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F:\Docs\学会\人類働態\会報目次\"/>
    </mc:Choice>
  </mc:AlternateContent>
  <bookViews>
    <workbookView xWindow="-30" yWindow="900" windowWidth="15480" windowHeight="11280" firstSheet="1" activeTab="1"/>
  </bookViews>
  <sheets>
    <sheet name="79-" sheetId="1" r:id="rId1"/>
    <sheet name="データベース" sheetId="2" r:id="rId2"/>
    <sheet name="分類構成" sheetId="3" r:id="rId3"/>
  </sheets>
  <definedNames>
    <definedName name="_xlnm._FilterDatabase" localSheetId="0" hidden="1">'79-'!$D$1:$N$491</definedName>
    <definedName name="_xlnm._FilterDatabase" localSheetId="1" hidden="1">データベース!$I$10:$M$4556</definedName>
    <definedName name="_xlnm.Extract" localSheetId="1">データベース!#REF!</definedName>
    <definedName name="Z_1585028C_9F04_4AF3_AD5D_5F728155CE49_.wvu.Cols" localSheetId="1" hidden="1">データベース!$U:$Y</definedName>
    <definedName name="Z_1585028C_9F04_4AF3_AD5D_5F728155CE49_.wvu.FilterData" localSheetId="0" hidden="1">'79-'!$D$1:$N$491</definedName>
    <definedName name="Z_1585028C_9F04_4AF3_AD5D_5F728155CE49_.wvu.FilterData" localSheetId="1" hidden="1">データベース!$I$10:$M$4500</definedName>
  </definedNames>
  <calcPr calcId="152511"/>
  <customWorkbookViews>
    <customWorkbookView name=" 大箸 - 個人用ビュー" guid="{1585028C-9F04-4AF3-AD5D-5F728155CE49}" mergeInterval="0" personalView="1" maximized="1" xWindow="1" yWindow="1" windowWidth="1020" windowHeight="646" activeSheetId="2"/>
  </customWorkbookViews>
</workbook>
</file>

<file path=xl/calcChain.xml><?xml version="1.0" encoding="utf-8"?>
<calcChain xmlns="http://schemas.openxmlformats.org/spreadsheetml/2006/main">
  <c r="F4504" i="2" l="1"/>
  <c r="V4504" i="2" s="1"/>
  <c r="V4505" i="2"/>
  <c r="F4553" i="2" l="1"/>
  <c r="F4552" i="2"/>
  <c r="F4551" i="2"/>
  <c r="F4550" i="2"/>
  <c r="F4549" i="2"/>
  <c r="V4555" i="2"/>
  <c r="V4556" i="2"/>
  <c r="V4554" i="2"/>
  <c r="F4547" i="2"/>
  <c r="V4547" i="2" s="1"/>
  <c r="V4545" i="2"/>
  <c r="V4544" i="2"/>
  <c r="F4548" i="2"/>
  <c r="V4548" i="2" s="1"/>
  <c r="V4542" i="2" l="1"/>
  <c r="V4541" i="2"/>
  <c r="V4540" i="2"/>
  <c r="V4539" i="2"/>
  <c r="V4538" i="2"/>
  <c r="V4537" i="2"/>
  <c r="V4536" i="2"/>
  <c r="V4535" i="2"/>
  <c r="V4534" i="2"/>
  <c r="V4533" i="2"/>
  <c r="V4531" i="2"/>
  <c r="V4530" i="2"/>
  <c r="V4529" i="2"/>
  <c r="V4528" i="2"/>
  <c r="V4527" i="2"/>
  <c r="V4526" i="2"/>
  <c r="V4525" i="2"/>
  <c r="V4524" i="2"/>
  <c r="V4523" i="2"/>
  <c r="V4522" i="2"/>
  <c r="V4521" i="2"/>
  <c r="V4520" i="2"/>
  <c r="V4519" i="2"/>
  <c r="V4518" i="2"/>
  <c r="V4517" i="2"/>
  <c r="V4516" i="2"/>
  <c r="V4515" i="2"/>
  <c r="V4514" i="2"/>
  <c r="V4512" i="2"/>
  <c r="V4510" i="2"/>
  <c r="V4511" i="2"/>
  <c r="V4509" i="2"/>
  <c r="V4508" i="2"/>
  <c r="V4507" i="2"/>
  <c r="V4506" i="2"/>
  <c r="V4500" i="2"/>
  <c r="V4553" i="2" l="1"/>
  <c r="V4552" i="2"/>
  <c r="V4551" i="2"/>
  <c r="V4550" i="2"/>
  <c r="V4549" i="2"/>
  <c r="V4546" i="2"/>
  <c r="V4543" i="2"/>
  <c r="F4532" i="2"/>
  <c r="V4532" i="2" s="1"/>
  <c r="F4513" i="2"/>
  <c r="V4513" i="2" s="1"/>
  <c r="F4503" i="2"/>
  <c r="V4503" i="2" s="1"/>
  <c r="F4502" i="2"/>
  <c r="V4502" i="2" s="1"/>
  <c r="C4501" i="2"/>
  <c r="C4502" i="2" s="1"/>
  <c r="C4503" i="2" s="1"/>
  <c r="C4504" i="2" s="1"/>
  <c r="B4501" i="2"/>
  <c r="B4502" i="2" s="1"/>
  <c r="B4503" i="2" s="1"/>
  <c r="B4504" i="2" s="1"/>
  <c r="A4501" i="2"/>
  <c r="A4502" i="2" s="1"/>
  <c r="A4503" i="2" s="1"/>
  <c r="A4504" i="2" s="1"/>
  <c r="S1" i="2"/>
  <c r="E2167" i="2"/>
  <c r="V1372" i="2"/>
  <c r="V1375" i="2"/>
  <c r="V1374" i="2"/>
  <c r="V1373" i="2"/>
  <c r="F4294" i="2"/>
  <c r="F4250" i="2"/>
  <c r="F4249" i="2"/>
  <c r="F4248" i="2"/>
  <c r="F4247" i="2"/>
  <c r="F4246" i="2"/>
  <c r="F4060" i="2"/>
  <c r="F4014" i="2"/>
  <c r="F4013" i="2"/>
  <c r="F4012" i="2"/>
  <c r="F4011" i="2"/>
  <c r="F4010" i="2"/>
  <c r="F4009" i="2"/>
  <c r="F3940" i="2"/>
  <c r="F3901" i="2"/>
  <c r="F3900" i="2"/>
  <c r="F3899" i="2"/>
  <c r="F3898" i="2"/>
  <c r="F3897" i="2"/>
  <c r="F3896" i="2"/>
  <c r="F3895" i="2"/>
  <c r="F3894" i="2"/>
  <c r="F3893" i="2"/>
  <c r="F3741" i="2"/>
  <c r="F3625" i="2"/>
  <c r="F3624" i="2"/>
  <c r="F3623" i="2"/>
  <c r="F3622" i="2"/>
  <c r="F3621" i="2"/>
  <c r="F3620" i="2"/>
  <c r="F3557" i="2"/>
  <c r="F3556" i="2"/>
  <c r="F3513" i="2"/>
  <c r="F3512" i="2"/>
  <c r="F3511" i="2"/>
  <c r="F3454" i="2"/>
  <c r="F3453" i="2"/>
  <c r="F3452" i="2"/>
  <c r="F3451" i="2"/>
  <c r="F3404" i="2"/>
  <c r="F3403" i="2"/>
  <c r="F3402" i="2"/>
  <c r="F3275" i="2"/>
  <c r="F3273" i="2"/>
  <c r="F3272" i="2"/>
  <c r="F3271" i="2"/>
  <c r="F3270" i="2"/>
  <c r="F3253" i="2"/>
  <c r="F3252" i="2"/>
  <c r="F3132" i="2"/>
  <c r="F3131" i="2"/>
  <c r="F3130" i="2"/>
  <c r="F3129" i="2"/>
  <c r="F3128" i="2"/>
  <c r="F3127" i="2"/>
  <c r="F2931" i="2"/>
  <c r="F2836" i="2"/>
  <c r="F2835" i="2"/>
  <c r="F2834" i="2"/>
  <c r="F2787" i="2"/>
  <c r="F2786" i="2"/>
  <c r="F2785" i="2"/>
  <c r="F2784" i="2"/>
  <c r="F2783" i="2"/>
  <c r="F2782" i="2"/>
  <c r="F2781" i="2"/>
  <c r="F2780" i="2"/>
  <c r="F2779" i="2"/>
  <c r="F2744" i="2"/>
  <c r="F2743" i="2"/>
  <c r="F2742" i="2"/>
  <c r="F2741" i="2"/>
  <c r="F2740" i="2"/>
  <c r="F2739" i="2"/>
  <c r="F2738" i="2"/>
  <c r="F2737" i="2"/>
  <c r="F2736" i="2"/>
  <c r="F2735" i="2"/>
  <c r="F2686" i="2"/>
  <c r="F2685" i="2"/>
  <c r="F2650" i="2"/>
  <c r="F2649" i="2"/>
  <c r="F2606" i="2"/>
  <c r="F2605" i="2"/>
  <c r="F2587" i="2"/>
  <c r="F2586" i="2"/>
  <c r="F2547" i="2"/>
  <c r="F2546" i="2"/>
  <c r="F2545" i="2"/>
  <c r="F2544" i="2"/>
  <c r="F2502" i="2"/>
  <c r="F2501" i="2"/>
  <c r="F2500" i="2"/>
  <c r="F2499" i="2"/>
  <c r="F2436" i="2"/>
  <c r="F2435" i="2"/>
  <c r="F2417" i="2"/>
  <c r="F2416" i="2"/>
  <c r="F2415" i="2"/>
  <c r="F2373" i="2"/>
  <c r="F2372" i="2"/>
  <c r="F2371" i="2"/>
  <c r="F2334" i="2"/>
  <c r="F2333" i="2"/>
  <c r="F2332" i="2"/>
  <c r="F2331" i="2"/>
  <c r="F2330" i="2"/>
  <c r="F2329" i="2"/>
  <c r="F2328" i="2"/>
  <c r="F2256" i="2"/>
  <c r="F2255" i="2"/>
  <c r="F2254" i="2"/>
  <c r="F2200" i="2"/>
  <c r="F2199" i="2"/>
  <c r="F2175" i="2"/>
  <c r="F2174" i="2"/>
  <c r="F2123" i="2"/>
  <c r="F2122" i="2"/>
  <c r="F2121" i="2"/>
  <c r="F2120" i="2"/>
  <c r="F2108" i="2"/>
  <c r="F2081" i="2"/>
  <c r="F2080" i="2"/>
  <c r="F2065" i="2"/>
  <c r="F2064" i="2"/>
  <c r="F2063" i="2"/>
  <c r="F2006" i="2"/>
  <c r="F2005" i="2"/>
  <c r="F2004" i="2"/>
  <c r="F1976" i="2"/>
  <c r="F1975" i="2"/>
  <c r="F1974" i="2"/>
  <c r="F1973" i="2"/>
  <c r="F1972" i="2"/>
  <c r="F1919" i="2"/>
  <c r="F1918" i="2"/>
  <c r="F1917" i="2"/>
  <c r="F1837" i="2"/>
  <c r="F1836" i="2"/>
  <c r="F1835" i="2"/>
  <c r="F1834" i="2"/>
  <c r="F1793" i="2"/>
  <c r="F1792" i="2"/>
  <c r="F1791" i="2"/>
  <c r="F1790" i="2"/>
  <c r="F1789" i="2"/>
  <c r="F1788" i="2"/>
  <c r="F1787" i="2"/>
  <c r="F1786" i="2"/>
  <c r="F1785" i="2"/>
  <c r="F1768" i="2"/>
  <c r="F1647" i="2"/>
  <c r="F1646" i="2"/>
  <c r="F1645" i="2"/>
  <c r="F1610" i="2"/>
  <c r="F1609" i="2"/>
  <c r="F1608" i="2"/>
  <c r="F1514" i="2"/>
  <c r="F1513" i="2"/>
  <c r="F1512" i="2"/>
  <c r="F1463" i="2"/>
  <c r="F1462" i="2"/>
  <c r="F1403" i="2"/>
  <c r="F1402" i="2"/>
  <c r="F1389" i="2"/>
  <c r="F1388" i="2"/>
  <c r="F1387" i="2"/>
  <c r="F1386" i="2"/>
  <c r="F1385" i="2"/>
  <c r="F1314" i="2"/>
  <c r="F1313" i="2"/>
  <c r="F1312" i="2"/>
  <c r="F1255" i="2"/>
  <c r="F1254" i="2"/>
  <c r="F1253" i="2"/>
  <c r="F1252" i="2"/>
  <c r="F1251" i="2"/>
  <c r="F1250" i="2"/>
  <c r="F1181" i="2"/>
  <c r="F1180" i="2"/>
  <c r="F1114" i="2"/>
  <c r="F1113" i="2"/>
  <c r="F1112" i="2"/>
  <c r="F1049" i="2"/>
  <c r="F1048" i="2"/>
  <c r="F1047" i="2"/>
  <c r="F1046" i="2"/>
  <c r="F1045" i="2"/>
  <c r="F880" i="2"/>
  <c r="F878" i="2"/>
  <c r="F877" i="2"/>
  <c r="F876" i="2"/>
  <c r="F875" i="2"/>
  <c r="F792" i="2"/>
  <c r="F733" i="2"/>
  <c r="F732" i="2"/>
  <c r="F731" i="2"/>
  <c r="F730" i="2"/>
  <c r="F729" i="2"/>
  <c r="F728" i="2"/>
  <c r="F673" i="2"/>
  <c r="F672" i="2"/>
  <c r="F632" i="2"/>
  <c r="F588" i="2"/>
  <c r="F582" i="2"/>
  <c r="F581" i="2"/>
  <c r="F531" i="2"/>
  <c r="F530" i="2"/>
  <c r="F529" i="2"/>
  <c r="F528" i="2"/>
  <c r="F487" i="2"/>
  <c r="F456" i="2"/>
  <c r="F455" i="2"/>
  <c r="F416" i="2"/>
  <c r="F388" i="2"/>
  <c r="F387" i="2"/>
  <c r="F386" i="2"/>
  <c r="F373" i="2"/>
  <c r="F372" i="2"/>
  <c r="F333" i="2"/>
  <c r="F331" i="2"/>
  <c r="F330" i="2"/>
  <c r="F320" i="2"/>
  <c r="F319" i="2"/>
  <c r="F254" i="2"/>
  <c r="F253" i="2"/>
  <c r="F242" i="2"/>
  <c r="F241" i="2"/>
  <c r="F240" i="2"/>
  <c r="F239" i="2"/>
  <c r="F238" i="2"/>
  <c r="F237" i="2"/>
  <c r="F217" i="2"/>
  <c r="F134" i="2"/>
  <c r="F121" i="2"/>
  <c r="F120" i="2"/>
  <c r="F119" i="2"/>
  <c r="F104" i="2"/>
  <c r="F103" i="2"/>
  <c r="F102" i="2"/>
  <c r="F101" i="2"/>
  <c r="F79" i="2"/>
  <c r="F56" i="2"/>
  <c r="F50" i="2"/>
  <c r="F49" i="2"/>
  <c r="F28" i="2"/>
  <c r="F27" i="2"/>
  <c r="T5" i="2"/>
  <c r="P8" i="2"/>
  <c r="P7" i="2"/>
  <c r="T8" i="2"/>
  <c r="S8" i="2"/>
  <c r="R8" i="2"/>
  <c r="N8" i="2"/>
  <c r="T7" i="2"/>
  <c r="S7" i="2"/>
  <c r="R7" i="2"/>
  <c r="N7" i="2"/>
  <c r="Y4" i="2"/>
  <c r="P6" i="2" s="1"/>
  <c r="N6" i="2"/>
  <c r="N5" i="2"/>
  <c r="N4" i="2"/>
  <c r="N3" i="2"/>
  <c r="N2" i="2"/>
  <c r="T6" i="2"/>
  <c r="T4" i="2"/>
  <c r="T3" i="2"/>
  <c r="T2" i="2"/>
  <c r="S6" i="2"/>
  <c r="S5" i="2"/>
  <c r="S4" i="2"/>
  <c r="S3" i="2"/>
  <c r="S2" i="2"/>
  <c r="R6" i="2"/>
  <c r="R5" i="2"/>
  <c r="R4" i="2"/>
  <c r="R3" i="2"/>
  <c r="R2" i="2"/>
  <c r="C4505" i="2" l="1"/>
  <c r="C4506" i="2" s="1"/>
  <c r="C4507" i="2" s="1"/>
  <c r="C4508" i="2" s="1"/>
  <c r="C4509" i="2" s="1"/>
  <c r="A4505" i="2"/>
  <c r="A4506" i="2" s="1"/>
  <c r="A4507" i="2" s="1"/>
  <c r="A4508" i="2" s="1"/>
  <c r="A4509" i="2" s="1"/>
  <c r="B4505" i="2"/>
  <c r="B4506" i="2" s="1"/>
  <c r="B4507" i="2" s="1"/>
  <c r="B4508" i="2" s="1"/>
  <c r="B4509" i="2" s="1"/>
  <c r="F4501" i="2"/>
  <c r="V4501" i="2" s="1"/>
  <c r="P4" i="2"/>
  <c r="P5" i="2"/>
  <c r="P3" i="2"/>
  <c r="P2" i="2"/>
  <c r="R1" i="2"/>
  <c r="N1" i="2"/>
  <c r="V4498" i="2"/>
  <c r="V4496" i="2"/>
  <c r="V4495" i="2"/>
  <c r="V4494" i="2"/>
  <c r="V4493" i="2"/>
  <c r="V4492" i="2"/>
  <c r="V4491" i="2"/>
  <c r="V4490" i="2"/>
  <c r="V4489" i="2"/>
  <c r="V4488" i="2"/>
  <c r="V4487" i="2"/>
  <c r="V4486" i="2"/>
  <c r="V4485" i="2"/>
  <c r="V4482" i="2"/>
  <c r="V4481" i="2"/>
  <c r="V4479" i="2"/>
  <c r="V4478" i="2"/>
  <c r="V4477" i="2"/>
  <c r="V4476" i="2"/>
  <c r="V4475" i="2"/>
  <c r="V4474" i="2"/>
  <c r="V4473" i="2"/>
  <c r="V4472" i="2"/>
  <c r="V4471" i="2"/>
  <c r="V4470" i="2"/>
  <c r="V4469" i="2"/>
  <c r="V4468" i="2"/>
  <c r="V4467" i="2"/>
  <c r="V4466" i="2"/>
  <c r="V4465" i="2"/>
  <c r="V4464" i="2"/>
  <c r="V4463" i="2"/>
  <c r="V4462" i="2"/>
  <c r="V4461" i="2"/>
  <c r="V4457" i="2"/>
  <c r="V4456" i="2"/>
  <c r="V4455" i="2"/>
  <c r="V4454" i="2"/>
  <c r="V4453" i="2"/>
  <c r="V4452" i="2"/>
  <c r="V4451" i="2"/>
  <c r="V4450" i="2"/>
  <c r="V4449" i="2"/>
  <c r="V4448" i="2"/>
  <c r="V4447" i="2"/>
  <c r="V4444" i="2"/>
  <c r="V4443" i="2"/>
  <c r="V4442" i="2"/>
  <c r="V4437" i="2"/>
  <c r="V4435" i="2"/>
  <c r="V4434" i="2"/>
  <c r="V4431" i="2"/>
  <c r="V4430" i="2"/>
  <c r="V4429" i="2"/>
  <c r="V4428" i="2"/>
  <c r="V4427" i="2"/>
  <c r="V4426" i="2"/>
  <c r="V4425" i="2"/>
  <c r="V4424" i="2"/>
  <c r="V4423" i="2"/>
  <c r="V4422" i="2"/>
  <c r="V4421" i="2"/>
  <c r="V4420" i="2"/>
  <c r="V4419" i="2"/>
  <c r="V4418" i="2"/>
  <c r="V4417" i="2"/>
  <c r="V4416" i="2"/>
  <c r="V4415" i="2"/>
  <c r="V4414" i="2"/>
  <c r="V4413" i="2"/>
  <c r="V4412" i="2"/>
  <c r="V4411" i="2"/>
  <c r="V4410" i="2"/>
  <c r="V4409" i="2"/>
  <c r="V4408" i="2"/>
  <c r="V4407" i="2"/>
  <c r="V4406" i="2"/>
  <c r="V4405" i="2"/>
  <c r="V4404" i="2"/>
  <c r="V4403" i="2"/>
  <c r="V4402" i="2"/>
  <c r="V4401" i="2"/>
  <c r="V4400" i="2"/>
  <c r="V4399" i="2"/>
  <c r="V4398" i="2"/>
  <c r="V4397" i="2"/>
  <c r="V4396" i="2"/>
  <c r="V4395" i="2"/>
  <c r="V4389" i="2"/>
  <c r="V4388" i="2"/>
  <c r="V4387" i="2"/>
  <c r="V4385" i="2"/>
  <c r="V4383" i="2"/>
  <c r="V4382" i="2"/>
  <c r="V4381" i="2"/>
  <c r="V4380" i="2"/>
  <c r="V4379" i="2"/>
  <c r="V4378" i="2"/>
  <c r="V4377" i="2"/>
  <c r="V4376" i="2"/>
  <c r="V4375" i="2"/>
  <c r="V4374" i="2"/>
  <c r="V4371" i="2"/>
  <c r="V4370" i="2"/>
  <c r="V4368" i="2"/>
  <c r="V4367" i="2"/>
  <c r="V4366" i="2"/>
  <c r="V4365" i="2"/>
  <c r="V4364" i="2"/>
  <c r="V4363" i="2"/>
  <c r="V4362" i="2"/>
  <c r="V4361" i="2"/>
  <c r="V4360" i="2"/>
  <c r="V4359" i="2"/>
  <c r="V4358" i="2"/>
  <c r="V4357" i="2"/>
  <c r="V4356" i="2"/>
  <c r="V4355" i="2"/>
  <c r="V4354" i="2"/>
  <c r="V4350" i="2"/>
  <c r="V4349" i="2"/>
  <c r="V4348" i="2"/>
  <c r="V4347" i="2"/>
  <c r="V4346" i="2"/>
  <c r="V4344" i="2"/>
  <c r="V4343" i="2"/>
  <c r="V4342" i="2"/>
  <c r="V4341" i="2"/>
  <c r="V4340" i="2"/>
  <c r="V4339" i="2"/>
  <c r="V4338" i="2"/>
  <c r="V4337" i="2"/>
  <c r="V4336" i="2"/>
  <c r="V4335" i="2"/>
  <c r="V4334" i="2"/>
  <c r="V4333" i="2"/>
  <c r="V4332" i="2"/>
  <c r="V4331" i="2"/>
  <c r="V4330" i="2"/>
  <c r="V4329" i="2"/>
  <c r="V4328" i="2"/>
  <c r="V4327" i="2"/>
  <c r="V4326" i="2"/>
  <c r="V4325" i="2"/>
  <c r="V4324" i="2"/>
  <c r="V4323" i="2"/>
  <c r="V4322" i="2"/>
  <c r="V4320" i="2"/>
  <c r="V4319" i="2"/>
  <c r="V4318" i="2"/>
  <c r="V4317" i="2"/>
  <c r="V4312" i="2"/>
  <c r="V4311" i="2"/>
  <c r="V4310" i="2"/>
  <c r="V4309" i="2"/>
  <c r="V4308" i="2"/>
  <c r="V4307" i="2"/>
  <c r="V4306" i="2"/>
  <c r="V4305" i="2"/>
  <c r="V4304" i="2"/>
  <c r="V4303" i="2"/>
  <c r="V4302" i="2"/>
  <c r="V4301" i="2"/>
  <c r="V4300" i="2"/>
  <c r="V4299" i="2"/>
  <c r="V4298" i="2"/>
  <c r="V4297" i="2"/>
  <c r="V4296" i="2"/>
  <c r="V4293" i="2"/>
  <c r="V4292" i="2"/>
  <c r="V4290" i="2"/>
  <c r="V4287" i="2"/>
  <c r="V4286" i="2"/>
  <c r="V4285" i="2"/>
  <c r="V4284" i="2"/>
  <c r="V4283" i="2"/>
  <c r="V4282" i="2"/>
  <c r="V4281" i="2"/>
  <c r="V4278" i="2"/>
  <c r="V4277" i="2"/>
  <c r="V4276" i="2"/>
  <c r="V4275" i="2"/>
  <c r="V4274" i="2"/>
  <c r="V4273" i="2"/>
  <c r="V4272" i="2"/>
  <c r="V4271" i="2"/>
  <c r="V4270" i="2"/>
  <c r="V4269" i="2"/>
  <c r="V4268" i="2"/>
  <c r="V4267" i="2"/>
  <c r="V4266" i="2"/>
  <c r="V4265" i="2"/>
  <c r="V4264" i="2"/>
  <c r="V4263" i="2"/>
  <c r="V4262" i="2"/>
  <c r="V4261" i="2"/>
  <c r="V4260" i="2"/>
  <c r="V4259" i="2"/>
  <c r="V4255" i="2"/>
  <c r="V4254" i="2"/>
  <c r="V4253" i="2"/>
  <c r="V4244" i="2"/>
  <c r="V4242" i="2"/>
  <c r="V4241" i="2"/>
  <c r="V4239" i="2"/>
  <c r="V4238" i="2"/>
  <c r="V4237" i="2"/>
  <c r="V4235" i="2"/>
  <c r="V4234" i="2"/>
  <c r="V4233" i="2"/>
  <c r="V4232" i="2"/>
  <c r="V4229" i="2"/>
  <c r="V4228" i="2"/>
  <c r="V4227" i="2"/>
  <c r="V4226" i="2"/>
  <c r="V4225" i="2"/>
  <c r="V4224" i="2"/>
  <c r="V4223" i="2"/>
  <c r="V4222" i="2"/>
  <c r="V4221" i="2"/>
  <c r="V4220" i="2"/>
  <c r="V4219" i="2"/>
  <c r="V4218" i="2"/>
  <c r="V4217" i="2"/>
  <c r="V4216" i="2"/>
  <c r="V4215" i="2"/>
  <c r="V4214" i="2"/>
  <c r="V4213" i="2"/>
  <c r="V4212" i="2"/>
  <c r="V4211" i="2"/>
  <c r="V4210" i="2"/>
  <c r="V4209" i="2"/>
  <c r="V4208" i="2"/>
  <c r="V4207" i="2"/>
  <c r="V4206" i="2"/>
  <c r="V4205" i="2"/>
  <c r="V4204" i="2"/>
  <c r="V4203" i="2"/>
  <c r="V4202" i="2"/>
  <c r="V4201" i="2"/>
  <c r="V4200" i="2"/>
  <c r="V4199" i="2"/>
  <c r="V4198" i="2"/>
  <c r="V4197" i="2"/>
  <c r="V4196" i="2"/>
  <c r="V4195" i="2"/>
  <c r="V4194" i="2"/>
  <c r="V4193" i="2"/>
  <c r="V4192" i="2"/>
  <c r="V4190" i="2"/>
  <c r="V4189" i="2"/>
  <c r="V4188" i="2"/>
  <c r="V4187" i="2"/>
  <c r="V4186" i="2"/>
  <c r="V4185" i="2"/>
  <c r="V4184" i="2"/>
  <c r="V4180" i="2"/>
  <c r="V4179" i="2"/>
  <c r="V4178" i="2"/>
  <c r="V4177" i="2"/>
  <c r="V4175" i="2"/>
  <c r="V4174" i="2"/>
  <c r="V4173" i="2"/>
  <c r="V4172" i="2"/>
  <c r="V4171" i="2"/>
  <c r="V4170" i="2"/>
  <c r="V4169" i="2"/>
  <c r="V4168" i="2"/>
  <c r="V4167" i="2"/>
  <c r="V4166" i="2"/>
  <c r="V4165" i="2"/>
  <c r="V4161" i="2"/>
  <c r="V4160" i="2"/>
  <c r="V4159" i="2"/>
  <c r="V4158" i="2"/>
  <c r="V4157" i="2"/>
  <c r="V4156" i="2"/>
  <c r="V4155" i="2"/>
  <c r="V4154" i="2"/>
  <c r="V4153" i="2"/>
  <c r="V4152" i="2"/>
  <c r="V4151" i="2"/>
  <c r="V4150" i="2"/>
  <c r="V4149" i="2"/>
  <c r="V4148" i="2"/>
  <c r="V4147" i="2"/>
  <c r="V4146" i="2"/>
  <c r="V4142" i="2"/>
  <c r="V4141" i="2"/>
  <c r="V4140" i="2"/>
  <c r="V4139" i="2"/>
  <c r="V4138" i="2"/>
  <c r="V4137" i="2"/>
  <c r="V4136" i="2"/>
  <c r="V4133" i="2"/>
  <c r="V4132" i="2"/>
  <c r="V4131" i="2"/>
  <c r="V4129" i="2"/>
  <c r="V4128" i="2"/>
  <c r="V4127" i="2"/>
  <c r="V4126" i="2"/>
  <c r="V4125" i="2"/>
  <c r="V4124" i="2"/>
  <c r="V4123" i="2"/>
  <c r="V4122" i="2"/>
  <c r="V4120" i="2"/>
  <c r="V4118" i="2"/>
  <c r="V4117" i="2"/>
  <c r="V4116" i="2"/>
  <c r="V4115" i="2"/>
  <c r="V4114" i="2"/>
  <c r="V4113" i="2"/>
  <c r="V4112" i="2"/>
  <c r="V4111" i="2"/>
  <c r="V4110" i="2"/>
  <c r="V4109" i="2"/>
  <c r="V4108" i="2"/>
  <c r="V4107" i="2"/>
  <c r="V4106" i="2"/>
  <c r="V4105" i="2"/>
  <c r="V4104" i="2"/>
  <c r="V4103" i="2"/>
  <c r="V4102" i="2"/>
  <c r="V4101" i="2"/>
  <c r="V4100" i="2"/>
  <c r="V4099" i="2"/>
  <c r="V4098" i="2"/>
  <c r="V4097" i="2"/>
  <c r="V4096" i="2"/>
  <c r="V4095" i="2"/>
  <c r="V4094" i="2"/>
  <c r="V4093" i="2"/>
  <c r="V4092" i="2"/>
  <c r="V4091" i="2"/>
  <c r="V4090" i="2"/>
  <c r="V4089" i="2"/>
  <c r="V4087" i="2"/>
  <c r="V4086" i="2"/>
  <c r="V4085" i="2"/>
  <c r="V4084" i="2"/>
  <c r="V4083" i="2"/>
  <c r="V4082" i="2"/>
  <c r="V4081" i="2"/>
  <c r="V4080" i="2"/>
  <c r="V4079" i="2"/>
  <c r="V4078" i="2"/>
  <c r="V4077" i="2"/>
  <c r="V4076" i="2"/>
  <c r="V4075" i="2"/>
  <c r="V4074" i="2"/>
  <c r="V4073" i="2"/>
  <c r="V4072" i="2"/>
  <c r="V4068" i="2"/>
  <c r="V4067" i="2"/>
  <c r="V4066" i="2"/>
  <c r="V4065" i="2"/>
  <c r="V4061" i="2"/>
  <c r="V4059" i="2"/>
  <c r="V4058" i="2"/>
  <c r="V4057" i="2"/>
  <c r="V4056" i="2"/>
  <c r="V4054" i="2"/>
  <c r="V4053" i="2"/>
  <c r="V4052" i="2"/>
  <c r="V4051" i="2"/>
  <c r="V4050" i="2"/>
  <c r="V4049" i="2"/>
  <c r="V4048" i="2"/>
  <c r="V4047" i="2"/>
  <c r="V4046" i="2"/>
  <c r="V4044" i="2"/>
  <c r="V4043" i="2"/>
  <c r="V4042" i="2"/>
  <c r="V4041" i="2"/>
  <c r="V4040" i="2"/>
  <c r="V4039" i="2"/>
  <c r="V4038" i="2"/>
  <c r="V4037" i="2"/>
  <c r="V4036" i="2"/>
  <c r="V4035" i="2"/>
  <c r="V4034" i="2"/>
  <c r="V4033" i="2"/>
  <c r="V4032" i="2"/>
  <c r="V4031" i="2"/>
  <c r="V4030" i="2"/>
  <c r="V4029" i="2"/>
  <c r="V4025" i="2"/>
  <c r="V4024" i="2"/>
  <c r="V4023" i="2"/>
  <c r="V4022" i="2"/>
  <c r="V4021" i="2"/>
  <c r="V4020" i="2"/>
  <c r="V4019" i="2"/>
  <c r="V4018" i="2"/>
  <c r="V4015" i="2"/>
  <c r="V4008" i="2"/>
  <c r="V4007" i="2"/>
  <c r="V4006" i="2"/>
  <c r="V4005" i="2"/>
  <c r="V4004" i="2"/>
  <c r="V4001" i="2"/>
  <c r="V4000" i="2"/>
  <c r="V3999" i="2"/>
  <c r="V3998" i="2"/>
  <c r="V3997" i="2"/>
  <c r="V3996" i="2"/>
  <c r="V3995" i="2"/>
  <c r="V3994" i="2"/>
  <c r="V3993" i="2"/>
  <c r="V3992" i="2"/>
  <c r="V3991" i="2"/>
  <c r="V3986" i="2"/>
  <c r="V3984" i="2"/>
  <c r="V3983" i="2"/>
  <c r="V3981" i="2"/>
  <c r="V3980" i="2"/>
  <c r="V3979" i="2"/>
  <c r="V3978" i="2"/>
  <c r="V3977" i="2"/>
  <c r="V3976" i="2"/>
  <c r="V3975" i="2"/>
  <c r="V3974" i="2"/>
  <c r="V3973" i="2"/>
  <c r="V3972" i="2"/>
  <c r="V3971" i="2"/>
  <c r="V3970" i="2"/>
  <c r="V3969" i="2"/>
  <c r="V3968" i="2"/>
  <c r="V3967" i="2"/>
  <c r="V3966" i="2"/>
  <c r="V3965" i="2"/>
  <c r="V3964" i="2"/>
  <c r="V3963" i="2"/>
  <c r="V3962" i="2"/>
  <c r="V3961" i="2"/>
  <c r="V3960" i="2"/>
  <c r="V3959" i="2"/>
  <c r="V3958" i="2"/>
  <c r="V3957" i="2"/>
  <c r="V3956" i="2"/>
  <c r="V3955" i="2"/>
  <c r="V3954" i="2"/>
  <c r="V3953" i="2"/>
  <c r="V3952" i="2"/>
  <c r="V3951" i="2"/>
  <c r="V3950" i="2"/>
  <c r="V3948" i="2"/>
  <c r="V3947" i="2"/>
  <c r="V3942" i="2"/>
  <c r="V3941" i="2"/>
  <c r="V3939" i="2"/>
  <c r="V3937" i="2"/>
  <c r="V3936" i="2"/>
  <c r="V3935" i="2"/>
  <c r="V3934" i="2"/>
  <c r="V3933" i="2"/>
  <c r="V3932" i="2"/>
  <c r="V3931" i="2"/>
  <c r="V3930" i="2"/>
  <c r="V3929" i="2"/>
  <c r="V3928" i="2"/>
  <c r="V3927" i="2"/>
  <c r="V3926" i="2"/>
  <c r="V3925" i="2"/>
  <c r="V3924" i="2"/>
  <c r="V3923" i="2"/>
  <c r="V3922" i="2"/>
  <c r="V3921" i="2"/>
  <c r="V3920" i="2"/>
  <c r="V3919" i="2"/>
  <c r="V3918" i="2"/>
  <c r="V3917" i="2"/>
  <c r="V3915" i="2"/>
  <c r="V3914" i="2"/>
  <c r="V3913" i="2"/>
  <c r="V3912" i="2"/>
  <c r="V3911" i="2"/>
  <c r="V3910" i="2"/>
  <c r="V3909" i="2"/>
  <c r="V3908" i="2"/>
  <c r="V3903" i="2"/>
  <c r="V3902" i="2"/>
  <c r="V3892" i="2"/>
  <c r="V3891" i="2"/>
  <c r="V3890" i="2"/>
  <c r="V3889" i="2"/>
  <c r="V3888" i="2"/>
  <c r="V3887" i="2"/>
  <c r="V3886" i="2"/>
  <c r="V3885" i="2"/>
  <c r="V3884" i="2"/>
  <c r="V3883" i="2"/>
  <c r="V3882" i="2"/>
  <c r="V3881" i="2"/>
  <c r="V3880" i="2"/>
  <c r="V3879" i="2"/>
  <c r="V3878" i="2"/>
  <c r="V3877" i="2"/>
  <c r="V3876" i="2"/>
  <c r="V3875" i="2"/>
  <c r="V3874" i="2"/>
  <c r="V3873" i="2"/>
  <c r="V3872" i="2"/>
  <c r="V3871" i="2"/>
  <c r="V3870" i="2"/>
  <c r="V3868" i="2"/>
  <c r="V3867" i="2"/>
  <c r="V3864" i="2"/>
  <c r="V3863" i="2"/>
  <c r="V3861" i="2"/>
  <c r="V3860" i="2"/>
  <c r="V3858" i="2"/>
  <c r="V3857" i="2"/>
  <c r="V3856" i="2"/>
  <c r="V3855" i="2"/>
  <c r="V3854" i="2"/>
  <c r="V3853" i="2"/>
  <c r="V3852" i="2"/>
  <c r="V3851" i="2"/>
  <c r="V3850" i="2"/>
  <c r="V3849" i="2"/>
  <c r="V3848" i="2"/>
  <c r="V3847" i="2"/>
  <c r="V3846" i="2"/>
  <c r="V3845" i="2"/>
  <c r="V3844" i="2"/>
  <c r="V3843" i="2"/>
  <c r="V3842" i="2"/>
  <c r="V3841" i="2"/>
  <c r="V3840" i="2"/>
  <c r="V3839" i="2"/>
  <c r="V3838" i="2"/>
  <c r="V3837" i="2"/>
  <c r="V3836" i="2"/>
  <c r="V3834" i="2"/>
  <c r="V3833" i="2"/>
  <c r="V3832" i="2"/>
  <c r="V3831" i="2"/>
  <c r="V3830" i="2"/>
  <c r="V3827" i="2"/>
  <c r="V3826" i="2"/>
  <c r="V3825" i="2"/>
  <c r="V3824" i="2"/>
  <c r="V3823" i="2"/>
  <c r="V3822" i="2"/>
  <c r="V3821" i="2"/>
  <c r="V3820" i="2"/>
  <c r="V3819" i="2"/>
  <c r="V3818" i="2"/>
  <c r="V3817" i="2"/>
  <c r="V3816" i="2"/>
  <c r="V3815" i="2"/>
  <c r="V3814" i="2"/>
  <c r="V3813" i="2"/>
  <c r="V3812" i="2"/>
  <c r="V3811" i="2"/>
  <c r="V3810" i="2"/>
  <c r="V3809" i="2"/>
  <c r="V3808" i="2"/>
  <c r="V3807" i="2"/>
  <c r="V3806" i="2"/>
  <c r="V3805" i="2"/>
  <c r="V3804" i="2"/>
  <c r="V3803" i="2"/>
  <c r="V3802" i="2"/>
  <c r="V3801" i="2"/>
  <c r="V3800" i="2"/>
  <c r="V3799" i="2"/>
  <c r="V3798" i="2"/>
  <c r="V3797" i="2"/>
  <c r="V3796" i="2"/>
  <c r="V3795" i="2"/>
  <c r="V3794" i="2"/>
  <c r="V3790" i="2"/>
  <c r="V3789" i="2"/>
  <c r="V3788" i="2"/>
  <c r="V3787" i="2"/>
  <c r="V3786" i="2"/>
  <c r="V3785" i="2"/>
  <c r="V3784" i="2"/>
  <c r="V3783" i="2"/>
  <c r="V3782" i="2"/>
  <c r="V3781" i="2"/>
  <c r="V3779" i="2"/>
  <c r="V3778" i="2"/>
  <c r="V3777" i="2"/>
  <c r="V3776" i="2"/>
  <c r="V3774" i="2"/>
  <c r="V3772" i="2"/>
  <c r="V3771" i="2"/>
  <c r="V3770" i="2"/>
  <c r="V3769" i="2"/>
  <c r="V3768" i="2"/>
  <c r="V3767" i="2"/>
  <c r="V3766" i="2"/>
  <c r="V3765" i="2"/>
  <c r="V3764" i="2"/>
  <c r="V3763" i="2"/>
  <c r="V3762" i="2"/>
  <c r="V3761" i="2"/>
  <c r="V3760" i="2"/>
  <c r="V3759" i="2"/>
  <c r="V3758" i="2"/>
  <c r="V3757" i="2"/>
  <c r="V3756" i="2"/>
  <c r="V3754" i="2"/>
  <c r="V3753" i="2"/>
  <c r="V3752" i="2"/>
  <c r="V3751" i="2"/>
  <c r="V3750" i="2"/>
  <c r="V3749" i="2"/>
  <c r="V3748" i="2"/>
  <c r="V3747" i="2"/>
  <c r="V3740" i="2"/>
  <c r="V3739" i="2"/>
  <c r="V3738" i="2"/>
  <c r="V3737" i="2"/>
  <c r="V3735" i="2"/>
  <c r="V3734" i="2"/>
  <c r="V3733" i="2"/>
  <c r="V3732" i="2"/>
  <c r="V3731" i="2"/>
  <c r="V3730" i="2"/>
  <c r="V3729" i="2"/>
  <c r="V3728" i="2"/>
  <c r="V3727" i="2"/>
  <c r="V3724" i="2"/>
  <c r="V3723" i="2"/>
  <c r="V3722" i="2"/>
  <c r="V3721" i="2"/>
  <c r="V3719" i="2"/>
  <c r="V3718" i="2"/>
  <c r="V3717" i="2"/>
  <c r="V3716" i="2"/>
  <c r="V3715" i="2"/>
  <c r="V3714" i="2"/>
  <c r="V3713" i="2"/>
  <c r="V3712" i="2"/>
  <c r="V3711" i="2"/>
  <c r="V3710" i="2"/>
  <c r="V3709" i="2"/>
  <c r="V3708" i="2"/>
  <c r="V3707" i="2"/>
  <c r="V3706" i="2"/>
  <c r="V3705" i="2"/>
  <c r="V3704" i="2"/>
  <c r="V3703" i="2"/>
  <c r="V3702" i="2"/>
  <c r="V3701" i="2"/>
  <c r="V3700" i="2"/>
  <c r="V3699" i="2"/>
  <c r="V3698" i="2"/>
  <c r="V3697" i="2"/>
  <c r="V3696" i="2"/>
  <c r="V3695" i="2"/>
  <c r="V3694" i="2"/>
  <c r="V3693" i="2"/>
  <c r="V3692" i="2"/>
  <c r="V3691" i="2"/>
  <c r="V3690" i="2"/>
  <c r="V3689" i="2"/>
  <c r="V3688" i="2"/>
  <c r="V3687" i="2"/>
  <c r="V3686" i="2"/>
  <c r="V3685" i="2"/>
  <c r="V3679" i="2"/>
  <c r="V3678" i="2"/>
  <c r="V3675" i="2"/>
  <c r="V3674" i="2"/>
  <c r="V3673" i="2"/>
  <c r="V3672" i="2"/>
  <c r="V3671" i="2"/>
  <c r="V3670" i="2"/>
  <c r="V3668" i="2"/>
  <c r="V3667" i="2"/>
  <c r="V3666" i="2"/>
  <c r="V3664" i="2"/>
  <c r="V3663" i="2"/>
  <c r="V3662" i="2"/>
  <c r="V3661" i="2"/>
  <c r="V3660" i="2"/>
  <c r="V3659" i="2"/>
  <c r="V3658" i="2"/>
  <c r="V3657" i="2"/>
  <c r="V3656" i="2"/>
  <c r="V3655" i="2"/>
  <c r="V3654" i="2"/>
  <c r="V3653" i="2"/>
  <c r="V3652" i="2"/>
  <c r="V3651" i="2"/>
  <c r="V3650" i="2"/>
  <c r="V3649" i="2"/>
  <c r="V3648" i="2"/>
  <c r="V3647" i="2"/>
  <c r="V3646" i="2"/>
  <c r="V3645" i="2"/>
  <c r="V3644" i="2"/>
  <c r="V3643" i="2"/>
  <c r="V3642" i="2"/>
  <c r="V3641" i="2"/>
  <c r="V3640" i="2"/>
  <c r="V3635" i="2"/>
  <c r="V3634" i="2"/>
  <c r="V3633" i="2"/>
  <c r="V3632" i="2"/>
  <c r="V3631" i="2"/>
  <c r="V3630" i="2"/>
  <c r="V3627" i="2"/>
  <c r="V3626" i="2"/>
  <c r="V3619" i="2"/>
  <c r="V3618" i="2"/>
  <c r="V3616" i="2"/>
  <c r="V3615" i="2"/>
  <c r="V3614" i="2"/>
  <c r="V3613" i="2"/>
  <c r="V3612" i="2"/>
  <c r="V3611" i="2"/>
  <c r="V3610" i="2"/>
  <c r="V3609" i="2"/>
  <c r="V3608" i="2"/>
  <c r="V3607" i="2"/>
  <c r="V3604" i="2"/>
  <c r="V3602" i="2"/>
  <c r="V3601" i="2"/>
  <c r="V3600" i="2"/>
  <c r="V3599" i="2"/>
  <c r="V3598" i="2"/>
  <c r="V3597" i="2"/>
  <c r="V3595" i="2"/>
  <c r="V3593" i="2"/>
  <c r="V3592" i="2"/>
  <c r="V3591" i="2"/>
  <c r="V3590" i="2"/>
  <c r="V3589" i="2"/>
  <c r="V3588" i="2"/>
  <c r="V3587" i="2"/>
  <c r="V3586" i="2"/>
  <c r="V3585" i="2"/>
  <c r="V3584" i="2"/>
  <c r="V3583" i="2"/>
  <c r="V3582" i="2"/>
  <c r="V3581" i="2"/>
  <c r="V3580" i="2"/>
  <c r="V3579" i="2"/>
  <c r="V3578" i="2"/>
  <c r="V3577" i="2"/>
  <c r="V3576" i="2"/>
  <c r="V3575" i="2"/>
  <c r="V3574" i="2"/>
  <c r="V3573" i="2"/>
  <c r="V3572" i="2"/>
  <c r="V3571" i="2"/>
  <c r="V3570" i="2"/>
  <c r="V3568" i="2"/>
  <c r="V3567" i="2"/>
  <c r="V3566" i="2"/>
  <c r="V3565" i="2"/>
  <c r="V3564" i="2"/>
  <c r="V3560" i="2"/>
  <c r="V3559" i="2"/>
  <c r="V3558" i="2"/>
  <c r="V3554" i="2"/>
  <c r="V3551" i="2"/>
  <c r="V3550" i="2"/>
  <c r="V3549" i="2"/>
  <c r="V3547" i="2"/>
  <c r="V3546" i="2"/>
  <c r="V3545" i="2"/>
  <c r="V3544" i="2"/>
  <c r="V3543" i="2"/>
  <c r="V3542" i="2"/>
  <c r="V3541" i="2"/>
  <c r="V3540" i="2"/>
  <c r="V3539" i="2"/>
  <c r="V3538" i="2"/>
  <c r="V3537" i="2"/>
  <c r="V3536" i="2"/>
  <c r="V3535" i="2"/>
  <c r="V3534" i="2"/>
  <c r="V3533" i="2"/>
  <c r="V3532" i="2"/>
  <c r="V3531" i="2"/>
  <c r="V3530" i="2"/>
  <c r="V3529" i="2"/>
  <c r="V3527" i="2"/>
  <c r="V3526" i="2"/>
  <c r="V3525" i="2"/>
  <c r="V3524" i="2"/>
  <c r="V3521" i="2"/>
  <c r="V3520" i="2"/>
  <c r="V3519" i="2"/>
  <c r="V3518" i="2"/>
  <c r="V3517" i="2"/>
  <c r="V3514" i="2"/>
  <c r="V3510" i="2"/>
  <c r="V3509" i="2"/>
  <c r="V3508" i="2"/>
  <c r="V3507" i="2"/>
  <c r="V3506" i="2"/>
  <c r="V3505" i="2"/>
  <c r="V3503" i="2"/>
  <c r="V3501" i="2"/>
  <c r="V3500" i="2"/>
  <c r="V3499" i="2"/>
  <c r="V3498" i="2"/>
  <c r="V3497" i="2"/>
  <c r="V3496" i="2"/>
  <c r="V3495" i="2"/>
  <c r="V3494" i="2"/>
  <c r="V3493" i="2"/>
  <c r="V3492" i="2"/>
  <c r="V3491" i="2"/>
  <c r="V3488" i="2"/>
  <c r="V3487" i="2"/>
  <c r="V3486" i="2"/>
  <c r="V3485" i="2"/>
  <c r="V3484" i="2"/>
  <c r="V3483" i="2"/>
  <c r="V3482" i="2"/>
  <c r="V3481" i="2"/>
  <c r="V3480" i="2"/>
  <c r="V3479" i="2"/>
  <c r="V3478" i="2"/>
  <c r="V3477" i="2"/>
  <c r="V3476" i="2"/>
  <c r="V3475" i="2"/>
  <c r="V3474" i="2"/>
  <c r="V3473" i="2"/>
  <c r="V3472" i="2"/>
  <c r="V3471" i="2"/>
  <c r="V3470" i="2"/>
  <c r="V3469" i="2"/>
  <c r="V3468" i="2"/>
  <c r="V3466" i="2"/>
  <c r="V3465" i="2"/>
  <c r="V3464" i="2"/>
  <c r="V3463" i="2"/>
  <c r="V3462" i="2"/>
  <c r="V3456" i="2"/>
  <c r="V3455" i="2"/>
  <c r="V3450" i="2"/>
  <c r="V3449" i="2"/>
  <c r="V3448" i="2"/>
  <c r="V3447" i="2"/>
  <c r="V3446" i="2"/>
  <c r="V3445" i="2"/>
  <c r="V3444" i="2"/>
  <c r="V3443" i="2"/>
  <c r="V3441" i="2"/>
  <c r="V3440" i="2"/>
  <c r="V3439" i="2"/>
  <c r="V3437" i="2"/>
  <c r="V3436" i="2"/>
  <c r="V3435" i="2"/>
  <c r="V3434" i="2"/>
  <c r="V3433" i="2"/>
  <c r="V3432" i="2"/>
  <c r="V3431" i="2"/>
  <c r="V3430" i="2"/>
  <c r="V3429" i="2"/>
  <c r="V3428" i="2"/>
  <c r="V3427" i="2"/>
  <c r="V3426" i="2"/>
  <c r="V3425" i="2"/>
  <c r="V3424" i="2"/>
  <c r="V3423" i="2"/>
  <c r="V3422" i="2"/>
  <c r="V3421" i="2"/>
  <c r="V3420" i="2"/>
  <c r="V3417" i="2"/>
  <c r="V3416" i="2"/>
  <c r="V3415" i="2"/>
  <c r="V3414" i="2"/>
  <c r="V3413" i="2"/>
  <c r="V3412" i="2"/>
  <c r="V3411" i="2"/>
  <c r="V3408" i="2"/>
  <c r="V3407" i="2"/>
  <c r="V3406" i="2"/>
  <c r="V3405" i="2"/>
  <c r="V3401" i="2"/>
  <c r="V3400" i="2"/>
  <c r="V3399" i="2"/>
  <c r="V3398" i="2"/>
  <c r="V3397" i="2"/>
  <c r="V3396" i="2"/>
  <c r="V3395" i="2"/>
  <c r="V3394" i="2"/>
  <c r="V3393" i="2"/>
  <c r="V3392" i="2"/>
  <c r="V3391" i="2"/>
  <c r="V3390" i="2"/>
  <c r="V3389" i="2"/>
  <c r="V3388" i="2"/>
  <c r="V3387" i="2"/>
  <c r="V3386" i="2"/>
  <c r="V3385" i="2"/>
  <c r="V3384" i="2"/>
  <c r="V3383" i="2"/>
  <c r="V3382" i="2"/>
  <c r="V3381" i="2"/>
  <c r="V3380" i="2"/>
  <c r="V3379" i="2"/>
  <c r="V3378" i="2"/>
  <c r="V3377" i="2"/>
  <c r="V3374" i="2"/>
  <c r="V3373" i="2"/>
  <c r="V3372" i="2"/>
  <c r="V3371" i="2"/>
  <c r="V3370" i="2"/>
  <c r="V3369" i="2"/>
  <c r="V3368" i="2"/>
  <c r="V3367" i="2"/>
  <c r="V3366" i="2"/>
  <c r="V3365" i="2"/>
  <c r="V3364" i="2"/>
  <c r="V3363" i="2"/>
  <c r="V3362" i="2"/>
  <c r="V3361" i="2"/>
  <c r="V3360" i="2"/>
  <c r="V3359" i="2"/>
  <c r="V3358" i="2"/>
  <c r="V3357" i="2"/>
  <c r="V3356" i="2"/>
  <c r="V3355" i="2"/>
  <c r="V3354" i="2"/>
  <c r="V3353" i="2"/>
  <c r="V3352" i="2"/>
  <c r="V3351" i="2"/>
  <c r="V3350" i="2"/>
  <c r="V3349" i="2"/>
  <c r="V3348" i="2"/>
  <c r="V3347" i="2"/>
  <c r="V3346" i="2"/>
  <c r="V3345" i="2"/>
  <c r="V3342" i="2"/>
  <c r="V3341" i="2"/>
  <c r="V3340" i="2"/>
  <c r="V3339" i="2"/>
  <c r="V3338" i="2"/>
  <c r="V3337" i="2"/>
  <c r="V3336" i="2"/>
  <c r="V3335" i="2"/>
  <c r="V3334" i="2"/>
  <c r="V3333" i="2"/>
  <c r="V3332" i="2"/>
  <c r="V3331" i="2"/>
  <c r="V3330" i="2"/>
  <c r="V3329" i="2"/>
  <c r="V3328" i="2"/>
  <c r="V3327" i="2"/>
  <c r="V3326" i="2"/>
  <c r="V3325" i="2"/>
  <c r="V3324" i="2"/>
  <c r="V3323" i="2"/>
  <c r="V3322" i="2"/>
  <c r="V3321" i="2"/>
  <c r="V3320" i="2"/>
  <c r="V3319" i="2"/>
  <c r="V3318" i="2"/>
  <c r="V3317" i="2"/>
  <c r="V3316" i="2"/>
  <c r="V3315" i="2"/>
  <c r="V3312" i="2"/>
  <c r="V3311" i="2"/>
  <c r="V3310" i="2"/>
  <c r="V3309" i="2"/>
  <c r="V3308" i="2"/>
  <c r="V3307" i="2"/>
  <c r="V3306" i="2"/>
  <c r="V3305" i="2"/>
  <c r="V3304" i="2"/>
  <c r="V3303" i="2"/>
  <c r="V3302" i="2"/>
  <c r="V3301" i="2"/>
  <c r="V3300" i="2"/>
  <c r="V3299" i="2"/>
  <c r="V3298" i="2"/>
  <c r="V3297" i="2"/>
  <c r="V3296" i="2"/>
  <c r="V3295" i="2"/>
  <c r="V3294" i="2"/>
  <c r="V3293" i="2"/>
  <c r="V3292" i="2"/>
  <c r="V3291" i="2"/>
  <c r="V3290" i="2"/>
  <c r="V3287" i="2"/>
  <c r="V3286" i="2"/>
  <c r="V3285" i="2"/>
  <c r="V3284" i="2"/>
  <c r="V3283" i="2"/>
  <c r="V3282" i="2"/>
  <c r="V3281" i="2"/>
  <c r="V3280" i="2"/>
  <c r="V3277" i="2"/>
  <c r="V3276" i="2"/>
  <c r="V3274" i="2"/>
  <c r="V3269" i="2"/>
  <c r="V3267" i="2"/>
  <c r="V3266" i="2"/>
  <c r="V3265" i="2"/>
  <c r="V3264" i="2"/>
  <c r="V3263" i="2"/>
  <c r="V3262" i="2"/>
  <c r="V3260" i="2"/>
  <c r="V3259" i="2"/>
  <c r="V3258" i="2"/>
  <c r="V3257" i="2"/>
  <c r="V3256" i="2"/>
  <c r="V3254" i="2"/>
  <c r="V3251" i="2"/>
  <c r="V3250" i="2"/>
  <c r="V3249" i="2"/>
  <c r="V3248" i="2"/>
  <c r="V3247" i="2"/>
  <c r="V3246" i="2"/>
  <c r="V3245" i="2"/>
  <c r="V3242" i="2"/>
  <c r="V3241" i="2"/>
  <c r="V3240" i="2"/>
  <c r="V3239" i="2"/>
  <c r="V3238" i="2"/>
  <c r="V3237" i="2"/>
  <c r="V3236" i="2"/>
  <c r="V3233" i="2"/>
  <c r="V3232" i="2"/>
  <c r="V3231" i="2"/>
  <c r="V3230" i="2"/>
  <c r="V3229" i="2"/>
  <c r="V3228" i="2"/>
  <c r="V3227" i="2"/>
  <c r="V3224" i="2"/>
  <c r="V3223" i="2"/>
  <c r="V3222" i="2"/>
  <c r="V3221" i="2"/>
  <c r="V3220" i="2"/>
  <c r="V3219" i="2"/>
  <c r="V3218" i="2"/>
  <c r="V3217" i="2"/>
  <c r="V3216" i="2"/>
  <c r="V3215" i="2"/>
  <c r="V3214" i="2"/>
  <c r="V3213" i="2"/>
  <c r="V3212" i="2"/>
  <c r="V3211" i="2"/>
  <c r="V3210" i="2"/>
  <c r="V3209" i="2"/>
  <c r="V3208" i="2"/>
  <c r="V3205" i="2"/>
  <c r="V3204" i="2"/>
  <c r="V3203" i="2"/>
  <c r="V3202" i="2"/>
  <c r="V3201" i="2"/>
  <c r="V3200" i="2"/>
  <c r="V3199" i="2"/>
  <c r="V3198" i="2"/>
  <c r="V3197" i="2"/>
  <c r="V3196" i="2"/>
  <c r="V3195" i="2"/>
  <c r="V3194" i="2"/>
  <c r="V3193" i="2"/>
  <c r="V3192" i="2"/>
  <c r="V3191" i="2"/>
  <c r="V3190" i="2"/>
  <c r="V3189" i="2"/>
  <c r="V3188" i="2"/>
  <c r="V3187" i="2"/>
  <c r="V3184" i="2"/>
  <c r="V3183" i="2"/>
  <c r="V3182" i="2"/>
  <c r="V3181" i="2"/>
  <c r="V3180" i="2"/>
  <c r="V3179" i="2"/>
  <c r="V3178" i="2"/>
  <c r="V3177" i="2"/>
  <c r="V3176" i="2"/>
  <c r="V3175" i="2"/>
  <c r="V3172" i="2"/>
  <c r="V3171" i="2"/>
  <c r="V3170" i="2"/>
  <c r="V3169" i="2"/>
  <c r="V3168" i="2"/>
  <c r="V3167" i="2"/>
  <c r="V3166" i="2"/>
  <c r="V3165" i="2"/>
  <c r="V3164" i="2"/>
  <c r="V3163" i="2"/>
  <c r="V3162" i="2"/>
  <c r="V3161" i="2"/>
  <c r="V3160" i="2"/>
  <c r="V3159" i="2"/>
  <c r="V3158" i="2"/>
  <c r="V3157" i="2"/>
  <c r="V3156" i="2"/>
  <c r="V3155" i="2"/>
  <c r="V3154" i="2"/>
  <c r="V3153" i="2"/>
  <c r="V3152" i="2"/>
  <c r="V3151" i="2"/>
  <c r="V3150" i="2"/>
  <c r="V3149" i="2"/>
  <c r="V3148" i="2"/>
  <c r="V3145" i="2"/>
  <c r="V3144" i="2"/>
  <c r="V3143" i="2"/>
  <c r="V3142" i="2"/>
  <c r="V3141" i="2"/>
  <c r="V3140" i="2"/>
  <c r="V3139" i="2"/>
  <c r="V3138" i="2"/>
  <c r="V3137" i="2"/>
  <c r="V3136" i="2"/>
  <c r="V3134" i="2"/>
  <c r="V3133" i="2"/>
  <c r="V3126" i="2"/>
  <c r="V3125" i="2"/>
  <c r="V3124" i="2"/>
  <c r="V3123" i="2"/>
  <c r="V3122" i="2"/>
  <c r="V3120" i="2"/>
  <c r="V3119" i="2"/>
  <c r="V3118" i="2"/>
  <c r="V3117" i="2"/>
  <c r="V3116" i="2"/>
  <c r="V3115" i="2"/>
  <c r="V3114" i="2"/>
  <c r="V3113" i="2"/>
  <c r="V3112" i="2"/>
  <c r="V3111" i="2"/>
  <c r="V3110" i="2"/>
  <c r="V3109" i="2"/>
  <c r="V3107" i="2"/>
  <c r="V3106" i="2"/>
  <c r="V3105" i="2"/>
  <c r="V3104" i="2"/>
  <c r="V3103" i="2"/>
  <c r="V3102" i="2"/>
  <c r="V3101" i="2"/>
  <c r="V3100" i="2"/>
  <c r="V3099" i="2"/>
  <c r="V3098" i="2"/>
  <c r="V3096" i="2"/>
  <c r="V3095" i="2"/>
  <c r="V3093" i="2"/>
  <c r="V3092" i="2"/>
  <c r="V3091" i="2"/>
  <c r="V3090" i="2"/>
  <c r="V3089" i="2"/>
  <c r="V3088" i="2"/>
  <c r="V3087" i="2"/>
  <c r="V3085" i="2"/>
  <c r="V3083" i="2"/>
  <c r="V3082" i="2"/>
  <c r="V3081" i="2"/>
  <c r="V3080" i="2"/>
  <c r="V3079" i="2"/>
  <c r="V3078" i="2"/>
  <c r="V3077" i="2"/>
  <c r="V3076" i="2"/>
  <c r="V3075" i="2"/>
  <c r="V3074" i="2"/>
  <c r="V3073" i="2"/>
  <c r="V3072" i="2"/>
  <c r="V3071" i="2"/>
  <c r="V3070" i="2"/>
  <c r="V3069" i="2"/>
  <c r="V3066" i="2"/>
  <c r="V3065" i="2"/>
  <c r="V3064" i="2"/>
  <c r="V3063" i="2"/>
  <c r="V3062" i="2"/>
  <c r="V3061" i="2"/>
  <c r="V3060" i="2"/>
  <c r="V3059" i="2"/>
  <c r="V3058" i="2"/>
  <c r="V3057" i="2"/>
  <c r="V3056" i="2"/>
  <c r="V3055" i="2"/>
  <c r="V3054" i="2"/>
  <c r="V3053" i="2"/>
  <c r="V3052" i="2"/>
  <c r="V3049" i="2"/>
  <c r="V3048" i="2"/>
  <c r="V3047" i="2"/>
  <c r="V3046" i="2"/>
  <c r="V3045" i="2"/>
  <c r="V3044" i="2"/>
  <c r="V3043" i="2"/>
  <c r="V3042" i="2"/>
  <c r="V3041" i="2"/>
  <c r="V3038" i="2"/>
  <c r="V3037" i="2"/>
  <c r="V3036" i="2"/>
  <c r="V3035" i="2"/>
  <c r="V3034" i="2"/>
  <c r="V3033" i="2"/>
  <c r="V3032" i="2"/>
  <c r="V3031" i="2"/>
  <c r="V3030" i="2"/>
  <c r="V3029" i="2"/>
  <c r="V3028" i="2"/>
  <c r="V3027" i="2"/>
  <c r="V3026" i="2"/>
  <c r="V3023" i="2"/>
  <c r="V3022" i="2"/>
  <c r="V3021" i="2"/>
  <c r="V3020" i="2"/>
  <c r="V3019" i="2"/>
  <c r="V3018" i="2"/>
  <c r="V3017" i="2"/>
  <c r="V3016" i="2"/>
  <c r="V3015" i="2"/>
  <c r="V3012" i="2"/>
  <c r="V3011" i="2"/>
  <c r="V3010" i="2"/>
  <c r="V3009" i="2"/>
  <c r="V3008" i="2"/>
  <c r="V3007" i="2"/>
  <c r="V3006" i="2"/>
  <c r="V3003" i="2"/>
  <c r="V3002" i="2"/>
  <c r="V3001" i="2"/>
  <c r="V3000" i="2"/>
  <c r="V2999" i="2"/>
  <c r="V2998" i="2"/>
  <c r="V2997" i="2"/>
  <c r="V2996" i="2"/>
  <c r="V2995" i="2"/>
  <c r="V2994" i="2"/>
  <c r="V2993" i="2"/>
  <c r="V2992" i="2"/>
  <c r="V2991" i="2"/>
  <c r="V2990" i="2"/>
  <c r="V2989" i="2"/>
  <c r="V2988" i="2"/>
  <c r="V2987" i="2"/>
  <c r="V2986" i="2"/>
  <c r="V2985" i="2"/>
  <c r="V2984" i="2"/>
  <c r="V2983" i="2"/>
  <c r="V2982" i="2"/>
  <c r="V2981" i="2"/>
  <c r="V2980" i="2"/>
  <c r="V2977" i="2"/>
  <c r="V2975" i="2"/>
  <c r="V2974" i="2"/>
  <c r="V2973" i="2"/>
  <c r="V2972" i="2"/>
  <c r="V2971" i="2"/>
  <c r="V2970" i="2"/>
  <c r="V2969" i="2"/>
  <c r="V2968" i="2"/>
  <c r="V2967" i="2"/>
  <c r="V2966" i="2"/>
  <c r="V2965" i="2"/>
  <c r="V2964" i="2"/>
  <c r="V2963" i="2"/>
  <c r="V2962" i="2"/>
  <c r="V2961" i="2"/>
  <c r="V2960" i="2"/>
  <c r="V2959" i="2"/>
  <c r="V2958" i="2"/>
  <c r="V2957" i="2"/>
  <c r="V2956" i="2"/>
  <c r="V2955" i="2"/>
  <c r="V2954" i="2"/>
  <c r="V2953" i="2"/>
  <c r="V2952" i="2"/>
  <c r="V2951" i="2"/>
  <c r="V2950" i="2"/>
  <c r="V2949" i="2"/>
  <c r="V2948" i="2"/>
  <c r="V2947" i="2"/>
  <c r="V2946" i="2"/>
  <c r="V2945" i="2"/>
  <c r="V2944" i="2"/>
  <c r="V2943" i="2"/>
  <c r="V2942" i="2"/>
  <c r="V2939" i="2"/>
  <c r="V2938" i="2"/>
  <c r="V2937" i="2"/>
  <c r="V2935" i="2"/>
  <c r="V2934" i="2"/>
  <c r="V2933" i="2"/>
  <c r="V2932" i="2"/>
  <c r="V2930" i="2"/>
  <c r="V2929" i="2"/>
  <c r="V2928" i="2"/>
  <c r="V2927" i="2"/>
  <c r="V2926" i="2"/>
  <c r="V2925" i="2"/>
  <c r="V2924" i="2"/>
  <c r="V2923" i="2"/>
  <c r="V2922" i="2"/>
  <c r="V2921" i="2"/>
  <c r="V2920" i="2"/>
  <c r="V2917" i="2"/>
  <c r="V2916" i="2"/>
  <c r="V2915" i="2"/>
  <c r="V2914" i="2"/>
  <c r="V2913" i="2"/>
  <c r="V2912" i="2"/>
  <c r="V2911" i="2"/>
  <c r="V2910" i="2"/>
  <c r="V2909" i="2"/>
  <c r="V2906" i="2"/>
  <c r="V2904" i="2"/>
  <c r="V2903" i="2"/>
  <c r="V2902" i="2"/>
  <c r="V2901" i="2"/>
  <c r="V2900" i="2"/>
  <c r="V2899" i="2"/>
  <c r="V2898" i="2"/>
  <c r="V2897" i="2"/>
  <c r="V2896" i="2"/>
  <c r="V2895" i="2"/>
  <c r="V2894" i="2"/>
  <c r="V2891" i="2"/>
  <c r="V2890" i="2"/>
  <c r="V2889" i="2"/>
  <c r="V2888" i="2"/>
  <c r="V2887" i="2"/>
  <c r="V2886" i="2"/>
  <c r="V2885" i="2"/>
  <c r="V2884" i="2"/>
  <c r="V2883" i="2"/>
  <c r="V2882" i="2"/>
  <c r="V2881" i="2"/>
  <c r="V2880" i="2"/>
  <c r="V2877" i="2"/>
  <c r="V2876" i="2"/>
  <c r="V2875" i="2"/>
  <c r="V2874" i="2"/>
  <c r="V2873" i="2"/>
  <c r="V2872" i="2"/>
  <c r="V2871" i="2"/>
  <c r="V2870" i="2"/>
  <c r="V2869" i="2"/>
  <c r="V2868" i="2"/>
  <c r="V2867" i="2"/>
  <c r="V2866" i="2"/>
  <c r="V2865" i="2"/>
  <c r="V2864" i="2"/>
  <c r="V2863" i="2"/>
  <c r="V2861" i="2"/>
  <c r="V2860" i="2"/>
  <c r="V2859" i="2"/>
  <c r="V2858" i="2"/>
  <c r="V2857" i="2"/>
  <c r="V2856" i="2"/>
  <c r="V2855" i="2"/>
  <c r="V2854" i="2"/>
  <c r="V2853" i="2"/>
  <c r="V2852" i="2"/>
  <c r="V2851" i="2"/>
  <c r="V2850" i="2"/>
  <c r="V2849" i="2"/>
  <c r="V2848" i="2"/>
  <c r="V2847" i="2"/>
  <c r="V2846" i="2"/>
  <c r="V2845" i="2"/>
  <c r="V2842" i="2"/>
  <c r="V2840" i="2"/>
  <c r="V2839" i="2"/>
  <c r="V2838" i="2"/>
  <c r="V2837" i="2"/>
  <c r="V2833" i="2"/>
  <c r="V2832" i="2"/>
  <c r="V2831" i="2"/>
  <c r="V2830" i="2"/>
  <c r="V2829" i="2"/>
  <c r="V2828" i="2"/>
  <c r="V2827" i="2"/>
  <c r="V2826" i="2"/>
  <c r="V2823" i="2"/>
  <c r="V2822" i="2"/>
  <c r="V2821" i="2"/>
  <c r="V2820" i="2"/>
  <c r="V2819" i="2"/>
  <c r="V2818" i="2"/>
  <c r="V2817" i="2"/>
  <c r="V2816" i="2"/>
  <c r="V2815" i="2"/>
  <c r="V2814" i="2"/>
  <c r="V2813" i="2"/>
  <c r="V2812" i="2"/>
  <c r="V2811" i="2"/>
  <c r="V2810" i="2"/>
  <c r="V2809" i="2"/>
  <c r="V2808" i="2"/>
  <c r="V2807" i="2"/>
  <c r="V2806" i="2"/>
  <c r="V2805" i="2"/>
  <c r="V2804" i="2"/>
  <c r="V2803" i="2"/>
  <c r="V2802" i="2"/>
  <c r="V2801" i="2"/>
  <c r="V2800" i="2"/>
  <c r="V2799" i="2"/>
  <c r="V2798" i="2"/>
  <c r="V2797" i="2"/>
  <c r="V2796" i="2"/>
  <c r="V2795" i="2"/>
  <c r="V2792" i="2"/>
  <c r="V2791" i="2"/>
  <c r="V2788" i="2"/>
  <c r="V2778" i="2"/>
  <c r="V2777" i="2"/>
  <c r="V2776" i="2"/>
  <c r="V2775" i="2"/>
  <c r="V2774" i="2"/>
  <c r="V2773" i="2"/>
  <c r="V2772" i="2"/>
  <c r="V2771" i="2"/>
  <c r="V2770" i="2"/>
  <c r="V2767" i="2"/>
  <c r="V2766" i="2"/>
  <c r="V2765" i="2"/>
  <c r="V2764" i="2"/>
  <c r="V2763" i="2"/>
  <c r="V2762" i="2"/>
  <c r="V2761" i="2"/>
  <c r="V2760" i="2"/>
  <c r="V2759" i="2"/>
  <c r="V2758" i="2"/>
  <c r="V2757" i="2"/>
  <c r="V2754" i="2"/>
  <c r="V2753" i="2"/>
  <c r="V2752" i="2"/>
  <c r="V2751" i="2"/>
  <c r="V2750" i="2"/>
  <c r="V2749" i="2"/>
  <c r="V2748" i="2"/>
  <c r="V2745" i="2"/>
  <c r="V2734" i="2"/>
  <c r="V2733" i="2"/>
  <c r="V2732" i="2"/>
  <c r="V2730" i="2"/>
  <c r="V2729" i="2"/>
  <c r="V2728" i="2"/>
  <c r="V2727" i="2"/>
  <c r="V2726" i="2"/>
  <c r="V2725" i="2"/>
  <c r="V2724" i="2"/>
  <c r="V2723" i="2"/>
  <c r="V2722" i="2"/>
  <c r="V2721" i="2"/>
  <c r="V2720" i="2"/>
  <c r="V2719" i="2"/>
  <c r="V2718" i="2"/>
  <c r="V2717" i="2"/>
  <c r="V2716" i="2"/>
  <c r="V2715" i="2"/>
  <c r="V2714" i="2"/>
  <c r="V2713" i="2"/>
  <c r="V2712" i="2"/>
  <c r="V2711" i="2"/>
  <c r="V2710" i="2"/>
  <c r="V2709" i="2"/>
  <c r="V2708" i="2"/>
  <c r="V2707" i="2"/>
  <c r="V2706" i="2"/>
  <c r="V2705" i="2"/>
  <c r="V2704" i="2"/>
  <c r="V2703" i="2"/>
  <c r="V2702" i="2"/>
  <c r="V2701" i="2"/>
  <c r="V2700" i="2"/>
  <c r="V2699" i="2"/>
  <c r="V2698" i="2"/>
  <c r="V2697" i="2"/>
  <c r="V2694" i="2"/>
  <c r="V2692" i="2"/>
  <c r="V2691" i="2"/>
  <c r="V2689" i="2"/>
  <c r="V2688" i="2"/>
  <c r="V2687" i="2"/>
  <c r="V2684" i="2"/>
  <c r="V2683" i="2"/>
  <c r="V2682" i="2"/>
  <c r="V2681" i="2"/>
  <c r="V2680" i="2"/>
  <c r="V2679" i="2"/>
  <c r="V2678" i="2"/>
  <c r="V2677" i="2"/>
  <c r="V2676" i="2"/>
  <c r="V2675" i="2"/>
  <c r="V2672" i="2"/>
  <c r="V2671" i="2"/>
  <c r="V2670" i="2"/>
  <c r="V2669" i="2"/>
  <c r="V2668" i="2"/>
  <c r="V2667" i="2"/>
  <c r="V2666" i="2"/>
  <c r="V2665" i="2"/>
  <c r="V2664" i="2"/>
  <c r="V2663" i="2"/>
  <c r="V2662" i="2"/>
  <c r="V2661" i="2"/>
  <c r="V2658" i="2"/>
  <c r="V2657" i="2"/>
  <c r="V2656" i="2"/>
  <c r="V2654" i="2"/>
  <c r="V2653" i="2"/>
  <c r="V2652" i="2"/>
  <c r="V2651" i="2"/>
  <c r="V2648" i="2"/>
  <c r="V2647" i="2"/>
  <c r="V2646" i="2"/>
  <c r="V2645" i="2"/>
  <c r="V2644" i="2"/>
  <c r="V2643" i="2"/>
  <c r="V2642" i="2"/>
  <c r="V2641" i="2"/>
  <c r="V2640" i="2"/>
  <c r="V2639" i="2"/>
  <c r="V2638" i="2"/>
  <c r="V2637" i="2"/>
  <c r="V2636" i="2"/>
  <c r="V2635" i="2"/>
  <c r="V2634" i="2"/>
  <c r="V2633" i="2"/>
  <c r="V2632" i="2"/>
  <c r="V2631" i="2"/>
  <c r="V2630" i="2"/>
  <c r="V2629" i="2"/>
  <c r="V2628" i="2"/>
  <c r="V2627" i="2"/>
  <c r="V2626" i="2"/>
  <c r="V2625" i="2"/>
  <c r="V2624" i="2"/>
  <c r="V2621" i="2"/>
  <c r="V2620" i="2"/>
  <c r="V2619" i="2"/>
  <c r="V2618" i="2"/>
  <c r="V2617" i="2"/>
  <c r="V2616" i="2"/>
  <c r="V2615" i="2"/>
  <c r="V2614" i="2"/>
  <c r="V2613" i="2"/>
  <c r="V2612" i="2"/>
  <c r="V2611" i="2"/>
  <c r="V2609" i="2"/>
  <c r="V2607" i="2"/>
  <c r="V2604" i="2"/>
  <c r="V2603" i="2"/>
  <c r="V2602" i="2"/>
  <c r="V2601" i="2"/>
  <c r="V2600" i="2"/>
  <c r="V2599" i="2"/>
  <c r="V2598" i="2"/>
  <c r="V2597" i="2"/>
  <c r="V2596" i="2"/>
  <c r="V2595" i="2"/>
  <c r="V2594" i="2"/>
  <c r="V2593" i="2"/>
  <c r="V2592" i="2"/>
  <c r="V2591" i="2"/>
  <c r="V2589" i="2"/>
  <c r="V2585" i="2"/>
  <c r="V2584" i="2"/>
  <c r="V2583" i="2"/>
  <c r="V2581" i="2"/>
  <c r="V2580" i="2"/>
  <c r="V2579" i="2"/>
  <c r="V2578" i="2"/>
  <c r="V2577" i="2"/>
  <c r="V2576" i="2"/>
  <c r="V2575" i="2"/>
  <c r="V2574" i="2"/>
  <c r="V2573" i="2"/>
  <c r="V2572" i="2"/>
  <c r="V2571" i="2"/>
  <c r="V2568" i="2"/>
  <c r="V2567" i="2"/>
  <c r="V2566" i="2"/>
  <c r="V2565" i="2"/>
  <c r="V2564" i="2"/>
  <c r="V2563" i="2"/>
  <c r="V2562" i="2"/>
  <c r="V2561" i="2"/>
  <c r="V2560" i="2"/>
  <c r="V2559" i="2"/>
  <c r="V2558" i="2"/>
  <c r="V2557" i="2"/>
  <c r="V2556" i="2"/>
  <c r="V2553" i="2"/>
  <c r="V2552" i="2"/>
  <c r="V2551" i="2"/>
  <c r="V2549" i="2"/>
  <c r="V2548" i="2"/>
  <c r="V2543" i="2"/>
  <c r="V2542" i="2"/>
  <c r="V2541" i="2"/>
  <c r="V2539" i="2"/>
  <c r="V2538" i="2"/>
  <c r="V2537" i="2"/>
  <c r="V2536" i="2"/>
  <c r="V2535" i="2"/>
  <c r="V2534" i="2"/>
  <c r="V2533" i="2"/>
  <c r="V2532" i="2"/>
  <c r="V2531" i="2"/>
  <c r="V2530" i="2"/>
  <c r="V2529" i="2"/>
  <c r="V2528" i="2"/>
  <c r="V2527" i="2"/>
  <c r="V2526" i="2"/>
  <c r="V2525" i="2"/>
  <c r="V2524" i="2"/>
  <c r="V2523" i="2"/>
  <c r="V2522" i="2"/>
  <c r="V2521" i="2"/>
  <c r="V2520" i="2"/>
  <c r="V2519" i="2"/>
  <c r="V2518" i="2"/>
  <c r="V2517" i="2"/>
  <c r="V2516" i="2"/>
  <c r="V2515" i="2"/>
  <c r="V2514" i="2"/>
  <c r="V2513" i="2"/>
  <c r="V2512" i="2"/>
  <c r="V2509" i="2"/>
  <c r="V2508" i="2"/>
  <c r="V2507" i="2"/>
  <c r="V2506" i="2"/>
  <c r="V2503" i="2"/>
  <c r="V2498" i="2"/>
  <c r="V2497" i="2"/>
  <c r="V2496" i="2"/>
  <c r="V2495" i="2"/>
  <c r="V2494" i="2"/>
  <c r="V2493" i="2"/>
  <c r="V2492" i="2"/>
  <c r="V2491" i="2"/>
  <c r="V2490" i="2"/>
  <c r="V2489" i="2"/>
  <c r="V2488" i="2"/>
  <c r="V2487" i="2"/>
  <c r="V2486" i="2"/>
  <c r="V2485" i="2"/>
  <c r="V2482" i="2"/>
  <c r="V2481" i="2"/>
  <c r="V2480" i="2"/>
  <c r="V2479" i="2"/>
  <c r="V2478" i="2"/>
  <c r="V2477" i="2"/>
  <c r="V2476" i="2"/>
  <c r="V2475" i="2"/>
  <c r="V2474" i="2"/>
  <c r="V2473" i="2"/>
  <c r="V2472" i="2"/>
  <c r="V2471" i="2"/>
  <c r="V2470" i="2"/>
  <c r="V2469" i="2"/>
  <c r="V2468" i="2"/>
  <c r="V2467" i="2"/>
  <c r="V2466" i="2"/>
  <c r="V2465" i="2"/>
  <c r="V2464" i="2"/>
  <c r="V2463" i="2"/>
  <c r="V2462" i="2"/>
  <c r="V2461" i="2"/>
  <c r="V2458" i="2"/>
  <c r="V2457" i="2"/>
  <c r="V2456" i="2"/>
  <c r="V2455" i="2"/>
  <c r="V2454" i="2"/>
  <c r="V2453" i="2"/>
  <c r="V2452" i="2"/>
  <c r="V2451" i="2"/>
  <c r="V2450" i="2"/>
  <c r="V2448" i="2"/>
  <c r="V2447" i="2"/>
  <c r="V2446" i="2"/>
  <c r="V2445" i="2"/>
  <c r="V2444" i="2"/>
  <c r="V2443" i="2"/>
  <c r="V2442" i="2"/>
  <c r="V2441" i="2"/>
  <c r="V2440" i="2"/>
  <c r="V2438" i="2"/>
  <c r="V2437" i="2"/>
  <c r="V2434" i="2"/>
  <c r="V2433" i="2"/>
  <c r="V2432" i="2"/>
  <c r="V2431" i="2"/>
  <c r="V2430" i="2"/>
  <c r="V2429" i="2"/>
  <c r="V2428" i="2"/>
  <c r="V2427" i="2"/>
  <c r="V2426" i="2"/>
  <c r="V2425" i="2"/>
  <c r="V2424" i="2"/>
  <c r="V2423" i="2"/>
  <c r="V2421" i="2"/>
  <c r="V2418" i="2"/>
  <c r="V2414" i="2"/>
  <c r="V2413" i="2"/>
  <c r="V2412" i="2"/>
  <c r="V2411" i="2"/>
  <c r="V2410" i="2"/>
  <c r="V2408" i="2"/>
  <c r="V2407" i="2"/>
  <c r="V2406" i="2"/>
  <c r="V2405" i="2"/>
  <c r="V2404" i="2"/>
  <c r="V2403" i="2"/>
  <c r="V2402" i="2"/>
  <c r="V2401" i="2"/>
  <c r="V2400" i="2"/>
  <c r="V2399" i="2"/>
  <c r="V2398" i="2"/>
  <c r="V2397" i="2"/>
  <c r="V2396" i="2"/>
  <c r="V2395" i="2"/>
  <c r="V2394" i="2"/>
  <c r="V2393" i="2"/>
  <c r="V2392" i="2"/>
  <c r="V2391" i="2"/>
  <c r="V2390" i="2"/>
  <c r="V2389" i="2"/>
  <c r="V2388" i="2"/>
  <c r="V2387" i="2"/>
  <c r="V2386" i="2"/>
  <c r="V2385" i="2"/>
  <c r="V2384" i="2"/>
  <c r="V2381" i="2"/>
  <c r="V2380" i="2"/>
  <c r="V2379" i="2"/>
  <c r="V2378" i="2"/>
  <c r="V2377" i="2"/>
  <c r="V2375" i="2"/>
  <c r="V2374" i="2"/>
  <c r="V2370" i="2"/>
  <c r="V2369" i="2"/>
  <c r="V2368" i="2"/>
  <c r="V2367" i="2"/>
  <c r="V2366" i="2"/>
  <c r="V2365" i="2"/>
  <c r="V2364" i="2"/>
  <c r="V2363" i="2"/>
  <c r="V2362" i="2"/>
  <c r="V2361" i="2"/>
  <c r="V2360" i="2"/>
  <c r="V2357" i="2"/>
  <c r="V2356" i="2"/>
  <c r="V2355" i="2"/>
  <c r="V2354" i="2"/>
  <c r="V2353" i="2"/>
  <c r="V2352" i="2"/>
  <c r="V2351" i="2"/>
  <c r="V2350" i="2"/>
  <c r="V2349" i="2"/>
  <c r="V2348" i="2"/>
  <c r="V2345" i="2"/>
  <c r="V2344" i="2"/>
  <c r="V2343" i="2"/>
  <c r="V2342" i="2"/>
  <c r="V2341" i="2"/>
  <c r="V2340" i="2"/>
  <c r="V2338" i="2"/>
  <c r="V2337" i="2"/>
  <c r="V2336" i="2"/>
  <c r="V2335" i="2"/>
  <c r="V2327" i="2"/>
  <c r="V2326" i="2"/>
  <c r="V2325" i="2"/>
  <c r="V2324" i="2"/>
  <c r="V2323" i="2"/>
  <c r="V2322" i="2"/>
  <c r="V2321" i="2"/>
  <c r="V2320" i="2"/>
  <c r="V2319" i="2"/>
  <c r="V2316" i="2"/>
  <c r="V2315" i="2"/>
  <c r="V2314" i="2"/>
  <c r="V2313" i="2"/>
  <c r="V2312" i="2"/>
  <c r="V2311" i="2"/>
  <c r="V2310" i="2"/>
  <c r="V2309" i="2"/>
  <c r="V2308" i="2"/>
  <c r="V2307" i="2"/>
  <c r="V2306" i="2"/>
  <c r="V2305" i="2"/>
  <c r="V2304" i="2"/>
  <c r="V2303" i="2"/>
  <c r="V2302" i="2"/>
  <c r="V2301" i="2"/>
  <c r="V2298" i="2"/>
  <c r="V2297" i="2"/>
  <c r="V2296" i="2"/>
  <c r="V2294" i="2"/>
  <c r="V2293" i="2"/>
  <c r="V2292" i="2"/>
  <c r="V2291" i="2"/>
  <c r="V2290" i="2"/>
  <c r="V2289" i="2"/>
  <c r="V2288" i="2"/>
  <c r="V2287" i="2"/>
  <c r="V2286" i="2"/>
  <c r="V2285" i="2"/>
  <c r="V2284" i="2"/>
  <c r="V2283" i="2"/>
  <c r="V2282" i="2"/>
  <c r="V2281" i="2"/>
  <c r="V2280" i="2"/>
  <c r="V2279" i="2"/>
  <c r="V2278" i="2"/>
  <c r="V2277" i="2"/>
  <c r="V2276" i="2"/>
  <c r="V2275" i="2"/>
  <c r="V2274" i="2"/>
  <c r="V2273" i="2"/>
  <c r="V2272" i="2"/>
  <c r="V2271" i="2"/>
  <c r="V2270" i="2"/>
  <c r="V2269" i="2"/>
  <c r="V2268" i="2"/>
  <c r="V2265" i="2"/>
  <c r="V2264" i="2"/>
  <c r="V2263" i="2"/>
  <c r="V2262" i="2"/>
  <c r="V2261" i="2"/>
  <c r="V2259" i="2"/>
  <c r="V2258" i="2"/>
  <c r="V2257" i="2"/>
  <c r="V2253" i="2"/>
  <c r="V2252" i="2"/>
  <c r="V2251" i="2"/>
  <c r="V2250" i="2"/>
  <c r="V2249" i="2"/>
  <c r="V2248" i="2"/>
  <c r="V2247" i="2"/>
  <c r="V2246" i="2"/>
  <c r="V2245" i="2"/>
  <c r="V2244" i="2"/>
  <c r="V2243" i="2"/>
  <c r="V2242" i="2"/>
  <c r="V2241" i="2"/>
  <c r="V2240" i="2"/>
  <c r="V2237" i="2"/>
  <c r="V2236" i="2"/>
  <c r="V2234" i="2"/>
  <c r="V2233" i="2"/>
  <c r="V2232" i="2"/>
  <c r="V2231" i="2"/>
  <c r="V2230" i="2"/>
  <c r="V2229" i="2"/>
  <c r="V2228" i="2"/>
  <c r="V2227" i="2"/>
  <c r="V2226" i="2"/>
  <c r="V2225" i="2"/>
  <c r="V2224" i="2"/>
  <c r="V2223" i="2"/>
  <c r="V2222" i="2"/>
  <c r="V2221" i="2"/>
  <c r="V2220" i="2"/>
  <c r="V2219" i="2"/>
  <c r="V2218" i="2"/>
  <c r="V2217" i="2"/>
  <c r="V2216" i="2"/>
  <c r="V2215" i="2"/>
  <c r="V2214" i="2"/>
  <c r="V2213" i="2"/>
  <c r="V2212" i="2"/>
  <c r="V2211" i="2"/>
  <c r="V2210" i="2"/>
  <c r="V2209" i="2"/>
  <c r="V2206" i="2"/>
  <c r="V2205" i="2"/>
  <c r="V2204" i="2"/>
  <c r="V2203" i="2"/>
  <c r="V2201" i="2"/>
  <c r="V2198" i="2"/>
  <c r="V2197" i="2"/>
  <c r="V2196" i="2"/>
  <c r="V2195" i="2"/>
  <c r="V2194" i="2"/>
  <c r="V2193" i="2"/>
  <c r="V2192" i="2"/>
  <c r="V2191" i="2"/>
  <c r="V2190" i="2"/>
  <c r="V2189" i="2"/>
  <c r="V2188" i="2"/>
  <c r="V2187" i="2"/>
  <c r="V2186" i="2"/>
  <c r="V2185" i="2"/>
  <c r="V2182" i="2"/>
  <c r="V2181" i="2"/>
  <c r="V2180" i="2"/>
  <c r="V2179" i="2"/>
  <c r="V2178" i="2"/>
  <c r="V2176" i="2"/>
  <c r="V2173" i="2"/>
  <c r="V2172" i="2"/>
  <c r="V2170" i="2"/>
  <c r="V2169" i="2"/>
  <c r="V2167" i="2"/>
  <c r="V2166" i="2"/>
  <c r="V2165" i="2"/>
  <c r="V2164" i="2"/>
  <c r="V2163" i="2"/>
  <c r="V2162" i="2"/>
  <c r="V2161" i="2"/>
  <c r="V2160" i="2"/>
  <c r="V2159" i="2"/>
  <c r="V2158" i="2"/>
  <c r="V2157" i="2"/>
  <c r="V2156" i="2"/>
  <c r="V2155" i="2"/>
  <c r="V2154" i="2"/>
  <c r="V2153" i="2"/>
  <c r="V2152" i="2"/>
  <c r="V2151" i="2"/>
  <c r="V2150" i="2"/>
  <c r="V2149" i="2"/>
  <c r="V2148" i="2"/>
  <c r="V2147" i="2"/>
  <c r="V2146" i="2"/>
  <c r="V2145" i="2"/>
  <c r="V2144" i="2"/>
  <c r="V2143" i="2"/>
  <c r="V2142" i="2"/>
  <c r="V2141" i="2"/>
  <c r="V2140" i="2"/>
  <c r="V2139" i="2"/>
  <c r="V2138" i="2"/>
  <c r="V2137" i="2"/>
  <c r="V2136" i="2"/>
  <c r="V2135" i="2"/>
  <c r="V2134" i="2"/>
  <c r="V2133" i="2"/>
  <c r="V2130" i="2"/>
  <c r="V2129" i="2"/>
  <c r="V2128" i="2"/>
  <c r="V2127" i="2"/>
  <c r="V2125" i="2"/>
  <c r="V2124" i="2"/>
  <c r="V2119" i="2"/>
  <c r="V2118" i="2"/>
  <c r="V2117" i="2"/>
  <c r="V2116" i="2"/>
  <c r="V2115" i="2"/>
  <c r="V2114" i="2"/>
  <c r="V2113" i="2"/>
  <c r="V2112" i="2"/>
  <c r="V2111" i="2"/>
  <c r="V2109" i="2"/>
  <c r="V2107" i="2"/>
  <c r="V2106" i="2"/>
  <c r="V2105" i="2"/>
  <c r="V2104" i="2"/>
  <c r="V2103" i="2"/>
  <c r="V2102" i="2"/>
  <c r="V2101" i="2"/>
  <c r="V2100" i="2"/>
  <c r="V2099" i="2"/>
  <c r="V2098" i="2"/>
  <c r="V2097" i="2"/>
  <c r="V2096" i="2"/>
  <c r="V2095" i="2"/>
  <c r="V2094" i="2"/>
  <c r="V2093" i="2"/>
  <c r="V2092" i="2"/>
  <c r="V2089" i="2"/>
  <c r="V2088" i="2"/>
  <c r="V2087" i="2"/>
  <c r="V2086" i="2"/>
  <c r="V2085" i="2"/>
  <c r="V2083" i="2"/>
  <c r="V2082" i="2"/>
  <c r="V2079" i="2"/>
  <c r="V2078" i="2"/>
  <c r="V2077" i="2"/>
  <c r="V2076" i="2"/>
  <c r="V2075" i="2"/>
  <c r="V2074" i="2"/>
  <c r="V2073" i="2"/>
  <c r="V2072" i="2"/>
  <c r="V2071" i="2"/>
  <c r="V2069" i="2"/>
  <c r="V2068" i="2"/>
  <c r="V2066" i="2"/>
  <c r="V2062" i="2"/>
  <c r="V2061" i="2"/>
  <c r="V2060" i="2"/>
  <c r="V2059" i="2"/>
  <c r="V2058" i="2"/>
  <c r="V2057" i="2"/>
  <c r="V2055" i="2"/>
  <c r="V2054" i="2"/>
  <c r="V2053" i="2"/>
  <c r="V2052" i="2"/>
  <c r="V2051" i="2"/>
  <c r="V2050" i="2"/>
  <c r="V2048" i="2"/>
  <c r="V2047" i="2"/>
  <c r="V2046" i="2"/>
  <c r="V2045" i="2"/>
  <c r="V2044" i="2"/>
  <c r="V2043" i="2"/>
  <c r="V2042" i="2"/>
  <c r="V2041" i="2"/>
  <c r="V2040" i="2"/>
  <c r="V2039" i="2"/>
  <c r="V2038" i="2"/>
  <c r="V2037" i="2"/>
  <c r="V2036" i="2"/>
  <c r="V2035" i="2"/>
  <c r="V2034" i="2"/>
  <c r="V2033" i="2"/>
  <c r="V2032" i="2"/>
  <c r="V2031" i="2"/>
  <c r="V2030" i="2"/>
  <c r="V2029" i="2"/>
  <c r="V2028" i="2"/>
  <c r="V2027" i="2"/>
  <c r="V2026" i="2"/>
  <c r="V2025" i="2"/>
  <c r="V2024" i="2"/>
  <c r="V2023" i="2"/>
  <c r="V2022" i="2"/>
  <c r="V2021" i="2"/>
  <c r="V2020" i="2"/>
  <c r="V2019" i="2"/>
  <c r="V2018" i="2"/>
  <c r="V2015" i="2"/>
  <c r="V2014" i="2"/>
  <c r="V2013" i="2"/>
  <c r="V2012" i="2"/>
  <c r="V2010" i="2"/>
  <c r="V2009" i="2"/>
  <c r="V2008" i="2"/>
  <c r="V2007" i="2"/>
  <c r="V2003" i="2"/>
  <c r="V2002" i="2"/>
  <c r="V2001" i="2"/>
  <c r="V2000" i="2"/>
  <c r="V1999" i="2"/>
  <c r="V1998" i="2"/>
  <c r="V1997" i="2"/>
  <c r="V1996" i="2"/>
  <c r="V1995" i="2"/>
  <c r="V1994" i="2"/>
  <c r="V1993" i="2"/>
  <c r="V1992" i="2"/>
  <c r="V1991" i="2"/>
  <c r="V1990" i="2"/>
  <c r="V1989" i="2"/>
  <c r="V1988" i="2"/>
  <c r="V1985" i="2"/>
  <c r="V1984" i="2"/>
  <c r="V1983" i="2"/>
  <c r="V1982" i="2"/>
  <c r="V1981" i="2"/>
  <c r="V1980" i="2"/>
  <c r="V1978" i="2"/>
  <c r="V1977" i="2"/>
  <c r="V1970" i="2"/>
  <c r="V1969" i="2"/>
  <c r="V1967" i="2"/>
  <c r="V1966" i="2"/>
  <c r="V1965" i="2"/>
  <c r="V1964" i="2"/>
  <c r="V1963" i="2"/>
  <c r="V1962" i="2"/>
  <c r="V1961" i="2"/>
  <c r="V1960" i="2"/>
  <c r="V1959" i="2"/>
  <c r="V1958" i="2"/>
  <c r="V1957" i="2"/>
  <c r="V1956" i="2"/>
  <c r="V1955" i="2"/>
  <c r="V1954" i="2"/>
  <c r="V1953" i="2"/>
  <c r="V1952" i="2"/>
  <c r="V1951" i="2"/>
  <c r="V1950" i="2"/>
  <c r="V1949" i="2"/>
  <c r="V1948" i="2"/>
  <c r="V1947" i="2"/>
  <c r="V1946" i="2"/>
  <c r="V1945" i="2"/>
  <c r="V1944" i="2"/>
  <c r="V1943" i="2"/>
  <c r="V1942" i="2"/>
  <c r="V1941" i="2"/>
  <c r="V1940" i="2"/>
  <c r="V1939" i="2"/>
  <c r="V1938" i="2"/>
  <c r="V1937" i="2"/>
  <c r="V1936" i="2"/>
  <c r="V1935" i="2"/>
  <c r="V1934" i="2"/>
  <c r="V1933" i="2"/>
  <c r="V1932" i="2"/>
  <c r="V1929" i="2"/>
  <c r="V1928" i="2"/>
  <c r="V1927" i="2"/>
  <c r="V1926" i="2"/>
  <c r="V1925" i="2"/>
  <c r="V1924" i="2"/>
  <c r="V1923" i="2"/>
  <c r="V1921" i="2"/>
  <c r="V1920" i="2"/>
  <c r="V1915" i="2"/>
  <c r="V1913" i="2"/>
  <c r="V1912" i="2"/>
  <c r="V1911" i="2"/>
  <c r="V1910" i="2"/>
  <c r="V1909" i="2"/>
  <c r="V1908" i="2"/>
  <c r="V1907" i="2"/>
  <c r="V1906" i="2"/>
  <c r="V1905" i="2"/>
  <c r="V1904" i="2"/>
  <c r="V1903" i="2"/>
  <c r="V1902" i="2"/>
  <c r="V1901" i="2"/>
  <c r="V1900" i="2"/>
  <c r="V1899" i="2"/>
  <c r="V1898" i="2"/>
  <c r="V1895" i="2"/>
  <c r="V1894" i="2"/>
  <c r="V1893" i="2"/>
  <c r="V1892" i="2"/>
  <c r="V1891" i="2"/>
  <c r="V1890" i="2"/>
  <c r="V1889" i="2"/>
  <c r="V1888" i="2"/>
  <c r="V1887" i="2"/>
  <c r="V1886" i="2"/>
  <c r="V1885" i="2"/>
  <c r="V1884" i="2"/>
  <c r="V1883" i="2"/>
  <c r="V1882" i="2"/>
  <c r="V1881" i="2"/>
  <c r="V1880" i="2"/>
  <c r="V1879" i="2"/>
  <c r="V1878" i="2"/>
  <c r="V1877" i="2"/>
  <c r="V1876" i="2"/>
  <c r="V1875" i="2"/>
  <c r="V1874" i="2"/>
  <c r="V1873" i="2"/>
  <c r="V1870" i="2"/>
  <c r="V1869" i="2"/>
  <c r="V1868" i="2"/>
  <c r="V1867" i="2"/>
  <c r="V1866" i="2"/>
  <c r="V1865" i="2"/>
  <c r="V1864" i="2"/>
  <c r="V1863" i="2"/>
  <c r="V1862" i="2"/>
  <c r="V1861" i="2"/>
  <c r="V1860" i="2"/>
  <c r="V1859" i="2"/>
  <c r="V1858" i="2"/>
  <c r="V1857" i="2"/>
  <c r="V1856" i="2"/>
  <c r="V1855" i="2"/>
  <c r="V1854" i="2"/>
  <c r="V1853" i="2"/>
  <c r="V1852" i="2"/>
  <c r="V1851" i="2"/>
  <c r="V1850" i="2"/>
  <c r="V1849" i="2"/>
  <c r="V1848" i="2"/>
  <c r="V1847" i="2"/>
  <c r="V1846" i="2"/>
  <c r="V1845" i="2"/>
  <c r="V1844" i="2"/>
  <c r="V1843" i="2"/>
  <c r="V1842" i="2"/>
  <c r="V1841" i="2"/>
  <c r="V1839" i="2"/>
  <c r="V1838" i="2"/>
  <c r="V1833" i="2"/>
  <c r="V1832" i="2"/>
  <c r="V1831" i="2"/>
  <c r="V1830" i="2"/>
  <c r="V1829" i="2"/>
  <c r="V1828" i="2"/>
  <c r="V1826" i="2"/>
  <c r="V1825" i="2"/>
  <c r="V1824" i="2"/>
  <c r="V1823" i="2"/>
  <c r="V1822" i="2"/>
  <c r="V1821" i="2"/>
  <c r="V1820" i="2"/>
  <c r="V1819" i="2"/>
  <c r="V1818" i="2"/>
  <c r="V1817" i="2"/>
  <c r="V1816" i="2"/>
  <c r="V1815" i="2"/>
  <c r="V1814" i="2"/>
  <c r="V1813" i="2"/>
  <c r="V1812" i="2"/>
  <c r="V1811" i="2"/>
  <c r="V1810" i="2"/>
  <c r="V1809" i="2"/>
  <c r="V1808" i="2"/>
  <c r="V1807" i="2"/>
  <c r="V1806" i="2"/>
  <c r="V1805" i="2"/>
  <c r="V1802" i="2"/>
  <c r="V1801" i="2"/>
  <c r="V1800" i="2"/>
  <c r="V1799" i="2"/>
  <c r="V1798" i="2"/>
  <c r="V1797" i="2"/>
  <c r="V1796" i="2"/>
  <c r="V1794" i="2"/>
  <c r="V1784" i="2"/>
  <c r="V1783" i="2"/>
  <c r="V1782" i="2"/>
  <c r="V1781" i="2"/>
  <c r="V1779" i="2"/>
  <c r="V1778" i="2"/>
  <c r="V1777" i="2"/>
  <c r="V1776" i="2"/>
  <c r="V1775" i="2"/>
  <c r="V1774" i="2"/>
  <c r="V1773" i="2"/>
  <c r="V1772" i="2"/>
  <c r="V1771" i="2"/>
  <c r="V1769" i="2"/>
  <c r="V1767" i="2"/>
  <c r="V1766" i="2"/>
  <c r="V1765" i="2"/>
  <c r="V1764" i="2"/>
  <c r="V1763" i="2"/>
  <c r="V1762" i="2"/>
  <c r="V1759" i="2"/>
  <c r="V1758" i="2"/>
  <c r="V1757" i="2"/>
  <c r="V1756" i="2"/>
  <c r="V1755" i="2"/>
  <c r="V1754" i="2"/>
  <c r="V1753" i="2"/>
  <c r="V1752" i="2"/>
  <c r="V1751" i="2"/>
  <c r="V1750" i="2"/>
  <c r="V1749" i="2"/>
  <c r="V1748" i="2"/>
  <c r="V1747" i="2"/>
  <c r="V1746" i="2"/>
  <c r="V1745" i="2"/>
  <c r="V1742" i="2"/>
  <c r="V1741" i="2"/>
  <c r="V1740" i="2"/>
  <c r="V1739" i="2"/>
  <c r="V1738" i="2"/>
  <c r="V1737" i="2"/>
  <c r="V1736" i="2"/>
  <c r="V1735" i="2"/>
  <c r="V1734" i="2"/>
  <c r="V1733" i="2"/>
  <c r="V1732" i="2"/>
  <c r="V1731" i="2"/>
  <c r="V1730" i="2"/>
  <c r="V1729" i="2"/>
  <c r="V1728" i="2"/>
  <c r="V1727" i="2"/>
  <c r="V1726" i="2"/>
  <c r="V1725" i="2"/>
  <c r="V1721" i="2"/>
  <c r="V1720" i="2"/>
  <c r="V1719" i="2"/>
  <c r="V1718" i="2"/>
  <c r="V1717" i="2"/>
  <c r="V1716" i="2"/>
  <c r="V1714" i="2"/>
  <c r="V1713" i="2"/>
  <c r="V1712" i="2"/>
  <c r="V1711" i="2"/>
  <c r="V1710" i="2"/>
  <c r="V1709" i="2"/>
  <c r="V1708" i="2"/>
  <c r="V1707" i="2"/>
  <c r="V1706" i="2"/>
  <c r="V1705" i="2"/>
  <c r="V1704" i="2"/>
  <c r="V1703" i="2"/>
  <c r="V1702" i="2"/>
  <c r="V1701" i="2"/>
  <c r="V1700" i="2"/>
  <c r="V1699" i="2"/>
  <c r="V1698" i="2"/>
  <c r="V1697" i="2"/>
  <c r="V1696" i="2"/>
  <c r="V1695" i="2"/>
  <c r="V1694" i="2"/>
  <c r="V1693" i="2"/>
  <c r="V1692" i="2"/>
  <c r="V1691" i="2"/>
  <c r="V1690" i="2"/>
  <c r="V1689" i="2"/>
  <c r="V1688" i="2"/>
  <c r="V1687" i="2"/>
  <c r="V1686" i="2"/>
  <c r="V1685" i="2"/>
  <c r="V1684" i="2"/>
  <c r="V1683" i="2"/>
  <c r="V1682" i="2"/>
  <c r="V1681" i="2"/>
  <c r="V1680" i="2"/>
  <c r="V1679" i="2"/>
  <c r="V1678" i="2"/>
  <c r="V1677" i="2"/>
  <c r="V1676" i="2"/>
  <c r="V1675" i="2"/>
  <c r="V1672" i="2"/>
  <c r="V1671" i="2"/>
  <c r="V1670" i="2"/>
  <c r="V1669" i="2"/>
  <c r="V1668" i="2"/>
  <c r="V1667" i="2"/>
  <c r="V1666" i="2"/>
  <c r="V1665" i="2"/>
  <c r="V1664" i="2"/>
  <c r="V1663" i="2"/>
  <c r="V1662" i="2"/>
  <c r="V1661" i="2"/>
  <c r="V1660" i="2"/>
  <c r="V1659" i="2"/>
  <c r="V1658" i="2"/>
  <c r="V1657" i="2"/>
  <c r="V1656" i="2"/>
  <c r="V1655" i="2"/>
  <c r="V1654" i="2"/>
  <c r="V1653" i="2"/>
  <c r="V1649" i="2"/>
  <c r="V1648" i="2"/>
  <c r="V1644" i="2"/>
  <c r="V1643" i="2"/>
  <c r="V1642" i="2"/>
  <c r="V1640" i="2"/>
  <c r="V1639" i="2"/>
  <c r="V1637" i="2"/>
  <c r="V1636" i="2"/>
  <c r="V1635" i="2"/>
  <c r="V1634" i="2"/>
  <c r="V1633" i="2"/>
  <c r="V1632" i="2"/>
  <c r="V1630" i="2"/>
  <c r="V1629" i="2"/>
  <c r="V1628" i="2"/>
  <c r="V1627" i="2"/>
  <c r="V1626" i="2"/>
  <c r="V1625" i="2"/>
  <c r="V1624" i="2"/>
  <c r="V1622" i="2"/>
  <c r="V1619" i="2"/>
  <c r="V1618" i="2"/>
  <c r="V1617" i="2"/>
  <c r="V1616" i="2"/>
  <c r="V1615" i="2"/>
  <c r="V1614" i="2"/>
  <c r="V1613" i="2"/>
  <c r="V1611" i="2"/>
  <c r="V1607" i="2"/>
  <c r="V1606" i="2"/>
  <c r="V1605" i="2"/>
  <c r="V1603" i="2"/>
  <c r="V1602" i="2"/>
  <c r="V1601" i="2"/>
  <c r="V1600" i="2"/>
  <c r="V1599" i="2"/>
  <c r="V1598" i="2"/>
  <c r="V1597" i="2"/>
  <c r="V1596" i="2"/>
  <c r="V1595" i="2"/>
  <c r="V1594" i="2"/>
  <c r="V1593" i="2"/>
  <c r="V1592" i="2"/>
  <c r="V1591" i="2"/>
  <c r="V1590" i="2"/>
  <c r="V1589" i="2"/>
  <c r="V1588" i="2"/>
  <c r="V1587" i="2"/>
  <c r="V1586" i="2"/>
  <c r="V1583" i="2"/>
  <c r="V1582" i="2"/>
  <c r="V1581" i="2"/>
  <c r="V1580" i="2"/>
  <c r="V1579" i="2"/>
  <c r="V1578" i="2"/>
  <c r="V1577" i="2"/>
  <c r="V1576" i="2"/>
  <c r="V1575" i="2"/>
  <c r="V1574" i="2"/>
  <c r="V1573" i="2"/>
  <c r="V1572" i="2"/>
  <c r="V1571" i="2"/>
  <c r="V1570" i="2"/>
  <c r="V1569" i="2"/>
  <c r="V1568" i="2"/>
  <c r="V1566" i="2"/>
  <c r="V1565" i="2"/>
  <c r="V1564" i="2"/>
  <c r="V1563" i="2"/>
  <c r="V1562" i="2"/>
  <c r="V1559" i="2"/>
  <c r="V1558" i="2"/>
  <c r="V1557" i="2"/>
  <c r="V1555" i="2"/>
  <c r="V1554" i="2"/>
  <c r="V1553" i="2"/>
  <c r="V1552" i="2"/>
  <c r="V1549" i="2"/>
  <c r="V1548" i="2"/>
  <c r="V1546" i="2"/>
  <c r="V1545" i="2"/>
  <c r="V1544" i="2"/>
  <c r="V1543" i="2"/>
  <c r="V1542" i="2"/>
  <c r="V1541" i="2"/>
  <c r="V1540" i="2"/>
  <c r="V1539" i="2"/>
  <c r="V1538" i="2"/>
  <c r="V1537" i="2"/>
  <c r="V1536" i="2"/>
  <c r="V1535" i="2"/>
  <c r="V1534" i="2"/>
  <c r="V1533" i="2"/>
  <c r="V1532" i="2"/>
  <c r="V1531" i="2"/>
  <c r="V1530" i="2"/>
  <c r="V1529" i="2"/>
  <c r="V1528" i="2"/>
  <c r="V1527" i="2"/>
  <c r="V1526" i="2"/>
  <c r="V1525" i="2"/>
  <c r="V1524" i="2"/>
  <c r="V1523" i="2"/>
  <c r="V1522" i="2"/>
  <c r="V1519" i="2"/>
  <c r="V1518" i="2"/>
  <c r="V1517" i="2"/>
  <c r="V1515" i="2"/>
  <c r="V1511" i="2"/>
  <c r="V1510" i="2"/>
  <c r="V1509" i="2"/>
  <c r="V1508" i="2"/>
  <c r="V1507" i="2"/>
  <c r="V1506" i="2"/>
  <c r="V1505" i="2"/>
  <c r="V1504" i="2"/>
  <c r="V1503" i="2"/>
  <c r="V1502" i="2"/>
  <c r="V1501" i="2"/>
  <c r="V1500" i="2"/>
  <c r="V1499" i="2"/>
  <c r="V1498" i="2"/>
  <c r="V1495" i="2"/>
  <c r="V1494" i="2"/>
  <c r="V1493" i="2"/>
  <c r="V1492" i="2"/>
  <c r="V1491" i="2"/>
  <c r="V1490" i="2"/>
  <c r="V1489" i="2"/>
  <c r="V1488" i="2"/>
  <c r="V1487" i="2"/>
  <c r="V1486" i="2"/>
  <c r="V1485" i="2"/>
  <c r="V1484" i="2"/>
  <c r="V1483" i="2"/>
  <c r="V1482" i="2"/>
  <c r="V1481" i="2"/>
  <c r="V1480" i="2"/>
  <c r="V1479" i="2"/>
  <c r="V1478" i="2"/>
  <c r="V1477" i="2"/>
  <c r="V1476" i="2"/>
  <c r="V1475" i="2"/>
  <c r="V1474" i="2"/>
  <c r="V1473" i="2"/>
  <c r="V1472" i="2"/>
  <c r="V1471" i="2"/>
  <c r="V1470" i="2"/>
  <c r="V1467" i="2"/>
  <c r="V1466" i="2"/>
  <c r="V1464" i="2"/>
  <c r="V1461" i="2"/>
  <c r="V1459" i="2"/>
  <c r="V1458" i="2"/>
  <c r="V1456" i="2"/>
  <c r="V1454" i="2"/>
  <c r="V1453" i="2"/>
  <c r="V1452" i="2"/>
  <c r="V1450" i="2"/>
  <c r="V1449" i="2"/>
  <c r="V1448" i="2"/>
  <c r="V1447" i="2"/>
  <c r="V1446" i="2"/>
  <c r="V1445" i="2"/>
  <c r="V1444" i="2"/>
  <c r="V1443" i="2"/>
  <c r="V1442" i="2"/>
  <c r="V1441" i="2"/>
  <c r="V1440" i="2"/>
  <c r="V1439" i="2"/>
  <c r="V1438" i="2"/>
  <c r="V1437" i="2"/>
  <c r="V1436" i="2"/>
  <c r="V1435" i="2"/>
  <c r="V1434" i="2"/>
  <c r="V1433" i="2"/>
  <c r="V1432" i="2"/>
  <c r="V1431" i="2"/>
  <c r="V1430" i="2"/>
  <c r="V1429" i="2"/>
  <c r="V1428" i="2"/>
  <c r="V1427" i="2"/>
  <c r="V1426" i="2"/>
  <c r="V1425" i="2"/>
  <c r="V1424" i="2"/>
  <c r="V1423" i="2"/>
  <c r="V1422" i="2"/>
  <c r="V1421" i="2"/>
  <c r="V1420" i="2"/>
  <c r="V1419" i="2"/>
  <c r="V1418" i="2"/>
  <c r="V1417" i="2"/>
  <c r="V1416" i="2"/>
  <c r="V1415" i="2"/>
  <c r="V1414" i="2"/>
  <c r="V1413" i="2"/>
  <c r="V1410" i="2"/>
  <c r="V1409" i="2"/>
  <c r="V1408" i="2"/>
  <c r="V1406" i="2"/>
  <c r="V1405" i="2"/>
  <c r="V1404" i="2"/>
  <c r="V1401" i="2"/>
  <c r="V1400" i="2"/>
  <c r="V1399" i="2"/>
  <c r="V1398" i="2"/>
  <c r="V1397" i="2"/>
  <c r="V1396" i="2"/>
  <c r="V1395" i="2"/>
  <c r="V1394" i="2"/>
  <c r="V1392" i="2"/>
  <c r="V1391" i="2"/>
  <c r="V1390" i="2"/>
  <c r="V1384" i="2"/>
  <c r="V1383" i="2"/>
  <c r="V1382" i="2"/>
  <c r="V1381" i="2"/>
  <c r="V1380" i="2"/>
  <c r="V1379" i="2"/>
  <c r="V1378" i="2"/>
  <c r="V1376" i="2"/>
  <c r="V1371" i="2"/>
  <c r="V1369" i="2"/>
  <c r="V1367" i="2"/>
  <c r="V1366" i="2"/>
  <c r="V1365" i="2"/>
  <c r="V1364" i="2"/>
  <c r="V1363" i="2"/>
  <c r="V1362" i="2"/>
  <c r="V1361" i="2"/>
  <c r="V1360" i="2"/>
  <c r="V1359" i="2"/>
  <c r="V1358" i="2"/>
  <c r="V1357" i="2"/>
  <c r="V1356" i="2"/>
  <c r="V1353" i="2"/>
  <c r="V1351" i="2"/>
  <c r="V1350" i="2"/>
  <c r="V1349" i="2"/>
  <c r="V1348" i="2"/>
  <c r="V1347" i="2"/>
  <c r="V1346" i="2"/>
  <c r="V1345" i="2"/>
  <c r="V1344" i="2"/>
  <c r="V1343" i="2"/>
  <c r="V1342" i="2"/>
  <c r="V1341" i="2"/>
  <c r="V1340" i="2"/>
  <c r="V1339" i="2"/>
  <c r="V1338" i="2"/>
  <c r="V1337" i="2"/>
  <c r="V1336" i="2"/>
  <c r="V1335" i="2"/>
  <c r="V1334" i="2"/>
  <c r="V1333" i="2"/>
  <c r="V1332" i="2"/>
  <c r="V1331" i="2"/>
  <c r="V1330" i="2"/>
  <c r="V1329" i="2"/>
  <c r="V1328" i="2"/>
  <c r="V1327" i="2"/>
  <c r="V1326" i="2"/>
  <c r="V1325" i="2"/>
  <c r="V1322" i="2"/>
  <c r="V1321" i="2"/>
  <c r="V1320" i="2"/>
  <c r="V1319" i="2"/>
  <c r="V1317" i="2"/>
  <c r="V1316" i="2"/>
  <c r="V1315" i="2"/>
  <c r="V1311" i="2"/>
  <c r="V1310" i="2"/>
  <c r="V1309" i="2"/>
  <c r="V1308" i="2"/>
  <c r="V1307" i="2"/>
  <c r="V1306" i="2"/>
  <c r="V1305" i="2"/>
  <c r="V1304" i="2"/>
  <c r="V1303" i="2"/>
  <c r="V1302" i="2"/>
  <c r="V1301" i="2"/>
  <c r="V1299" i="2"/>
  <c r="V1298" i="2"/>
  <c r="V1297" i="2"/>
  <c r="V1296" i="2"/>
  <c r="V1295" i="2"/>
  <c r="V1294" i="2"/>
  <c r="V1293" i="2"/>
  <c r="V1292" i="2"/>
  <c r="V1291" i="2"/>
  <c r="V1290" i="2"/>
  <c r="V1289" i="2"/>
  <c r="V1288" i="2"/>
  <c r="V1287" i="2"/>
  <c r="V1286" i="2"/>
  <c r="V1285" i="2"/>
  <c r="V1284" i="2"/>
  <c r="V1283" i="2"/>
  <c r="V1282" i="2"/>
  <c r="V1281" i="2"/>
  <c r="V1280" i="2"/>
  <c r="V1279" i="2"/>
  <c r="V1278" i="2"/>
  <c r="V1277" i="2"/>
  <c r="V1276" i="2"/>
  <c r="V1275" i="2"/>
  <c r="V1274" i="2"/>
  <c r="V1273" i="2"/>
  <c r="V1272" i="2"/>
  <c r="V1271" i="2"/>
  <c r="V1270" i="2"/>
  <c r="V1269" i="2"/>
  <c r="V1268" i="2"/>
  <c r="V1267" i="2"/>
  <c r="V1266" i="2"/>
  <c r="V1265" i="2"/>
  <c r="V1264" i="2"/>
  <c r="V1261" i="2"/>
  <c r="V1260" i="2"/>
  <c r="V1259" i="2"/>
  <c r="V1258" i="2"/>
  <c r="V1256" i="2"/>
  <c r="V1249" i="2"/>
  <c r="V1248" i="2"/>
  <c r="V1247" i="2"/>
  <c r="V1246" i="2"/>
  <c r="V1245" i="2"/>
  <c r="V1244" i="2"/>
  <c r="V1243" i="2"/>
  <c r="V1242" i="2"/>
  <c r="V1241" i="2"/>
  <c r="V1240" i="2"/>
  <c r="V1237" i="2"/>
  <c r="V1236" i="2"/>
  <c r="V1235" i="2"/>
  <c r="V1234" i="2"/>
  <c r="V1232" i="2"/>
  <c r="V1231" i="2"/>
  <c r="V1230" i="2"/>
  <c r="V1229" i="2"/>
  <c r="V1228" i="2"/>
  <c r="V1226" i="2"/>
  <c r="V1225" i="2"/>
  <c r="V1224" i="2"/>
  <c r="V1223" i="2"/>
  <c r="V1222" i="2"/>
  <c r="V1221" i="2"/>
  <c r="V1220" i="2"/>
  <c r="V1219" i="2"/>
  <c r="V1218" i="2"/>
  <c r="V1217" i="2"/>
  <c r="V1215" i="2"/>
  <c r="V1214" i="2"/>
  <c r="V1213" i="2"/>
  <c r="V1212" i="2"/>
  <c r="V1211" i="2"/>
  <c r="V1210" i="2"/>
  <c r="V1209" i="2"/>
  <c r="V1208" i="2"/>
  <c r="V1207" i="2"/>
  <c r="V1206" i="2"/>
  <c r="V1205" i="2"/>
  <c r="V1204" i="2"/>
  <c r="V1203" i="2"/>
  <c r="V1202" i="2"/>
  <c r="V1201" i="2"/>
  <c r="V1200" i="2"/>
  <c r="V1199" i="2"/>
  <c r="V1198" i="2"/>
  <c r="V1197" i="2"/>
  <c r="V1196" i="2"/>
  <c r="V1195" i="2"/>
  <c r="V1194" i="2"/>
  <c r="V1193" i="2"/>
  <c r="V1192" i="2"/>
  <c r="V1191" i="2"/>
  <c r="V1190" i="2"/>
  <c r="V1187" i="2"/>
  <c r="V1186" i="2"/>
  <c r="V1185" i="2"/>
  <c r="V1184" i="2"/>
  <c r="V1182" i="2"/>
  <c r="V1179" i="2"/>
  <c r="V1178" i="2"/>
  <c r="V1177" i="2"/>
  <c r="V1176" i="2"/>
  <c r="V1175" i="2"/>
  <c r="V1174" i="2"/>
  <c r="V1170" i="2"/>
  <c r="V1168" i="2"/>
  <c r="V1167" i="2"/>
  <c r="V1166" i="2"/>
  <c r="V1165" i="2"/>
  <c r="V1164" i="2"/>
  <c r="V1163" i="2"/>
  <c r="V1162" i="2"/>
  <c r="V1161" i="2"/>
  <c r="V1160" i="2"/>
  <c r="V1159" i="2"/>
  <c r="V1158" i="2"/>
  <c r="V1157" i="2"/>
  <c r="V1156" i="2"/>
  <c r="V1155" i="2"/>
  <c r="V1154" i="2"/>
  <c r="V1153" i="2"/>
  <c r="V1152" i="2"/>
  <c r="V1151" i="2"/>
  <c r="V1150" i="2"/>
  <c r="V1149" i="2"/>
  <c r="V1148" i="2"/>
  <c r="V1147" i="2"/>
  <c r="V1146" i="2"/>
  <c r="V1145" i="2"/>
  <c r="V1144" i="2"/>
  <c r="V1143" i="2"/>
  <c r="V1142" i="2"/>
  <c r="V1141" i="2"/>
  <c r="V1140" i="2"/>
  <c r="V1139" i="2"/>
  <c r="V1138" i="2"/>
  <c r="V1137" i="2"/>
  <c r="V1136" i="2"/>
  <c r="V1135" i="2"/>
  <c r="V1134" i="2"/>
  <c r="V1133" i="2"/>
  <c r="V1132" i="2"/>
  <c r="V1131" i="2"/>
  <c r="V1130" i="2"/>
  <c r="V1129" i="2"/>
  <c r="V1126" i="2"/>
  <c r="V1125" i="2"/>
  <c r="V1124" i="2"/>
  <c r="V1123" i="2"/>
  <c r="V1122" i="2"/>
  <c r="V1121" i="2"/>
  <c r="V1119" i="2"/>
  <c r="V1118" i="2"/>
  <c r="V1117" i="2"/>
  <c r="V1116" i="2"/>
  <c r="V1115" i="2"/>
  <c r="V1111" i="2"/>
  <c r="V1110" i="2"/>
  <c r="V1109" i="2"/>
  <c r="V1108" i="2"/>
  <c r="V1107" i="2"/>
  <c r="V1106" i="2"/>
  <c r="V1105" i="2"/>
  <c r="V1103" i="2"/>
  <c r="V1102" i="2"/>
  <c r="V1101" i="2"/>
  <c r="V1100" i="2"/>
  <c r="V1099" i="2"/>
  <c r="V1098" i="2"/>
  <c r="V1097" i="2"/>
  <c r="V1096" i="2"/>
  <c r="V1095" i="2"/>
  <c r="V1094" i="2"/>
  <c r="V1093" i="2"/>
  <c r="V1092" i="2"/>
  <c r="V1091" i="2"/>
  <c r="V1090" i="2"/>
  <c r="V1089" i="2"/>
  <c r="V1088" i="2"/>
  <c r="V1087" i="2"/>
  <c r="V1086" i="2"/>
  <c r="V1085" i="2"/>
  <c r="V1084" i="2"/>
  <c r="V1083" i="2"/>
  <c r="V1082" i="2"/>
  <c r="V1081" i="2"/>
  <c r="V1080" i="2"/>
  <c r="V1079" i="2"/>
  <c r="V1078" i="2"/>
  <c r="V1077" i="2"/>
  <c r="V1076" i="2"/>
  <c r="V1075" i="2"/>
  <c r="V1074" i="2"/>
  <c r="V1073" i="2"/>
  <c r="V1072" i="2"/>
  <c r="V1069" i="2"/>
  <c r="V1068" i="2"/>
  <c r="V1067" i="2"/>
  <c r="V1066" i="2"/>
  <c r="V1065" i="2"/>
  <c r="V1064" i="2"/>
  <c r="V1063" i="2"/>
  <c r="V1062" i="2"/>
  <c r="V1061" i="2"/>
  <c r="V1060" i="2"/>
  <c r="V1057" i="2"/>
  <c r="V1056" i="2"/>
  <c r="V1055" i="2"/>
  <c r="V1054" i="2"/>
  <c r="V1052" i="2"/>
  <c r="V1051" i="2"/>
  <c r="V1050" i="2"/>
  <c r="V1044" i="2"/>
  <c r="V1043" i="2"/>
  <c r="V1042" i="2"/>
  <c r="V1041" i="2"/>
  <c r="V1040" i="2"/>
  <c r="V1039" i="2"/>
  <c r="V1036" i="2"/>
  <c r="V1035" i="2"/>
  <c r="V1034" i="2"/>
  <c r="V1031" i="2"/>
  <c r="V1030" i="2"/>
  <c r="V1029" i="2"/>
  <c r="V1028" i="2"/>
  <c r="V1027" i="2"/>
  <c r="V1026" i="2"/>
  <c r="V1025" i="2"/>
  <c r="V1024" i="2"/>
  <c r="V1023" i="2"/>
  <c r="V1022" i="2"/>
  <c r="V1021" i="2"/>
  <c r="V1020" i="2"/>
  <c r="V1019" i="2"/>
  <c r="V1018" i="2"/>
  <c r="V1017" i="2"/>
  <c r="V1016" i="2"/>
  <c r="V1015" i="2"/>
  <c r="V1014" i="2"/>
  <c r="V1013" i="2"/>
  <c r="V1012" i="2"/>
  <c r="V1011" i="2"/>
  <c r="V1010" i="2"/>
  <c r="V1009" i="2"/>
  <c r="V1008" i="2"/>
  <c r="V1007" i="2"/>
  <c r="V1006" i="2"/>
  <c r="V1005" i="2"/>
  <c r="V1004" i="2"/>
  <c r="V1003" i="2"/>
  <c r="V1002" i="2"/>
  <c r="V1001" i="2"/>
  <c r="V1000" i="2"/>
  <c r="V999" i="2"/>
  <c r="V998" i="2"/>
  <c r="V995" i="2"/>
  <c r="V994" i="2"/>
  <c r="V992" i="2"/>
  <c r="V991" i="2"/>
  <c r="V990" i="2"/>
  <c r="V989" i="2"/>
  <c r="V988" i="2"/>
  <c r="V987" i="2"/>
  <c r="V984" i="2"/>
  <c r="V983" i="2"/>
  <c r="V982" i="2"/>
  <c r="V981" i="2"/>
  <c r="V980" i="2"/>
  <c r="V979" i="2"/>
  <c r="V978" i="2"/>
  <c r="V977" i="2"/>
  <c r="V976" i="2"/>
  <c r="V975" i="2"/>
  <c r="V974" i="2"/>
  <c r="V973" i="2"/>
  <c r="V972" i="2"/>
  <c r="V971" i="2"/>
  <c r="V970" i="2"/>
  <c r="V969" i="2"/>
  <c r="V968" i="2"/>
  <c r="V967" i="2"/>
  <c r="V966" i="2"/>
  <c r="V965" i="2"/>
  <c r="V964" i="2"/>
  <c r="V963" i="2"/>
  <c r="V962" i="2"/>
  <c r="V961" i="2"/>
  <c r="V960" i="2"/>
  <c r="V959" i="2"/>
  <c r="V958" i="2"/>
  <c r="V955" i="2"/>
  <c r="V954" i="2"/>
  <c r="V953" i="2"/>
  <c r="V952" i="2"/>
  <c r="V949" i="2"/>
  <c r="V948" i="2"/>
  <c r="V946" i="2"/>
  <c r="V945" i="2"/>
  <c r="V944" i="2"/>
  <c r="V943" i="2"/>
  <c r="V942" i="2"/>
  <c r="V941" i="2"/>
  <c r="V940" i="2"/>
  <c r="V939" i="2"/>
  <c r="V938" i="2"/>
  <c r="V937" i="2"/>
  <c r="V936" i="2"/>
  <c r="V935" i="2"/>
  <c r="V934" i="2"/>
  <c r="V933" i="2"/>
  <c r="V932" i="2"/>
  <c r="V931" i="2"/>
  <c r="V930" i="2"/>
  <c r="V929" i="2"/>
  <c r="V928" i="2"/>
  <c r="V927" i="2"/>
  <c r="V926" i="2"/>
  <c r="V925" i="2"/>
  <c r="V924" i="2"/>
  <c r="V923" i="2"/>
  <c r="V922" i="2"/>
  <c r="V921" i="2"/>
  <c r="V920" i="2"/>
  <c r="V919" i="2"/>
  <c r="V918" i="2"/>
  <c r="V915" i="2"/>
  <c r="V913" i="2"/>
  <c r="V912" i="2"/>
  <c r="V911" i="2"/>
  <c r="V910" i="2"/>
  <c r="V909" i="2"/>
  <c r="V908" i="2"/>
  <c r="V907" i="2"/>
  <c r="V906" i="2"/>
  <c r="V905" i="2"/>
  <c r="V904" i="2"/>
  <c r="V903" i="2"/>
  <c r="V902" i="2"/>
  <c r="V901" i="2"/>
  <c r="V900" i="2"/>
  <c r="V899" i="2"/>
  <c r="V898" i="2"/>
  <c r="V897" i="2"/>
  <c r="V896" i="2"/>
  <c r="V895" i="2"/>
  <c r="V894" i="2"/>
  <c r="V893" i="2"/>
  <c r="V892" i="2"/>
  <c r="V891" i="2"/>
  <c r="V890" i="2"/>
  <c r="V889" i="2"/>
  <c r="V888" i="2"/>
  <c r="V887" i="2"/>
  <c r="V886" i="2"/>
  <c r="V885" i="2"/>
  <c r="V884" i="2"/>
  <c r="V882" i="2"/>
  <c r="V881" i="2"/>
  <c r="V879" i="2"/>
  <c r="V874" i="2"/>
  <c r="V873" i="2"/>
  <c r="V872" i="2"/>
  <c r="V871" i="2"/>
  <c r="V870" i="2"/>
  <c r="V869" i="2"/>
  <c r="V867" i="2"/>
  <c r="V866" i="2"/>
  <c r="V865" i="2"/>
  <c r="V864" i="2"/>
  <c r="V859" i="2"/>
  <c r="V858" i="2"/>
  <c r="V857" i="2"/>
  <c r="V856" i="2"/>
  <c r="V855" i="2"/>
  <c r="V853" i="2"/>
  <c r="V852" i="2"/>
  <c r="V851" i="2"/>
  <c r="V850" i="2"/>
  <c r="V849" i="2"/>
  <c r="V848" i="2"/>
  <c r="V847" i="2"/>
  <c r="V846" i="2"/>
  <c r="V845" i="2"/>
  <c r="V844" i="2"/>
  <c r="V843" i="2"/>
  <c r="V842" i="2"/>
  <c r="V841" i="2"/>
  <c r="V840" i="2"/>
  <c r="V839" i="2"/>
  <c r="V838" i="2"/>
  <c r="V837" i="2"/>
  <c r="V834" i="2"/>
  <c r="V833" i="2"/>
  <c r="V830" i="2"/>
  <c r="V829" i="2"/>
  <c r="V828" i="2"/>
  <c r="V825" i="2"/>
  <c r="V824" i="2"/>
  <c r="V823" i="2"/>
  <c r="V821" i="2"/>
  <c r="V820" i="2"/>
  <c r="V819" i="2"/>
  <c r="V818" i="2"/>
  <c r="V817" i="2"/>
  <c r="V816" i="2"/>
  <c r="V815" i="2"/>
  <c r="V814" i="2"/>
  <c r="V813" i="2"/>
  <c r="V812" i="2"/>
  <c r="V810" i="2"/>
  <c r="V809" i="2"/>
  <c r="V808" i="2"/>
  <c r="V807" i="2"/>
  <c r="V805" i="2"/>
  <c r="V804" i="2"/>
  <c r="V803" i="2"/>
  <c r="V802" i="2"/>
  <c r="V801" i="2"/>
  <c r="V800" i="2"/>
  <c r="V798" i="2"/>
  <c r="V796" i="2"/>
  <c r="V794" i="2"/>
  <c r="V793" i="2"/>
  <c r="V791" i="2"/>
  <c r="V790" i="2"/>
  <c r="V789" i="2"/>
  <c r="V788" i="2"/>
  <c r="V787" i="2"/>
  <c r="V784" i="2"/>
  <c r="V783"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39" i="2"/>
  <c r="V738" i="2"/>
  <c r="V736" i="2"/>
  <c r="V735" i="2"/>
  <c r="V734"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0" i="2"/>
  <c r="V699" i="2"/>
  <c r="V697" i="2"/>
  <c r="V696" i="2"/>
  <c r="V695" i="2"/>
  <c r="V694" i="2"/>
  <c r="V693" i="2"/>
  <c r="V692" i="2"/>
  <c r="V691" i="2"/>
  <c r="V690" i="2"/>
  <c r="V689" i="2"/>
  <c r="V688" i="2"/>
  <c r="V687" i="2"/>
  <c r="V686" i="2"/>
  <c r="V685" i="2"/>
  <c r="V684" i="2"/>
  <c r="V683" i="2"/>
  <c r="V682" i="2"/>
  <c r="V679" i="2"/>
  <c r="V677" i="2"/>
  <c r="V676" i="2"/>
  <c r="V675" i="2"/>
  <c r="V674" i="2"/>
  <c r="V671" i="2"/>
  <c r="V669" i="2"/>
  <c r="V668" i="2"/>
  <c r="V667"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5" i="2"/>
  <c r="V633" i="2"/>
  <c r="V631" i="2"/>
  <c r="V630" i="2"/>
  <c r="V629" i="2"/>
  <c r="V628"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4" i="2"/>
  <c r="V592" i="2"/>
  <c r="V591" i="2"/>
  <c r="V589" i="2"/>
  <c r="V587" i="2"/>
  <c r="V586" i="2"/>
  <c r="V584" i="2"/>
  <c r="V583" i="2"/>
  <c r="V580" i="2"/>
  <c r="V579" i="2"/>
  <c r="V578" i="2"/>
  <c r="V577" i="2"/>
  <c r="V576" i="2"/>
  <c r="V575" i="2"/>
  <c r="V572" i="2"/>
  <c r="V570" i="2"/>
  <c r="V569" i="2"/>
  <c r="V568" i="2"/>
  <c r="V567" i="2"/>
  <c r="V566" i="2"/>
  <c r="V565" i="2"/>
  <c r="V564" i="2"/>
  <c r="V563" i="2"/>
  <c r="V562" i="2"/>
  <c r="V561" i="2"/>
  <c r="V560" i="2"/>
  <c r="V559" i="2"/>
  <c r="V558" i="2"/>
  <c r="V557" i="2"/>
  <c r="V556" i="2"/>
  <c r="V555" i="2"/>
  <c r="V554" i="2"/>
  <c r="V553" i="2"/>
  <c r="V552" i="2"/>
  <c r="V551" i="2"/>
  <c r="V550" i="2"/>
  <c r="V549" i="2"/>
  <c r="V546" i="2"/>
  <c r="V545" i="2"/>
  <c r="V543" i="2"/>
  <c r="V542" i="2"/>
  <c r="V541" i="2"/>
  <c r="V540" i="2"/>
  <c r="V539" i="2"/>
  <c r="V538" i="2"/>
  <c r="V536" i="2"/>
  <c r="V535" i="2"/>
  <c r="V533" i="2"/>
  <c r="V532" i="2"/>
  <c r="V527" i="2"/>
  <c r="V526" i="2"/>
  <c r="V525" i="2"/>
  <c r="V524"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2" i="2"/>
  <c r="V491" i="2"/>
  <c r="V490" i="2"/>
  <c r="V488" i="2"/>
  <c r="V486" i="2"/>
  <c r="V485" i="2"/>
  <c r="V484" i="2"/>
  <c r="V482" i="2"/>
  <c r="V481" i="2"/>
  <c r="V480" i="2"/>
  <c r="V479" i="2"/>
  <c r="V478" i="2"/>
  <c r="V477" i="2"/>
  <c r="V476" i="2"/>
  <c r="V475" i="2"/>
  <c r="V474" i="2"/>
  <c r="V473" i="2"/>
  <c r="V472" i="2"/>
  <c r="V471" i="2"/>
  <c r="V470" i="2"/>
  <c r="V469" i="2"/>
  <c r="V468" i="2"/>
  <c r="V467" i="2"/>
  <c r="V466" i="2"/>
  <c r="V465" i="2"/>
  <c r="V464" i="2"/>
  <c r="V463" i="2"/>
  <c r="V460" i="2"/>
  <c r="V457" i="2"/>
  <c r="V454" i="2"/>
  <c r="V453"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3" i="2"/>
  <c r="V422" i="2"/>
  <c r="V421" i="2"/>
  <c r="V420" i="2"/>
  <c r="V418" i="2"/>
  <c r="V417" i="2"/>
  <c r="V415" i="2"/>
  <c r="V414" i="2"/>
  <c r="V413" i="2"/>
  <c r="V412" i="2"/>
  <c r="V411" i="2"/>
  <c r="V410" i="2"/>
  <c r="V409" i="2"/>
  <c r="V408" i="2"/>
  <c r="V405" i="2"/>
  <c r="V404" i="2"/>
  <c r="V403" i="2"/>
  <c r="V402" i="2"/>
  <c r="V401" i="2"/>
  <c r="V400" i="2"/>
  <c r="V399" i="2"/>
  <c r="V398" i="2"/>
  <c r="V397" i="2"/>
  <c r="V396" i="2"/>
  <c r="V395" i="2"/>
  <c r="V394" i="2"/>
  <c r="V393" i="2"/>
  <c r="V389" i="2"/>
  <c r="V384" i="2"/>
  <c r="V383" i="2"/>
  <c r="V382" i="2"/>
  <c r="V381" i="2"/>
  <c r="V379" i="2"/>
  <c r="V378" i="2"/>
  <c r="V376" i="2"/>
  <c r="V375" i="2"/>
  <c r="V374" i="2"/>
  <c r="V371" i="2"/>
  <c r="V370"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4" i="2"/>
  <c r="V332" i="2"/>
  <c r="V329" i="2"/>
  <c r="V328" i="2"/>
  <c r="V327" i="2"/>
  <c r="V325" i="2"/>
  <c r="V323" i="2"/>
  <c r="V321" i="2"/>
  <c r="V318" i="2"/>
  <c r="V317" i="2"/>
  <c r="V316" i="2"/>
  <c r="V315" i="2"/>
  <c r="V313" i="2"/>
  <c r="V312" i="2"/>
  <c r="V311" i="2"/>
  <c r="V310" i="2"/>
  <c r="V309" i="2"/>
  <c r="V308" i="2"/>
  <c r="V307" i="2"/>
  <c r="V306" i="2"/>
  <c r="V305" i="2"/>
  <c r="V304" i="2"/>
  <c r="V303" i="2"/>
  <c r="V302" i="2"/>
  <c r="V301" i="2"/>
  <c r="V300" i="2"/>
  <c r="V299" i="2"/>
  <c r="V298" i="2"/>
  <c r="V297" i="2"/>
  <c r="V296" i="2"/>
  <c r="V295" i="2"/>
  <c r="V294"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5" i="2"/>
  <c r="V252" i="2"/>
  <c r="V251" i="2"/>
  <c r="V249" i="2"/>
  <c r="V248" i="2"/>
  <c r="V246" i="2"/>
  <c r="V244" i="2"/>
  <c r="V243" i="2"/>
  <c r="V236" i="2"/>
  <c r="V235" i="2"/>
  <c r="V234" i="2"/>
  <c r="V233" i="2"/>
  <c r="V232" i="2"/>
  <c r="V231" i="2"/>
  <c r="V230" i="2"/>
  <c r="V229" i="2"/>
  <c r="V228" i="2"/>
  <c r="V227" i="2"/>
  <c r="V226" i="2"/>
  <c r="V225" i="2"/>
  <c r="V224" i="2"/>
  <c r="V223" i="2"/>
  <c r="V222" i="2"/>
  <c r="V218"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5" i="2"/>
  <c r="V133" i="2"/>
  <c r="V131" i="2"/>
  <c r="V130" i="2"/>
  <c r="V129" i="2"/>
  <c r="V127" i="2"/>
  <c r="V126" i="2"/>
  <c r="V125" i="2"/>
  <c r="V124" i="2"/>
  <c r="V123" i="2"/>
  <c r="V122" i="2"/>
  <c r="V118" i="2"/>
  <c r="V117" i="2"/>
  <c r="V116" i="2"/>
  <c r="V115" i="2"/>
  <c r="V114" i="2"/>
  <c r="V113" i="2"/>
  <c r="V112" i="2"/>
  <c r="V111" i="2"/>
  <c r="V107" i="2"/>
  <c r="V106" i="2"/>
  <c r="V105" i="2"/>
  <c r="V100" i="2"/>
  <c r="V99" i="2"/>
  <c r="V98" i="2"/>
  <c r="V97" i="2"/>
  <c r="V96" i="2"/>
  <c r="V95" i="2"/>
  <c r="V94" i="2"/>
  <c r="V93" i="2"/>
  <c r="V92" i="2"/>
  <c r="V91" i="2"/>
  <c r="V90" i="2"/>
  <c r="V89" i="2"/>
  <c r="V88" i="2"/>
  <c r="V87" i="2"/>
  <c r="V84" i="2"/>
  <c r="V83" i="2"/>
  <c r="V82" i="2"/>
  <c r="V81" i="2"/>
  <c r="V80" i="2"/>
  <c r="V78" i="2"/>
  <c r="V77" i="2"/>
  <c r="V76" i="2"/>
  <c r="V75" i="2"/>
  <c r="V74" i="2"/>
  <c r="V73" i="2"/>
  <c r="V72" i="2"/>
  <c r="V71" i="2"/>
  <c r="V70" i="2"/>
  <c r="V69" i="2"/>
  <c r="V65" i="2"/>
  <c r="V64" i="2"/>
  <c r="V63" i="2"/>
  <c r="V62" i="2"/>
  <c r="V61" i="2"/>
  <c r="V60" i="2"/>
  <c r="V59" i="2"/>
  <c r="V58" i="2"/>
  <c r="V57" i="2"/>
  <c r="V55" i="2"/>
  <c r="V54" i="2"/>
  <c r="V52" i="2"/>
  <c r="V51" i="2"/>
  <c r="V48" i="2"/>
  <c r="V47" i="2"/>
  <c r="V46" i="2"/>
  <c r="V45" i="2"/>
  <c r="V44" i="2"/>
  <c r="V43" i="2"/>
  <c r="V42" i="2"/>
  <c r="V41" i="2"/>
  <c r="V40" i="2"/>
  <c r="V39" i="2"/>
  <c r="V38" i="2"/>
  <c r="V37" i="2"/>
  <c r="V36" i="2"/>
  <c r="V35" i="2"/>
  <c r="V31" i="2"/>
  <c r="V30" i="2"/>
  <c r="V29" i="2"/>
  <c r="V26" i="2"/>
  <c r="V25" i="2"/>
  <c r="V24" i="2"/>
  <c r="V23" i="2"/>
  <c r="V22" i="2"/>
  <c r="V21" i="2"/>
  <c r="V20" i="2"/>
  <c r="V19" i="2"/>
  <c r="V18" i="2"/>
  <c r="V17" i="2"/>
  <c r="V16" i="2"/>
  <c r="V15" i="2"/>
  <c r="V14" i="2"/>
  <c r="V13" i="2"/>
  <c r="V12" i="2"/>
  <c r="E78" i="2"/>
  <c r="E77" i="2"/>
  <c r="E76" i="2"/>
  <c r="E75" i="2"/>
  <c r="E74" i="2"/>
  <c r="E73" i="2"/>
  <c r="E72" i="2"/>
  <c r="E71" i="2"/>
  <c r="E70" i="2"/>
  <c r="E69" i="2"/>
  <c r="F4316" i="2"/>
  <c r="V4316" i="2" s="1"/>
  <c r="F3522" i="2"/>
  <c r="F3279" i="2"/>
  <c r="F3410" i="2"/>
  <c r="F3516" i="2"/>
  <c r="F4017" i="2"/>
  <c r="F4135" i="2"/>
  <c r="F4252" i="2"/>
  <c r="V3516" i="2" l="1"/>
  <c r="V49" i="2"/>
  <c r="V101" i="2"/>
  <c r="V119" i="2"/>
  <c r="V217" i="2"/>
  <c r="V240" i="2"/>
  <c r="V254" i="2"/>
  <c r="V331" i="2"/>
  <c r="V386" i="2"/>
  <c r="V455" i="2"/>
  <c r="V529" i="2"/>
  <c r="V582" i="2"/>
  <c r="V673" i="2"/>
  <c r="V731" i="2"/>
  <c r="V875" i="2"/>
  <c r="V880" i="2"/>
  <c r="V1048" i="2"/>
  <c r="V1114" i="2"/>
  <c r="V1251" i="2"/>
  <c r="V1255" i="2"/>
  <c r="V1385" i="2"/>
  <c r="V1389" i="2"/>
  <c r="V1463" i="2"/>
  <c r="V1608" i="2"/>
  <c r="V1646" i="2"/>
  <c r="V1786" i="2"/>
  <c r="V1790" i="2"/>
  <c r="V1834" i="2"/>
  <c r="V1917" i="2"/>
  <c r="V1973" i="2"/>
  <c r="V2004" i="2"/>
  <c r="V2064" i="2"/>
  <c r="V2108" i="2"/>
  <c r="V2123" i="2"/>
  <c r="V2200" i="2"/>
  <c r="V2328" i="2"/>
  <c r="V2332" i="2"/>
  <c r="V2372" i="2"/>
  <c r="V2417" i="2"/>
  <c r="V2500" i="2"/>
  <c r="V2545" i="2"/>
  <c r="V2587" i="2"/>
  <c r="V2650" i="2"/>
  <c r="V2736" i="2"/>
  <c r="V2740" i="2"/>
  <c r="V2744" i="2"/>
  <c r="V2782" i="2"/>
  <c r="V2786" i="2"/>
  <c r="V2836" i="2"/>
  <c r="V3129" i="2"/>
  <c r="V3252" i="2"/>
  <c r="V3272" i="2"/>
  <c r="V3403" i="2"/>
  <c r="V3453" i="2"/>
  <c r="V3513" i="2"/>
  <c r="V3621" i="2"/>
  <c r="V3625" i="2"/>
  <c r="V3895" i="2"/>
  <c r="V3899" i="2"/>
  <c r="V4009" i="2"/>
  <c r="V4013" i="2"/>
  <c r="V4247" i="2"/>
  <c r="V4294" i="2"/>
  <c r="V3522" i="2"/>
  <c r="V28" i="2"/>
  <c r="V79" i="2"/>
  <c r="V104" i="2"/>
  <c r="V134" i="2"/>
  <c r="V239" i="2"/>
  <c r="V253" i="2"/>
  <c r="V330" i="2"/>
  <c r="V373" i="2"/>
  <c r="V416" i="2"/>
  <c r="V528" i="2"/>
  <c r="V581" i="2"/>
  <c r="V672" i="2"/>
  <c r="V730" i="2"/>
  <c r="V792" i="2"/>
  <c r="V878" i="2"/>
  <c r="V1047" i="2"/>
  <c r="V1113" i="2"/>
  <c r="V1250" i="2"/>
  <c r="V1254" i="2"/>
  <c r="V1314" i="2"/>
  <c r="V1388" i="2"/>
  <c r="V1462" i="2"/>
  <c r="V1514" i="2"/>
  <c r="V1645" i="2"/>
  <c r="V1785" i="2"/>
  <c r="V1789" i="2"/>
  <c r="V1793" i="2"/>
  <c r="V1837" i="2"/>
  <c r="V1972" i="2"/>
  <c r="V1976" i="2"/>
  <c r="V2063" i="2"/>
  <c r="V2081" i="2"/>
  <c r="V2122" i="2"/>
  <c r="V2199" i="2"/>
  <c r="V2256" i="2"/>
  <c r="V2331" i="2"/>
  <c r="V2371" i="2"/>
  <c r="V2416" i="2"/>
  <c r="V2499" i="2"/>
  <c r="V2544" i="2"/>
  <c r="V2586" i="2"/>
  <c r="V2649" i="2"/>
  <c r="V2735" i="2"/>
  <c r="V2739" i="2"/>
  <c r="V2743" i="2"/>
  <c r="V2781" i="2"/>
  <c r="V2785" i="2"/>
  <c r="V2835" i="2"/>
  <c r="V3128" i="2"/>
  <c r="V3132" i="2"/>
  <c r="V3271" i="2"/>
  <c r="V3402" i="2"/>
  <c r="V3452" i="2"/>
  <c r="V3512" i="2"/>
  <c r="V3620" i="2"/>
  <c r="V3624" i="2"/>
  <c r="V3894" i="2"/>
  <c r="V3898" i="2"/>
  <c r="V3940" i="2"/>
  <c r="V4012" i="2"/>
  <c r="V4246" i="2"/>
  <c r="V4250" i="2"/>
  <c r="V4017" i="2"/>
  <c r="V3410" i="2"/>
  <c r="V27" i="2"/>
  <c r="V56" i="2"/>
  <c r="V103" i="2"/>
  <c r="V121" i="2"/>
  <c r="V238" i="2"/>
  <c r="V242" i="2"/>
  <c r="V320" i="2"/>
  <c r="V372" i="2"/>
  <c r="V388" i="2"/>
  <c r="V487" i="2"/>
  <c r="V531" i="2"/>
  <c r="V632" i="2"/>
  <c r="V729" i="2"/>
  <c r="V733" i="2"/>
  <c r="V877" i="2"/>
  <c r="V1046" i="2"/>
  <c r="V1112" i="2"/>
  <c r="V1181" i="2"/>
  <c r="V1253" i="2"/>
  <c r="V1313" i="2"/>
  <c r="V1387" i="2"/>
  <c r="V1403" i="2"/>
  <c r="V1513" i="2"/>
  <c r="V1610" i="2"/>
  <c r="V1768" i="2"/>
  <c r="V1788" i="2"/>
  <c r="V1792" i="2"/>
  <c r="V1836" i="2"/>
  <c r="V1919" i="2"/>
  <c r="V1975" i="2"/>
  <c r="V2006" i="2"/>
  <c r="V2080" i="2"/>
  <c r="V2121" i="2"/>
  <c r="V2175" i="2"/>
  <c r="V2255" i="2"/>
  <c r="V2330" i="2"/>
  <c r="V2334" i="2"/>
  <c r="V2415" i="2"/>
  <c r="V2436" i="2"/>
  <c r="V2502" i="2"/>
  <c r="V2547" i="2"/>
  <c r="V2606" i="2"/>
  <c r="V2686" i="2"/>
  <c r="V2738" i="2"/>
  <c r="V2742" i="2"/>
  <c r="V2780" i="2"/>
  <c r="V2784" i="2"/>
  <c r="V2834" i="2"/>
  <c r="V3127" i="2"/>
  <c r="V3131" i="2"/>
  <c r="V3270" i="2"/>
  <c r="V3275" i="2"/>
  <c r="V3451" i="2"/>
  <c r="V3511" i="2"/>
  <c r="V3557" i="2"/>
  <c r="V3623" i="2"/>
  <c r="V3893" i="2"/>
  <c r="V3897" i="2"/>
  <c r="V3901" i="2"/>
  <c r="V4011" i="2"/>
  <c r="V4060" i="2"/>
  <c r="V4249" i="2"/>
  <c r="V3279" i="2"/>
  <c r="V50" i="2"/>
  <c r="V102" i="2"/>
  <c r="V120" i="2"/>
  <c r="V237" i="2"/>
  <c r="V241" i="2"/>
  <c r="V319" i="2"/>
  <c r="V333" i="2"/>
  <c r="V387" i="2"/>
  <c r="V456" i="2"/>
  <c r="V530" i="2"/>
  <c r="V588" i="2"/>
  <c r="V728" i="2"/>
  <c r="V732" i="2"/>
  <c r="V876" i="2"/>
  <c r="V1045" i="2"/>
  <c r="V1049" i="2"/>
  <c r="V1180" i="2"/>
  <c r="V1252" i="2"/>
  <c r="V1312" i="2"/>
  <c r="V1386" i="2"/>
  <c r="V1402" i="2"/>
  <c r="V1512" i="2"/>
  <c r="V1609" i="2"/>
  <c r="V1647" i="2"/>
  <c r="V1787" i="2"/>
  <c r="V1791" i="2"/>
  <c r="V1835" i="2"/>
  <c r="V1918" i="2"/>
  <c r="V1974" i="2"/>
  <c r="V2005" i="2"/>
  <c r="V2065" i="2"/>
  <c r="V2120" i="2"/>
  <c r="V2174" i="2"/>
  <c r="V2254" i="2"/>
  <c r="V2329" i="2"/>
  <c r="V2333" i="2"/>
  <c r="V2373" i="2"/>
  <c r="V2435" i="2"/>
  <c r="V2501" i="2"/>
  <c r="I2501" i="2" s="1"/>
  <c r="V2546" i="2"/>
  <c r="V2605" i="2"/>
  <c r="I2605" i="2" s="1"/>
  <c r="V2685" i="2"/>
  <c r="V2737" i="2"/>
  <c r="I2737" i="2" s="1"/>
  <c r="V2741" i="2"/>
  <c r="V2779" i="2"/>
  <c r="I2779" i="2" s="1"/>
  <c r="V2783" i="2"/>
  <c r="V2787" i="2"/>
  <c r="I2787" i="2" s="1"/>
  <c r="V2931" i="2"/>
  <c r="V3130" i="2"/>
  <c r="I3130" i="2" s="1"/>
  <c r="V3253" i="2"/>
  <c r="V3273" i="2"/>
  <c r="I3273" i="2" s="1"/>
  <c r="V3404" i="2"/>
  <c r="V3454" i="2"/>
  <c r="I3454" i="2" s="1"/>
  <c r="V3556" i="2"/>
  <c r="V3622" i="2"/>
  <c r="I3622" i="2" s="1"/>
  <c r="V3741" i="2"/>
  <c r="V3896" i="2"/>
  <c r="I3896" i="2" s="1"/>
  <c r="V3900" i="2"/>
  <c r="V4010" i="2"/>
  <c r="I4010" i="2" s="1"/>
  <c r="V4014" i="2"/>
  <c r="V4248" i="2"/>
  <c r="I4248" i="2" s="1"/>
  <c r="P1" i="2"/>
  <c r="Y1" i="2" s="1"/>
  <c r="V4252" i="2"/>
  <c r="I4252" i="2" s="1"/>
  <c r="V4135" i="2"/>
  <c r="I4135" i="2" s="1"/>
  <c r="E842" i="2"/>
  <c r="E841" i="2"/>
  <c r="E840" i="2"/>
  <c r="E839" i="2"/>
  <c r="E838" i="2"/>
  <c r="E837" i="2"/>
  <c r="E834" i="2"/>
  <c r="E833" i="2"/>
  <c r="E830" i="2"/>
  <c r="E829" i="2"/>
  <c r="E828" i="2"/>
  <c r="F811" i="2"/>
  <c r="F799" i="2"/>
  <c r="F822" i="2"/>
  <c r="F4499" i="2"/>
  <c r="F4497" i="2"/>
  <c r="C4497" i="2"/>
  <c r="C4498" i="2" s="1"/>
  <c r="C4499" i="2" s="1"/>
  <c r="C4500" i="2" s="1"/>
  <c r="B4497" i="2"/>
  <c r="B4498" i="2" s="1"/>
  <c r="B4499" i="2" s="1"/>
  <c r="B4500" i="2" s="1"/>
  <c r="A4497" i="2"/>
  <c r="A4498" i="2" s="1"/>
  <c r="A4499" i="2" s="1"/>
  <c r="A4500" i="2" s="1"/>
  <c r="F4484" i="2"/>
  <c r="V4484" i="2" s="1"/>
  <c r="I4484" i="2" s="1"/>
  <c r="F4483" i="2"/>
  <c r="V4483" i="2" s="1"/>
  <c r="I4483" i="2" s="1"/>
  <c r="F4480" i="2"/>
  <c r="C4480" i="2"/>
  <c r="C4481" i="2" s="1"/>
  <c r="C4482" i="2" s="1"/>
  <c r="C4483" i="2" s="1"/>
  <c r="C4484" i="2" s="1"/>
  <c r="C4485" i="2" s="1"/>
  <c r="B4480" i="2"/>
  <c r="B4481" i="2" s="1"/>
  <c r="B4482" i="2" s="1"/>
  <c r="B4483" i="2" s="1"/>
  <c r="B4484" i="2" s="1"/>
  <c r="B4485" i="2" s="1"/>
  <c r="A4480" i="2"/>
  <c r="A4481" i="2" s="1"/>
  <c r="A4482" i="2" s="1"/>
  <c r="A4483" i="2" s="1"/>
  <c r="A4484" i="2" s="1"/>
  <c r="A4485" i="2" s="1"/>
  <c r="F4372" i="2"/>
  <c r="V4372" i="2" s="1"/>
  <c r="I4372" i="2" s="1"/>
  <c r="F4460" i="2"/>
  <c r="V4460" i="2" s="1"/>
  <c r="I4460" i="2" s="1"/>
  <c r="F4459" i="2"/>
  <c r="V4459" i="2" s="1"/>
  <c r="I4459" i="2" s="1"/>
  <c r="F4458" i="2"/>
  <c r="V4458" i="2" s="1"/>
  <c r="I4458" i="2" s="1"/>
  <c r="F4446" i="2"/>
  <c r="V4446" i="2" s="1"/>
  <c r="I4446" i="2" s="1"/>
  <c r="C4445" i="2"/>
  <c r="C4446" i="2" s="1"/>
  <c r="B4445" i="2"/>
  <c r="B4446" i="2" s="1"/>
  <c r="A4445" i="2"/>
  <c r="A4446" i="2" s="1"/>
  <c r="I2329" i="2" l="1"/>
  <c r="I2065" i="2"/>
  <c r="I4505" i="2"/>
  <c r="I4504" i="2"/>
  <c r="I2373" i="2"/>
  <c r="I2174" i="2"/>
  <c r="I1974" i="2"/>
  <c r="I4543" i="2"/>
  <c r="I4552" i="2"/>
  <c r="I4548" i="2"/>
  <c r="I4556" i="2"/>
  <c r="I4551" i="2"/>
  <c r="I4554" i="2"/>
  <c r="I4550" i="2"/>
  <c r="I4555" i="2"/>
  <c r="I4553" i="2"/>
  <c r="I4549" i="2"/>
  <c r="I4547" i="2"/>
  <c r="I4518" i="2"/>
  <c r="I4520" i="2"/>
  <c r="I4528" i="2"/>
  <c r="I4535" i="2"/>
  <c r="I4502" i="2"/>
  <c r="I4519" i="2"/>
  <c r="I4513" i="2"/>
  <c r="I4527" i="2"/>
  <c r="I4534" i="2"/>
  <c r="I4542" i="2"/>
  <c r="I4516" i="2"/>
  <c r="I4514" i="2"/>
  <c r="I4526" i="2"/>
  <c r="I4533" i="2"/>
  <c r="I4541" i="2"/>
  <c r="I4511" i="2"/>
  <c r="I4503" i="2"/>
  <c r="I4521" i="2"/>
  <c r="I4529" i="2"/>
  <c r="I4536" i="2"/>
  <c r="I4544" i="2"/>
  <c r="I4545" i="2"/>
  <c r="I4510" i="2"/>
  <c r="I4507" i="2"/>
  <c r="I4524" i="2"/>
  <c r="I4539" i="2"/>
  <c r="I4515" i="2"/>
  <c r="I4506" i="2"/>
  <c r="I4523" i="2"/>
  <c r="I4531" i="2"/>
  <c r="I4538" i="2"/>
  <c r="I4508" i="2"/>
  <c r="I4509" i="2"/>
  <c r="I4522" i="2"/>
  <c r="I4530" i="2"/>
  <c r="I4537" i="2"/>
  <c r="I4546" i="2"/>
  <c r="I4501" i="2"/>
  <c r="I4517" i="2"/>
  <c r="I4512" i="2"/>
  <c r="I4525" i="2"/>
  <c r="I4532" i="2"/>
  <c r="I4540" i="2"/>
  <c r="I1835" i="2"/>
  <c r="I1787" i="2"/>
  <c r="I1609" i="2"/>
  <c r="I1402" i="2"/>
  <c r="I1312" i="2"/>
  <c r="I1180" i="2"/>
  <c r="I1045" i="2"/>
  <c r="I732" i="2"/>
  <c r="I588" i="2"/>
  <c r="I456" i="2"/>
  <c r="I333" i="2"/>
  <c r="I241" i="2"/>
  <c r="I120" i="2"/>
  <c r="I50" i="2"/>
  <c r="I4249" i="2"/>
  <c r="I4011" i="2"/>
  <c r="I3897" i="2"/>
  <c r="I3623" i="2"/>
  <c r="I3511" i="2"/>
  <c r="I3275" i="2"/>
  <c r="I3131" i="2"/>
  <c r="I2834" i="2"/>
  <c r="I2780" i="2"/>
  <c r="I2738" i="2"/>
  <c r="I1372" i="2"/>
  <c r="I1375" i="2"/>
  <c r="I1374" i="2"/>
  <c r="I1373" i="2"/>
  <c r="I15" i="2"/>
  <c r="I23" i="2"/>
  <c r="I36" i="2"/>
  <c r="I44" i="2"/>
  <c r="I52" i="2"/>
  <c r="I62" i="2"/>
  <c r="I73" i="2"/>
  <c r="I82" i="2"/>
  <c r="I92" i="2"/>
  <c r="I100" i="2"/>
  <c r="I115" i="2"/>
  <c r="I12" i="2"/>
  <c r="I16" i="2"/>
  <c r="I20" i="2"/>
  <c r="I24" i="2"/>
  <c r="I30" i="2"/>
  <c r="I37" i="2"/>
  <c r="I41" i="2"/>
  <c r="I45" i="2"/>
  <c r="I51" i="2"/>
  <c r="I57" i="2"/>
  <c r="I61" i="2"/>
  <c r="I65" i="2"/>
  <c r="I72" i="2"/>
  <c r="I76" i="2"/>
  <c r="I81" i="2"/>
  <c r="I87" i="2"/>
  <c r="I91" i="2"/>
  <c r="I95" i="2"/>
  <c r="I99" i="2"/>
  <c r="I107" i="2"/>
  <c r="I114" i="2"/>
  <c r="I118" i="2"/>
  <c r="I125" i="2"/>
  <c r="I130" i="2"/>
  <c r="I139" i="2"/>
  <c r="I143" i="2"/>
  <c r="I147" i="2"/>
  <c r="I151" i="2"/>
  <c r="I155" i="2"/>
  <c r="I159" i="2"/>
  <c r="I163" i="2"/>
  <c r="I167" i="2"/>
  <c r="I171" i="2"/>
  <c r="I175" i="2"/>
  <c r="I179" i="2"/>
  <c r="I183" i="2"/>
  <c r="I187" i="2"/>
  <c r="I191" i="2"/>
  <c r="I195" i="2"/>
  <c r="I199" i="2"/>
  <c r="I203" i="2"/>
  <c r="I207" i="2"/>
  <c r="I211" i="2"/>
  <c r="I215" i="2"/>
  <c r="I223" i="2"/>
  <c r="I227" i="2"/>
  <c r="I231" i="2"/>
  <c r="I235" i="2"/>
  <c r="I246" i="2"/>
  <c r="I252" i="2"/>
  <c r="I261" i="2"/>
  <c r="I265" i="2"/>
  <c r="I269" i="2"/>
  <c r="I273" i="2"/>
  <c r="I277" i="2"/>
  <c r="I281" i="2"/>
  <c r="I285" i="2"/>
  <c r="I289" i="2"/>
  <c r="I295" i="2"/>
  <c r="I299" i="2"/>
  <c r="I303" i="2"/>
  <c r="I307" i="2"/>
  <c r="I311" i="2"/>
  <c r="I316" i="2"/>
  <c r="I323" i="2"/>
  <c r="I329" i="2"/>
  <c r="I339" i="2"/>
  <c r="I343" i="2"/>
  <c r="I347" i="2"/>
  <c r="I351" i="2"/>
  <c r="I355" i="2"/>
  <c r="I359" i="2"/>
  <c r="I363" i="2"/>
  <c r="I367" i="2"/>
  <c r="I374" i="2"/>
  <c r="I379" i="2"/>
  <c r="I384" i="2"/>
  <c r="I395" i="2"/>
  <c r="I399" i="2"/>
  <c r="I403" i="2"/>
  <c r="I409" i="2"/>
  <c r="I413" i="2"/>
  <c r="I418" i="2"/>
  <c r="I423" i="2"/>
  <c r="I429" i="2"/>
  <c r="I433" i="2"/>
  <c r="I437" i="2"/>
  <c r="I441" i="2"/>
  <c r="I445" i="2"/>
  <c r="I449" i="2"/>
  <c r="I454" i="2"/>
  <c r="I464" i="2"/>
  <c r="I468" i="2"/>
  <c r="I472" i="2"/>
  <c r="I476" i="2"/>
  <c r="I480" i="2"/>
  <c r="I485" i="2"/>
  <c r="I491" i="2"/>
  <c r="I497" i="2"/>
  <c r="I501" i="2"/>
  <c r="I505" i="2"/>
  <c r="I509" i="2"/>
  <c r="I513" i="2"/>
  <c r="I517" i="2"/>
  <c r="I521" i="2"/>
  <c r="I526" i="2"/>
  <c r="I535" i="2"/>
  <c r="I540" i="2"/>
  <c r="I545" i="2"/>
  <c r="I551" i="2"/>
  <c r="I555" i="2"/>
  <c r="I559" i="2"/>
  <c r="I563" i="2"/>
  <c r="I567" i="2"/>
  <c r="I572" i="2"/>
  <c r="I578" i="2"/>
  <c r="I584" i="2"/>
  <c r="I591" i="2"/>
  <c r="I598" i="2"/>
  <c r="I602" i="2"/>
  <c r="I606" i="2"/>
  <c r="I610" i="2"/>
  <c r="I614" i="2"/>
  <c r="I618" i="2"/>
  <c r="I622" i="2"/>
  <c r="I628" i="2"/>
  <c r="I633" i="2"/>
  <c r="I640" i="2"/>
  <c r="I644" i="2"/>
  <c r="I648" i="2"/>
  <c r="I652" i="2"/>
  <c r="I656" i="2"/>
  <c r="I660" i="2"/>
  <c r="I664" i="2"/>
  <c r="I669" i="2"/>
  <c r="I676" i="2"/>
  <c r="I683" i="2"/>
  <c r="I687" i="2"/>
  <c r="I691" i="2"/>
  <c r="I695" i="2"/>
  <c r="I700" i="2"/>
  <c r="I706" i="2"/>
  <c r="I710" i="2"/>
  <c r="I714" i="2"/>
  <c r="I718" i="2"/>
  <c r="I722" i="2"/>
  <c r="I726" i="2"/>
  <c r="I736" i="2"/>
  <c r="I743" i="2"/>
  <c r="I17" i="2"/>
  <c r="I25" i="2"/>
  <c r="I38" i="2"/>
  <c r="I46" i="2"/>
  <c r="I60" i="2"/>
  <c r="I71" i="2"/>
  <c r="I80" i="2"/>
  <c r="I90" i="2"/>
  <c r="I98" i="2"/>
  <c r="I113" i="2"/>
  <c r="I124" i="2"/>
  <c r="I129" i="2"/>
  <c r="I135" i="2"/>
  <c r="I142" i="2"/>
  <c r="I146" i="2"/>
  <c r="I150" i="2"/>
  <c r="I154" i="2"/>
  <c r="I158" i="2"/>
  <c r="I162" i="2"/>
  <c r="I166" i="2"/>
  <c r="I170" i="2"/>
  <c r="I174" i="2"/>
  <c r="I178" i="2"/>
  <c r="I182" i="2"/>
  <c r="I186" i="2"/>
  <c r="I190" i="2"/>
  <c r="I194" i="2"/>
  <c r="I198" i="2"/>
  <c r="I202" i="2"/>
  <c r="I206" i="2"/>
  <c r="I210" i="2"/>
  <c r="I214" i="2"/>
  <c r="I222" i="2"/>
  <c r="I226" i="2"/>
  <c r="I230" i="2"/>
  <c r="I234" i="2"/>
  <c r="I244" i="2"/>
  <c r="I251" i="2"/>
  <c r="I260" i="2"/>
  <c r="I264" i="2"/>
  <c r="I268" i="2"/>
  <c r="I272" i="2"/>
  <c r="I276" i="2"/>
  <c r="I280" i="2"/>
  <c r="I284" i="2"/>
  <c r="I288" i="2"/>
  <c r="I294" i="2"/>
  <c r="I298" i="2"/>
  <c r="I302" i="2"/>
  <c r="I306" i="2"/>
  <c r="I310" i="2"/>
  <c r="I315" i="2"/>
  <c r="I321" i="2"/>
  <c r="I328" i="2"/>
  <c r="I338" i="2"/>
  <c r="I342" i="2"/>
  <c r="I346" i="2"/>
  <c r="I350" i="2"/>
  <c r="I354" i="2"/>
  <c r="I358" i="2"/>
  <c r="I362" i="2"/>
  <c r="I366" i="2"/>
  <c r="I371" i="2"/>
  <c r="I378" i="2"/>
  <c r="I383" i="2"/>
  <c r="I394" i="2"/>
  <c r="I398" i="2"/>
  <c r="I402" i="2"/>
  <c r="I408" i="2"/>
  <c r="I412" i="2"/>
  <c r="I417" i="2"/>
  <c r="I422" i="2"/>
  <c r="I428" i="2"/>
  <c r="I432" i="2"/>
  <c r="I436" i="2"/>
  <c r="I440" i="2"/>
  <c r="I444" i="2"/>
  <c r="I448" i="2"/>
  <c r="I453" i="2"/>
  <c r="I463" i="2"/>
  <c r="I467" i="2"/>
  <c r="I471" i="2"/>
  <c r="I475" i="2"/>
  <c r="I479" i="2"/>
  <c r="I484" i="2"/>
  <c r="I490" i="2"/>
  <c r="I496" i="2"/>
  <c r="I500" i="2"/>
  <c r="I504" i="2"/>
  <c r="I508" i="2"/>
  <c r="I512" i="2"/>
  <c r="I516" i="2"/>
  <c r="I520" i="2"/>
  <c r="I525" i="2"/>
  <c r="I533" i="2"/>
  <c r="I539" i="2"/>
  <c r="I543" i="2"/>
  <c r="I550" i="2"/>
  <c r="I554" i="2"/>
  <c r="I558" i="2"/>
  <c r="I562" i="2"/>
  <c r="I566" i="2"/>
  <c r="I570" i="2"/>
  <c r="I577" i="2"/>
  <c r="I583" i="2"/>
  <c r="I589" i="2"/>
  <c r="I597" i="2"/>
  <c r="I601" i="2"/>
  <c r="I605" i="2"/>
  <c r="I609" i="2"/>
  <c r="I613" i="2"/>
  <c r="I617" i="2"/>
  <c r="I621" i="2"/>
  <c r="I625" i="2"/>
  <c r="I631" i="2"/>
  <c r="I639" i="2"/>
  <c r="I643" i="2"/>
  <c r="I647" i="2"/>
  <c r="I651" i="2"/>
  <c r="I655" i="2"/>
  <c r="I659" i="2"/>
  <c r="I663" i="2"/>
  <c r="I668" i="2"/>
  <c r="I675" i="2"/>
  <c r="I682" i="2"/>
  <c r="I686" i="2"/>
  <c r="I690" i="2"/>
  <c r="I694" i="2"/>
  <c r="I699" i="2"/>
  <c r="I705" i="2"/>
  <c r="I709" i="2"/>
  <c r="I713" i="2"/>
  <c r="I717" i="2"/>
  <c r="I721" i="2"/>
  <c r="I725" i="2"/>
  <c r="I735" i="2"/>
  <c r="I742" i="2"/>
  <c r="I746" i="2"/>
  <c r="I750" i="2"/>
  <c r="I754" i="2"/>
  <c r="I758" i="2"/>
  <c r="I762" i="2"/>
  <c r="I766" i="2"/>
  <c r="I770" i="2"/>
  <c r="I774" i="2"/>
  <c r="I778" i="2"/>
  <c r="I783" i="2"/>
  <c r="I789" i="2"/>
  <c r="I794" i="2"/>
  <c r="I801" i="2"/>
  <c r="I805" i="2"/>
  <c r="I810" i="2"/>
  <c r="I745" i="2"/>
  <c r="I749" i="2"/>
  <c r="I753" i="2"/>
  <c r="I757" i="2"/>
  <c r="I761" i="2"/>
  <c r="I765" i="2"/>
  <c r="I769" i="2"/>
  <c r="I773" i="2"/>
  <c r="I777" i="2"/>
  <c r="I781" i="2"/>
  <c r="I788" i="2"/>
  <c r="I793" i="2"/>
  <c r="I800" i="2"/>
  <c r="I804" i="2"/>
  <c r="I809" i="2"/>
  <c r="I814" i="2"/>
  <c r="I818" i="2"/>
  <c r="I823" i="2"/>
  <c r="I829" i="2"/>
  <c r="I837" i="2"/>
  <c r="I841" i="2"/>
  <c r="I845" i="2"/>
  <c r="I849" i="2"/>
  <c r="I853" i="2"/>
  <c r="I858" i="2"/>
  <c r="I866" i="2"/>
  <c r="I871" i="2"/>
  <c r="I879" i="2"/>
  <c r="I885" i="2"/>
  <c r="I889" i="2"/>
  <c r="I893" i="2"/>
  <c r="I897" i="2"/>
  <c r="I901" i="2"/>
  <c r="I905" i="2"/>
  <c r="I909" i="2"/>
  <c r="I913" i="2"/>
  <c r="I920" i="2"/>
  <c r="I924" i="2"/>
  <c r="I928" i="2"/>
  <c r="I932" i="2"/>
  <c r="I936" i="2"/>
  <c r="I940" i="2"/>
  <c r="I944" i="2"/>
  <c r="I949" i="2"/>
  <c r="I955" i="2"/>
  <c r="I961" i="2"/>
  <c r="I965" i="2"/>
  <c r="I969" i="2"/>
  <c r="I973" i="2"/>
  <c r="I977" i="2"/>
  <c r="I981" i="2"/>
  <c r="I987" i="2"/>
  <c r="I991" i="2"/>
  <c r="I998" i="2"/>
  <c r="I1002" i="2"/>
  <c r="I1006" i="2"/>
  <c r="I1010" i="2"/>
  <c r="I1014" i="2"/>
  <c r="I1018" i="2"/>
  <c r="I1022" i="2"/>
  <c r="I1026" i="2"/>
  <c r="I1030" i="2"/>
  <c r="I1036" i="2"/>
  <c r="I1042" i="2"/>
  <c r="I1051" i="2"/>
  <c r="I1056" i="2"/>
  <c r="I1062" i="2"/>
  <c r="I1066" i="2"/>
  <c r="I1072" i="2"/>
  <c r="I1076" i="2"/>
  <c r="I1080" i="2"/>
  <c r="I1084" i="2"/>
  <c r="I1088" i="2"/>
  <c r="I1092" i="2"/>
  <c r="I1096" i="2"/>
  <c r="I1100" i="2"/>
  <c r="I1105" i="2"/>
  <c r="I1109" i="2"/>
  <c r="I1116" i="2"/>
  <c r="I1121" i="2"/>
  <c r="I1125" i="2"/>
  <c r="I1131" i="2"/>
  <c r="I1135" i="2"/>
  <c r="I1139" i="2"/>
  <c r="I1143" i="2"/>
  <c r="I1147" i="2"/>
  <c r="I1151" i="2"/>
  <c r="I1155" i="2"/>
  <c r="I1159" i="2"/>
  <c r="I1163" i="2"/>
  <c r="I1167" i="2"/>
  <c r="I1175" i="2"/>
  <c r="I1179" i="2"/>
  <c r="I1186" i="2"/>
  <c r="I1192" i="2"/>
  <c r="I1196" i="2"/>
  <c r="I1200" i="2"/>
  <c r="I1204" i="2"/>
  <c r="I1208" i="2"/>
  <c r="I1212" i="2"/>
  <c r="I1217" i="2"/>
  <c r="I1221" i="2"/>
  <c r="I1225" i="2"/>
  <c r="I1230" i="2"/>
  <c r="I1235" i="2"/>
  <c r="I1241" i="2"/>
  <c r="I1245" i="2"/>
  <c r="I1249" i="2"/>
  <c r="I1260" i="2"/>
  <c r="I1266" i="2"/>
  <c r="I1270" i="2"/>
  <c r="I1274" i="2"/>
  <c r="I1278" i="2"/>
  <c r="I1282" i="2"/>
  <c r="I1286" i="2"/>
  <c r="I1290" i="2"/>
  <c r="I1294" i="2"/>
  <c r="I1298" i="2"/>
  <c r="I1303" i="2"/>
  <c r="I1307" i="2"/>
  <c r="I1311" i="2"/>
  <c r="I1319" i="2"/>
  <c r="I1325" i="2"/>
  <c r="I1329" i="2"/>
  <c r="I1333" i="2"/>
  <c r="I1337" i="2"/>
  <c r="I1341" i="2"/>
  <c r="I1345" i="2"/>
  <c r="I1349" i="2"/>
  <c r="I1356" i="2"/>
  <c r="I1360" i="2"/>
  <c r="I1364" i="2"/>
  <c r="I1369" i="2"/>
  <c r="I1379" i="2"/>
  <c r="I1383" i="2"/>
  <c r="I1392" i="2"/>
  <c r="I1397" i="2"/>
  <c r="I1401" i="2"/>
  <c r="I1408" i="2"/>
  <c r="I1414" i="2"/>
  <c r="I1418" i="2"/>
  <c r="I1422" i="2"/>
  <c r="I1426" i="2"/>
  <c r="I1430" i="2"/>
  <c r="I1434" i="2"/>
  <c r="I1438" i="2"/>
  <c r="I1442" i="2"/>
  <c r="I1446" i="2"/>
  <c r="I1450" i="2"/>
  <c r="I1456" i="2"/>
  <c r="I1464" i="2"/>
  <c r="I1471" i="2"/>
  <c r="I1475" i="2"/>
  <c r="I1479" i="2"/>
  <c r="I1483" i="2"/>
  <c r="I1487" i="2"/>
  <c r="I1491" i="2"/>
  <c r="I1495" i="2"/>
  <c r="I1501" i="2"/>
  <c r="I1505" i="2"/>
  <c r="I1509" i="2"/>
  <c r="I1517" i="2"/>
  <c r="I1523" i="2"/>
  <c r="I1527" i="2"/>
  <c r="I1531" i="2"/>
  <c r="I1535" i="2"/>
  <c r="I1539" i="2"/>
  <c r="I1543" i="2"/>
  <c r="I1548" i="2"/>
  <c r="I1554" i="2"/>
  <c r="I1559" i="2"/>
  <c r="I1565" i="2"/>
  <c r="I1570" i="2"/>
  <c r="I1574" i="2"/>
  <c r="I1578" i="2"/>
  <c r="I1582" i="2"/>
  <c r="I1588" i="2"/>
  <c r="I1592" i="2"/>
  <c r="I1596" i="2"/>
  <c r="I1600" i="2"/>
  <c r="I1605" i="2"/>
  <c r="I1613" i="2"/>
  <c r="I1617" i="2"/>
  <c r="I1624" i="2"/>
  <c r="I1628" i="2"/>
  <c r="I1633" i="2"/>
  <c r="I1637" i="2"/>
  <c r="I1643" i="2"/>
  <c r="I1653" i="2"/>
  <c r="I1657" i="2"/>
  <c r="I1661" i="2"/>
  <c r="I1665" i="2"/>
  <c r="I1669" i="2"/>
  <c r="I1675" i="2"/>
  <c r="I1679" i="2"/>
  <c r="I1683" i="2"/>
  <c r="I1687" i="2"/>
  <c r="I1691" i="2"/>
  <c r="I1695" i="2"/>
  <c r="I1699" i="2"/>
  <c r="I1703" i="2"/>
  <c r="I1707" i="2"/>
  <c r="I1711" i="2"/>
  <c r="I1716" i="2"/>
  <c r="I1720" i="2"/>
  <c r="I1727" i="2"/>
  <c r="I1731" i="2"/>
  <c r="I1735" i="2"/>
  <c r="I1739" i="2"/>
  <c r="I1745" i="2"/>
  <c r="I1749" i="2"/>
  <c r="I1753" i="2"/>
  <c r="I1757" i="2"/>
  <c r="I1763" i="2"/>
  <c r="I1767" i="2"/>
  <c r="I1773" i="2"/>
  <c r="I1777" i="2"/>
  <c r="I1782" i="2"/>
  <c r="I1796" i="2"/>
  <c r="I1800" i="2"/>
  <c r="I1806" i="2"/>
  <c r="I1810" i="2"/>
  <c r="I1814" i="2"/>
  <c r="I1818" i="2"/>
  <c r="I1822" i="2"/>
  <c r="I1826" i="2"/>
  <c r="I1831" i="2"/>
  <c r="I1839" i="2"/>
  <c r="I1844" i="2"/>
  <c r="I1848" i="2"/>
  <c r="I1852" i="2"/>
  <c r="I1856" i="2"/>
  <c r="I1860" i="2"/>
  <c r="I1864" i="2"/>
  <c r="I1868" i="2"/>
  <c r="I1874" i="2"/>
  <c r="I1878" i="2"/>
  <c r="I1882" i="2"/>
  <c r="I1886" i="2"/>
  <c r="I1890" i="2"/>
  <c r="I1894" i="2"/>
  <c r="I1900" i="2"/>
  <c r="I1904" i="2"/>
  <c r="I1908" i="2"/>
  <c r="I1912" i="2"/>
  <c r="I1921" i="2"/>
  <c r="I1926" i="2"/>
  <c r="I1932" i="2"/>
  <c r="I1936" i="2"/>
  <c r="I1940" i="2"/>
  <c r="I1944" i="2"/>
  <c r="I1948" i="2"/>
  <c r="I1952" i="2"/>
  <c r="I1956" i="2"/>
  <c r="I1960" i="2"/>
  <c r="I1964" i="2"/>
  <c r="I1969" i="2"/>
  <c r="I1980" i="2"/>
  <c r="I1984" i="2"/>
  <c r="I1990" i="2"/>
  <c r="I817" i="2"/>
  <c r="I821" i="2"/>
  <c r="I828" i="2"/>
  <c r="I834" i="2"/>
  <c r="I840" i="2"/>
  <c r="I844" i="2"/>
  <c r="I848" i="2"/>
  <c r="I852" i="2"/>
  <c r="I857" i="2"/>
  <c r="I865" i="2"/>
  <c r="I870" i="2"/>
  <c r="I874" i="2"/>
  <c r="I884" i="2"/>
  <c r="I888" i="2"/>
  <c r="I892" i="2"/>
  <c r="I896" i="2"/>
  <c r="I900" i="2"/>
  <c r="I904" i="2"/>
  <c r="I908" i="2"/>
  <c r="I912" i="2"/>
  <c r="I919" i="2"/>
  <c r="I923" i="2"/>
  <c r="I927" i="2"/>
  <c r="I931" i="2"/>
  <c r="I935" i="2"/>
  <c r="I939" i="2"/>
  <c r="I943" i="2"/>
  <c r="I948" i="2"/>
  <c r="I954" i="2"/>
  <c r="I960" i="2"/>
  <c r="I964" i="2"/>
  <c r="I968" i="2"/>
  <c r="I972" i="2"/>
  <c r="I976" i="2"/>
  <c r="I980" i="2"/>
  <c r="I984" i="2"/>
  <c r="I990" i="2"/>
  <c r="I995" i="2"/>
  <c r="I1001" i="2"/>
  <c r="I1005" i="2"/>
  <c r="I1009" i="2"/>
  <c r="I1013" i="2"/>
  <c r="I1017" i="2"/>
  <c r="I1021" i="2"/>
  <c r="I1025" i="2"/>
  <c r="I1029" i="2"/>
  <c r="I1035" i="2"/>
  <c r="I1041" i="2"/>
  <c r="I1050" i="2"/>
  <c r="I1055" i="2"/>
  <c r="I1061" i="2"/>
  <c r="I1065" i="2"/>
  <c r="I1069" i="2"/>
  <c r="I1075" i="2"/>
  <c r="I1079" i="2"/>
  <c r="I1083" i="2"/>
  <c r="I1087" i="2"/>
  <c r="I1091" i="2"/>
  <c r="I1095" i="2"/>
  <c r="I1099" i="2"/>
  <c r="I1103" i="2"/>
  <c r="I1108" i="2"/>
  <c r="I1115" i="2"/>
  <c r="I1119" i="2"/>
  <c r="I1124" i="2"/>
  <c r="I1130" i="2"/>
  <c r="I1134" i="2"/>
  <c r="I1138" i="2"/>
  <c r="I1142" i="2"/>
  <c r="I1146" i="2"/>
  <c r="I1150" i="2"/>
  <c r="I1154" i="2"/>
  <c r="I1158" i="2"/>
  <c r="I1162" i="2"/>
  <c r="I1166" i="2"/>
  <c r="I1174" i="2"/>
  <c r="I1178" i="2"/>
  <c r="I1185" i="2"/>
  <c r="I1191" i="2"/>
  <c r="I1195" i="2"/>
  <c r="I1199" i="2"/>
  <c r="I1203" i="2"/>
  <c r="I1207" i="2"/>
  <c r="I1211" i="2"/>
  <c r="I1215" i="2"/>
  <c r="I1220" i="2"/>
  <c r="I1224" i="2"/>
  <c r="I1229" i="2"/>
  <c r="I1234" i="2"/>
  <c r="I1240" i="2"/>
  <c r="I1244" i="2"/>
  <c r="I1248" i="2"/>
  <c r="I1259" i="2"/>
  <c r="I1265" i="2"/>
  <c r="I1269" i="2"/>
  <c r="I1273" i="2"/>
  <c r="I1277" i="2"/>
  <c r="I1281" i="2"/>
  <c r="I1285" i="2"/>
  <c r="I1289" i="2"/>
  <c r="I1293" i="2"/>
  <c r="I1297" i="2"/>
  <c r="I1302" i="2"/>
  <c r="I1306" i="2"/>
  <c r="I1310" i="2"/>
  <c r="I1317" i="2"/>
  <c r="I1322" i="2"/>
  <c r="I1328" i="2"/>
  <c r="I1332" i="2"/>
  <c r="I1336" i="2"/>
  <c r="I1340" i="2"/>
  <c r="I1344" i="2"/>
  <c r="I1348" i="2"/>
  <c r="I1353" i="2"/>
  <c r="I1359" i="2"/>
  <c r="I1363" i="2"/>
  <c r="I1367" i="2"/>
  <c r="I1378" i="2"/>
  <c r="I1382" i="2"/>
  <c r="I1391" i="2"/>
  <c r="I1396" i="2"/>
  <c r="I1400" i="2"/>
  <c r="I1406" i="2"/>
  <c r="I1413" i="2"/>
  <c r="I1417" i="2"/>
  <c r="I1421" i="2"/>
  <c r="I1425" i="2"/>
  <c r="I1429" i="2"/>
  <c r="I1433" i="2"/>
  <c r="I1437" i="2"/>
  <c r="I1441" i="2"/>
  <c r="I1445" i="2"/>
  <c r="I1449" i="2"/>
  <c r="I1454" i="2"/>
  <c r="I1461" i="2"/>
  <c r="I1470" i="2"/>
  <c r="I1474" i="2"/>
  <c r="I1478" i="2"/>
  <c r="I1482" i="2"/>
  <c r="I1486" i="2"/>
  <c r="I1490" i="2"/>
  <c r="I1494" i="2"/>
  <c r="I1500" i="2"/>
  <c r="I1504" i="2"/>
  <c r="I1508" i="2"/>
  <c r="I1515" i="2"/>
  <c r="I1522" i="2"/>
  <c r="I1526" i="2"/>
  <c r="I1530" i="2"/>
  <c r="I1534" i="2"/>
  <c r="I1538" i="2"/>
  <c r="I1542" i="2"/>
  <c r="I1546" i="2"/>
  <c r="I1553" i="2"/>
  <c r="I1558" i="2"/>
  <c r="I1564" i="2"/>
  <c r="I1569" i="2"/>
  <c r="I1573" i="2"/>
  <c r="I1577" i="2"/>
  <c r="I1581" i="2"/>
  <c r="I1587" i="2"/>
  <c r="I1591" i="2"/>
  <c r="I1595" i="2"/>
  <c r="I1599" i="2"/>
  <c r="I1603" i="2"/>
  <c r="I1611" i="2"/>
  <c r="I1616" i="2"/>
  <c r="I1622" i="2"/>
  <c r="I1627" i="2"/>
  <c r="I1632" i="2"/>
  <c r="I1636" i="2"/>
  <c r="I1642" i="2"/>
  <c r="I1649" i="2"/>
  <c r="I1656" i="2"/>
  <c r="I1660" i="2"/>
  <c r="I1664" i="2"/>
  <c r="I1668" i="2"/>
  <c r="I1672" i="2"/>
  <c r="I1678" i="2"/>
  <c r="I1682" i="2"/>
  <c r="I1686" i="2"/>
  <c r="I1690" i="2"/>
  <c r="I1694" i="2"/>
  <c r="I1698" i="2"/>
  <c r="I1702" i="2"/>
  <c r="I1706" i="2"/>
  <c r="I1710" i="2"/>
  <c r="I1714" i="2"/>
  <c r="I1719" i="2"/>
  <c r="I1726" i="2"/>
  <c r="I1730" i="2"/>
  <c r="I1734" i="2"/>
  <c r="I1738" i="2"/>
  <c r="I1742" i="2"/>
  <c r="I1748" i="2"/>
  <c r="I1752" i="2"/>
  <c r="I1756" i="2"/>
  <c r="I1762" i="2"/>
  <c r="I1766" i="2"/>
  <c r="I1772" i="2"/>
  <c r="I1776" i="2"/>
  <c r="I1781" i="2"/>
  <c r="I1794" i="2"/>
  <c r="I1799" i="2"/>
  <c r="I1805" i="2"/>
  <c r="I1809" i="2"/>
  <c r="I1813" i="2"/>
  <c r="I1817" i="2"/>
  <c r="I1821" i="2"/>
  <c r="I1825" i="2"/>
  <c r="I1830" i="2"/>
  <c r="I1838" i="2"/>
  <c r="I1843" i="2"/>
  <c r="I1847" i="2"/>
  <c r="I1851" i="2"/>
  <c r="I1855" i="2"/>
  <c r="I1859" i="2"/>
  <c r="I1863" i="2"/>
  <c r="I1867" i="2"/>
  <c r="I1873" i="2"/>
  <c r="I1877" i="2"/>
  <c r="I1881" i="2"/>
  <c r="I1885" i="2"/>
  <c r="I1889" i="2"/>
  <c r="I1893" i="2"/>
  <c r="I1899" i="2"/>
  <c r="I1903" i="2"/>
  <c r="I1907" i="2"/>
  <c r="I1911" i="2"/>
  <c r="I1920" i="2"/>
  <c r="I1925" i="2"/>
  <c r="I1929" i="2"/>
  <c r="I1935" i="2"/>
  <c r="I1939" i="2"/>
  <c r="I1943" i="2"/>
  <c r="I1947" i="2"/>
  <c r="I1951" i="2"/>
  <c r="I1955" i="2"/>
  <c r="I1959" i="2"/>
  <c r="I1963" i="2"/>
  <c r="I1967" i="2"/>
  <c r="I1978" i="2"/>
  <c r="I1983" i="2"/>
  <c r="I1989" i="2"/>
  <c r="I1993" i="2"/>
  <c r="I1997" i="2"/>
  <c r="I2001" i="2"/>
  <c r="I2008" i="2"/>
  <c r="I2013" i="2"/>
  <c r="I2019" i="2"/>
  <c r="I2023" i="2"/>
  <c r="I2027" i="2"/>
  <c r="I2031" i="2"/>
  <c r="I2035" i="2"/>
  <c r="I2039" i="2"/>
  <c r="I2043" i="2"/>
  <c r="I1994" i="2"/>
  <c r="I1998" i="2"/>
  <c r="I2002" i="2"/>
  <c r="I2009" i="2"/>
  <c r="I2014" i="2"/>
  <c r="I2020" i="2"/>
  <c r="I2024" i="2"/>
  <c r="I2028" i="2"/>
  <c r="I2032" i="2"/>
  <c r="I2036" i="2"/>
  <c r="I2040" i="2"/>
  <c r="I2044" i="2"/>
  <c r="I2048" i="2"/>
  <c r="I2053" i="2"/>
  <c r="I2058" i="2"/>
  <c r="I2062" i="2"/>
  <c r="I2071" i="2"/>
  <c r="I2075" i="2"/>
  <c r="I2079" i="2"/>
  <c r="I2086" i="2"/>
  <c r="I2092" i="2"/>
  <c r="I2096" i="2"/>
  <c r="I2100" i="2"/>
  <c r="I2104" i="2"/>
  <c r="I2109" i="2"/>
  <c r="I2114" i="2"/>
  <c r="I2118" i="2"/>
  <c r="I2127" i="2"/>
  <c r="I2133" i="2"/>
  <c r="I2137" i="2"/>
  <c r="I2141" i="2"/>
  <c r="I2145" i="2"/>
  <c r="I2149" i="2"/>
  <c r="I2153" i="2"/>
  <c r="I2157" i="2"/>
  <c r="I2161" i="2"/>
  <c r="I2165" i="2"/>
  <c r="I2170" i="2"/>
  <c r="I2178" i="2"/>
  <c r="I2182" i="2"/>
  <c r="I2188" i="2"/>
  <c r="I2192" i="2"/>
  <c r="I2196" i="2"/>
  <c r="I2203" i="2"/>
  <c r="I2209" i="2"/>
  <c r="I2213" i="2"/>
  <c r="I2217" i="2"/>
  <c r="I2221" i="2"/>
  <c r="I2225" i="2"/>
  <c r="I2229" i="2"/>
  <c r="I2233" i="2"/>
  <c r="I2240" i="2"/>
  <c r="I2244" i="2"/>
  <c r="I2248" i="2"/>
  <c r="I2252" i="2"/>
  <c r="I2259" i="2"/>
  <c r="I2264" i="2"/>
  <c r="I2270" i="2"/>
  <c r="I2274" i="2"/>
  <c r="I2278" i="2"/>
  <c r="I2282" i="2"/>
  <c r="I2286" i="2"/>
  <c r="I2290" i="2"/>
  <c r="I2294" i="2"/>
  <c r="I2301" i="2"/>
  <c r="I2305" i="2"/>
  <c r="I2309" i="2"/>
  <c r="I2313" i="2"/>
  <c r="I2319" i="2"/>
  <c r="I2323" i="2"/>
  <c r="I2327" i="2"/>
  <c r="I2338" i="2"/>
  <c r="I2343" i="2"/>
  <c r="I2349" i="2"/>
  <c r="I2353" i="2"/>
  <c r="I2357" i="2"/>
  <c r="I2363" i="2"/>
  <c r="I2367" i="2"/>
  <c r="I2374" i="2"/>
  <c r="I2379" i="2"/>
  <c r="I2385" i="2"/>
  <c r="I2389" i="2"/>
  <c r="I2393" i="2"/>
  <c r="I2397" i="2"/>
  <c r="I2401" i="2"/>
  <c r="I2405" i="2"/>
  <c r="I2410" i="2"/>
  <c r="I2414" i="2"/>
  <c r="I2424" i="2"/>
  <c r="I2428" i="2"/>
  <c r="I2432" i="2"/>
  <c r="I2438" i="2"/>
  <c r="I2443" i="2"/>
  <c r="I2447" i="2"/>
  <c r="I2452" i="2"/>
  <c r="I2456" i="2"/>
  <c r="I2462" i="2"/>
  <c r="I2466" i="2"/>
  <c r="I2470" i="2"/>
  <c r="I2474" i="2"/>
  <c r="I2478" i="2"/>
  <c r="I2482" i="2"/>
  <c r="I2488" i="2"/>
  <c r="I2492" i="2"/>
  <c r="I2496" i="2"/>
  <c r="I2506" i="2"/>
  <c r="I2512" i="2"/>
  <c r="I2516" i="2"/>
  <c r="I2520" i="2"/>
  <c r="I2524" i="2"/>
  <c r="I2528" i="2"/>
  <c r="I2532" i="2"/>
  <c r="I2536" i="2"/>
  <c r="I2541" i="2"/>
  <c r="I2549" i="2"/>
  <c r="I2556" i="2"/>
  <c r="I2560" i="2"/>
  <c r="I2564" i="2"/>
  <c r="I2568" i="2"/>
  <c r="I2574" i="2"/>
  <c r="I2578" i="2"/>
  <c r="I2583" i="2"/>
  <c r="I2591" i="2"/>
  <c r="I2595" i="2"/>
  <c r="I2599" i="2"/>
  <c r="I2603" i="2"/>
  <c r="I2611" i="2"/>
  <c r="I2615" i="2"/>
  <c r="I2619" i="2"/>
  <c r="I2625" i="2"/>
  <c r="I2629" i="2"/>
  <c r="I2633" i="2"/>
  <c r="I2637" i="2"/>
  <c r="I2641" i="2"/>
  <c r="I2645" i="2"/>
  <c r="I2651" i="2"/>
  <c r="I2656" i="2"/>
  <c r="I2662" i="2"/>
  <c r="I2666" i="2"/>
  <c r="I2670" i="2"/>
  <c r="I2676" i="2"/>
  <c r="I2680" i="2"/>
  <c r="I2684" i="2"/>
  <c r="I2691" i="2"/>
  <c r="I2698" i="2"/>
  <c r="I2702" i="2"/>
  <c r="I2706" i="2"/>
  <c r="I2710" i="2"/>
  <c r="I2714" i="2"/>
  <c r="I2718" i="2"/>
  <c r="I2722" i="2"/>
  <c r="I2726" i="2"/>
  <c r="I2730" i="2"/>
  <c r="I2745" i="2"/>
  <c r="I2751" i="2"/>
  <c r="I2757" i="2"/>
  <c r="I4316" i="2"/>
  <c r="I19" i="2"/>
  <c r="I29" i="2"/>
  <c r="I40" i="2"/>
  <c r="I48" i="2"/>
  <c r="I58" i="2"/>
  <c r="I69" i="2"/>
  <c r="I77" i="2"/>
  <c r="I88" i="2"/>
  <c r="I96" i="2"/>
  <c r="I111" i="2"/>
  <c r="I122" i="2"/>
  <c r="I14" i="2"/>
  <c r="I18" i="2"/>
  <c r="I22" i="2"/>
  <c r="I26" i="2"/>
  <c r="I35" i="2"/>
  <c r="I39" i="2"/>
  <c r="I43" i="2"/>
  <c r="I47" i="2"/>
  <c r="I54" i="2"/>
  <c r="I59" i="2"/>
  <c r="I63" i="2"/>
  <c r="I70" i="2"/>
  <c r="I74" i="2"/>
  <c r="I78" i="2"/>
  <c r="I83" i="2"/>
  <c r="I89" i="2"/>
  <c r="I93" i="2"/>
  <c r="I97" i="2"/>
  <c r="I105" i="2"/>
  <c r="I112" i="2"/>
  <c r="I116" i="2"/>
  <c r="I123" i="2"/>
  <c r="I127" i="2"/>
  <c r="I133" i="2"/>
  <c r="I141" i="2"/>
  <c r="I145" i="2"/>
  <c r="I149" i="2"/>
  <c r="I153" i="2"/>
  <c r="I157" i="2"/>
  <c r="I161" i="2"/>
  <c r="I165" i="2"/>
  <c r="I169" i="2"/>
  <c r="I173" i="2"/>
  <c r="I177" i="2"/>
  <c r="I181" i="2"/>
  <c r="I185" i="2"/>
  <c r="I189" i="2"/>
  <c r="I193" i="2"/>
  <c r="I197" i="2"/>
  <c r="I201" i="2"/>
  <c r="I205" i="2"/>
  <c r="I209" i="2"/>
  <c r="I213" i="2"/>
  <c r="I218" i="2"/>
  <c r="I225" i="2"/>
  <c r="I229" i="2"/>
  <c r="I233" i="2"/>
  <c r="I243" i="2"/>
  <c r="I249" i="2"/>
  <c r="I259" i="2"/>
  <c r="I263" i="2"/>
  <c r="I267" i="2"/>
  <c r="I271" i="2"/>
  <c r="I275" i="2"/>
  <c r="I279" i="2"/>
  <c r="I283" i="2"/>
  <c r="I287" i="2"/>
  <c r="I291" i="2"/>
  <c r="I297" i="2"/>
  <c r="I301" i="2"/>
  <c r="I305" i="2"/>
  <c r="I309" i="2"/>
  <c r="I313" i="2"/>
  <c r="I318" i="2"/>
  <c r="I327" i="2"/>
  <c r="I334" i="2"/>
  <c r="I341" i="2"/>
  <c r="I345" i="2"/>
  <c r="I349" i="2"/>
  <c r="I353" i="2"/>
  <c r="I357" i="2"/>
  <c r="I361" i="2"/>
  <c r="I365" i="2"/>
  <c r="I370" i="2"/>
  <c r="I376" i="2"/>
  <c r="I382" i="2"/>
  <c r="I393" i="2"/>
  <c r="I397" i="2"/>
  <c r="I401" i="2"/>
  <c r="I405" i="2"/>
  <c r="I411" i="2"/>
  <c r="I415" i="2"/>
  <c r="I421" i="2"/>
  <c r="I427" i="2"/>
  <c r="I431" i="2"/>
  <c r="I435" i="2"/>
  <c r="I439" i="2"/>
  <c r="I443" i="2"/>
  <c r="I447" i="2"/>
  <c r="I451" i="2"/>
  <c r="I460" i="2"/>
  <c r="I466" i="2"/>
  <c r="I470" i="2"/>
  <c r="I474" i="2"/>
  <c r="I478" i="2"/>
  <c r="I482" i="2"/>
  <c r="I488" i="2"/>
  <c r="I495" i="2"/>
  <c r="I499" i="2"/>
  <c r="I503" i="2"/>
  <c r="I507" i="2"/>
  <c r="I511" i="2"/>
  <c r="I515" i="2"/>
  <c r="I519" i="2"/>
  <c r="I524" i="2"/>
  <c r="I532" i="2"/>
  <c r="I538" i="2"/>
  <c r="I542" i="2"/>
  <c r="I549" i="2"/>
  <c r="I553" i="2"/>
  <c r="I557" i="2"/>
  <c r="I561" i="2"/>
  <c r="I565" i="2"/>
  <c r="I569" i="2"/>
  <c r="I576" i="2"/>
  <c r="I580" i="2"/>
  <c r="I587" i="2"/>
  <c r="I594" i="2"/>
  <c r="I600" i="2"/>
  <c r="I604" i="2"/>
  <c r="I608" i="2"/>
  <c r="I612" i="2"/>
  <c r="I616" i="2"/>
  <c r="I620" i="2"/>
  <c r="I624" i="2"/>
  <c r="I630" i="2"/>
  <c r="I638" i="2"/>
  <c r="I642" i="2"/>
  <c r="I646" i="2"/>
  <c r="I650" i="2"/>
  <c r="I654" i="2"/>
  <c r="I658" i="2"/>
  <c r="I662" i="2"/>
  <c r="I667" i="2"/>
  <c r="I674" i="2"/>
  <c r="I679" i="2"/>
  <c r="I685" i="2"/>
  <c r="I689" i="2"/>
  <c r="I693" i="2"/>
  <c r="I697" i="2"/>
  <c r="I704" i="2"/>
  <c r="I708" i="2"/>
  <c r="I712" i="2"/>
  <c r="I716" i="2"/>
  <c r="I720" i="2"/>
  <c r="I724" i="2"/>
  <c r="I734" i="2"/>
  <c r="I739" i="2"/>
  <c r="I13" i="2"/>
  <c r="I21" i="2"/>
  <c r="I31" i="2"/>
  <c r="I42" i="2"/>
  <c r="I55" i="2"/>
  <c r="I64" i="2"/>
  <c r="I75" i="2"/>
  <c r="I84" i="2"/>
  <c r="I94" i="2"/>
  <c r="I106" i="2"/>
  <c r="I117" i="2"/>
  <c r="I126" i="2"/>
  <c r="I131" i="2"/>
  <c r="I140" i="2"/>
  <c r="I144" i="2"/>
  <c r="I148" i="2"/>
  <c r="I152" i="2"/>
  <c r="I156" i="2"/>
  <c r="I160" i="2"/>
  <c r="I164" i="2"/>
  <c r="I168" i="2"/>
  <c r="I172" i="2"/>
  <c r="I176" i="2"/>
  <c r="I180" i="2"/>
  <c r="I184" i="2"/>
  <c r="I188" i="2"/>
  <c r="I192" i="2"/>
  <c r="I196" i="2"/>
  <c r="I200" i="2"/>
  <c r="I204" i="2"/>
  <c r="I208" i="2"/>
  <c r="I212" i="2"/>
  <c r="I216" i="2"/>
  <c r="I224" i="2"/>
  <c r="I228" i="2"/>
  <c r="I232" i="2"/>
  <c r="I236" i="2"/>
  <c r="I248" i="2"/>
  <c r="I255" i="2"/>
  <c r="I262" i="2"/>
  <c r="I266" i="2"/>
  <c r="I270" i="2"/>
  <c r="I274" i="2"/>
  <c r="I278" i="2"/>
  <c r="I282" i="2"/>
  <c r="I286" i="2"/>
  <c r="I290" i="2"/>
  <c r="I296" i="2"/>
  <c r="I300" i="2"/>
  <c r="I304" i="2"/>
  <c r="I308" i="2"/>
  <c r="I312" i="2"/>
  <c r="I317" i="2"/>
  <c r="I325" i="2"/>
  <c r="I332" i="2"/>
  <c r="I340" i="2"/>
  <c r="I344" i="2"/>
  <c r="I348" i="2"/>
  <c r="I352" i="2"/>
  <c r="I356" i="2"/>
  <c r="I360" i="2"/>
  <c r="I364" i="2"/>
  <c r="I368" i="2"/>
  <c r="I375" i="2"/>
  <c r="I381" i="2"/>
  <c r="I389" i="2"/>
  <c r="I396" i="2"/>
  <c r="I400" i="2"/>
  <c r="I404" i="2"/>
  <c r="I410" i="2"/>
  <c r="I414" i="2"/>
  <c r="I420" i="2"/>
  <c r="I426" i="2"/>
  <c r="I430" i="2"/>
  <c r="I434" i="2"/>
  <c r="I438" i="2"/>
  <c r="I442" i="2"/>
  <c r="I446" i="2"/>
  <c r="I450" i="2"/>
  <c r="I457" i="2"/>
  <c r="I465" i="2"/>
  <c r="I469" i="2"/>
  <c r="I473" i="2"/>
  <c r="I477" i="2"/>
  <c r="I481" i="2"/>
  <c r="I486" i="2"/>
  <c r="I492" i="2"/>
  <c r="I498" i="2"/>
  <c r="I502" i="2"/>
  <c r="I506" i="2"/>
  <c r="I510" i="2"/>
  <c r="I514" i="2"/>
  <c r="I518" i="2"/>
  <c r="I522" i="2"/>
  <c r="I527" i="2"/>
  <c r="I536" i="2"/>
  <c r="I541" i="2"/>
  <c r="I546" i="2"/>
  <c r="I552" i="2"/>
  <c r="I556" i="2"/>
  <c r="I560" i="2"/>
  <c r="I564" i="2"/>
  <c r="I568" i="2"/>
  <c r="I575" i="2"/>
  <c r="I579" i="2"/>
  <c r="I586" i="2"/>
  <c r="I592" i="2"/>
  <c r="I599" i="2"/>
  <c r="I603" i="2"/>
  <c r="I607" i="2"/>
  <c r="I611" i="2"/>
  <c r="I615" i="2"/>
  <c r="I619" i="2"/>
  <c r="I623" i="2"/>
  <c r="I629" i="2"/>
  <c r="I635" i="2"/>
  <c r="I641" i="2"/>
  <c r="I645" i="2"/>
  <c r="I649" i="2"/>
  <c r="I653" i="2"/>
  <c r="I657" i="2"/>
  <c r="I661" i="2"/>
  <c r="I665" i="2"/>
  <c r="I671" i="2"/>
  <c r="I677" i="2"/>
  <c r="I684" i="2"/>
  <c r="I688" i="2"/>
  <c r="I692" i="2"/>
  <c r="I696" i="2"/>
  <c r="I703" i="2"/>
  <c r="I707" i="2"/>
  <c r="I711" i="2"/>
  <c r="I715" i="2"/>
  <c r="I719" i="2"/>
  <c r="I723" i="2"/>
  <c r="I727" i="2"/>
  <c r="I738" i="2"/>
  <c r="I744" i="2"/>
  <c r="I748" i="2"/>
  <c r="I752" i="2"/>
  <c r="I756" i="2"/>
  <c r="I760" i="2"/>
  <c r="I764" i="2"/>
  <c r="I768" i="2"/>
  <c r="I772" i="2"/>
  <c r="I776" i="2"/>
  <c r="I780" i="2"/>
  <c r="I787" i="2"/>
  <c r="I791" i="2"/>
  <c r="I798" i="2"/>
  <c r="I803" i="2"/>
  <c r="I808" i="2"/>
  <c r="I813" i="2"/>
  <c r="I747" i="2"/>
  <c r="I751" i="2"/>
  <c r="I755" i="2"/>
  <c r="I759" i="2"/>
  <c r="I763" i="2"/>
  <c r="I767" i="2"/>
  <c r="I771" i="2"/>
  <c r="I775" i="2"/>
  <c r="I779" i="2"/>
  <c r="I784" i="2"/>
  <c r="I790" i="2"/>
  <c r="I796" i="2"/>
  <c r="I802" i="2"/>
  <c r="I807" i="2"/>
  <c r="I812" i="2"/>
  <c r="I816" i="2"/>
  <c r="I820" i="2"/>
  <c r="I825" i="2"/>
  <c r="I833" i="2"/>
  <c r="I839" i="2"/>
  <c r="I843" i="2"/>
  <c r="I847" i="2"/>
  <c r="I851" i="2"/>
  <c r="I856" i="2"/>
  <c r="I864" i="2"/>
  <c r="I869" i="2"/>
  <c r="I873" i="2"/>
  <c r="I882" i="2"/>
  <c r="I887" i="2"/>
  <c r="I891" i="2"/>
  <c r="I895" i="2"/>
  <c r="I899" i="2"/>
  <c r="I903" i="2"/>
  <c r="I907" i="2"/>
  <c r="I911" i="2"/>
  <c r="I918" i="2"/>
  <c r="I922" i="2"/>
  <c r="I926" i="2"/>
  <c r="I930" i="2"/>
  <c r="I934" i="2"/>
  <c r="I938" i="2"/>
  <c r="I942" i="2"/>
  <c r="I946" i="2"/>
  <c r="I953" i="2"/>
  <c r="I959" i="2"/>
  <c r="I963" i="2"/>
  <c r="I967" i="2"/>
  <c r="I971" i="2"/>
  <c r="I975" i="2"/>
  <c r="I979" i="2"/>
  <c r="I983" i="2"/>
  <c r="I989" i="2"/>
  <c r="I994" i="2"/>
  <c r="I1000" i="2"/>
  <c r="I1004" i="2"/>
  <c r="I1008" i="2"/>
  <c r="I1012" i="2"/>
  <c r="I1016" i="2"/>
  <c r="I1020" i="2"/>
  <c r="I1024" i="2"/>
  <c r="I1028" i="2"/>
  <c r="I1034" i="2"/>
  <c r="I1040" i="2"/>
  <c r="I1044" i="2"/>
  <c r="I1054" i="2"/>
  <c r="I1060" i="2"/>
  <c r="I1064" i="2"/>
  <c r="I1068" i="2"/>
  <c r="I1074" i="2"/>
  <c r="I1078" i="2"/>
  <c r="I1082" i="2"/>
  <c r="I1086" i="2"/>
  <c r="I1090" i="2"/>
  <c r="I1094" i="2"/>
  <c r="I1098" i="2"/>
  <c r="I1102" i="2"/>
  <c r="I1107" i="2"/>
  <c r="I1111" i="2"/>
  <c r="I1118" i="2"/>
  <c r="I1123" i="2"/>
  <c r="I1129" i="2"/>
  <c r="I1133" i="2"/>
  <c r="I1137" i="2"/>
  <c r="I1141" i="2"/>
  <c r="I1145" i="2"/>
  <c r="I1149" i="2"/>
  <c r="I1153" i="2"/>
  <c r="I1157" i="2"/>
  <c r="I1161" i="2"/>
  <c r="I1165" i="2"/>
  <c r="I1170" i="2"/>
  <c r="I1177" i="2"/>
  <c r="I1184" i="2"/>
  <c r="I1190" i="2"/>
  <c r="I1194" i="2"/>
  <c r="I1198" i="2"/>
  <c r="I1202" i="2"/>
  <c r="I1206" i="2"/>
  <c r="I1210" i="2"/>
  <c r="I1214" i="2"/>
  <c r="I1219" i="2"/>
  <c r="I1223" i="2"/>
  <c r="I1228" i="2"/>
  <c r="I1232" i="2"/>
  <c r="I1237" i="2"/>
  <c r="I1243" i="2"/>
  <c r="I1247" i="2"/>
  <c r="I1258" i="2"/>
  <c r="I1264" i="2"/>
  <c r="I1268" i="2"/>
  <c r="I1272" i="2"/>
  <c r="I1276" i="2"/>
  <c r="I1280" i="2"/>
  <c r="I1284" i="2"/>
  <c r="I1288" i="2"/>
  <c r="I1292" i="2"/>
  <c r="I1296" i="2"/>
  <c r="I1301" i="2"/>
  <c r="I1305" i="2"/>
  <c r="I1309" i="2"/>
  <c r="I1316" i="2"/>
  <c r="I1321" i="2"/>
  <c r="I1327" i="2"/>
  <c r="I1331" i="2"/>
  <c r="I1335" i="2"/>
  <c r="I1339" i="2"/>
  <c r="I1343" i="2"/>
  <c r="I1347" i="2"/>
  <c r="I1351" i="2"/>
  <c r="I1358" i="2"/>
  <c r="I1362" i="2"/>
  <c r="I1366" i="2"/>
  <c r="I1376" i="2"/>
  <c r="I1381" i="2"/>
  <c r="I1390" i="2"/>
  <c r="I1395" i="2"/>
  <c r="I1399" i="2"/>
  <c r="I1405" i="2"/>
  <c r="I1410" i="2"/>
  <c r="I1416" i="2"/>
  <c r="I1420" i="2"/>
  <c r="I1424" i="2"/>
  <c r="I1428" i="2"/>
  <c r="I1432" i="2"/>
  <c r="I1436" i="2"/>
  <c r="I1440" i="2"/>
  <c r="I1444" i="2"/>
  <c r="I1448" i="2"/>
  <c r="I1453" i="2"/>
  <c r="I1459" i="2"/>
  <c r="I1467" i="2"/>
  <c r="I1473" i="2"/>
  <c r="I1477" i="2"/>
  <c r="I1481" i="2"/>
  <c r="I1485" i="2"/>
  <c r="I1489" i="2"/>
  <c r="I1493" i="2"/>
  <c r="I1499" i="2"/>
  <c r="I1503" i="2"/>
  <c r="I1507" i="2"/>
  <c r="I1511" i="2"/>
  <c r="I1519" i="2"/>
  <c r="I1525" i="2"/>
  <c r="I1529" i="2"/>
  <c r="I1533" i="2"/>
  <c r="I1537" i="2"/>
  <c r="I1541" i="2"/>
  <c r="I1545" i="2"/>
  <c r="I1552" i="2"/>
  <c r="I1557" i="2"/>
  <c r="I1563" i="2"/>
  <c r="I1568" i="2"/>
  <c r="I1572" i="2"/>
  <c r="I1576" i="2"/>
  <c r="I1580" i="2"/>
  <c r="I1586" i="2"/>
  <c r="I1590" i="2"/>
  <c r="I1594" i="2"/>
  <c r="I1598" i="2"/>
  <c r="I1602" i="2"/>
  <c r="I1607" i="2"/>
  <c r="I1615" i="2"/>
  <c r="I1619" i="2"/>
  <c r="I1626" i="2"/>
  <c r="I1630" i="2"/>
  <c r="I1635" i="2"/>
  <c r="I1640" i="2"/>
  <c r="I1648" i="2"/>
  <c r="I1655" i="2"/>
  <c r="I1659" i="2"/>
  <c r="I1663" i="2"/>
  <c r="I1667" i="2"/>
  <c r="I1671" i="2"/>
  <c r="I1677" i="2"/>
  <c r="I1681" i="2"/>
  <c r="I1685" i="2"/>
  <c r="I1689" i="2"/>
  <c r="I1693" i="2"/>
  <c r="I1697" i="2"/>
  <c r="I1701" i="2"/>
  <c r="I1705" i="2"/>
  <c r="I1709" i="2"/>
  <c r="I1713" i="2"/>
  <c r="I1718" i="2"/>
  <c r="I1725" i="2"/>
  <c r="I1729" i="2"/>
  <c r="I1733" i="2"/>
  <c r="I1737" i="2"/>
  <c r="I1741" i="2"/>
  <c r="I1747" i="2"/>
  <c r="I1751" i="2"/>
  <c r="I1755" i="2"/>
  <c r="I1759" i="2"/>
  <c r="I1765" i="2"/>
  <c r="I1771" i="2"/>
  <c r="I1775" i="2"/>
  <c r="I1779" i="2"/>
  <c r="I1784" i="2"/>
  <c r="I1798" i="2"/>
  <c r="I1802" i="2"/>
  <c r="I1808" i="2"/>
  <c r="I1812" i="2"/>
  <c r="I1816" i="2"/>
  <c r="I1820" i="2"/>
  <c r="I1824" i="2"/>
  <c r="I1829" i="2"/>
  <c r="I1833" i="2"/>
  <c r="I1842" i="2"/>
  <c r="I1846" i="2"/>
  <c r="I1850" i="2"/>
  <c r="I1854" i="2"/>
  <c r="I1858" i="2"/>
  <c r="I1862" i="2"/>
  <c r="I1866" i="2"/>
  <c r="I1870" i="2"/>
  <c r="I1876" i="2"/>
  <c r="I1880" i="2"/>
  <c r="I1884" i="2"/>
  <c r="I1888" i="2"/>
  <c r="I1892" i="2"/>
  <c r="I1898" i="2"/>
  <c r="I1902" i="2"/>
  <c r="I1906" i="2"/>
  <c r="I1910" i="2"/>
  <c r="I1915" i="2"/>
  <c r="I1924" i="2"/>
  <c r="I1928" i="2"/>
  <c r="I1934" i="2"/>
  <c r="I1938" i="2"/>
  <c r="I1942" i="2"/>
  <c r="I1946" i="2"/>
  <c r="I1950" i="2"/>
  <c r="I1954" i="2"/>
  <c r="I1958" i="2"/>
  <c r="I1962" i="2"/>
  <c r="I1966" i="2"/>
  <c r="I1977" i="2"/>
  <c r="I1982" i="2"/>
  <c r="I1988" i="2"/>
  <c r="I815" i="2"/>
  <c r="I819" i="2"/>
  <c r="I824" i="2"/>
  <c r="I830" i="2"/>
  <c r="I838" i="2"/>
  <c r="I842" i="2"/>
  <c r="I846" i="2"/>
  <c r="I850" i="2"/>
  <c r="I855" i="2"/>
  <c r="I859" i="2"/>
  <c r="I867" i="2"/>
  <c r="I872" i="2"/>
  <c r="I881" i="2"/>
  <c r="I886" i="2"/>
  <c r="I890" i="2"/>
  <c r="I894" i="2"/>
  <c r="I898" i="2"/>
  <c r="I902" i="2"/>
  <c r="I906" i="2"/>
  <c r="I910" i="2"/>
  <c r="I915" i="2"/>
  <c r="I921" i="2"/>
  <c r="I925" i="2"/>
  <c r="I929" i="2"/>
  <c r="I933" i="2"/>
  <c r="I937" i="2"/>
  <c r="I941" i="2"/>
  <c r="I945" i="2"/>
  <c r="I952" i="2"/>
  <c r="I958" i="2"/>
  <c r="I962" i="2"/>
  <c r="I966" i="2"/>
  <c r="I970" i="2"/>
  <c r="I974" i="2"/>
  <c r="I978" i="2"/>
  <c r="I982" i="2"/>
  <c r="I988" i="2"/>
  <c r="I992" i="2"/>
  <c r="I999" i="2"/>
  <c r="I1003" i="2"/>
  <c r="I1007" i="2"/>
  <c r="I1011" i="2"/>
  <c r="I1015" i="2"/>
  <c r="I1019" i="2"/>
  <c r="I1023" i="2"/>
  <c r="I1027" i="2"/>
  <c r="I1031" i="2"/>
  <c r="I1039" i="2"/>
  <c r="I1043" i="2"/>
  <c r="I1052" i="2"/>
  <c r="I1057" i="2"/>
  <c r="I1063" i="2"/>
  <c r="I1067" i="2"/>
  <c r="I1073" i="2"/>
  <c r="I1077" i="2"/>
  <c r="I1081" i="2"/>
  <c r="I1085" i="2"/>
  <c r="I1089" i="2"/>
  <c r="I1093" i="2"/>
  <c r="I1097" i="2"/>
  <c r="I1101" i="2"/>
  <c r="I1106" i="2"/>
  <c r="I1110" i="2"/>
  <c r="I1117" i="2"/>
  <c r="I1122" i="2"/>
  <c r="I1126" i="2"/>
  <c r="I1132" i="2"/>
  <c r="I1136" i="2"/>
  <c r="I1140" i="2"/>
  <c r="I1144" i="2"/>
  <c r="I1148" i="2"/>
  <c r="I1152" i="2"/>
  <c r="I1156" i="2"/>
  <c r="I1160" i="2"/>
  <c r="I1164" i="2"/>
  <c r="I1168" i="2"/>
  <c r="I1176" i="2"/>
  <c r="I1182" i="2"/>
  <c r="I1187" i="2"/>
  <c r="I1193" i="2"/>
  <c r="I1197" i="2"/>
  <c r="I1201" i="2"/>
  <c r="I1205" i="2"/>
  <c r="I1209" i="2"/>
  <c r="I1213" i="2"/>
  <c r="I1218" i="2"/>
  <c r="I1222" i="2"/>
  <c r="I1226" i="2"/>
  <c r="I1231" i="2"/>
  <c r="I1236" i="2"/>
  <c r="I1242" i="2"/>
  <c r="I1246" i="2"/>
  <c r="I1256" i="2"/>
  <c r="I1261" i="2"/>
  <c r="I1267" i="2"/>
  <c r="I1271" i="2"/>
  <c r="I1275" i="2"/>
  <c r="I1279" i="2"/>
  <c r="I1283" i="2"/>
  <c r="I1287" i="2"/>
  <c r="I1291" i="2"/>
  <c r="I1295" i="2"/>
  <c r="I1299" i="2"/>
  <c r="I1304" i="2"/>
  <c r="I1308" i="2"/>
  <c r="I1315" i="2"/>
  <c r="I1320" i="2"/>
  <c r="I1326" i="2"/>
  <c r="I1330" i="2"/>
  <c r="I1334" i="2"/>
  <c r="I1338" i="2"/>
  <c r="I1342" i="2"/>
  <c r="I1346" i="2"/>
  <c r="I1350" i="2"/>
  <c r="I1357" i="2"/>
  <c r="I1361" i="2"/>
  <c r="I1365" i="2"/>
  <c r="I1371" i="2"/>
  <c r="I1380" i="2"/>
  <c r="I1384" i="2"/>
  <c r="I1394" i="2"/>
  <c r="I1398" i="2"/>
  <c r="I1404" i="2"/>
  <c r="I1409" i="2"/>
  <c r="I1415" i="2"/>
  <c r="I1419" i="2"/>
  <c r="I1423" i="2"/>
  <c r="I1427" i="2"/>
  <c r="I1431" i="2"/>
  <c r="I1435" i="2"/>
  <c r="I1439" i="2"/>
  <c r="I1443" i="2"/>
  <c r="I1447" i="2"/>
  <c r="I1452" i="2"/>
  <c r="I1458" i="2"/>
  <c r="I1466" i="2"/>
  <c r="I1472" i="2"/>
  <c r="I1476" i="2"/>
  <c r="I1480" i="2"/>
  <c r="I1484" i="2"/>
  <c r="I1488" i="2"/>
  <c r="I1492" i="2"/>
  <c r="I1498" i="2"/>
  <c r="I1502" i="2"/>
  <c r="I1506" i="2"/>
  <c r="I1510" i="2"/>
  <c r="I1518" i="2"/>
  <c r="I1524" i="2"/>
  <c r="I1528" i="2"/>
  <c r="I1532" i="2"/>
  <c r="I1536" i="2"/>
  <c r="I1540" i="2"/>
  <c r="I1544" i="2"/>
  <c r="I1549" i="2"/>
  <c r="I1555" i="2"/>
  <c r="I1562" i="2"/>
  <c r="I1566" i="2"/>
  <c r="I1571" i="2"/>
  <c r="I1575" i="2"/>
  <c r="I1579" i="2"/>
  <c r="I1583" i="2"/>
  <c r="I1589" i="2"/>
  <c r="I1593" i="2"/>
  <c r="I1597" i="2"/>
  <c r="I1601" i="2"/>
  <c r="I1606" i="2"/>
  <c r="I1614" i="2"/>
  <c r="I1618" i="2"/>
  <c r="I1625" i="2"/>
  <c r="I1629" i="2"/>
  <c r="I1634" i="2"/>
  <c r="I1639" i="2"/>
  <c r="I1644" i="2"/>
  <c r="I1654" i="2"/>
  <c r="I1658" i="2"/>
  <c r="I1662" i="2"/>
  <c r="I1666" i="2"/>
  <c r="I1670" i="2"/>
  <c r="I1676" i="2"/>
  <c r="I1680" i="2"/>
  <c r="I1684" i="2"/>
  <c r="I1688" i="2"/>
  <c r="I1692" i="2"/>
  <c r="I1696" i="2"/>
  <c r="I1700" i="2"/>
  <c r="I1704" i="2"/>
  <c r="I1708" i="2"/>
  <c r="I1712" i="2"/>
  <c r="I1717" i="2"/>
  <c r="I1721" i="2"/>
  <c r="I1728" i="2"/>
  <c r="I1732" i="2"/>
  <c r="I1736" i="2"/>
  <c r="I1740" i="2"/>
  <c r="I1746" i="2"/>
  <c r="I1750" i="2"/>
  <c r="I1754" i="2"/>
  <c r="I1758" i="2"/>
  <c r="I1764" i="2"/>
  <c r="I1769" i="2"/>
  <c r="I1774" i="2"/>
  <c r="I1778" i="2"/>
  <c r="I1783" i="2"/>
  <c r="I1797" i="2"/>
  <c r="I1801" i="2"/>
  <c r="I1807" i="2"/>
  <c r="I1811" i="2"/>
  <c r="I1815" i="2"/>
  <c r="I1819" i="2"/>
  <c r="I1823" i="2"/>
  <c r="I1828" i="2"/>
  <c r="I1832" i="2"/>
  <c r="I1841" i="2"/>
  <c r="I1845" i="2"/>
  <c r="I1849" i="2"/>
  <c r="I1853" i="2"/>
  <c r="I1857" i="2"/>
  <c r="I1861" i="2"/>
  <c r="I1865" i="2"/>
  <c r="I1869" i="2"/>
  <c r="I1875" i="2"/>
  <c r="I1879" i="2"/>
  <c r="I1883" i="2"/>
  <c r="I1887" i="2"/>
  <c r="I1891" i="2"/>
  <c r="I1895" i="2"/>
  <c r="I1901" i="2"/>
  <c r="I1905" i="2"/>
  <c r="I1909" i="2"/>
  <c r="I1913" i="2"/>
  <c r="I1923" i="2"/>
  <c r="I1927" i="2"/>
  <c r="I1933" i="2"/>
  <c r="I1937" i="2"/>
  <c r="I1941" i="2"/>
  <c r="I1945" i="2"/>
  <c r="I1949" i="2"/>
  <c r="I1953" i="2"/>
  <c r="I1957" i="2"/>
  <c r="I1961" i="2"/>
  <c r="I1965" i="2"/>
  <c r="I1970" i="2"/>
  <c r="I1981" i="2"/>
  <c r="I1985" i="2"/>
  <c r="I1991" i="2"/>
  <c r="I1995" i="2"/>
  <c r="I1999" i="2"/>
  <c r="I2003" i="2"/>
  <c r="I2010" i="2"/>
  <c r="I2015" i="2"/>
  <c r="I2021" i="2"/>
  <c r="I2025" i="2"/>
  <c r="I2029" i="2"/>
  <c r="I2033" i="2"/>
  <c r="I2037" i="2"/>
  <c r="I2041" i="2"/>
  <c r="I1992" i="2"/>
  <c r="I1996" i="2"/>
  <c r="I2000" i="2"/>
  <c r="I2007" i="2"/>
  <c r="I2012" i="2"/>
  <c r="I2018" i="2"/>
  <c r="I2022" i="2"/>
  <c r="I2026" i="2"/>
  <c r="I2030" i="2"/>
  <c r="I2034" i="2"/>
  <c r="I2038" i="2"/>
  <c r="I2042" i="2"/>
  <c r="I2046" i="2"/>
  <c r="I2051" i="2"/>
  <c r="I2055" i="2"/>
  <c r="I2060" i="2"/>
  <c r="I2068" i="2"/>
  <c r="I2073" i="2"/>
  <c r="I2077" i="2"/>
  <c r="I2083" i="2"/>
  <c r="I2088" i="2"/>
  <c r="I2094" i="2"/>
  <c r="I2098" i="2"/>
  <c r="I2102" i="2"/>
  <c r="I2106" i="2"/>
  <c r="I2112" i="2"/>
  <c r="I2116" i="2"/>
  <c r="I2124" i="2"/>
  <c r="I2129" i="2"/>
  <c r="I2135" i="2"/>
  <c r="I2139" i="2"/>
  <c r="I2143" i="2"/>
  <c r="I2147" i="2"/>
  <c r="I2151" i="2"/>
  <c r="I2155" i="2"/>
  <c r="I2159" i="2"/>
  <c r="I2163" i="2"/>
  <c r="I2167" i="2"/>
  <c r="I2173" i="2"/>
  <c r="I2180" i="2"/>
  <c r="I2186" i="2"/>
  <c r="I2190" i="2"/>
  <c r="I2194" i="2"/>
  <c r="I2198" i="2"/>
  <c r="I2205" i="2"/>
  <c r="I2211" i="2"/>
  <c r="I2215" i="2"/>
  <c r="I2219" i="2"/>
  <c r="I2223" i="2"/>
  <c r="I2227" i="2"/>
  <c r="I2231" i="2"/>
  <c r="I2236" i="2"/>
  <c r="I2242" i="2"/>
  <c r="I2246" i="2"/>
  <c r="I2250" i="2"/>
  <c r="I2257" i="2"/>
  <c r="I2262" i="2"/>
  <c r="I2268" i="2"/>
  <c r="I2272" i="2"/>
  <c r="I2276" i="2"/>
  <c r="I2280" i="2"/>
  <c r="I2284" i="2"/>
  <c r="I2288" i="2"/>
  <c r="I2292" i="2"/>
  <c r="I2297" i="2"/>
  <c r="I2303" i="2"/>
  <c r="I2307" i="2"/>
  <c r="I2311" i="2"/>
  <c r="I2315" i="2"/>
  <c r="I2321" i="2"/>
  <c r="I2325" i="2"/>
  <c r="I2336" i="2"/>
  <c r="I2341" i="2"/>
  <c r="I2345" i="2"/>
  <c r="I2351" i="2"/>
  <c r="I2355" i="2"/>
  <c r="I2361" i="2"/>
  <c r="I2365" i="2"/>
  <c r="I2369" i="2"/>
  <c r="I2377" i="2"/>
  <c r="I2381" i="2"/>
  <c r="I2387" i="2"/>
  <c r="I2391" i="2"/>
  <c r="I2395" i="2"/>
  <c r="I2399" i="2"/>
  <c r="I2403" i="2"/>
  <c r="I2407" i="2"/>
  <c r="I2412" i="2"/>
  <c r="I2421" i="2"/>
  <c r="I2426" i="2"/>
  <c r="I2430" i="2"/>
  <c r="I2434" i="2"/>
  <c r="I2441" i="2"/>
  <c r="I2445" i="2"/>
  <c r="I2450" i="2"/>
  <c r="I2454" i="2"/>
  <c r="I2458" i="2"/>
  <c r="I2464" i="2"/>
  <c r="I2468" i="2"/>
  <c r="I2472" i="2"/>
  <c r="I2476" i="2"/>
  <c r="I2480" i="2"/>
  <c r="I2486" i="2"/>
  <c r="I2490" i="2"/>
  <c r="I2494" i="2"/>
  <c r="I2498" i="2"/>
  <c r="I2508" i="2"/>
  <c r="I2514" i="2"/>
  <c r="I2518" i="2"/>
  <c r="I2522" i="2"/>
  <c r="I2526" i="2"/>
  <c r="I2530" i="2"/>
  <c r="I2534" i="2"/>
  <c r="I2538" i="2"/>
  <c r="I2543" i="2"/>
  <c r="I2552" i="2"/>
  <c r="I2558" i="2"/>
  <c r="I2562" i="2"/>
  <c r="I2566" i="2"/>
  <c r="I2572" i="2"/>
  <c r="I2576" i="2"/>
  <c r="I2580" i="2"/>
  <c r="I2585" i="2"/>
  <c r="I2593" i="2"/>
  <c r="I2597" i="2"/>
  <c r="I2601" i="2"/>
  <c r="I2607" i="2"/>
  <c r="I2613" i="2"/>
  <c r="I2617" i="2"/>
  <c r="I2621" i="2"/>
  <c r="I2627" i="2"/>
  <c r="I2631" i="2"/>
  <c r="I2635" i="2"/>
  <c r="I2639" i="2"/>
  <c r="I2643" i="2"/>
  <c r="I2647" i="2"/>
  <c r="I2653" i="2"/>
  <c r="I2658" i="2"/>
  <c r="I2664" i="2"/>
  <c r="I2668" i="2"/>
  <c r="I2672" i="2"/>
  <c r="I2678" i="2"/>
  <c r="I2682" i="2"/>
  <c r="I2688" i="2"/>
  <c r="I2694" i="2"/>
  <c r="I2700" i="2"/>
  <c r="I2704" i="2"/>
  <c r="I2708" i="2"/>
  <c r="I2712" i="2"/>
  <c r="I2716" i="2"/>
  <c r="I2720" i="2"/>
  <c r="I2724" i="2"/>
  <c r="I2728" i="2"/>
  <c r="I2733" i="2"/>
  <c r="I2749" i="2"/>
  <c r="I2753" i="2"/>
  <c r="I2759" i="2"/>
  <c r="I2763" i="2"/>
  <c r="I2767" i="2"/>
  <c r="I2773" i="2"/>
  <c r="I2777" i="2"/>
  <c r="I2792" i="2"/>
  <c r="I2798" i="2"/>
  <c r="I2802" i="2"/>
  <c r="I2806" i="2"/>
  <c r="I2810" i="2"/>
  <c r="I2814" i="2"/>
  <c r="I2818" i="2"/>
  <c r="I2822" i="2"/>
  <c r="I2828" i="2"/>
  <c r="I2832" i="2"/>
  <c r="I2839" i="2"/>
  <c r="I2846" i="2"/>
  <c r="I2850" i="2"/>
  <c r="I2854" i="2"/>
  <c r="I2858" i="2"/>
  <c r="I2863" i="2"/>
  <c r="I2867" i="2"/>
  <c r="I2871" i="2"/>
  <c r="I2875" i="2"/>
  <c r="I2881" i="2"/>
  <c r="I2885" i="2"/>
  <c r="I2889" i="2"/>
  <c r="I2895" i="2"/>
  <c r="I2899" i="2"/>
  <c r="I2903" i="2"/>
  <c r="I2910" i="2"/>
  <c r="I2914" i="2"/>
  <c r="I2920" i="2"/>
  <c r="I2924" i="2"/>
  <c r="I2928" i="2"/>
  <c r="I2933" i="2"/>
  <c r="I2938" i="2"/>
  <c r="I2944" i="2"/>
  <c r="I2948" i="2"/>
  <c r="I2952" i="2"/>
  <c r="I4014" i="2"/>
  <c r="I3900" i="2"/>
  <c r="I3741" i="2"/>
  <c r="I3556" i="2"/>
  <c r="I3404" i="2"/>
  <c r="I3253" i="2"/>
  <c r="I2931" i="2"/>
  <c r="I2783" i="2"/>
  <c r="I2741" i="2"/>
  <c r="I2685" i="2"/>
  <c r="I2546" i="2"/>
  <c r="I2435" i="2"/>
  <c r="I2333" i="2"/>
  <c r="I2254" i="2"/>
  <c r="I2120" i="2"/>
  <c r="I2005" i="2"/>
  <c r="I1918" i="2"/>
  <c r="I1791" i="2"/>
  <c r="I1647" i="2"/>
  <c r="I1512" i="2"/>
  <c r="I1386" i="2"/>
  <c r="I1252" i="2"/>
  <c r="I1049" i="2"/>
  <c r="I876" i="2"/>
  <c r="I728" i="2"/>
  <c r="I530" i="2"/>
  <c r="I387" i="2"/>
  <c r="I319" i="2"/>
  <c r="I237" i="2"/>
  <c r="I102" i="2"/>
  <c r="I3279" i="2"/>
  <c r="I4060" i="2"/>
  <c r="I3901" i="2"/>
  <c r="I3893" i="2"/>
  <c r="I3557" i="2"/>
  <c r="I3451" i="2"/>
  <c r="I3270" i="2"/>
  <c r="I3127" i="2"/>
  <c r="I2784" i="2"/>
  <c r="I2742" i="2"/>
  <c r="I2686" i="2"/>
  <c r="I2547" i="2"/>
  <c r="I2436" i="2"/>
  <c r="I2334" i="2"/>
  <c r="I2255" i="2"/>
  <c r="I2121" i="2"/>
  <c r="I2006" i="2"/>
  <c r="I1919" i="2"/>
  <c r="I1792" i="2"/>
  <c r="I1768" i="2"/>
  <c r="I1513" i="2"/>
  <c r="I1387" i="2"/>
  <c r="I1253" i="2"/>
  <c r="I1112" i="2"/>
  <c r="I877" i="2"/>
  <c r="I729" i="2"/>
  <c r="I531" i="2"/>
  <c r="I388" i="2"/>
  <c r="I320" i="2"/>
  <c r="I238" i="2"/>
  <c r="I103" i="2"/>
  <c r="I27" i="2"/>
  <c r="I4017" i="2"/>
  <c r="I4246" i="2"/>
  <c r="I3940" i="2"/>
  <c r="I3894" i="2"/>
  <c r="I3620" i="2"/>
  <c r="I3452" i="2"/>
  <c r="I3271" i="2"/>
  <c r="I3128" i="2"/>
  <c r="I2785" i="2"/>
  <c r="I2743" i="2"/>
  <c r="I2735" i="2"/>
  <c r="I2586" i="2"/>
  <c r="I2499" i="2"/>
  <c r="I2371" i="2"/>
  <c r="I2256" i="2"/>
  <c r="I2122" i="2"/>
  <c r="I2063" i="2"/>
  <c r="I1972" i="2"/>
  <c r="I1793" i="2"/>
  <c r="I1785" i="2"/>
  <c r="I1514" i="2"/>
  <c r="I1388" i="2"/>
  <c r="I1254" i="2"/>
  <c r="I1113" i="2"/>
  <c r="I878" i="2"/>
  <c r="I730" i="2"/>
  <c r="I581" i="2"/>
  <c r="I416" i="2"/>
  <c r="I330" i="2"/>
  <c r="I239" i="2"/>
  <c r="I104" i="2"/>
  <c r="I28" i="2"/>
  <c r="I4294" i="2"/>
  <c r="I4013" i="2"/>
  <c r="I3899" i="2"/>
  <c r="I3625" i="2"/>
  <c r="I3513" i="2"/>
  <c r="I3403" i="2"/>
  <c r="I3252" i="2"/>
  <c r="I2836" i="2"/>
  <c r="I2782" i="2"/>
  <c r="I2740" i="2"/>
  <c r="I2650" i="2"/>
  <c r="I2545" i="2"/>
  <c r="I2417" i="2"/>
  <c r="I2332" i="2"/>
  <c r="I2200" i="2"/>
  <c r="I2108" i="2"/>
  <c r="I2004" i="2"/>
  <c r="I1917" i="2"/>
  <c r="I1790" i="2"/>
  <c r="I1646" i="2"/>
  <c r="I1463" i="2"/>
  <c r="I1385" i="2"/>
  <c r="I1251" i="2"/>
  <c r="I1048" i="2"/>
  <c r="I875" i="2"/>
  <c r="I673" i="2"/>
  <c r="I529" i="2"/>
  <c r="I386" i="2"/>
  <c r="I254" i="2"/>
  <c r="I217" i="2"/>
  <c r="I101" i="2"/>
  <c r="I3516" i="2"/>
  <c r="I4495" i="2"/>
  <c r="I4491" i="2"/>
  <c r="I4487" i="2"/>
  <c r="I4481" i="2"/>
  <c r="I4476" i="2"/>
  <c r="I4472" i="2"/>
  <c r="I4468" i="2"/>
  <c r="I4464" i="2"/>
  <c r="I4457" i="2"/>
  <c r="I4453" i="2"/>
  <c r="I4449" i="2"/>
  <c r="I4443" i="2"/>
  <c r="I4434" i="2"/>
  <c r="I4428" i="2"/>
  <c r="I4424" i="2"/>
  <c r="I4420" i="2"/>
  <c r="I4416" i="2"/>
  <c r="I4412" i="2"/>
  <c r="I4408" i="2"/>
  <c r="I4404" i="2"/>
  <c r="I4400" i="2"/>
  <c r="I4396" i="2"/>
  <c r="I4387" i="2"/>
  <c r="I4381" i="2"/>
  <c r="I4377" i="2"/>
  <c r="I4371" i="2"/>
  <c r="I4366" i="2"/>
  <c r="I4362" i="2"/>
  <c r="I4358" i="2"/>
  <c r="I4354" i="2"/>
  <c r="I4347" i="2"/>
  <c r="I4342" i="2"/>
  <c r="I4338" i="2"/>
  <c r="I4334" i="2"/>
  <c r="I4330" i="2"/>
  <c r="I4326" i="2"/>
  <c r="I4322" i="2"/>
  <c r="I4317" i="2"/>
  <c r="I4309" i="2"/>
  <c r="I4305" i="2"/>
  <c r="I4301" i="2"/>
  <c r="I4297" i="2"/>
  <c r="I4290" i="2"/>
  <c r="I4284" i="2"/>
  <c r="I4278" i="2"/>
  <c r="I4274" i="2"/>
  <c r="I4270" i="2"/>
  <c r="I4266" i="2"/>
  <c r="I4262" i="2"/>
  <c r="I4255" i="2"/>
  <c r="I4242" i="2"/>
  <c r="I4237" i="2"/>
  <c r="I4232" i="2"/>
  <c r="I4226" i="2"/>
  <c r="I4222" i="2"/>
  <c r="I4218" i="2"/>
  <c r="I4214" i="2"/>
  <c r="I4210" i="2"/>
  <c r="I4206" i="2"/>
  <c r="I4202" i="2"/>
  <c r="I4198" i="2"/>
  <c r="I4194" i="2"/>
  <c r="I4189" i="2"/>
  <c r="I4185" i="2"/>
  <c r="I4178" i="2"/>
  <c r="I4173" i="2"/>
  <c r="I4169" i="2"/>
  <c r="I4165" i="2"/>
  <c r="I4158" i="2"/>
  <c r="I4154" i="2"/>
  <c r="I4150" i="2"/>
  <c r="I4146" i="2"/>
  <c r="I4139" i="2"/>
  <c r="I4133" i="2"/>
  <c r="I4128" i="2"/>
  <c r="I4124" i="2"/>
  <c r="I4118" i="2"/>
  <c r="I4114" i="2"/>
  <c r="I4110" i="2"/>
  <c r="I4106" i="2"/>
  <c r="I4102" i="2"/>
  <c r="I4098" i="2"/>
  <c r="I4094" i="2"/>
  <c r="I4090" i="2"/>
  <c r="I4085" i="2"/>
  <c r="I4081" i="2"/>
  <c r="I4077" i="2"/>
  <c r="I4073" i="2"/>
  <c r="I4066" i="2"/>
  <c r="I4058" i="2"/>
  <c r="I4053" i="2"/>
  <c r="I4049" i="2"/>
  <c r="I4044" i="2"/>
  <c r="I4040" i="2"/>
  <c r="I4036" i="2"/>
  <c r="I4032" i="2"/>
  <c r="I4025" i="2"/>
  <c r="I4021" i="2"/>
  <c r="I4015" i="2"/>
  <c r="I4005" i="2"/>
  <c r="I3999" i="2"/>
  <c r="I3995" i="2"/>
  <c r="I3991" i="2"/>
  <c r="I3981" i="2"/>
  <c r="I3977" i="2"/>
  <c r="I3973" i="2"/>
  <c r="I3969" i="2"/>
  <c r="I3965" i="2"/>
  <c r="I3961" i="2"/>
  <c r="I3957" i="2"/>
  <c r="I3953" i="2"/>
  <c r="I3948" i="2"/>
  <c r="I3939" i="2"/>
  <c r="I3934" i="2"/>
  <c r="I3930" i="2"/>
  <c r="I3926" i="2"/>
  <c r="I3922" i="2"/>
  <c r="I3918" i="2"/>
  <c r="I3913" i="2"/>
  <c r="I3909" i="2"/>
  <c r="I3892" i="2"/>
  <c r="I3888" i="2"/>
  <c r="I3884" i="2"/>
  <c r="I4500" i="2"/>
  <c r="I4494" i="2"/>
  <c r="I4490" i="2"/>
  <c r="I4486" i="2"/>
  <c r="I4479" i="2"/>
  <c r="I4475" i="2"/>
  <c r="I4471" i="2"/>
  <c r="I4467" i="2"/>
  <c r="I4463" i="2"/>
  <c r="I4456" i="2"/>
  <c r="I4452" i="2"/>
  <c r="I4448" i="2"/>
  <c r="I4442" i="2"/>
  <c r="I4431" i="2"/>
  <c r="I4427" i="2"/>
  <c r="I4423" i="2"/>
  <c r="I4419" i="2"/>
  <c r="I4415" i="2"/>
  <c r="I4411" i="2"/>
  <c r="I4407" i="2"/>
  <c r="I4403" i="2"/>
  <c r="I4399" i="2"/>
  <c r="I4395" i="2"/>
  <c r="I4385" i="2"/>
  <c r="I4380" i="2"/>
  <c r="I4376" i="2"/>
  <c r="I4370" i="2"/>
  <c r="I4365" i="2"/>
  <c r="I4361" i="2"/>
  <c r="I4357" i="2"/>
  <c r="I4350" i="2"/>
  <c r="I4346" i="2"/>
  <c r="I4341" i="2"/>
  <c r="I4337" i="2"/>
  <c r="I4333" i="2"/>
  <c r="I4329" i="2"/>
  <c r="I4325" i="2"/>
  <c r="I4320" i="2"/>
  <c r="I4312" i="2"/>
  <c r="I4308" i="2"/>
  <c r="I4304" i="2"/>
  <c r="I4300" i="2"/>
  <c r="I4296" i="2"/>
  <c r="I4287" i="2"/>
  <c r="I4283" i="2"/>
  <c r="I4277" i="2"/>
  <c r="I4273" i="2"/>
  <c r="I4269" i="2"/>
  <c r="I4265" i="2"/>
  <c r="I4261" i="2"/>
  <c r="I4254" i="2"/>
  <c r="I4241" i="2"/>
  <c r="I4235" i="2"/>
  <c r="I4229" i="2"/>
  <c r="I4225" i="2"/>
  <c r="I4221" i="2"/>
  <c r="I4217" i="2"/>
  <c r="I4213" i="2"/>
  <c r="I4209" i="2"/>
  <c r="I4205" i="2"/>
  <c r="I4201" i="2"/>
  <c r="I4197" i="2"/>
  <c r="I4193" i="2"/>
  <c r="I4188" i="2"/>
  <c r="I4184" i="2"/>
  <c r="I4177" i="2"/>
  <c r="I4172" i="2"/>
  <c r="I4168" i="2"/>
  <c r="I4161" i="2"/>
  <c r="I4157" i="2"/>
  <c r="I4153" i="2"/>
  <c r="I4149" i="2"/>
  <c r="I4142" i="2"/>
  <c r="I4138" i="2"/>
  <c r="I4132" i="2"/>
  <c r="I4127" i="2"/>
  <c r="I4123" i="2"/>
  <c r="I4117" i="2"/>
  <c r="I4113" i="2"/>
  <c r="I4109" i="2"/>
  <c r="I4105" i="2"/>
  <c r="I4101" i="2"/>
  <c r="I4097" i="2"/>
  <c r="I4093" i="2"/>
  <c r="I4089" i="2"/>
  <c r="I4084" i="2"/>
  <c r="I4080" i="2"/>
  <c r="I4076" i="2"/>
  <c r="I4072" i="2"/>
  <c r="I4065" i="2"/>
  <c r="I4057" i="2"/>
  <c r="I4052" i="2"/>
  <c r="I4048" i="2"/>
  <c r="I4043" i="2"/>
  <c r="I4039" i="2"/>
  <c r="I4035" i="2"/>
  <c r="I4031" i="2"/>
  <c r="I4024" i="2"/>
  <c r="I4020" i="2"/>
  <c r="I4008" i="2"/>
  <c r="I4004" i="2"/>
  <c r="I3998" i="2"/>
  <c r="I3994" i="2"/>
  <c r="I3986" i="2"/>
  <c r="I3980" i="2"/>
  <c r="I3976" i="2"/>
  <c r="I3972" i="2"/>
  <c r="I3968" i="2"/>
  <c r="I3964" i="2"/>
  <c r="I3960" i="2"/>
  <c r="I3956" i="2"/>
  <c r="I3952" i="2"/>
  <c r="I3947" i="2"/>
  <c r="I3937" i="2"/>
  <c r="I3933" i="2"/>
  <c r="I3929" i="2"/>
  <c r="I3925" i="2"/>
  <c r="I3921" i="2"/>
  <c r="I3917" i="2"/>
  <c r="I3912" i="2"/>
  <c r="I3908" i="2"/>
  <c r="I3891" i="2"/>
  <c r="I3887" i="2"/>
  <c r="I3883" i="2"/>
  <c r="I3879" i="2"/>
  <c r="I3875" i="2"/>
  <c r="I3871" i="2"/>
  <c r="I3880" i="2"/>
  <c r="I3876" i="2"/>
  <c r="I3872" i="2"/>
  <c r="I3867" i="2"/>
  <c r="I3860" i="2"/>
  <c r="I3855" i="2"/>
  <c r="I3851" i="2"/>
  <c r="I3847" i="2"/>
  <c r="I3843" i="2"/>
  <c r="I3839" i="2"/>
  <c r="I3834" i="2"/>
  <c r="I3830" i="2"/>
  <c r="I3824" i="2"/>
  <c r="I3820" i="2"/>
  <c r="I3816" i="2"/>
  <c r="I3812" i="2"/>
  <c r="I3808" i="2"/>
  <c r="I3804" i="2"/>
  <c r="I3800" i="2"/>
  <c r="I3796" i="2"/>
  <c r="I3789" i="2"/>
  <c r="I3785" i="2"/>
  <c r="I3781" i="2"/>
  <c r="I3776" i="2"/>
  <c r="I3770" i="2"/>
  <c r="I3766" i="2"/>
  <c r="I3762" i="2"/>
  <c r="I3758" i="2"/>
  <c r="I3753" i="2"/>
  <c r="I3749" i="2"/>
  <c r="I3739" i="2"/>
  <c r="I3734" i="2"/>
  <c r="I3730" i="2"/>
  <c r="I3724" i="2"/>
  <c r="I3719" i="2"/>
  <c r="I3715" i="2"/>
  <c r="I3711" i="2"/>
  <c r="I3707" i="2"/>
  <c r="I3703" i="2"/>
  <c r="I3699" i="2"/>
  <c r="I3695" i="2"/>
  <c r="I3691" i="2"/>
  <c r="I3687" i="2"/>
  <c r="I3678" i="2"/>
  <c r="I3672" i="2"/>
  <c r="I3667" i="2"/>
  <c r="I3662" i="2"/>
  <c r="I3658" i="2"/>
  <c r="I3654" i="2"/>
  <c r="I3650" i="2"/>
  <c r="I3646" i="2"/>
  <c r="I3642" i="2"/>
  <c r="I3634" i="2"/>
  <c r="I3630" i="2"/>
  <c r="I3618" i="2"/>
  <c r="I3613" i="2"/>
  <c r="I3609" i="2"/>
  <c r="I3602" i="2"/>
  <c r="I3598" i="2"/>
  <c r="I3592" i="2"/>
  <c r="I3588" i="2"/>
  <c r="I3584" i="2"/>
  <c r="I3580" i="2"/>
  <c r="I3576" i="2"/>
  <c r="I3572" i="2"/>
  <c r="I3567" i="2"/>
  <c r="I3560" i="2"/>
  <c r="I3551" i="2"/>
  <c r="I3546" i="2"/>
  <c r="I3542" i="2"/>
  <c r="I3538" i="2"/>
  <c r="I3534" i="2"/>
  <c r="I3530" i="2"/>
  <c r="I3525" i="2"/>
  <c r="I3519" i="2"/>
  <c r="I3510" i="2"/>
  <c r="I3506" i="2"/>
  <c r="I3500" i="2"/>
  <c r="I3496" i="2"/>
  <c r="I3492" i="2"/>
  <c r="I3486" i="2"/>
  <c r="I3482" i="2"/>
  <c r="I3478" i="2"/>
  <c r="I3474" i="2"/>
  <c r="I3470" i="2"/>
  <c r="I3465" i="2"/>
  <c r="I3456" i="2"/>
  <c r="I3448" i="2"/>
  <c r="I3444" i="2"/>
  <c r="I3439" i="2"/>
  <c r="I3434" i="2"/>
  <c r="I3430" i="2"/>
  <c r="I3426" i="2"/>
  <c r="I3422" i="2"/>
  <c r="I3416" i="2"/>
  <c r="I3412" i="2"/>
  <c r="I3406" i="2"/>
  <c r="I3399" i="2"/>
  <c r="I3395" i="2"/>
  <c r="I3391" i="2"/>
  <c r="I3387" i="2"/>
  <c r="I3383" i="2"/>
  <c r="I3379" i="2"/>
  <c r="I3373" i="2"/>
  <c r="I3369" i="2"/>
  <c r="I3365" i="2"/>
  <c r="I3361" i="2"/>
  <c r="I3357" i="2"/>
  <c r="I3353" i="2"/>
  <c r="I3349" i="2"/>
  <c r="I3345" i="2"/>
  <c r="I3339" i="2"/>
  <c r="I3335" i="2"/>
  <c r="I3331" i="2"/>
  <c r="I3327" i="2"/>
  <c r="I3323" i="2"/>
  <c r="I3319" i="2"/>
  <c r="I3315" i="2"/>
  <c r="I3309" i="2"/>
  <c r="I3305" i="2"/>
  <c r="I3301" i="2"/>
  <c r="I3297" i="2"/>
  <c r="I3293" i="2"/>
  <c r="I3287" i="2"/>
  <c r="I3283" i="2"/>
  <c r="I3277" i="2"/>
  <c r="I3267" i="2"/>
  <c r="I3263" i="2"/>
  <c r="I3864" i="2"/>
  <c r="I3858" i="2"/>
  <c r="I3854" i="2"/>
  <c r="I3850" i="2"/>
  <c r="I3846" i="2"/>
  <c r="I3842" i="2"/>
  <c r="I3838" i="2"/>
  <c r="I3833" i="2"/>
  <c r="I3827" i="2"/>
  <c r="I3823" i="2"/>
  <c r="I3819" i="2"/>
  <c r="I3815" i="2"/>
  <c r="I3811" i="2"/>
  <c r="I3807" i="2"/>
  <c r="I3803" i="2"/>
  <c r="I3799" i="2"/>
  <c r="I3795" i="2"/>
  <c r="I3788" i="2"/>
  <c r="I3784" i="2"/>
  <c r="I3779" i="2"/>
  <c r="I3774" i="2"/>
  <c r="I3769" i="2"/>
  <c r="I3765" i="2"/>
  <c r="I3761" i="2"/>
  <c r="I3757" i="2"/>
  <c r="I3752" i="2"/>
  <c r="I3748" i="2"/>
  <c r="I3738" i="2"/>
  <c r="I3733" i="2"/>
  <c r="I3729" i="2"/>
  <c r="I3723" i="2"/>
  <c r="I3718" i="2"/>
  <c r="I3714" i="2"/>
  <c r="I3710" i="2"/>
  <c r="I3706" i="2"/>
  <c r="I3702" i="2"/>
  <c r="I3698" i="2"/>
  <c r="I3694" i="2"/>
  <c r="I3690" i="2"/>
  <c r="I3686" i="2"/>
  <c r="I3675" i="2"/>
  <c r="I3671" i="2"/>
  <c r="I3666" i="2"/>
  <c r="I3661" i="2"/>
  <c r="I3657" i="2"/>
  <c r="I3653" i="2"/>
  <c r="I3649" i="2"/>
  <c r="I3645" i="2"/>
  <c r="I3641" i="2"/>
  <c r="I3633" i="2"/>
  <c r="I3627" i="2"/>
  <c r="I3616" i="2"/>
  <c r="I3612" i="2"/>
  <c r="I3608" i="2"/>
  <c r="I3601" i="2"/>
  <c r="I3597" i="2"/>
  <c r="I3591" i="2"/>
  <c r="I3587" i="2"/>
  <c r="I3583" i="2"/>
  <c r="I3579" i="2"/>
  <c r="I3575" i="2"/>
  <c r="I3571" i="2"/>
  <c r="I3566" i="2"/>
  <c r="I3559" i="2"/>
  <c r="I3550" i="2"/>
  <c r="I3545" i="2"/>
  <c r="I3541" i="2"/>
  <c r="I3537" i="2"/>
  <c r="I3533" i="2"/>
  <c r="I3529" i="2"/>
  <c r="I3524" i="2"/>
  <c r="I3518" i="2"/>
  <c r="I3509" i="2"/>
  <c r="I3505" i="2"/>
  <c r="I3499" i="2"/>
  <c r="I3495" i="2"/>
  <c r="I3491" i="2"/>
  <c r="I3485" i="2"/>
  <c r="I3481" i="2"/>
  <c r="I3477" i="2"/>
  <c r="I3473" i="2"/>
  <c r="I3469" i="2"/>
  <c r="I3464" i="2"/>
  <c r="I3455" i="2"/>
  <c r="I3447" i="2"/>
  <c r="I3443" i="2"/>
  <c r="I3437" i="2"/>
  <c r="I3433" i="2"/>
  <c r="I3429" i="2"/>
  <c r="I3425" i="2"/>
  <c r="I3421" i="2"/>
  <c r="I3415" i="2"/>
  <c r="I3411" i="2"/>
  <c r="I3405" i="2"/>
  <c r="I3398" i="2"/>
  <c r="I3394" i="2"/>
  <c r="I3390" i="2"/>
  <c r="I3386" i="2"/>
  <c r="I3382" i="2"/>
  <c r="I3378" i="2"/>
  <c r="I3372" i="2"/>
  <c r="I3368" i="2"/>
  <c r="I3364" i="2"/>
  <c r="I3360" i="2"/>
  <c r="I3356" i="2"/>
  <c r="I3352" i="2"/>
  <c r="I3348" i="2"/>
  <c r="I3342" i="2"/>
  <c r="I3338" i="2"/>
  <c r="I3334" i="2"/>
  <c r="I3330" i="2"/>
  <c r="I3326" i="2"/>
  <c r="I3322" i="2"/>
  <c r="I3318" i="2"/>
  <c r="I3312" i="2"/>
  <c r="I3308" i="2"/>
  <c r="I3304" i="2"/>
  <c r="I3300" i="2"/>
  <c r="I3296" i="2"/>
  <c r="I3292" i="2"/>
  <c r="I3286" i="2"/>
  <c r="I3282" i="2"/>
  <c r="I3276" i="2"/>
  <c r="I3266" i="2"/>
  <c r="I3262" i="2"/>
  <c r="I3257" i="2"/>
  <c r="I3250" i="2"/>
  <c r="I3246" i="2"/>
  <c r="I3240" i="2"/>
  <c r="I3236" i="2"/>
  <c r="I3256" i="2"/>
  <c r="I3249" i="2"/>
  <c r="I3245" i="2"/>
  <c r="I3239" i="2"/>
  <c r="I3233" i="2"/>
  <c r="I3229" i="2"/>
  <c r="I3223" i="2"/>
  <c r="I3219" i="2"/>
  <c r="I3215" i="2"/>
  <c r="I3211" i="2"/>
  <c r="I3205" i="2"/>
  <c r="I3201" i="2"/>
  <c r="I3197" i="2"/>
  <c r="I3193" i="2"/>
  <c r="I3189" i="2"/>
  <c r="I3183" i="2"/>
  <c r="I3179" i="2"/>
  <c r="I3175" i="2"/>
  <c r="I3169" i="2"/>
  <c r="I3165" i="2"/>
  <c r="I3161" i="2"/>
  <c r="I3157" i="2"/>
  <c r="I3153" i="2"/>
  <c r="I3149" i="2"/>
  <c r="I3143" i="2"/>
  <c r="I3139" i="2"/>
  <c r="I3134" i="2"/>
  <c r="I3124" i="2"/>
  <c r="I3119" i="2"/>
  <c r="I3115" i="2"/>
  <c r="I3111" i="2"/>
  <c r="I3106" i="2"/>
  <c r="I3102" i="2"/>
  <c r="I3098" i="2"/>
  <c r="I3092" i="2"/>
  <c r="I3088" i="2"/>
  <c r="I3082" i="2"/>
  <c r="I3078" i="2"/>
  <c r="I3074" i="2"/>
  <c r="I3070" i="2"/>
  <c r="I3064" i="2"/>
  <c r="I3060" i="2"/>
  <c r="I3056" i="2"/>
  <c r="I3052" i="2"/>
  <c r="I3046" i="2"/>
  <c r="I3042" i="2"/>
  <c r="I3036" i="2"/>
  <c r="I3032" i="2"/>
  <c r="I3028" i="2"/>
  <c r="I3022" i="2"/>
  <c r="I3018" i="2"/>
  <c r="I3012" i="2"/>
  <c r="I3008" i="2"/>
  <c r="I3002" i="2"/>
  <c r="I2998" i="2"/>
  <c r="I2994" i="2"/>
  <c r="I2990" i="2"/>
  <c r="I2986" i="2"/>
  <c r="I2982" i="2"/>
  <c r="I2975" i="2"/>
  <c r="I2971" i="2"/>
  <c r="I2967" i="2"/>
  <c r="I2963" i="2"/>
  <c r="I2959" i="2"/>
  <c r="I2955" i="2"/>
  <c r="I2951" i="2"/>
  <c r="I2947" i="2"/>
  <c r="I2943" i="2"/>
  <c r="I2937" i="2"/>
  <c r="I2932" i="2"/>
  <c r="I2927" i="2"/>
  <c r="I2923" i="2"/>
  <c r="I2917" i="2"/>
  <c r="I2913" i="2"/>
  <c r="I2909" i="2"/>
  <c r="I2902" i="2"/>
  <c r="I2898" i="2"/>
  <c r="I2894" i="2"/>
  <c r="I2888" i="2"/>
  <c r="I2884" i="2"/>
  <c r="I2880" i="2"/>
  <c r="I2874" i="2"/>
  <c r="I2870" i="2"/>
  <c r="I2866" i="2"/>
  <c r="I2861" i="2"/>
  <c r="I2857" i="2"/>
  <c r="I2853" i="2"/>
  <c r="I2849" i="2"/>
  <c r="I2845" i="2"/>
  <c r="I2838" i="2"/>
  <c r="I2831" i="2"/>
  <c r="I2827" i="2"/>
  <c r="I2821" i="2"/>
  <c r="I2817" i="2"/>
  <c r="I2813" i="2"/>
  <c r="I2809" i="2"/>
  <c r="I2805" i="2"/>
  <c r="I2801" i="2"/>
  <c r="I2797" i="2"/>
  <c r="I2791" i="2"/>
  <c r="I2776" i="2"/>
  <c r="I2772" i="2"/>
  <c r="I2766" i="2"/>
  <c r="I2762" i="2"/>
  <c r="I2758" i="2"/>
  <c r="I2752" i="2"/>
  <c r="I2748" i="2"/>
  <c r="I2732" i="2"/>
  <c r="I2727" i="2"/>
  <c r="I2723" i="2"/>
  <c r="I2719" i="2"/>
  <c r="I2715" i="2"/>
  <c r="I2711" i="2"/>
  <c r="I2707" i="2"/>
  <c r="I2703" i="2"/>
  <c r="I2699" i="2"/>
  <c r="I2692" i="2"/>
  <c r="I2687" i="2"/>
  <c r="I2681" i="2"/>
  <c r="I2677" i="2"/>
  <c r="I2671" i="2"/>
  <c r="I2667" i="2"/>
  <c r="I2663" i="2"/>
  <c r="I2657" i="2"/>
  <c r="I2652" i="2"/>
  <c r="I2646" i="2"/>
  <c r="I2642" i="2"/>
  <c r="I2638" i="2"/>
  <c r="I2634" i="2"/>
  <c r="I2630" i="2"/>
  <c r="I2626" i="2"/>
  <c r="I2620" i="2"/>
  <c r="I2616" i="2"/>
  <c r="I2612" i="2"/>
  <c r="I2604" i="2"/>
  <c r="I2600" i="2"/>
  <c r="I2596" i="2"/>
  <c r="I2592" i="2"/>
  <c r="I2584" i="2"/>
  <c r="I2579" i="2"/>
  <c r="I2575" i="2"/>
  <c r="I2571" i="2"/>
  <c r="I2565" i="2"/>
  <c r="I2561" i="2"/>
  <c r="I2557" i="2"/>
  <c r="I2551" i="2"/>
  <c r="I2542" i="2"/>
  <c r="I2537" i="2"/>
  <c r="I2533" i="2"/>
  <c r="I2529" i="2"/>
  <c r="I2525" i="2"/>
  <c r="I2521" i="2"/>
  <c r="I2517" i="2"/>
  <c r="I2513" i="2"/>
  <c r="I2507" i="2"/>
  <c r="I2497" i="2"/>
  <c r="I2493" i="2"/>
  <c r="I2489" i="2"/>
  <c r="I2485" i="2"/>
  <c r="I2479" i="2"/>
  <c r="I2475" i="2"/>
  <c r="I2471" i="2"/>
  <c r="I2467" i="2"/>
  <c r="I2463" i="2"/>
  <c r="I2457" i="2"/>
  <c r="I2453" i="2"/>
  <c r="I2448" i="2"/>
  <c r="I2444" i="2"/>
  <c r="I2440" i="2"/>
  <c r="I2433" i="2"/>
  <c r="I2429" i="2"/>
  <c r="I2425" i="2"/>
  <c r="I2418" i="2"/>
  <c r="I2411" i="2"/>
  <c r="I2406" i="2"/>
  <c r="I2402" i="2"/>
  <c r="I2398" i="2"/>
  <c r="I2394" i="2"/>
  <c r="I2390" i="2"/>
  <c r="I2386" i="2"/>
  <c r="I2380" i="2"/>
  <c r="I2375" i="2"/>
  <c r="I2368" i="2"/>
  <c r="I2364" i="2"/>
  <c r="I2360" i="2"/>
  <c r="I2354" i="2"/>
  <c r="I2350" i="2"/>
  <c r="I2344" i="2"/>
  <c r="I2340" i="2"/>
  <c r="I2335" i="2"/>
  <c r="I2324" i="2"/>
  <c r="I2320" i="2"/>
  <c r="I2314" i="2"/>
  <c r="I2310" i="2"/>
  <c r="I2306" i="2"/>
  <c r="I2302" i="2"/>
  <c r="I2296" i="2"/>
  <c r="I2291" i="2"/>
  <c r="I2287" i="2"/>
  <c r="I2283" i="2"/>
  <c r="I2279" i="2"/>
  <c r="I2275" i="2"/>
  <c r="I2271" i="2"/>
  <c r="I2265" i="2"/>
  <c r="I2261" i="2"/>
  <c r="I2253" i="2"/>
  <c r="I2249" i="2"/>
  <c r="I2245" i="2"/>
  <c r="I2241" i="2"/>
  <c r="I2234" i="2"/>
  <c r="I2230" i="2"/>
  <c r="I2226" i="2"/>
  <c r="I2222" i="2"/>
  <c r="I2218" i="2"/>
  <c r="I2214" i="2"/>
  <c r="I2210" i="2"/>
  <c r="I2204" i="2"/>
  <c r="I2197" i="2"/>
  <c r="I2193" i="2"/>
  <c r="I2189" i="2"/>
  <c r="I2185" i="2"/>
  <c r="I2179" i="2"/>
  <c r="I2172" i="2"/>
  <c r="I2166" i="2"/>
  <c r="I2162" i="2"/>
  <c r="I2158" i="2"/>
  <c r="I2154" i="2"/>
  <c r="I2150" i="2"/>
  <c r="I2146" i="2"/>
  <c r="I2142" i="2"/>
  <c r="I2138" i="2"/>
  <c r="I2134" i="2"/>
  <c r="I2128" i="2"/>
  <c r="I2119" i="2"/>
  <c r="I2115" i="2"/>
  <c r="I2111" i="2"/>
  <c r="I2105" i="2"/>
  <c r="I2101" i="2"/>
  <c r="I2097" i="2"/>
  <c r="I2093" i="2"/>
  <c r="I2087" i="2"/>
  <c r="I2082" i="2"/>
  <c r="I2076" i="2"/>
  <c r="I2072" i="2"/>
  <c r="I2066" i="2"/>
  <c r="I2059" i="2"/>
  <c r="I2054" i="2"/>
  <c r="I2050" i="2"/>
  <c r="I2045" i="2"/>
  <c r="I3230" i="2"/>
  <c r="I3224" i="2"/>
  <c r="I3220" i="2"/>
  <c r="I3216" i="2"/>
  <c r="I3212" i="2"/>
  <c r="I3208" i="2"/>
  <c r="I3202" i="2"/>
  <c r="I3198" i="2"/>
  <c r="I3194" i="2"/>
  <c r="I3190" i="2"/>
  <c r="I3184" i="2"/>
  <c r="I3180" i="2"/>
  <c r="I3176" i="2"/>
  <c r="I3170" i="2"/>
  <c r="I3166" i="2"/>
  <c r="I3162" i="2"/>
  <c r="I3158" i="2"/>
  <c r="I3154" i="2"/>
  <c r="I3150" i="2"/>
  <c r="I3144" i="2"/>
  <c r="I3140" i="2"/>
  <c r="I3136" i="2"/>
  <c r="I3125" i="2"/>
  <c r="I3120" i="2"/>
  <c r="I3116" i="2"/>
  <c r="I3112" i="2"/>
  <c r="I3107" i="2"/>
  <c r="I3103" i="2"/>
  <c r="I3099" i="2"/>
  <c r="I3093" i="2"/>
  <c r="I3089" i="2"/>
  <c r="I3083" i="2"/>
  <c r="I3079" i="2"/>
  <c r="I3075" i="2"/>
  <c r="I3071" i="2"/>
  <c r="I3065" i="2"/>
  <c r="I3061" i="2"/>
  <c r="I3057" i="2"/>
  <c r="I3053" i="2"/>
  <c r="I3047" i="2"/>
  <c r="I3043" i="2"/>
  <c r="I3037" i="2"/>
  <c r="I3033" i="2"/>
  <c r="I3029" i="2"/>
  <c r="I3023" i="2"/>
  <c r="I3019" i="2"/>
  <c r="I3015" i="2"/>
  <c r="I3009" i="2"/>
  <c r="I3003" i="2"/>
  <c r="I2999" i="2"/>
  <c r="I2995" i="2"/>
  <c r="I2991" i="2"/>
  <c r="I2987" i="2"/>
  <c r="I2983" i="2"/>
  <c r="I2977" i="2"/>
  <c r="I2972" i="2"/>
  <c r="I2968" i="2"/>
  <c r="I2964" i="2"/>
  <c r="I2960" i="2"/>
  <c r="I2956" i="2"/>
  <c r="I2950" i="2"/>
  <c r="I2942" i="2"/>
  <c r="I2930" i="2"/>
  <c r="I2922" i="2"/>
  <c r="I2912" i="2"/>
  <c r="I2901" i="2"/>
  <c r="I2891" i="2"/>
  <c r="I2883" i="2"/>
  <c r="I2873" i="2"/>
  <c r="I2865" i="2"/>
  <c r="I2856" i="2"/>
  <c r="I2848" i="2"/>
  <c r="I2837" i="2"/>
  <c r="I2826" i="2"/>
  <c r="I2816" i="2"/>
  <c r="I2808" i="2"/>
  <c r="I2800" i="2"/>
  <c r="I2788" i="2"/>
  <c r="I2771" i="2"/>
  <c r="I2761" i="2"/>
  <c r="I2606" i="2"/>
  <c r="I2502" i="2"/>
  <c r="I2415" i="2"/>
  <c r="I2330" i="2"/>
  <c r="I2175" i="2"/>
  <c r="I2080" i="2"/>
  <c r="I1975" i="2"/>
  <c r="I1836" i="2"/>
  <c r="I1788" i="2"/>
  <c r="I1610" i="2"/>
  <c r="I1403" i="2"/>
  <c r="I1313" i="2"/>
  <c r="I1181" i="2"/>
  <c r="I1046" i="2"/>
  <c r="I733" i="2"/>
  <c r="I632" i="2"/>
  <c r="I487" i="2"/>
  <c r="I372" i="2"/>
  <c r="I242" i="2"/>
  <c r="I121" i="2"/>
  <c r="I56" i="2"/>
  <c r="I3410" i="2"/>
  <c r="I4250" i="2"/>
  <c r="I4012" i="2"/>
  <c r="I3898" i="2"/>
  <c r="I3624" i="2"/>
  <c r="I3512" i="2"/>
  <c r="I3402" i="2"/>
  <c r="I3132" i="2"/>
  <c r="I2835" i="2"/>
  <c r="I2781" i="2"/>
  <c r="I2739" i="2"/>
  <c r="I2649" i="2"/>
  <c r="I2544" i="2"/>
  <c r="I2416" i="2"/>
  <c r="I2331" i="2"/>
  <c r="I2199" i="2"/>
  <c r="I2081" i="2"/>
  <c r="I1976" i="2"/>
  <c r="I1837" i="2"/>
  <c r="I1789" i="2"/>
  <c r="I1645" i="2"/>
  <c r="I1462" i="2"/>
  <c r="I1314" i="2"/>
  <c r="I1250" i="2"/>
  <c r="I1047" i="2"/>
  <c r="I792" i="2"/>
  <c r="I672" i="2"/>
  <c r="I528" i="2"/>
  <c r="I373" i="2"/>
  <c r="I253" i="2"/>
  <c r="I134" i="2"/>
  <c r="I79" i="2"/>
  <c r="I3522" i="2"/>
  <c r="I4247" i="2"/>
  <c r="I4009" i="2"/>
  <c r="I3895" i="2"/>
  <c r="I3621" i="2"/>
  <c r="I3453" i="2"/>
  <c r="I3272" i="2"/>
  <c r="I3129" i="2"/>
  <c r="I2786" i="2"/>
  <c r="I2744" i="2"/>
  <c r="I2736" i="2"/>
  <c r="I2587" i="2"/>
  <c r="I2500" i="2"/>
  <c r="I2372" i="2"/>
  <c r="I2328" i="2"/>
  <c r="I2123" i="2"/>
  <c r="I2064" i="2"/>
  <c r="I1973" i="2"/>
  <c r="I1834" i="2"/>
  <c r="I1786" i="2"/>
  <c r="I1608" i="2"/>
  <c r="I1389" i="2"/>
  <c r="I1255" i="2"/>
  <c r="I1114" i="2"/>
  <c r="I880" i="2"/>
  <c r="I731" i="2"/>
  <c r="I582" i="2"/>
  <c r="I455" i="2"/>
  <c r="I331" i="2"/>
  <c r="I240" i="2"/>
  <c r="I119" i="2"/>
  <c r="I49" i="2"/>
  <c r="I4498" i="2"/>
  <c r="I4493" i="2"/>
  <c r="I4489" i="2"/>
  <c r="I4485" i="2"/>
  <c r="I4478" i="2"/>
  <c r="I4474" i="2"/>
  <c r="I4470" i="2"/>
  <c r="I4466" i="2"/>
  <c r="I4462" i="2"/>
  <c r="I4455" i="2"/>
  <c r="I4451" i="2"/>
  <c r="I4447" i="2"/>
  <c r="I4437" i="2"/>
  <c r="I4430" i="2"/>
  <c r="I4426" i="2"/>
  <c r="I4422" i="2"/>
  <c r="I4418" i="2"/>
  <c r="I4414" i="2"/>
  <c r="I4410" i="2"/>
  <c r="I4406" i="2"/>
  <c r="I4402" i="2"/>
  <c r="I4398" i="2"/>
  <c r="I4389" i="2"/>
  <c r="I4383" i="2"/>
  <c r="I4379" i="2"/>
  <c r="I4375" i="2"/>
  <c r="I4368" i="2"/>
  <c r="I4364" i="2"/>
  <c r="I4360" i="2"/>
  <c r="I4356" i="2"/>
  <c r="I4349" i="2"/>
  <c r="I4344" i="2"/>
  <c r="I4340" i="2"/>
  <c r="I4336" i="2"/>
  <c r="I4332" i="2"/>
  <c r="I4328" i="2"/>
  <c r="I4324" i="2"/>
  <c r="I4319" i="2"/>
  <c r="I4311" i="2"/>
  <c r="I4307" i="2"/>
  <c r="I4303" i="2"/>
  <c r="I4299" i="2"/>
  <c r="I4293" i="2"/>
  <c r="I4286" i="2"/>
  <c r="I4282" i="2"/>
  <c r="I4276" i="2"/>
  <c r="I4272" i="2"/>
  <c r="I4268" i="2"/>
  <c r="I4264" i="2"/>
  <c r="I4260" i="2"/>
  <c r="I4253" i="2"/>
  <c r="I4239" i="2"/>
  <c r="I4234" i="2"/>
  <c r="I4228" i="2"/>
  <c r="I4224" i="2"/>
  <c r="I4220" i="2"/>
  <c r="I4216" i="2"/>
  <c r="I4212" i="2"/>
  <c r="I4208" i="2"/>
  <c r="I4204" i="2"/>
  <c r="I4200" i="2"/>
  <c r="I4196" i="2"/>
  <c r="I4192" i="2"/>
  <c r="I4187" i="2"/>
  <c r="I4180" i="2"/>
  <c r="I4175" i="2"/>
  <c r="I4171" i="2"/>
  <c r="I4167" i="2"/>
  <c r="I4160" i="2"/>
  <c r="I4156" i="2"/>
  <c r="I4152" i="2"/>
  <c r="I4148" i="2"/>
  <c r="I4141" i="2"/>
  <c r="I4137" i="2"/>
  <c r="I4131" i="2"/>
  <c r="I4126" i="2"/>
  <c r="I4122" i="2"/>
  <c r="I4116" i="2"/>
  <c r="I4112" i="2"/>
  <c r="I4108" i="2"/>
  <c r="I4104" i="2"/>
  <c r="I4100" i="2"/>
  <c r="I4096" i="2"/>
  <c r="I4092" i="2"/>
  <c r="I4087" i="2"/>
  <c r="I4083" i="2"/>
  <c r="I4079" i="2"/>
  <c r="I4075" i="2"/>
  <c r="I4068" i="2"/>
  <c r="I4061" i="2"/>
  <c r="I4056" i="2"/>
  <c r="I4051" i="2"/>
  <c r="I4047" i="2"/>
  <c r="I4042" i="2"/>
  <c r="I4038" i="2"/>
  <c r="I4034" i="2"/>
  <c r="I4030" i="2"/>
  <c r="I4023" i="2"/>
  <c r="I4019" i="2"/>
  <c r="I4007" i="2"/>
  <c r="I4001" i="2"/>
  <c r="I3997" i="2"/>
  <c r="I3993" i="2"/>
  <c r="I3984" i="2"/>
  <c r="I3979" i="2"/>
  <c r="I3975" i="2"/>
  <c r="I3971" i="2"/>
  <c r="I3967" i="2"/>
  <c r="I3963" i="2"/>
  <c r="I3959" i="2"/>
  <c r="I3955" i="2"/>
  <c r="I3951" i="2"/>
  <c r="I3942" i="2"/>
  <c r="I3936" i="2"/>
  <c r="I3932" i="2"/>
  <c r="I3928" i="2"/>
  <c r="I3924" i="2"/>
  <c r="I3920" i="2"/>
  <c r="I3915" i="2"/>
  <c r="I3911" i="2"/>
  <c r="I3903" i="2"/>
  <c r="I3890" i="2"/>
  <c r="I3886" i="2"/>
  <c r="I3882" i="2"/>
  <c r="I4496" i="2"/>
  <c r="I4492" i="2"/>
  <c r="I4488" i="2"/>
  <c r="I4482" i="2"/>
  <c r="I4477" i="2"/>
  <c r="I4473" i="2"/>
  <c r="I4469" i="2"/>
  <c r="I4465" i="2"/>
  <c r="I4461" i="2"/>
  <c r="I4454" i="2"/>
  <c r="I4450" i="2"/>
  <c r="I4444" i="2"/>
  <c r="I4435" i="2"/>
  <c r="I4429" i="2"/>
  <c r="I4425" i="2"/>
  <c r="I4421" i="2"/>
  <c r="I4417" i="2"/>
  <c r="I4413" i="2"/>
  <c r="I4409" i="2"/>
  <c r="I4405" i="2"/>
  <c r="I4401" i="2"/>
  <c r="I4397" i="2"/>
  <c r="I4388" i="2"/>
  <c r="I4382" i="2"/>
  <c r="I4378" i="2"/>
  <c r="I4374" i="2"/>
  <c r="I4367" i="2"/>
  <c r="I4363" i="2"/>
  <c r="I4359" i="2"/>
  <c r="I4355" i="2"/>
  <c r="I4348" i="2"/>
  <c r="I4343" i="2"/>
  <c r="I4339" i="2"/>
  <c r="I4335" i="2"/>
  <c r="I4331" i="2"/>
  <c r="I4327" i="2"/>
  <c r="I4323" i="2"/>
  <c r="I4318" i="2"/>
  <c r="I4310" i="2"/>
  <c r="I4306" i="2"/>
  <c r="I4302" i="2"/>
  <c r="I4298" i="2"/>
  <c r="I4292" i="2"/>
  <c r="I4285" i="2"/>
  <c r="I4281" i="2"/>
  <c r="I4275" i="2"/>
  <c r="I4271" i="2"/>
  <c r="I4267" i="2"/>
  <c r="I4263" i="2"/>
  <c r="I4259" i="2"/>
  <c r="I4244" i="2"/>
  <c r="I4238" i="2"/>
  <c r="I4233" i="2"/>
  <c r="I4227" i="2"/>
  <c r="I4223" i="2"/>
  <c r="I4219" i="2"/>
  <c r="I4215" i="2"/>
  <c r="I4211" i="2"/>
  <c r="I4207" i="2"/>
  <c r="I4203" i="2"/>
  <c r="I4199" i="2"/>
  <c r="I4195" i="2"/>
  <c r="I4190" i="2"/>
  <c r="I4186" i="2"/>
  <c r="I4179" i="2"/>
  <c r="I4174" i="2"/>
  <c r="I4170" i="2"/>
  <c r="I4166" i="2"/>
  <c r="I4159" i="2"/>
  <c r="I4155" i="2"/>
  <c r="I4151" i="2"/>
  <c r="I4147" i="2"/>
  <c r="I4140" i="2"/>
  <c r="I4136" i="2"/>
  <c r="I4129" i="2"/>
  <c r="I4125" i="2"/>
  <c r="I4120" i="2"/>
  <c r="I4115" i="2"/>
  <c r="I4111" i="2"/>
  <c r="I4107" i="2"/>
  <c r="I4103" i="2"/>
  <c r="I4099" i="2"/>
  <c r="I4095" i="2"/>
  <c r="I4091" i="2"/>
  <c r="I4086" i="2"/>
  <c r="I4082" i="2"/>
  <c r="I4078" i="2"/>
  <c r="I4074" i="2"/>
  <c r="I4067" i="2"/>
  <c r="I4059" i="2"/>
  <c r="I4054" i="2"/>
  <c r="I4050" i="2"/>
  <c r="I4046" i="2"/>
  <c r="I4041" i="2"/>
  <c r="I4037" i="2"/>
  <c r="I4033" i="2"/>
  <c r="I4029" i="2"/>
  <c r="I4022" i="2"/>
  <c r="I4018" i="2"/>
  <c r="I4006" i="2"/>
  <c r="I4000" i="2"/>
  <c r="I3996" i="2"/>
  <c r="I3992" i="2"/>
  <c r="I3983" i="2"/>
  <c r="I3978" i="2"/>
  <c r="I3974" i="2"/>
  <c r="I3970" i="2"/>
  <c r="I3966" i="2"/>
  <c r="I3962" i="2"/>
  <c r="I3958" i="2"/>
  <c r="I3954" i="2"/>
  <c r="I3950" i="2"/>
  <c r="I3941" i="2"/>
  <c r="I3935" i="2"/>
  <c r="I3931" i="2"/>
  <c r="I3927" i="2"/>
  <c r="I3923" i="2"/>
  <c r="I3919" i="2"/>
  <c r="I3914" i="2"/>
  <c r="I3910" i="2"/>
  <c r="I3902" i="2"/>
  <c r="I3889" i="2"/>
  <c r="I3885" i="2"/>
  <c r="I3881" i="2"/>
  <c r="I3877" i="2"/>
  <c r="I3873" i="2"/>
  <c r="I3868" i="2"/>
  <c r="I3878" i="2"/>
  <c r="I3874" i="2"/>
  <c r="I3870" i="2"/>
  <c r="I3863" i="2"/>
  <c r="I3857" i="2"/>
  <c r="I3853" i="2"/>
  <c r="I3849" i="2"/>
  <c r="I3845" i="2"/>
  <c r="I3841" i="2"/>
  <c r="I3837" i="2"/>
  <c r="I3832" i="2"/>
  <c r="I3826" i="2"/>
  <c r="I3822" i="2"/>
  <c r="I3818" i="2"/>
  <c r="I3814" i="2"/>
  <c r="I3810" i="2"/>
  <c r="I3806" i="2"/>
  <c r="I3802" i="2"/>
  <c r="I3798" i="2"/>
  <c r="I3794" i="2"/>
  <c r="I3787" i="2"/>
  <c r="I3783" i="2"/>
  <c r="I3778" i="2"/>
  <c r="I3772" i="2"/>
  <c r="I3768" i="2"/>
  <c r="I3764" i="2"/>
  <c r="I3760" i="2"/>
  <c r="I3756" i="2"/>
  <c r="I3751" i="2"/>
  <c r="I3747" i="2"/>
  <c r="I3737" i="2"/>
  <c r="I3732" i="2"/>
  <c r="I3728" i="2"/>
  <c r="I3722" i="2"/>
  <c r="I3717" i="2"/>
  <c r="I3713" i="2"/>
  <c r="I3709" i="2"/>
  <c r="I3705" i="2"/>
  <c r="I3701" i="2"/>
  <c r="I3697" i="2"/>
  <c r="I3693" i="2"/>
  <c r="I3689" i="2"/>
  <c r="I3685" i="2"/>
  <c r="I3674" i="2"/>
  <c r="I3670" i="2"/>
  <c r="I3664" i="2"/>
  <c r="I3660" i="2"/>
  <c r="I3656" i="2"/>
  <c r="I3652" i="2"/>
  <c r="I3648" i="2"/>
  <c r="I3644" i="2"/>
  <c r="I3640" i="2"/>
  <c r="I3632" i="2"/>
  <c r="I3626" i="2"/>
  <c r="I3615" i="2"/>
  <c r="I3611" i="2"/>
  <c r="I3607" i="2"/>
  <c r="I3600" i="2"/>
  <c r="I3595" i="2"/>
  <c r="I3590" i="2"/>
  <c r="I3586" i="2"/>
  <c r="I3582" i="2"/>
  <c r="I3578" i="2"/>
  <c r="I3574" i="2"/>
  <c r="I3570" i="2"/>
  <c r="I3565" i="2"/>
  <c r="I3558" i="2"/>
  <c r="I3549" i="2"/>
  <c r="I3544" i="2"/>
  <c r="I3540" i="2"/>
  <c r="I3536" i="2"/>
  <c r="I3532" i="2"/>
  <c r="I3527" i="2"/>
  <c r="I3521" i="2"/>
  <c r="I3517" i="2"/>
  <c r="I3508" i="2"/>
  <c r="I3503" i="2"/>
  <c r="I3498" i="2"/>
  <c r="I3494" i="2"/>
  <c r="I3488" i="2"/>
  <c r="I3484" i="2"/>
  <c r="I3480" i="2"/>
  <c r="I3476" i="2"/>
  <c r="I3472" i="2"/>
  <c r="I3468" i="2"/>
  <c r="I3463" i="2"/>
  <c r="I3450" i="2"/>
  <c r="I3446" i="2"/>
  <c r="I3441" i="2"/>
  <c r="I3436" i="2"/>
  <c r="I3432" i="2"/>
  <c r="I3428" i="2"/>
  <c r="I3424" i="2"/>
  <c r="I3420" i="2"/>
  <c r="I3414" i="2"/>
  <c r="I3408" i="2"/>
  <c r="I3401" i="2"/>
  <c r="I3397" i="2"/>
  <c r="I3393" i="2"/>
  <c r="I3389" i="2"/>
  <c r="I3385" i="2"/>
  <c r="I3381" i="2"/>
  <c r="I3377" i="2"/>
  <c r="I3371" i="2"/>
  <c r="I3367" i="2"/>
  <c r="I3363" i="2"/>
  <c r="I3359" i="2"/>
  <c r="I3355" i="2"/>
  <c r="I3351" i="2"/>
  <c r="I3347" i="2"/>
  <c r="I3341" i="2"/>
  <c r="I3337" i="2"/>
  <c r="I3333" i="2"/>
  <c r="I3329" i="2"/>
  <c r="I3325" i="2"/>
  <c r="I3321" i="2"/>
  <c r="I3317" i="2"/>
  <c r="I3311" i="2"/>
  <c r="I3307" i="2"/>
  <c r="I3303" i="2"/>
  <c r="I3299" i="2"/>
  <c r="I3295" i="2"/>
  <c r="I3291" i="2"/>
  <c r="I3285" i="2"/>
  <c r="I3281" i="2"/>
  <c r="I3274" i="2"/>
  <c r="I3265" i="2"/>
  <c r="I3260" i="2"/>
  <c r="I3861" i="2"/>
  <c r="I3856" i="2"/>
  <c r="I3852" i="2"/>
  <c r="I3848" i="2"/>
  <c r="I3844" i="2"/>
  <c r="I3840" i="2"/>
  <c r="I3836" i="2"/>
  <c r="I3831" i="2"/>
  <c r="I3825" i="2"/>
  <c r="I3821" i="2"/>
  <c r="I3817" i="2"/>
  <c r="I3813" i="2"/>
  <c r="I3809" i="2"/>
  <c r="I3805" i="2"/>
  <c r="I3801" i="2"/>
  <c r="I3797" i="2"/>
  <c r="I3790" i="2"/>
  <c r="I3786" i="2"/>
  <c r="I3782" i="2"/>
  <c r="I3777" i="2"/>
  <c r="I3771" i="2"/>
  <c r="I3767" i="2"/>
  <c r="I3763" i="2"/>
  <c r="I3759" i="2"/>
  <c r="I3754" i="2"/>
  <c r="I3750" i="2"/>
  <c r="I3740" i="2"/>
  <c r="I3735" i="2"/>
  <c r="I3731" i="2"/>
  <c r="I3727" i="2"/>
  <c r="I3721" i="2"/>
  <c r="I3716" i="2"/>
  <c r="I3712" i="2"/>
  <c r="I3708" i="2"/>
  <c r="I3704" i="2"/>
  <c r="I3700" i="2"/>
  <c r="I3696" i="2"/>
  <c r="I3692" i="2"/>
  <c r="I3688" i="2"/>
  <c r="I3679" i="2"/>
  <c r="I3673" i="2"/>
  <c r="I3668" i="2"/>
  <c r="I3663" i="2"/>
  <c r="I3659" i="2"/>
  <c r="I3655" i="2"/>
  <c r="I3651" i="2"/>
  <c r="I3647" i="2"/>
  <c r="I3643" i="2"/>
  <c r="I3635" i="2"/>
  <c r="I3631" i="2"/>
  <c r="I3619" i="2"/>
  <c r="I3614" i="2"/>
  <c r="I3610" i="2"/>
  <c r="I3604" i="2"/>
  <c r="I3599" i="2"/>
  <c r="I3593" i="2"/>
  <c r="I3589" i="2"/>
  <c r="I3585" i="2"/>
  <c r="I3581" i="2"/>
  <c r="I3577" i="2"/>
  <c r="I3573" i="2"/>
  <c r="I3568" i="2"/>
  <c r="I3564" i="2"/>
  <c r="I3554" i="2"/>
  <c r="I3547" i="2"/>
  <c r="I3543" i="2"/>
  <c r="I3539" i="2"/>
  <c r="I3535" i="2"/>
  <c r="I3531" i="2"/>
  <c r="I3526" i="2"/>
  <c r="I3520" i="2"/>
  <c r="I3514" i="2"/>
  <c r="I3507" i="2"/>
  <c r="I3501" i="2"/>
  <c r="I3497" i="2"/>
  <c r="I3493" i="2"/>
  <c r="I3487" i="2"/>
  <c r="I3483" i="2"/>
  <c r="I3479" i="2"/>
  <c r="I3475" i="2"/>
  <c r="I3471" i="2"/>
  <c r="I3466" i="2"/>
  <c r="I3462" i="2"/>
  <c r="I3449" i="2"/>
  <c r="I3445" i="2"/>
  <c r="I3440" i="2"/>
  <c r="I3435" i="2"/>
  <c r="I3431" i="2"/>
  <c r="I3427" i="2"/>
  <c r="I3423" i="2"/>
  <c r="I3417" i="2"/>
  <c r="I3413" i="2"/>
  <c r="I3407" i="2"/>
  <c r="I3400" i="2"/>
  <c r="I3396" i="2"/>
  <c r="I3392" i="2"/>
  <c r="I3388" i="2"/>
  <c r="I3384" i="2"/>
  <c r="I3380" i="2"/>
  <c r="I3374" i="2"/>
  <c r="I3370" i="2"/>
  <c r="I3366" i="2"/>
  <c r="I3362" i="2"/>
  <c r="I3358" i="2"/>
  <c r="I3354" i="2"/>
  <c r="I3350" i="2"/>
  <c r="I3346" i="2"/>
  <c r="I3340" i="2"/>
  <c r="I3336" i="2"/>
  <c r="I3332" i="2"/>
  <c r="I3328" i="2"/>
  <c r="I3324" i="2"/>
  <c r="I3320" i="2"/>
  <c r="I3316" i="2"/>
  <c r="I3310" i="2"/>
  <c r="I3306" i="2"/>
  <c r="I3302" i="2"/>
  <c r="I3298" i="2"/>
  <c r="I3294" i="2"/>
  <c r="I3290" i="2"/>
  <c r="I3284" i="2"/>
  <c r="I3280" i="2"/>
  <c r="I3269" i="2"/>
  <c r="I3264" i="2"/>
  <c r="I3259" i="2"/>
  <c r="I3254" i="2"/>
  <c r="I3248" i="2"/>
  <c r="I3242" i="2"/>
  <c r="I3238" i="2"/>
  <c r="I3258" i="2"/>
  <c r="I3251" i="2"/>
  <c r="I3247" i="2"/>
  <c r="I3241" i="2"/>
  <c r="I3237" i="2"/>
  <c r="I3231" i="2"/>
  <c r="I3227" i="2"/>
  <c r="I3221" i="2"/>
  <c r="I3217" i="2"/>
  <c r="I3213" i="2"/>
  <c r="I3209" i="2"/>
  <c r="I3203" i="2"/>
  <c r="I3199" i="2"/>
  <c r="I3195" i="2"/>
  <c r="I3191" i="2"/>
  <c r="I3187" i="2"/>
  <c r="I3181" i="2"/>
  <c r="I3177" i="2"/>
  <c r="I3171" i="2"/>
  <c r="I3167" i="2"/>
  <c r="I3163" i="2"/>
  <c r="I3159" i="2"/>
  <c r="I3155" i="2"/>
  <c r="I3151" i="2"/>
  <c r="I3145" i="2"/>
  <c r="I3141" i="2"/>
  <c r="I3137" i="2"/>
  <c r="I3126" i="2"/>
  <c r="I3122" i="2"/>
  <c r="I3117" i="2"/>
  <c r="I3113" i="2"/>
  <c r="I3109" i="2"/>
  <c r="I3104" i="2"/>
  <c r="I3100" i="2"/>
  <c r="I3095" i="2"/>
  <c r="I3090" i="2"/>
  <c r="I3085" i="2"/>
  <c r="I3080" i="2"/>
  <c r="I3076" i="2"/>
  <c r="I3072" i="2"/>
  <c r="I3066" i="2"/>
  <c r="I3062" i="2"/>
  <c r="I3058" i="2"/>
  <c r="I3054" i="2"/>
  <c r="I3048" i="2"/>
  <c r="I3044" i="2"/>
  <c r="I3038" i="2"/>
  <c r="I3034" i="2"/>
  <c r="I3030" i="2"/>
  <c r="I3026" i="2"/>
  <c r="I3020" i="2"/>
  <c r="I3016" i="2"/>
  <c r="I3010" i="2"/>
  <c r="I3006" i="2"/>
  <c r="I3000" i="2"/>
  <c r="I2996" i="2"/>
  <c r="I2992" i="2"/>
  <c r="I2988" i="2"/>
  <c r="I2984" i="2"/>
  <c r="I2980" i="2"/>
  <c r="I2973" i="2"/>
  <c r="I2969" i="2"/>
  <c r="I2965" i="2"/>
  <c r="I2961" i="2"/>
  <c r="I2957" i="2"/>
  <c r="I2953" i="2"/>
  <c r="I2949" i="2"/>
  <c r="I2945" i="2"/>
  <c r="I2939" i="2"/>
  <c r="I2934" i="2"/>
  <c r="I2929" i="2"/>
  <c r="I2925" i="2"/>
  <c r="I2921" i="2"/>
  <c r="I2915" i="2"/>
  <c r="I2911" i="2"/>
  <c r="I2904" i="2"/>
  <c r="I2900" i="2"/>
  <c r="I2896" i="2"/>
  <c r="I2890" i="2"/>
  <c r="I2886" i="2"/>
  <c r="I2882" i="2"/>
  <c r="I2876" i="2"/>
  <c r="I2872" i="2"/>
  <c r="I2868" i="2"/>
  <c r="I2864" i="2"/>
  <c r="I2859" i="2"/>
  <c r="I2855" i="2"/>
  <c r="I2851" i="2"/>
  <c r="I2847" i="2"/>
  <c r="I2840" i="2"/>
  <c r="I2833" i="2"/>
  <c r="I2829" i="2"/>
  <c r="I2823" i="2"/>
  <c r="I2819" i="2"/>
  <c r="I2815" i="2"/>
  <c r="I2811" i="2"/>
  <c r="I2807" i="2"/>
  <c r="I2803" i="2"/>
  <c r="I2799" i="2"/>
  <c r="I2795" i="2"/>
  <c r="I2778" i="2"/>
  <c r="I2774" i="2"/>
  <c r="I2770" i="2"/>
  <c r="I2764" i="2"/>
  <c r="I2760" i="2"/>
  <c r="I2754" i="2"/>
  <c r="I2750" i="2"/>
  <c r="I2734" i="2"/>
  <c r="I2729" i="2"/>
  <c r="I2725" i="2"/>
  <c r="I2721" i="2"/>
  <c r="I2717" i="2"/>
  <c r="I2713" i="2"/>
  <c r="I2709" i="2"/>
  <c r="I2705" i="2"/>
  <c r="I2701" i="2"/>
  <c r="I2697" i="2"/>
  <c r="I2689" i="2"/>
  <c r="I2683" i="2"/>
  <c r="I2679" i="2"/>
  <c r="I2675" i="2"/>
  <c r="I2669" i="2"/>
  <c r="I2665" i="2"/>
  <c r="I2661" i="2"/>
  <c r="I2654" i="2"/>
  <c r="I2648" i="2"/>
  <c r="I2644" i="2"/>
  <c r="I2640" i="2"/>
  <c r="I2636" i="2"/>
  <c r="I2632" i="2"/>
  <c r="I2628" i="2"/>
  <c r="I2624" i="2"/>
  <c r="I2618" i="2"/>
  <c r="I2614" i="2"/>
  <c r="I2609" i="2"/>
  <c r="I2602" i="2"/>
  <c r="I2598" i="2"/>
  <c r="I2594" i="2"/>
  <c r="I2589" i="2"/>
  <c r="I2581" i="2"/>
  <c r="I2577" i="2"/>
  <c r="I2573" i="2"/>
  <c r="I2567" i="2"/>
  <c r="I2563" i="2"/>
  <c r="I2559" i="2"/>
  <c r="I2553" i="2"/>
  <c r="I2548" i="2"/>
  <c r="I2539" i="2"/>
  <c r="I2535" i="2"/>
  <c r="I2531" i="2"/>
  <c r="I2527" i="2"/>
  <c r="I2523" i="2"/>
  <c r="I2519" i="2"/>
  <c r="I2515" i="2"/>
  <c r="I2509" i="2"/>
  <c r="I2503" i="2"/>
  <c r="I2495" i="2"/>
  <c r="I2491" i="2"/>
  <c r="I2487" i="2"/>
  <c r="I2481" i="2"/>
  <c r="I2477" i="2"/>
  <c r="I2473" i="2"/>
  <c r="I2469" i="2"/>
  <c r="I2465" i="2"/>
  <c r="I2461" i="2"/>
  <c r="I2455" i="2"/>
  <c r="I2451" i="2"/>
  <c r="I2446" i="2"/>
  <c r="I2442" i="2"/>
  <c r="I2437" i="2"/>
  <c r="I2431" i="2"/>
  <c r="I2427" i="2"/>
  <c r="I2423" i="2"/>
  <c r="I2413" i="2"/>
  <c r="I2408" i="2"/>
  <c r="I2404" i="2"/>
  <c r="I2400" i="2"/>
  <c r="I2396" i="2"/>
  <c r="I2392" i="2"/>
  <c r="I2388" i="2"/>
  <c r="I2384" i="2"/>
  <c r="I2378" i="2"/>
  <c r="I2370" i="2"/>
  <c r="I2366" i="2"/>
  <c r="I2362" i="2"/>
  <c r="I2356" i="2"/>
  <c r="I2352" i="2"/>
  <c r="I2348" i="2"/>
  <c r="I2342" i="2"/>
  <c r="I2337" i="2"/>
  <c r="I2326" i="2"/>
  <c r="I2322" i="2"/>
  <c r="I2316" i="2"/>
  <c r="I2312" i="2"/>
  <c r="I2308" i="2"/>
  <c r="I2304" i="2"/>
  <c r="I2298" i="2"/>
  <c r="I2293" i="2"/>
  <c r="I2289" i="2"/>
  <c r="I2285" i="2"/>
  <c r="I2281" i="2"/>
  <c r="I2277" i="2"/>
  <c r="I2273" i="2"/>
  <c r="I2269" i="2"/>
  <c r="I2263" i="2"/>
  <c r="I2258" i="2"/>
  <c r="I2251" i="2"/>
  <c r="I2247" i="2"/>
  <c r="I2243" i="2"/>
  <c r="I2237" i="2"/>
  <c r="I2232" i="2"/>
  <c r="I2228" i="2"/>
  <c r="I2224" i="2"/>
  <c r="I2220" i="2"/>
  <c r="I2216" i="2"/>
  <c r="I2212" i="2"/>
  <c r="I2206" i="2"/>
  <c r="I2201" i="2"/>
  <c r="I2195" i="2"/>
  <c r="I2191" i="2"/>
  <c r="I2187" i="2"/>
  <c r="I2181" i="2"/>
  <c r="I2176" i="2"/>
  <c r="I2169" i="2"/>
  <c r="I2164" i="2"/>
  <c r="I2160" i="2"/>
  <c r="I2156" i="2"/>
  <c r="I2152" i="2"/>
  <c r="I2148" i="2"/>
  <c r="I2144" i="2"/>
  <c r="I2140" i="2"/>
  <c r="I2136" i="2"/>
  <c r="I2130" i="2"/>
  <c r="I2125" i="2"/>
  <c r="I2117" i="2"/>
  <c r="I2113" i="2"/>
  <c r="I2107" i="2"/>
  <c r="I2103" i="2"/>
  <c r="I2099" i="2"/>
  <c r="I2095" i="2"/>
  <c r="I2089" i="2"/>
  <c r="I2085" i="2"/>
  <c r="I2078" i="2"/>
  <c r="I2074" i="2"/>
  <c r="I2069" i="2"/>
  <c r="I2061" i="2"/>
  <c r="I2057" i="2"/>
  <c r="I2052" i="2"/>
  <c r="I2047" i="2"/>
  <c r="I3232" i="2"/>
  <c r="I3228" i="2"/>
  <c r="I3222" i="2"/>
  <c r="I3218" i="2"/>
  <c r="I3214" i="2"/>
  <c r="I3210" i="2"/>
  <c r="I3204" i="2"/>
  <c r="I3200" i="2"/>
  <c r="I3196" i="2"/>
  <c r="I3192" i="2"/>
  <c r="I3188" i="2"/>
  <c r="I3182" i="2"/>
  <c r="I3178" i="2"/>
  <c r="I3172" i="2"/>
  <c r="I3168" i="2"/>
  <c r="I3164" i="2"/>
  <c r="I3160" i="2"/>
  <c r="I3156" i="2"/>
  <c r="I3152" i="2"/>
  <c r="I3148" i="2"/>
  <c r="I3142" i="2"/>
  <c r="I3138" i="2"/>
  <c r="I3133" i="2"/>
  <c r="I3123" i="2"/>
  <c r="I3118" i="2"/>
  <c r="I3114" i="2"/>
  <c r="I3110" i="2"/>
  <c r="I3105" i="2"/>
  <c r="I3101" i="2"/>
  <c r="I3096" i="2"/>
  <c r="I3091" i="2"/>
  <c r="I3087" i="2"/>
  <c r="I3081" i="2"/>
  <c r="I3077" i="2"/>
  <c r="I3073" i="2"/>
  <c r="I3069" i="2"/>
  <c r="I3063" i="2"/>
  <c r="I3059" i="2"/>
  <c r="I3055" i="2"/>
  <c r="I3049" i="2"/>
  <c r="I3045" i="2"/>
  <c r="I3041" i="2"/>
  <c r="I3035" i="2"/>
  <c r="I3031" i="2"/>
  <c r="I3027" i="2"/>
  <c r="I3021" i="2"/>
  <c r="I3017" i="2"/>
  <c r="I3011" i="2"/>
  <c r="I3007" i="2"/>
  <c r="I3001" i="2"/>
  <c r="I2997" i="2"/>
  <c r="I2993" i="2"/>
  <c r="I2989" i="2"/>
  <c r="I2985" i="2"/>
  <c r="I2981" i="2"/>
  <c r="I2974" i="2"/>
  <c r="I2970" i="2"/>
  <c r="I2966" i="2"/>
  <c r="I2962" i="2"/>
  <c r="I2958" i="2"/>
  <c r="I2954" i="2"/>
  <c r="I2946" i="2"/>
  <c r="I2935" i="2"/>
  <c r="I2926" i="2"/>
  <c r="I2916" i="2"/>
  <c r="I2906" i="2"/>
  <c r="I2897" i="2"/>
  <c r="I2887" i="2"/>
  <c r="I2877" i="2"/>
  <c r="I2869" i="2"/>
  <c r="I2860" i="2"/>
  <c r="I2852" i="2"/>
  <c r="I2842" i="2"/>
  <c r="I2830" i="2"/>
  <c r="I2820" i="2"/>
  <c r="I2812" i="2"/>
  <c r="I2804" i="2"/>
  <c r="I2796" i="2"/>
  <c r="I2775" i="2"/>
  <c r="I2765" i="2"/>
  <c r="V4497" i="2"/>
  <c r="I4497" i="2" s="1"/>
  <c r="V4480" i="2"/>
  <c r="I4480" i="2" s="1"/>
  <c r="V4499" i="2"/>
  <c r="I4499" i="2" s="1"/>
  <c r="V799" i="2"/>
  <c r="I799" i="2" s="1"/>
  <c r="V811" i="2"/>
  <c r="I811" i="2" s="1"/>
  <c r="V822" i="2"/>
  <c r="I822" i="2" s="1"/>
  <c r="A4458" i="2"/>
  <c r="A4459" i="2" s="1"/>
  <c r="A4460" i="2" s="1"/>
  <c r="A4461" i="2" s="1"/>
  <c r="A4462" i="2" s="1"/>
  <c r="A4463" i="2" s="1"/>
  <c r="A4464" i="2" s="1"/>
  <c r="A4465" i="2" s="1"/>
  <c r="A4466" i="2" s="1"/>
  <c r="A4467" i="2" s="1"/>
  <c r="A4468" i="2" s="1"/>
  <c r="A4469" i="2" s="1"/>
  <c r="C4458" i="2"/>
  <c r="C4459" i="2" s="1"/>
  <c r="C4460" i="2" s="1"/>
  <c r="C4461" i="2" s="1"/>
  <c r="C4462" i="2" s="1"/>
  <c r="C4463" i="2" s="1"/>
  <c r="C4464" i="2" s="1"/>
  <c r="C4465" i="2" s="1"/>
  <c r="C4466" i="2" s="1"/>
  <c r="C4467" i="2" s="1"/>
  <c r="C4468" i="2" s="1"/>
  <c r="C4469" i="2" s="1"/>
  <c r="B4458" i="2"/>
  <c r="B4459" i="2" s="1"/>
  <c r="B4460" i="2" s="1"/>
  <c r="B4461" i="2" s="1"/>
  <c r="B4462" i="2" s="1"/>
  <c r="B4463" i="2" s="1"/>
  <c r="B4464" i="2" s="1"/>
  <c r="B4465" i="2" s="1"/>
  <c r="B4466" i="2" s="1"/>
  <c r="B4467" i="2" s="1"/>
  <c r="B4468" i="2" s="1"/>
  <c r="B4469" i="2" s="1"/>
  <c r="F4445" i="2"/>
  <c r="F4441" i="2"/>
  <c r="F4433" i="2"/>
  <c r="F4432" i="2"/>
  <c r="F4440" i="2"/>
  <c r="V4440" i="2" s="1"/>
  <c r="I4440" i="2" s="1"/>
  <c r="F4439" i="2"/>
  <c r="V4439" i="2" s="1"/>
  <c r="I4439" i="2" s="1"/>
  <c r="F4438" i="2"/>
  <c r="V4438" i="2" s="1"/>
  <c r="I4438" i="2" s="1"/>
  <c r="F4436" i="2"/>
  <c r="V4436" i="2" s="1"/>
  <c r="I4436" i="2" s="1"/>
  <c r="F4393" i="2"/>
  <c r="V4393" i="2" s="1"/>
  <c r="I4393" i="2" s="1"/>
  <c r="F4394" i="2"/>
  <c r="V4394" i="2" s="1"/>
  <c r="I4394" i="2" s="1"/>
  <c r="F4392" i="2"/>
  <c r="V4392" i="2" s="1"/>
  <c r="I4392" i="2" s="1"/>
  <c r="F4391" i="2"/>
  <c r="V4391" i="2" s="1"/>
  <c r="I4391" i="2" s="1"/>
  <c r="C4390" i="2"/>
  <c r="C4391" i="2" s="1"/>
  <c r="C4392" i="2" s="1"/>
  <c r="B4390" i="2"/>
  <c r="B4391" i="2" s="1"/>
  <c r="B4392" i="2" s="1"/>
  <c r="B4393" i="2" s="1"/>
  <c r="A4390" i="2"/>
  <c r="F4386" i="2"/>
  <c r="F4384" i="2"/>
  <c r="C4384" i="2"/>
  <c r="C4385" i="2" s="1"/>
  <c r="C4386" i="2" s="1"/>
  <c r="C4387" i="2" s="1"/>
  <c r="C4388" i="2" s="1"/>
  <c r="C4389" i="2" s="1"/>
  <c r="B4384" i="2"/>
  <c r="B4385" i="2" s="1"/>
  <c r="B4386" i="2" s="1"/>
  <c r="B4387" i="2" s="1"/>
  <c r="B4388" i="2" s="1"/>
  <c r="B4389" i="2" s="1"/>
  <c r="A4384" i="2"/>
  <c r="A4385" i="2" s="1"/>
  <c r="A4386" i="2" s="1"/>
  <c r="A4387" i="2" s="1"/>
  <c r="A4388" i="2" s="1"/>
  <c r="A4389" i="2" s="1"/>
  <c r="F4373" i="2"/>
  <c r="V4373" i="2" s="1"/>
  <c r="I4373" i="2" s="1"/>
  <c r="V4384" i="2" l="1"/>
  <c r="I4384" i="2" s="1"/>
  <c r="V4432" i="2"/>
  <c r="I4432" i="2" s="1"/>
  <c r="V4441" i="2"/>
  <c r="I4441" i="2" s="1"/>
  <c r="V4386" i="2"/>
  <c r="I4386" i="2" s="1"/>
  <c r="V4433" i="2"/>
  <c r="I4433" i="2" s="1"/>
  <c r="V4445" i="2"/>
  <c r="I4445" i="2" s="1"/>
  <c r="B4394" i="2"/>
  <c r="C4393" i="2"/>
  <c r="C4394" i="2" s="1"/>
  <c r="F4390" i="2"/>
  <c r="A4391" i="2"/>
  <c r="A4392" i="2" s="1"/>
  <c r="F4369" i="2"/>
  <c r="C4369" i="2"/>
  <c r="C4370" i="2" s="1"/>
  <c r="C4371" i="2" s="1"/>
  <c r="B4369" i="2"/>
  <c r="B4370" i="2" s="1"/>
  <c r="B4371" i="2" s="1"/>
  <c r="A4369" i="2"/>
  <c r="A4370" i="2" s="1"/>
  <c r="A4371" i="2" s="1"/>
  <c r="F4353" i="2"/>
  <c r="V4353" i="2" s="1"/>
  <c r="I4353" i="2" s="1"/>
  <c r="F4352" i="2"/>
  <c r="V4352" i="2" s="1"/>
  <c r="I4352" i="2" s="1"/>
  <c r="F4351" i="2"/>
  <c r="V4351" i="2" s="1"/>
  <c r="I4351" i="2" s="1"/>
  <c r="F4345" i="2"/>
  <c r="V4345" i="2" s="1"/>
  <c r="I4345" i="2" s="1"/>
  <c r="F4321" i="2"/>
  <c r="V4321" i="2" s="1"/>
  <c r="I4321" i="2" s="1"/>
  <c r="F4315" i="2"/>
  <c r="V4315" i="2" s="1"/>
  <c r="I4315" i="2" s="1"/>
  <c r="F4314" i="2"/>
  <c r="V4314" i="2" s="1"/>
  <c r="I4314" i="2" s="1"/>
  <c r="C4313" i="2"/>
  <c r="C4314" i="2" s="1"/>
  <c r="C4315" i="2" s="1"/>
  <c r="B4313" i="2"/>
  <c r="B4314" i="2" s="1"/>
  <c r="B4315" i="2" s="1"/>
  <c r="A4313" i="2"/>
  <c r="A4314" i="2" s="1"/>
  <c r="A4315" i="2" s="1"/>
  <c r="C4295" i="2"/>
  <c r="C4296" i="2" s="1"/>
  <c r="C4297" i="2" s="1"/>
  <c r="C4298" i="2" s="1"/>
  <c r="C4299" i="2" s="1"/>
  <c r="C4300" i="2" s="1"/>
  <c r="C4301" i="2" s="1"/>
  <c r="C4302" i="2" s="1"/>
  <c r="C4303" i="2" s="1"/>
  <c r="C4304" i="2" s="1"/>
  <c r="C4305" i="2" s="1"/>
  <c r="C4306" i="2" s="1"/>
  <c r="B4295" i="2"/>
  <c r="B4296" i="2" s="1"/>
  <c r="B4297" i="2" s="1"/>
  <c r="B4298" i="2" s="1"/>
  <c r="B4299" i="2" s="1"/>
  <c r="B4300" i="2" s="1"/>
  <c r="B4301" i="2" s="1"/>
  <c r="B4302" i="2" s="1"/>
  <c r="B4303" i="2" s="1"/>
  <c r="B4304" i="2" s="1"/>
  <c r="B4305" i="2" s="1"/>
  <c r="B4306" i="2" s="1"/>
  <c r="A4295" i="2"/>
  <c r="V4369" i="2" l="1"/>
  <c r="I4369" i="2" s="1"/>
  <c r="V4390" i="2"/>
  <c r="I4390" i="2" s="1"/>
  <c r="A4393" i="2"/>
  <c r="A4394" i="2" s="1"/>
  <c r="F4313" i="2"/>
  <c r="F4295" i="2"/>
  <c r="A4296" i="2"/>
  <c r="A4297" i="2" s="1"/>
  <c r="A4298" i="2" s="1"/>
  <c r="A4299" i="2" s="1"/>
  <c r="A4300" i="2" s="1"/>
  <c r="A4301" i="2" s="1"/>
  <c r="A4302" i="2" s="1"/>
  <c r="A4303" i="2" s="1"/>
  <c r="A4304" i="2" s="1"/>
  <c r="A4305" i="2" s="1"/>
  <c r="A4306" i="2" s="1"/>
  <c r="F3684" i="2"/>
  <c r="F1059" i="2"/>
  <c r="F4279" i="2"/>
  <c r="F4257" i="2"/>
  <c r="F4256" i="2"/>
  <c r="F4183" i="2"/>
  <c r="F4182" i="2"/>
  <c r="F4163" i="2"/>
  <c r="F4162" i="2"/>
  <c r="F4144" i="2"/>
  <c r="F4143" i="2"/>
  <c r="F4070" i="2"/>
  <c r="F4069" i="2"/>
  <c r="F4064" i="2"/>
  <c r="F4063" i="2"/>
  <c r="F4027" i="2"/>
  <c r="F4026" i="2"/>
  <c r="F3989" i="2"/>
  <c r="F3946" i="2"/>
  <c r="F3945" i="2"/>
  <c r="F3944" i="2"/>
  <c r="F3907" i="2"/>
  <c r="F3906" i="2"/>
  <c r="F3905" i="2"/>
  <c r="F3865" i="2"/>
  <c r="F3829" i="2"/>
  <c r="F3828" i="2"/>
  <c r="F3793" i="2"/>
  <c r="F3792" i="2"/>
  <c r="F3745" i="2"/>
  <c r="F3744" i="2"/>
  <c r="F3743" i="2"/>
  <c r="F3725" i="2"/>
  <c r="F3683" i="2"/>
  <c r="F3682" i="2"/>
  <c r="F3681" i="2"/>
  <c r="F3637" i="2"/>
  <c r="F3563" i="2"/>
  <c r="F3553" i="2"/>
  <c r="F3461" i="2"/>
  <c r="F3460" i="2"/>
  <c r="F3459" i="2"/>
  <c r="V3461" i="2" l="1"/>
  <c r="I3461" i="2" s="1"/>
  <c r="V3743" i="2"/>
  <c r="I3743" i="2" s="1"/>
  <c r="V3460" i="2"/>
  <c r="I3460" i="2" s="1"/>
  <c r="V3637" i="2"/>
  <c r="I3637" i="2" s="1"/>
  <c r="V3725" i="2"/>
  <c r="I3725" i="2" s="1"/>
  <c r="V3792" i="2"/>
  <c r="I3792" i="2" s="1"/>
  <c r="V3865" i="2"/>
  <c r="I3865" i="2" s="1"/>
  <c r="V3944" i="2"/>
  <c r="I3944" i="2" s="1"/>
  <c r="V4026" i="2"/>
  <c r="I4026" i="2" s="1"/>
  <c r="V4069" i="2"/>
  <c r="I4069" i="2" s="1"/>
  <c r="V4162" i="2"/>
  <c r="I4162" i="2" s="1"/>
  <c r="V4256" i="2"/>
  <c r="I4256" i="2" s="1"/>
  <c r="V3684" i="2"/>
  <c r="I3684" i="2" s="1"/>
  <c r="V3459" i="2"/>
  <c r="I3459" i="2" s="1"/>
  <c r="V3563" i="2"/>
  <c r="I3563" i="2" s="1"/>
  <c r="V3683" i="2"/>
  <c r="I3683" i="2" s="1"/>
  <c r="V3745" i="2"/>
  <c r="I3745" i="2" s="1"/>
  <c r="V3829" i="2"/>
  <c r="I3829" i="2" s="1"/>
  <c r="V3907" i="2"/>
  <c r="I3907" i="2" s="1"/>
  <c r="V3989" i="2"/>
  <c r="I3989" i="2" s="1"/>
  <c r="V4064" i="2"/>
  <c r="I4064" i="2" s="1"/>
  <c r="V4144" i="2"/>
  <c r="I4144" i="2" s="1"/>
  <c r="V4183" i="2"/>
  <c r="I4183" i="2" s="1"/>
  <c r="V1059" i="2"/>
  <c r="I1059" i="2" s="1"/>
  <c r="V3553" i="2"/>
  <c r="I3553" i="2" s="1"/>
  <c r="V3682" i="2"/>
  <c r="I3682" i="2" s="1"/>
  <c r="V3744" i="2"/>
  <c r="I3744" i="2" s="1"/>
  <c r="V3828" i="2"/>
  <c r="I3828" i="2" s="1"/>
  <c r="V3906" i="2"/>
  <c r="I3906" i="2" s="1"/>
  <c r="V3946" i="2"/>
  <c r="I3946" i="2" s="1"/>
  <c r="V4063" i="2"/>
  <c r="I4063" i="2" s="1"/>
  <c r="V4143" i="2"/>
  <c r="I4143" i="2" s="1"/>
  <c r="V4182" i="2"/>
  <c r="I4182" i="2" s="1"/>
  <c r="V4279" i="2"/>
  <c r="I4279" i="2" s="1"/>
  <c r="V3681" i="2"/>
  <c r="I3681" i="2" s="1"/>
  <c r="V3793" i="2"/>
  <c r="I3793" i="2" s="1"/>
  <c r="V3905" i="2"/>
  <c r="I3905" i="2" s="1"/>
  <c r="V3945" i="2"/>
  <c r="I3945" i="2" s="1"/>
  <c r="V4027" i="2"/>
  <c r="I4027" i="2" s="1"/>
  <c r="V4070" i="2"/>
  <c r="I4070" i="2" s="1"/>
  <c r="V4163" i="2"/>
  <c r="I4163" i="2" s="1"/>
  <c r="V4257" i="2"/>
  <c r="I4257" i="2" s="1"/>
  <c r="V4295" i="2"/>
  <c r="I4295" i="2" s="1"/>
  <c r="V4313" i="2"/>
  <c r="I4313" i="2" s="1"/>
  <c r="F3629" i="2"/>
  <c r="F4245" i="2"/>
  <c r="F3985" i="2"/>
  <c r="V3985" i="2" s="1"/>
  <c r="I3985" i="2" s="1"/>
  <c r="F3677" i="2"/>
  <c r="F4071" i="2"/>
  <c r="V3677" i="2" l="1"/>
  <c r="I3677" i="2" s="1"/>
  <c r="V4071" i="2"/>
  <c r="I4071" i="2" s="1"/>
  <c r="V3629" i="2"/>
  <c r="I3629" i="2" s="1"/>
  <c r="V4245" i="2"/>
  <c r="I4245" i="2" s="1"/>
  <c r="F4243" i="2"/>
  <c r="F3775" i="2"/>
  <c r="F3636" i="2"/>
  <c r="F3605" i="2"/>
  <c r="F3562" i="2"/>
  <c r="F3552" i="2"/>
  <c r="F3523" i="2"/>
  <c r="F3489" i="2"/>
  <c r="F3458" i="2"/>
  <c r="F3442" i="2"/>
  <c r="F3418" i="2"/>
  <c r="F3375" i="2"/>
  <c r="F3313" i="2"/>
  <c r="F3288" i="2"/>
  <c r="F3268" i="2"/>
  <c r="F3243" i="2"/>
  <c r="F3234" i="2"/>
  <c r="F3225" i="2"/>
  <c r="F3206" i="2"/>
  <c r="F3185" i="2"/>
  <c r="F3173" i="2"/>
  <c r="F3146" i="2"/>
  <c r="F3097" i="2"/>
  <c r="F3086" i="2"/>
  <c r="F3067" i="2"/>
  <c r="F3050" i="2"/>
  <c r="F3039" i="2"/>
  <c r="F3024" i="2"/>
  <c r="F3013" i="2"/>
  <c r="F3004" i="2"/>
  <c r="F2978" i="2"/>
  <c r="F2940" i="2"/>
  <c r="F2918" i="2"/>
  <c r="F2907" i="2"/>
  <c r="F2892" i="2"/>
  <c r="F2878" i="2"/>
  <c r="F2843" i="2"/>
  <c r="F2824" i="2"/>
  <c r="F2793" i="2"/>
  <c r="F2768" i="2"/>
  <c r="F2755" i="2"/>
  <c r="F2747" i="2"/>
  <c r="F2695" i="2"/>
  <c r="F2693" i="2"/>
  <c r="F2673" i="2"/>
  <c r="F2659" i="2"/>
  <c r="F2622" i="2"/>
  <c r="F2610" i="2"/>
  <c r="F2590" i="2"/>
  <c r="F2569" i="2"/>
  <c r="F2554" i="2"/>
  <c r="F2510" i="2"/>
  <c r="F2505" i="2"/>
  <c r="F2483" i="2"/>
  <c r="F2459" i="2"/>
  <c r="F2420" i="2"/>
  <c r="F2382" i="2"/>
  <c r="F2358" i="2"/>
  <c r="F2346" i="2"/>
  <c r="F2317" i="2"/>
  <c r="F2299" i="2"/>
  <c r="F2266" i="2"/>
  <c r="F2238" i="2"/>
  <c r="F2207" i="2"/>
  <c r="F2183" i="2"/>
  <c r="F2171" i="2"/>
  <c r="F2131" i="2"/>
  <c r="F2090" i="2"/>
  <c r="F2070" i="2"/>
  <c r="F2056" i="2"/>
  <c r="F2016" i="2"/>
  <c r="F1986" i="2"/>
  <c r="F1930" i="2"/>
  <c r="F1914" i="2"/>
  <c r="F1896" i="2"/>
  <c r="F1871" i="2"/>
  <c r="F1803" i="2"/>
  <c r="F1760" i="2"/>
  <c r="F1743" i="2"/>
  <c r="F1723" i="2"/>
  <c r="F1722" i="2"/>
  <c r="F1673" i="2"/>
  <c r="F1651" i="2"/>
  <c r="F1584" i="2"/>
  <c r="F1561" i="2"/>
  <c r="F1560" i="2"/>
  <c r="F1520" i="2"/>
  <c r="F1496" i="2"/>
  <c r="F1468" i="2"/>
  <c r="F1457" i="2"/>
  <c r="F1455" i="2"/>
  <c r="F1411" i="2"/>
  <c r="F1370" i="2"/>
  <c r="F1354" i="2"/>
  <c r="F1323" i="2"/>
  <c r="F1262" i="2"/>
  <c r="F1238" i="2"/>
  <c r="F1188" i="2"/>
  <c r="F1172" i="2"/>
  <c r="F1171" i="2"/>
  <c r="F1127" i="2"/>
  <c r="F1070" i="2"/>
  <c r="F1058" i="2"/>
  <c r="F1032" i="2"/>
  <c r="F996" i="2"/>
  <c r="F956" i="2"/>
  <c r="F950" i="2"/>
  <c r="F916" i="2"/>
  <c r="F868" i="2"/>
  <c r="F862" i="2"/>
  <c r="F835" i="2"/>
  <c r="V835" i="2" s="1"/>
  <c r="I835" i="2" s="1"/>
  <c r="F831" i="2"/>
  <c r="F826" i="2"/>
  <c r="F740" i="2"/>
  <c r="F701" i="2"/>
  <c r="F670" i="2"/>
  <c r="F636" i="2"/>
  <c r="F626" i="2"/>
  <c r="F595" i="2"/>
  <c r="F573" i="2"/>
  <c r="F547" i="2"/>
  <c r="F493" i="2"/>
  <c r="F483" i="2"/>
  <c r="F461" i="2"/>
  <c r="F424" i="2"/>
  <c r="F406" i="2"/>
  <c r="F391" i="2"/>
  <c r="F336" i="2"/>
  <c r="F292" i="2"/>
  <c r="F257" i="2"/>
  <c r="F137" i="2"/>
  <c r="F109" i="2"/>
  <c r="V391" i="2" l="1"/>
  <c r="I391" i="2" s="1"/>
  <c r="V109" i="2"/>
  <c r="I109" i="2" s="1"/>
  <c r="V336" i="2"/>
  <c r="I336" i="2" s="1"/>
  <c r="V461" i="2"/>
  <c r="I461" i="2" s="1"/>
  <c r="V573" i="2"/>
  <c r="I573" i="2" s="1"/>
  <c r="V670" i="2"/>
  <c r="I670" i="2" s="1"/>
  <c r="V831" i="2"/>
  <c r="I831" i="2" s="1"/>
  <c r="V916" i="2"/>
  <c r="I916" i="2" s="1"/>
  <c r="V1032" i="2"/>
  <c r="I1032" i="2" s="1"/>
  <c r="V1171" i="2"/>
  <c r="I1171" i="2" s="1"/>
  <c r="V1262" i="2"/>
  <c r="I1262" i="2" s="1"/>
  <c r="V1411" i="2"/>
  <c r="I1411" i="2" s="1"/>
  <c r="V1496" i="2"/>
  <c r="I1496" i="2" s="1"/>
  <c r="V1584" i="2"/>
  <c r="I1584" i="2" s="1"/>
  <c r="V1723" i="2"/>
  <c r="I1723" i="2" s="1"/>
  <c r="V1871" i="2"/>
  <c r="I1871" i="2" s="1"/>
  <c r="V1986" i="2"/>
  <c r="I1986" i="2" s="1"/>
  <c r="V2090" i="2"/>
  <c r="I2090" i="2" s="1"/>
  <c r="V2207" i="2"/>
  <c r="I2207" i="2" s="1"/>
  <c r="V2317" i="2"/>
  <c r="I2317" i="2" s="1"/>
  <c r="V2420" i="2"/>
  <c r="I2420" i="2" s="1"/>
  <c r="V2510" i="2"/>
  <c r="I2510" i="2" s="1"/>
  <c r="V2610" i="2"/>
  <c r="I2610" i="2" s="1"/>
  <c r="V2693" i="2"/>
  <c r="I2693" i="2" s="1"/>
  <c r="V2768" i="2"/>
  <c r="I2768" i="2" s="1"/>
  <c r="V2878" i="2"/>
  <c r="I2878" i="2" s="1"/>
  <c r="V2940" i="2"/>
  <c r="I2940" i="2" s="1"/>
  <c r="V3024" i="2"/>
  <c r="I3024" i="2" s="1"/>
  <c r="V3086" i="2"/>
  <c r="I3086" i="2" s="1"/>
  <c r="V3185" i="2"/>
  <c r="I3185" i="2" s="1"/>
  <c r="V3243" i="2"/>
  <c r="I3243" i="2" s="1"/>
  <c r="V3375" i="2"/>
  <c r="I3375" i="2" s="1"/>
  <c r="V3489" i="2"/>
  <c r="I3489" i="2" s="1"/>
  <c r="V3605" i="2"/>
  <c r="I3605" i="2" s="1"/>
  <c r="V137" i="2"/>
  <c r="I137" i="2" s="1"/>
  <c r="V424" i="2"/>
  <c r="I424" i="2" s="1"/>
  <c r="V636" i="2"/>
  <c r="I636" i="2" s="1"/>
  <c r="V826" i="2"/>
  <c r="I826" i="2" s="1"/>
  <c r="V868" i="2"/>
  <c r="I868" i="2" s="1"/>
  <c r="V996" i="2"/>
  <c r="I996" i="2" s="1"/>
  <c r="V1127" i="2"/>
  <c r="I1127" i="2" s="1"/>
  <c r="V1238" i="2"/>
  <c r="I1238" i="2" s="1"/>
  <c r="V1370" i="2"/>
  <c r="I1370" i="2" s="1"/>
  <c r="V1468" i="2"/>
  <c r="I1468" i="2" s="1"/>
  <c r="V1561" i="2"/>
  <c r="I1561" i="2" s="1"/>
  <c r="V1722" i="2"/>
  <c r="I1722" i="2" s="1"/>
  <c r="V1803" i="2"/>
  <c r="I1803" i="2" s="1"/>
  <c r="V1930" i="2"/>
  <c r="I1930" i="2" s="1"/>
  <c r="V2070" i="2"/>
  <c r="I2070" i="2" s="1"/>
  <c r="V2183" i="2"/>
  <c r="I2183" i="2" s="1"/>
  <c r="V2299" i="2"/>
  <c r="I2299" i="2" s="1"/>
  <c r="V2382" i="2"/>
  <c r="I2382" i="2" s="1"/>
  <c r="V2505" i="2"/>
  <c r="I2505" i="2" s="1"/>
  <c r="V2590" i="2"/>
  <c r="I2590" i="2" s="1"/>
  <c r="V2673" i="2"/>
  <c r="I2673" i="2" s="1"/>
  <c r="V2755" i="2"/>
  <c r="I2755" i="2" s="1"/>
  <c r="V2843" i="2"/>
  <c r="I2843" i="2" s="1"/>
  <c r="V2918" i="2"/>
  <c r="I2918" i="2" s="1"/>
  <c r="V3013" i="2"/>
  <c r="I3013" i="2" s="1"/>
  <c r="V3067" i="2"/>
  <c r="I3067" i="2" s="1"/>
  <c r="V3173" i="2"/>
  <c r="I3173" i="2" s="1"/>
  <c r="V3234" i="2"/>
  <c r="I3234" i="2" s="1"/>
  <c r="V3313" i="2"/>
  <c r="I3313" i="2" s="1"/>
  <c r="V3458" i="2"/>
  <c r="I3458" i="2" s="1"/>
  <c r="V3562" i="2"/>
  <c r="I3562" i="2" s="1"/>
  <c r="V4243" i="2"/>
  <c r="I4243" i="2" s="1"/>
  <c r="V292" i="2"/>
  <c r="I292" i="2" s="1"/>
  <c r="V547" i="2"/>
  <c r="I547" i="2" s="1"/>
  <c r="V257" i="2"/>
  <c r="I257" i="2" s="1"/>
  <c r="V406" i="2"/>
  <c r="I406" i="2" s="1"/>
  <c r="V493" i="2"/>
  <c r="I493" i="2" s="1"/>
  <c r="V626" i="2"/>
  <c r="I626" i="2" s="1"/>
  <c r="V740" i="2"/>
  <c r="I740" i="2" s="1"/>
  <c r="V862" i="2"/>
  <c r="I862" i="2" s="1"/>
  <c r="V956" i="2"/>
  <c r="I956" i="2" s="1"/>
  <c r="V1070" i="2"/>
  <c r="I1070" i="2" s="1"/>
  <c r="V1188" i="2"/>
  <c r="I1188" i="2" s="1"/>
  <c r="V1354" i="2"/>
  <c r="I1354" i="2" s="1"/>
  <c r="V1457" i="2"/>
  <c r="I1457" i="2" s="1"/>
  <c r="V1560" i="2"/>
  <c r="I1560" i="2" s="1"/>
  <c r="V1673" i="2"/>
  <c r="I1673" i="2" s="1"/>
  <c r="V1760" i="2"/>
  <c r="I1760" i="2" s="1"/>
  <c r="V1914" i="2"/>
  <c r="I1914" i="2" s="1"/>
  <c r="V2056" i="2"/>
  <c r="I2056" i="2" s="1"/>
  <c r="V2171" i="2"/>
  <c r="I2171" i="2" s="1"/>
  <c r="V2266" i="2"/>
  <c r="I2266" i="2" s="1"/>
  <c r="V2358" i="2"/>
  <c r="I2358" i="2" s="1"/>
  <c r="V2483" i="2"/>
  <c r="I2483" i="2" s="1"/>
  <c r="V2569" i="2"/>
  <c r="I2569" i="2" s="1"/>
  <c r="V2659" i="2"/>
  <c r="I2659" i="2" s="1"/>
  <c r="V2747" i="2"/>
  <c r="I2747" i="2" s="1"/>
  <c r="V2824" i="2"/>
  <c r="I2824" i="2" s="1"/>
  <c r="V2907" i="2"/>
  <c r="I2907" i="2" s="1"/>
  <c r="V3004" i="2"/>
  <c r="I3004" i="2" s="1"/>
  <c r="V3050" i="2"/>
  <c r="I3050" i="2" s="1"/>
  <c r="V3146" i="2"/>
  <c r="I3146" i="2" s="1"/>
  <c r="V3225" i="2"/>
  <c r="I3225" i="2" s="1"/>
  <c r="V3288" i="2"/>
  <c r="I3288" i="2" s="1"/>
  <c r="V3442" i="2"/>
  <c r="I3442" i="2" s="1"/>
  <c r="V3552" i="2"/>
  <c r="I3552" i="2" s="1"/>
  <c r="V3775" i="2"/>
  <c r="I3775" i="2" s="1"/>
  <c r="V483" i="2"/>
  <c r="I483" i="2" s="1"/>
  <c r="V595" i="2"/>
  <c r="I595" i="2" s="1"/>
  <c r="V701" i="2"/>
  <c r="I701" i="2" s="1"/>
  <c r="V950" i="2"/>
  <c r="I950" i="2" s="1"/>
  <c r="V1058" i="2"/>
  <c r="I1058" i="2" s="1"/>
  <c r="V1172" i="2"/>
  <c r="I1172" i="2" s="1"/>
  <c r="V1323" i="2"/>
  <c r="I1323" i="2" s="1"/>
  <c r="V1455" i="2"/>
  <c r="I1455" i="2" s="1"/>
  <c r="V1520" i="2"/>
  <c r="I1520" i="2" s="1"/>
  <c r="V1651" i="2"/>
  <c r="I1651" i="2" s="1"/>
  <c r="V1743" i="2"/>
  <c r="I1743" i="2" s="1"/>
  <c r="V1896" i="2"/>
  <c r="I1896" i="2" s="1"/>
  <c r="V2016" i="2"/>
  <c r="I2016" i="2" s="1"/>
  <c r="V2131" i="2"/>
  <c r="I2131" i="2" s="1"/>
  <c r="V2238" i="2"/>
  <c r="I2238" i="2" s="1"/>
  <c r="V2346" i="2"/>
  <c r="I2346" i="2" s="1"/>
  <c r="V2459" i="2"/>
  <c r="I2459" i="2" s="1"/>
  <c r="V2554" i="2"/>
  <c r="I2554" i="2" s="1"/>
  <c r="V2622" i="2"/>
  <c r="I2622" i="2" s="1"/>
  <c r="V2695" i="2"/>
  <c r="I2695" i="2" s="1"/>
  <c r="V2793" i="2"/>
  <c r="I2793" i="2" s="1"/>
  <c r="V2892" i="2"/>
  <c r="I2892" i="2" s="1"/>
  <c r="V2978" i="2"/>
  <c r="I2978" i="2" s="1"/>
  <c r="V3039" i="2"/>
  <c r="I3039" i="2" s="1"/>
  <c r="V3097" i="2"/>
  <c r="I3097" i="2" s="1"/>
  <c r="V3206" i="2"/>
  <c r="I3206" i="2" s="1"/>
  <c r="V3268" i="2"/>
  <c r="I3268" i="2" s="1"/>
  <c r="V3418" i="2"/>
  <c r="I3418" i="2" s="1"/>
  <c r="V3523" i="2"/>
  <c r="I3523" i="2" s="1"/>
  <c r="V3636" i="2"/>
  <c r="I3636" i="2" s="1"/>
  <c r="F806" i="2"/>
  <c r="F797" i="2"/>
  <c r="F681" i="2"/>
  <c r="V681" i="2" l="1"/>
  <c r="I681" i="2" s="1"/>
  <c r="V797" i="2"/>
  <c r="I797" i="2" s="1"/>
  <c r="V806" i="2"/>
  <c r="I806" i="2" s="1"/>
  <c r="F3121" i="2"/>
  <c r="V3121" i="2" l="1"/>
  <c r="I3121" i="2" s="1"/>
  <c r="F220" i="2"/>
  <c r="F4291" i="2"/>
  <c r="F4288" i="2"/>
  <c r="F4240" i="2"/>
  <c r="F4236" i="2"/>
  <c r="F4230" i="2"/>
  <c r="F4176" i="2"/>
  <c r="F4130" i="2"/>
  <c r="F4119" i="2"/>
  <c r="F4055" i="2"/>
  <c r="F4045" i="2"/>
  <c r="F4002" i="2"/>
  <c r="F3987" i="2"/>
  <c r="F3982" i="2"/>
  <c r="F3866" i="2"/>
  <c r="F3862" i="2"/>
  <c r="F3859" i="2"/>
  <c r="F3773" i="2"/>
  <c r="F3736" i="2"/>
  <c r="F3720" i="2"/>
  <c r="F3665" i="2"/>
  <c r="F3617" i="2"/>
  <c r="F3603" i="2"/>
  <c r="F3594" i="2"/>
  <c r="F3548" i="2"/>
  <c r="F3502" i="2"/>
  <c r="F3438" i="2"/>
  <c r="F3344" i="2"/>
  <c r="F3261" i="2"/>
  <c r="F3094" i="2"/>
  <c r="F2790" i="2"/>
  <c r="F2731" i="2"/>
  <c r="F2582" i="2"/>
  <c r="F2540" i="2"/>
  <c r="F2409" i="2"/>
  <c r="F2295" i="2"/>
  <c r="F2235" i="2"/>
  <c r="F2168" i="2"/>
  <c r="F2049" i="2"/>
  <c r="F1968" i="2"/>
  <c r="F1827" i="2"/>
  <c r="F1638" i="2"/>
  <c r="F1604" i="2"/>
  <c r="F1547" i="2"/>
  <c r="F1451" i="2"/>
  <c r="F1368" i="2"/>
  <c r="F1352" i="2"/>
  <c r="F1300" i="2"/>
  <c r="F1169" i="2"/>
  <c r="F947" i="2"/>
  <c r="F854" i="2"/>
  <c r="F666" i="2"/>
  <c r="F571" i="2"/>
  <c r="F523" i="2"/>
  <c r="F452" i="2"/>
  <c r="F369" i="2"/>
  <c r="F326" i="2"/>
  <c r="F314" i="2"/>
  <c r="F250" i="2"/>
  <c r="F132" i="2"/>
  <c r="V369" i="2" l="1"/>
  <c r="I369" i="2" s="1"/>
  <c r="V326" i="2"/>
  <c r="I326" i="2" s="1"/>
  <c r="V571" i="2"/>
  <c r="I571" i="2" s="1"/>
  <c r="V1169" i="2"/>
  <c r="I1169" i="2" s="1"/>
  <c r="V1451" i="2"/>
  <c r="I1451" i="2" s="1"/>
  <c r="V1827" i="2"/>
  <c r="I1827" i="2" s="1"/>
  <c r="V2235" i="2"/>
  <c r="I2235" i="2" s="1"/>
  <c r="V2582" i="2"/>
  <c r="I2582" i="2" s="1"/>
  <c r="V3261" i="2"/>
  <c r="I3261" i="2" s="1"/>
  <c r="V3548" i="2"/>
  <c r="I3548" i="2" s="1"/>
  <c r="V3665" i="2"/>
  <c r="I3665" i="2" s="1"/>
  <c r="V3859" i="2"/>
  <c r="I3859" i="2" s="1"/>
  <c r="V3987" i="2"/>
  <c r="I3987" i="2" s="1"/>
  <c r="V4119" i="2"/>
  <c r="I4119" i="2" s="1"/>
  <c r="V4236" i="2"/>
  <c r="I4236" i="2" s="1"/>
  <c r="V314" i="2"/>
  <c r="I314" i="2" s="1"/>
  <c r="V947" i="2"/>
  <c r="I947" i="2" s="1"/>
  <c r="V1368" i="2"/>
  <c r="I1368" i="2" s="1"/>
  <c r="V1638" i="2"/>
  <c r="I1638" i="2" s="1"/>
  <c r="V2168" i="2"/>
  <c r="I2168" i="2" s="1"/>
  <c r="V2540" i="2"/>
  <c r="I2540" i="2" s="1"/>
  <c r="V3094" i="2"/>
  <c r="I3094" i="2" s="1"/>
  <c r="V3502" i="2"/>
  <c r="I3502" i="2" s="1"/>
  <c r="V3617" i="2"/>
  <c r="I3617" i="2" s="1"/>
  <c r="V3773" i="2"/>
  <c r="I3773" i="2" s="1"/>
  <c r="V3982" i="2"/>
  <c r="I3982" i="2" s="1"/>
  <c r="V4055" i="2"/>
  <c r="I4055" i="2" s="1"/>
  <c r="V4230" i="2"/>
  <c r="I4230" i="2" s="1"/>
  <c r="V4291" i="2"/>
  <c r="I4291" i="2" s="1"/>
  <c r="V523" i="2"/>
  <c r="I523" i="2" s="1"/>
  <c r="V250" i="2"/>
  <c r="I250" i="2" s="1"/>
  <c r="V452" i="2"/>
  <c r="I452" i="2" s="1"/>
  <c r="V854" i="2"/>
  <c r="I854" i="2" s="1"/>
  <c r="V1352" i="2"/>
  <c r="I1352" i="2" s="1"/>
  <c r="V1604" i="2"/>
  <c r="I1604" i="2" s="1"/>
  <c r="V2049" i="2"/>
  <c r="I2049" i="2" s="1"/>
  <c r="V2409" i="2"/>
  <c r="I2409" i="2" s="1"/>
  <c r="V2790" i="2"/>
  <c r="I2790" i="2" s="1"/>
  <c r="V3438" i="2"/>
  <c r="I3438" i="2" s="1"/>
  <c r="V3603" i="2"/>
  <c r="I3603" i="2" s="1"/>
  <c r="V3736" i="2"/>
  <c r="I3736" i="2" s="1"/>
  <c r="V3866" i="2"/>
  <c r="I3866" i="2" s="1"/>
  <c r="V4045" i="2"/>
  <c r="I4045" i="2" s="1"/>
  <c r="V4176" i="2"/>
  <c r="I4176" i="2" s="1"/>
  <c r="V4288" i="2"/>
  <c r="I4288" i="2" s="1"/>
  <c r="V132" i="2"/>
  <c r="I132" i="2" s="1"/>
  <c r="V666" i="2"/>
  <c r="I666" i="2" s="1"/>
  <c r="V1300" i="2"/>
  <c r="I1300" i="2" s="1"/>
  <c r="V1547" i="2"/>
  <c r="I1547" i="2" s="1"/>
  <c r="V1968" i="2"/>
  <c r="I1968" i="2" s="1"/>
  <c r="V2295" i="2"/>
  <c r="I2295" i="2" s="1"/>
  <c r="V2731" i="2"/>
  <c r="I2731" i="2" s="1"/>
  <c r="V3344" i="2"/>
  <c r="I3344" i="2" s="1"/>
  <c r="V3594" i="2"/>
  <c r="I3594" i="2" s="1"/>
  <c r="V3720" i="2"/>
  <c r="I3720" i="2" s="1"/>
  <c r="V3862" i="2"/>
  <c r="I3862" i="2" s="1"/>
  <c r="V4002" i="2"/>
  <c r="I4002" i="2" s="1"/>
  <c r="V4130" i="2"/>
  <c r="I4130" i="2" s="1"/>
  <c r="V4240" i="2"/>
  <c r="I4240" i="2" s="1"/>
  <c r="V220" i="2"/>
  <c r="I220" i="2" s="1"/>
  <c r="F3504" i="2"/>
  <c r="F68" i="2"/>
  <c r="F67" i="2"/>
  <c r="F33" i="2"/>
  <c r="F34" i="2"/>
  <c r="F2422" i="2"/>
  <c r="F574" i="2"/>
  <c r="F2825" i="2"/>
  <c r="F3490" i="2"/>
  <c r="F4164" i="2"/>
  <c r="F3419" i="2"/>
  <c r="F3289" i="2"/>
  <c r="E626" i="2"/>
  <c r="F627" i="2"/>
  <c r="F4280" i="2"/>
  <c r="F4258" i="2"/>
  <c r="F4191" i="2"/>
  <c r="F4145" i="2"/>
  <c r="F4121" i="2"/>
  <c r="F4088" i="2"/>
  <c r="F4028" i="2"/>
  <c r="F3990" i="2"/>
  <c r="F3949" i="2"/>
  <c r="F3916" i="2"/>
  <c r="F3869" i="2"/>
  <c r="F3835" i="2"/>
  <c r="F3780" i="2"/>
  <c r="F3755" i="2"/>
  <c r="F3726" i="2"/>
  <c r="F3669" i="2"/>
  <c r="F3639" i="2"/>
  <c r="F3606" i="2"/>
  <c r="F3596" i="2"/>
  <c r="F3569" i="2"/>
  <c r="F3528" i="2"/>
  <c r="F3467" i="2"/>
  <c r="F3376" i="2"/>
  <c r="F3314" i="2"/>
  <c r="F3244" i="2"/>
  <c r="F3235" i="2"/>
  <c r="F3226" i="2"/>
  <c r="F3207" i="2"/>
  <c r="F3186" i="2"/>
  <c r="F3174" i="2"/>
  <c r="F3147" i="2"/>
  <c r="F3068" i="2"/>
  <c r="F3051" i="2"/>
  <c r="F3040" i="2"/>
  <c r="F3025" i="2"/>
  <c r="F3014" i="2"/>
  <c r="F3005" i="2"/>
  <c r="F2979" i="2"/>
  <c r="F2941" i="2"/>
  <c r="F2919" i="2"/>
  <c r="F2908" i="2"/>
  <c r="F2893" i="2"/>
  <c r="F2879" i="2"/>
  <c r="F2862" i="2"/>
  <c r="F2844" i="2"/>
  <c r="F2794" i="2"/>
  <c r="F2769" i="2"/>
  <c r="F2756" i="2"/>
  <c r="F2696" i="2"/>
  <c r="F2674" i="2"/>
  <c r="F2660" i="2"/>
  <c r="F2623" i="2"/>
  <c r="F2570" i="2"/>
  <c r="F2555" i="2"/>
  <c r="F2511" i="2"/>
  <c r="F2484" i="2"/>
  <c r="F2460" i="2"/>
  <c r="F2383" i="2"/>
  <c r="F2359" i="2"/>
  <c r="F2347" i="2"/>
  <c r="F2318" i="2"/>
  <c r="F2300" i="2"/>
  <c r="F2267" i="2"/>
  <c r="F2239" i="2"/>
  <c r="F2208" i="2"/>
  <c r="F2184" i="2"/>
  <c r="F2132" i="2"/>
  <c r="F2091" i="2"/>
  <c r="F2017" i="2"/>
  <c r="F1987" i="2"/>
  <c r="F1931" i="2"/>
  <c r="F1897" i="2"/>
  <c r="F1872" i="2"/>
  <c r="F1804" i="2"/>
  <c r="F1744" i="2"/>
  <c r="F1724" i="2"/>
  <c r="F1674" i="2"/>
  <c r="F1652" i="2"/>
  <c r="F1585" i="2"/>
  <c r="F1567" i="2"/>
  <c r="F1521" i="2"/>
  <c r="F1497" i="2"/>
  <c r="F1469" i="2"/>
  <c r="F1412" i="2"/>
  <c r="F1355" i="2"/>
  <c r="F1324" i="2"/>
  <c r="F1263" i="2"/>
  <c r="F1239" i="2"/>
  <c r="F1189" i="2"/>
  <c r="F1173" i="2"/>
  <c r="F1128" i="2"/>
  <c r="F1071" i="2"/>
  <c r="F1033" i="2"/>
  <c r="F997" i="2"/>
  <c r="F957" i="2"/>
  <c r="F951" i="2"/>
  <c r="F917" i="2"/>
  <c r="F863" i="2"/>
  <c r="F836" i="2"/>
  <c r="F832" i="2"/>
  <c r="F827" i="2"/>
  <c r="F741" i="2"/>
  <c r="F702" i="2"/>
  <c r="F637" i="2"/>
  <c r="F596" i="2"/>
  <c r="F548" i="2"/>
  <c r="F494" i="2"/>
  <c r="F462" i="2"/>
  <c r="F425" i="2"/>
  <c r="F407" i="2"/>
  <c r="F392" i="2"/>
  <c r="F380" i="2"/>
  <c r="F337" i="2"/>
  <c r="F293" i="2"/>
  <c r="F258" i="2"/>
  <c r="F221" i="2"/>
  <c r="F138" i="2"/>
  <c r="F110" i="2"/>
  <c r="F86" i="2"/>
  <c r="V86" i="2" s="1"/>
  <c r="I86" i="2" s="1"/>
  <c r="V337" i="2" l="1"/>
  <c r="I337" i="2" s="1"/>
  <c r="V596" i="2"/>
  <c r="I596" i="2" s="1"/>
  <c r="V917" i="2"/>
  <c r="I917" i="2" s="1"/>
  <c r="V1189" i="2"/>
  <c r="I1189" i="2" s="1"/>
  <c r="V1521" i="2"/>
  <c r="I1521" i="2" s="1"/>
  <c r="V1872" i="2"/>
  <c r="I1872" i="2" s="1"/>
  <c r="V2208" i="2"/>
  <c r="I2208" i="2" s="1"/>
  <c r="V2460" i="2"/>
  <c r="I2460" i="2" s="1"/>
  <c r="V2696" i="2"/>
  <c r="I2696" i="2" s="1"/>
  <c r="V110" i="2"/>
  <c r="I110" i="2" s="1"/>
  <c r="V293" i="2"/>
  <c r="I293" i="2" s="1"/>
  <c r="V407" i="2"/>
  <c r="I407" i="2" s="1"/>
  <c r="V548" i="2"/>
  <c r="I548" i="2" s="1"/>
  <c r="V741" i="2"/>
  <c r="I741" i="2" s="1"/>
  <c r="V863" i="2"/>
  <c r="I863" i="2" s="1"/>
  <c r="V997" i="2"/>
  <c r="I997" i="2" s="1"/>
  <c r="V1173" i="2"/>
  <c r="I1173" i="2" s="1"/>
  <c r="V1324" i="2"/>
  <c r="I1324" i="2" s="1"/>
  <c r="V1497" i="2"/>
  <c r="I1497" i="2" s="1"/>
  <c r="V1652" i="2"/>
  <c r="I1652" i="2" s="1"/>
  <c r="V1804" i="2"/>
  <c r="I1804" i="2" s="1"/>
  <c r="V1987" i="2"/>
  <c r="I1987" i="2" s="1"/>
  <c r="V2184" i="2"/>
  <c r="I2184" i="2" s="1"/>
  <c r="V2300" i="2"/>
  <c r="I2300" i="2" s="1"/>
  <c r="V2383" i="2"/>
  <c r="I2383" i="2" s="1"/>
  <c r="V2555" i="2"/>
  <c r="I2555" i="2" s="1"/>
  <c r="V2674" i="2"/>
  <c r="I2674" i="2" s="1"/>
  <c r="V2794" i="2"/>
  <c r="I2794" i="2" s="1"/>
  <c r="V2893" i="2"/>
  <c r="I2893" i="2" s="1"/>
  <c r="V2979" i="2"/>
  <c r="I2979" i="2" s="1"/>
  <c r="V3040" i="2"/>
  <c r="I3040" i="2" s="1"/>
  <c r="V3174" i="2"/>
  <c r="I3174" i="2" s="1"/>
  <c r="V3235" i="2"/>
  <c r="I3235" i="2" s="1"/>
  <c r="V3467" i="2"/>
  <c r="I3467" i="2" s="1"/>
  <c r="V3606" i="2"/>
  <c r="I3606" i="2" s="1"/>
  <c r="V3755" i="2"/>
  <c r="I3755" i="2" s="1"/>
  <c r="V3916" i="2"/>
  <c r="I3916" i="2" s="1"/>
  <c r="V4088" i="2"/>
  <c r="I4088" i="2" s="1"/>
  <c r="V4258" i="2"/>
  <c r="I4258" i="2" s="1"/>
  <c r="V3490" i="2"/>
  <c r="I3490" i="2" s="1"/>
  <c r="V34" i="2"/>
  <c r="I34" i="2" s="1"/>
  <c r="V3504" i="2"/>
  <c r="I3504" i="2" s="1"/>
  <c r="V392" i="2"/>
  <c r="I392" i="2" s="1"/>
  <c r="V836" i="2"/>
  <c r="I836" i="2" s="1"/>
  <c r="V1128" i="2"/>
  <c r="I1128" i="2" s="1"/>
  <c r="V1469" i="2"/>
  <c r="I1469" i="2" s="1"/>
  <c r="V1744" i="2"/>
  <c r="I1744" i="2" s="1"/>
  <c r="V2132" i="2"/>
  <c r="I2132" i="2" s="1"/>
  <c r="V2359" i="2"/>
  <c r="I2359" i="2" s="1"/>
  <c r="V2660" i="2"/>
  <c r="I2660" i="2" s="1"/>
  <c r="V2769" i="2"/>
  <c r="I2769" i="2" s="1"/>
  <c r="V2879" i="2"/>
  <c r="I2879" i="2" s="1"/>
  <c r="V2941" i="2"/>
  <c r="I2941" i="2" s="1"/>
  <c r="V3025" i="2"/>
  <c r="I3025" i="2" s="1"/>
  <c r="V3147" i="2"/>
  <c r="I3147" i="2" s="1"/>
  <c r="V3226" i="2"/>
  <c r="I3226" i="2" s="1"/>
  <c r="V3376" i="2"/>
  <c r="I3376" i="2" s="1"/>
  <c r="V3596" i="2"/>
  <c r="I3596" i="2" s="1"/>
  <c r="V3726" i="2"/>
  <c r="I3726" i="2" s="1"/>
  <c r="V3869" i="2"/>
  <c r="I3869" i="2" s="1"/>
  <c r="V4028" i="2"/>
  <c r="I4028" i="2" s="1"/>
  <c r="V4191" i="2"/>
  <c r="I4191" i="2" s="1"/>
  <c r="V4164" i="2"/>
  <c r="I4164" i="2" s="1"/>
  <c r="V574" i="2"/>
  <c r="I574" i="2" s="1"/>
  <c r="V68" i="2"/>
  <c r="I68" i="2" s="1"/>
  <c r="V258" i="2"/>
  <c r="I258" i="2" s="1"/>
  <c r="V494" i="2"/>
  <c r="I494" i="2" s="1"/>
  <c r="V702" i="2"/>
  <c r="I702" i="2" s="1"/>
  <c r="V957" i="2"/>
  <c r="I957" i="2" s="1"/>
  <c r="V1263" i="2"/>
  <c r="I1263" i="2" s="1"/>
  <c r="V1585" i="2"/>
  <c r="I1585" i="2" s="1"/>
  <c r="V1931" i="2"/>
  <c r="I1931" i="2" s="1"/>
  <c r="V2267" i="2"/>
  <c r="I2267" i="2" s="1"/>
  <c r="V2511" i="2"/>
  <c r="I2511" i="2" s="1"/>
  <c r="V221" i="2"/>
  <c r="I221" i="2" s="1"/>
  <c r="V380" i="2"/>
  <c r="I380" i="2" s="1"/>
  <c r="V462" i="2"/>
  <c r="I462" i="2" s="1"/>
  <c r="V637" i="2"/>
  <c r="I637" i="2" s="1"/>
  <c r="V832" i="2"/>
  <c r="I832" i="2" s="1"/>
  <c r="V951" i="2"/>
  <c r="I951" i="2" s="1"/>
  <c r="V1071" i="2"/>
  <c r="I1071" i="2" s="1"/>
  <c r="V1239" i="2"/>
  <c r="I1239" i="2" s="1"/>
  <c r="V1412" i="2"/>
  <c r="I1412" i="2" s="1"/>
  <c r="V1567" i="2"/>
  <c r="I1567" i="2" s="1"/>
  <c r="V1724" i="2"/>
  <c r="I1724" i="2" s="1"/>
  <c r="V1897" i="2"/>
  <c r="I1897" i="2" s="1"/>
  <c r="V2091" i="2"/>
  <c r="I2091" i="2" s="1"/>
  <c r="V2239" i="2"/>
  <c r="I2239" i="2" s="1"/>
  <c r="V2347" i="2"/>
  <c r="I2347" i="2" s="1"/>
  <c r="V2484" i="2"/>
  <c r="I2484" i="2" s="1"/>
  <c r="V2623" i="2"/>
  <c r="I2623" i="2" s="1"/>
  <c r="V2756" i="2"/>
  <c r="I2756" i="2" s="1"/>
  <c r="V2862" i="2"/>
  <c r="I2862" i="2" s="1"/>
  <c r="V2919" i="2"/>
  <c r="I2919" i="2" s="1"/>
  <c r="V3014" i="2"/>
  <c r="I3014" i="2" s="1"/>
  <c r="V3068" i="2"/>
  <c r="I3068" i="2" s="1"/>
  <c r="V3207" i="2"/>
  <c r="I3207" i="2" s="1"/>
  <c r="V3314" i="2"/>
  <c r="I3314" i="2" s="1"/>
  <c r="V3569" i="2"/>
  <c r="I3569" i="2" s="1"/>
  <c r="V3669" i="2"/>
  <c r="I3669" i="2" s="1"/>
  <c r="V3835" i="2"/>
  <c r="I3835" i="2" s="1"/>
  <c r="V3990" i="2"/>
  <c r="I3990" i="2" s="1"/>
  <c r="V4145" i="2"/>
  <c r="I4145" i="2" s="1"/>
  <c r="V627" i="2"/>
  <c r="I627" i="2" s="1"/>
  <c r="V3419" i="2"/>
  <c r="I3419" i="2" s="1"/>
  <c r="V67" i="2"/>
  <c r="I67" i="2" s="1"/>
  <c r="V138" i="2"/>
  <c r="I138" i="2" s="1"/>
  <c r="V425" i="2"/>
  <c r="I425" i="2" s="1"/>
  <c r="V827" i="2"/>
  <c r="I827" i="2" s="1"/>
  <c r="V1033" i="2"/>
  <c r="I1033" i="2" s="1"/>
  <c r="V1355" i="2"/>
  <c r="I1355" i="2" s="1"/>
  <c r="V1674" i="2"/>
  <c r="I1674" i="2" s="1"/>
  <c r="V2017" i="2"/>
  <c r="I2017" i="2" s="1"/>
  <c r="V2318" i="2"/>
  <c r="I2318" i="2" s="1"/>
  <c r="V2570" i="2"/>
  <c r="I2570" i="2" s="1"/>
  <c r="V2844" i="2"/>
  <c r="I2844" i="2" s="1"/>
  <c r="V2908" i="2"/>
  <c r="I2908" i="2" s="1"/>
  <c r="V3005" i="2"/>
  <c r="I3005" i="2" s="1"/>
  <c r="V3051" i="2"/>
  <c r="I3051" i="2" s="1"/>
  <c r="V3186" i="2"/>
  <c r="I3186" i="2" s="1"/>
  <c r="V3244" i="2"/>
  <c r="I3244" i="2" s="1"/>
  <c r="V3528" i="2"/>
  <c r="I3528" i="2" s="1"/>
  <c r="V3639" i="2"/>
  <c r="I3639" i="2" s="1"/>
  <c r="V3780" i="2"/>
  <c r="I3780" i="2" s="1"/>
  <c r="V3949" i="2"/>
  <c r="I3949" i="2" s="1"/>
  <c r="V4121" i="2"/>
  <c r="I4121" i="2" s="1"/>
  <c r="V4280" i="2"/>
  <c r="I4280" i="2" s="1"/>
  <c r="V3289" i="2"/>
  <c r="I3289" i="2" s="1"/>
  <c r="V2825" i="2"/>
  <c r="I2825" i="2" s="1"/>
  <c r="V2422" i="2"/>
  <c r="I2422" i="2" s="1"/>
  <c r="V33" i="2"/>
  <c r="I33" i="2" s="1"/>
  <c r="E2316" i="2"/>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B3" i="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C3" i="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O13" i="1"/>
  <c r="O16" i="1"/>
  <c r="A26" i="1"/>
  <c r="B26" i="1"/>
  <c r="C26" i="1"/>
  <c r="A27" i="1"/>
  <c r="B27" i="1"/>
  <c r="C27" i="1"/>
  <c r="A28" i="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B28" i="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C28" i="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O41" i="1"/>
  <c r="O47" i="1"/>
  <c r="O48" i="1"/>
  <c r="O49" i="1"/>
  <c r="O50" i="1"/>
  <c r="O51" i="1"/>
  <c r="O52" i="1"/>
  <c r="A54" i="1"/>
  <c r="B54" i="1"/>
  <c r="C54" i="1"/>
  <c r="A55" i="1"/>
  <c r="B55" i="1"/>
  <c r="C55" i="1"/>
  <c r="A56" i="1"/>
  <c r="A57" i="1" s="1"/>
  <c r="A58" i="1" s="1"/>
  <c r="A59" i="1" s="1"/>
  <c r="A60" i="1" s="1"/>
  <c r="A61" i="1" s="1"/>
  <c r="A62" i="1" s="1"/>
  <c r="A63" i="1" s="1"/>
  <c r="A64" i="1" s="1"/>
  <c r="A65" i="1" s="1"/>
  <c r="A66" i="1" s="1"/>
  <c r="A67" i="1" s="1"/>
  <c r="A68" i="1" s="1"/>
  <c r="A69" i="1" s="1"/>
  <c r="A70" i="1" s="1"/>
  <c r="A71" i="1" s="1"/>
  <c r="A72" i="1" s="1"/>
  <c r="A73" i="1" s="1"/>
  <c r="A74" i="1" s="1"/>
  <c r="A75" i="1" s="1"/>
  <c r="A76" i="1" s="1"/>
  <c r="B56" i="1"/>
  <c r="B57" i="1" s="1"/>
  <c r="B58" i="1" s="1"/>
  <c r="B59" i="1" s="1"/>
  <c r="B60" i="1" s="1"/>
  <c r="B61" i="1" s="1"/>
  <c r="B62" i="1" s="1"/>
  <c r="B63" i="1" s="1"/>
  <c r="B64" i="1" s="1"/>
  <c r="B65" i="1" s="1"/>
  <c r="B66" i="1" s="1"/>
  <c r="B67" i="1" s="1"/>
  <c r="B68" i="1" s="1"/>
  <c r="B69" i="1" s="1"/>
  <c r="B70" i="1" s="1"/>
  <c r="B71" i="1" s="1"/>
  <c r="B72" i="1" s="1"/>
  <c r="B73" i="1" s="1"/>
  <c r="B74" i="1" s="1"/>
  <c r="B75" i="1" s="1"/>
  <c r="B76" i="1" s="1"/>
  <c r="C56" i="1"/>
  <c r="C57" i="1" s="1"/>
  <c r="C58" i="1" s="1"/>
  <c r="C59" i="1" s="1"/>
  <c r="C60" i="1" s="1"/>
  <c r="C61" i="1" s="1"/>
  <c r="C62" i="1" s="1"/>
  <c r="C63" i="1" s="1"/>
  <c r="C64" i="1" s="1"/>
  <c r="C65" i="1" s="1"/>
  <c r="C66" i="1" s="1"/>
  <c r="C67" i="1" s="1"/>
  <c r="C68" i="1" s="1"/>
  <c r="C69" i="1" s="1"/>
  <c r="C70" i="1" s="1"/>
  <c r="C71" i="1" s="1"/>
  <c r="C72" i="1" s="1"/>
  <c r="C73" i="1" s="1"/>
  <c r="C74" i="1" s="1"/>
  <c r="C75" i="1" s="1"/>
  <c r="C76" i="1" s="1"/>
  <c r="O67" i="1"/>
  <c r="O68" i="1"/>
  <c r="O69" i="1"/>
  <c r="O70" i="1"/>
  <c r="O71" i="1"/>
  <c r="O72" i="1"/>
  <c r="O73" i="1"/>
  <c r="O74" i="1"/>
  <c r="O75" i="1"/>
  <c r="O76" i="1"/>
  <c r="A77" i="1"/>
  <c r="B77" i="1"/>
  <c r="C77" i="1"/>
  <c r="A78" i="1"/>
  <c r="B78" i="1"/>
  <c r="C78" i="1"/>
  <c r="A79" i="1"/>
  <c r="A80" i="1" s="1"/>
  <c r="A81" i="1" s="1"/>
  <c r="A82" i="1" s="1"/>
  <c r="A83" i="1" s="1"/>
  <c r="A84" i="1" s="1"/>
  <c r="A85" i="1" s="1"/>
  <c r="A86" i="1" s="1"/>
  <c r="A87" i="1" s="1"/>
  <c r="A88" i="1" s="1"/>
  <c r="A89" i="1" s="1"/>
  <c r="A90" i="1" s="1"/>
  <c r="A91" i="1" s="1"/>
  <c r="A92" i="1" s="1"/>
  <c r="A93" i="1" s="1"/>
  <c r="A94" i="1" s="1"/>
  <c r="A95" i="1" s="1"/>
  <c r="A96" i="1" s="1"/>
  <c r="A97" i="1" s="1"/>
  <c r="A98" i="1" s="1"/>
  <c r="A99" i="1" s="1"/>
  <c r="A100" i="1" s="1"/>
  <c r="B79" i="1"/>
  <c r="B80" i="1" s="1"/>
  <c r="B81" i="1" s="1"/>
  <c r="B82" i="1" s="1"/>
  <c r="B83" i="1" s="1"/>
  <c r="B84" i="1" s="1"/>
  <c r="B85" i="1" s="1"/>
  <c r="B86" i="1" s="1"/>
  <c r="B87" i="1" s="1"/>
  <c r="B88" i="1" s="1"/>
  <c r="B89" i="1" s="1"/>
  <c r="B90" i="1" s="1"/>
  <c r="B91" i="1" s="1"/>
  <c r="B92" i="1" s="1"/>
  <c r="B93" i="1" s="1"/>
  <c r="B94" i="1" s="1"/>
  <c r="B95" i="1" s="1"/>
  <c r="B96" i="1" s="1"/>
  <c r="B97" i="1" s="1"/>
  <c r="B98" i="1" s="1"/>
  <c r="B99" i="1" s="1"/>
  <c r="B100" i="1" s="1"/>
  <c r="C79" i="1"/>
  <c r="C80" i="1" s="1"/>
  <c r="C81" i="1" s="1"/>
  <c r="C82" i="1" s="1"/>
  <c r="C83" i="1" s="1"/>
  <c r="C84" i="1" s="1"/>
  <c r="C85" i="1" s="1"/>
  <c r="C86" i="1" s="1"/>
  <c r="C87" i="1" s="1"/>
  <c r="C88" i="1" s="1"/>
  <c r="C89" i="1" s="1"/>
  <c r="C90" i="1" s="1"/>
  <c r="C91" i="1" s="1"/>
  <c r="C92" i="1" s="1"/>
  <c r="C93" i="1" s="1"/>
  <c r="C94" i="1" s="1"/>
  <c r="C95" i="1" s="1"/>
  <c r="C96" i="1" s="1"/>
  <c r="C97" i="1" s="1"/>
  <c r="C98" i="1" s="1"/>
  <c r="C99" i="1" s="1"/>
  <c r="C100" i="1" s="1"/>
  <c r="O85" i="1"/>
  <c r="O94" i="1"/>
  <c r="O95" i="1"/>
  <c r="O96" i="1"/>
  <c r="O97" i="1"/>
  <c r="O99" i="1"/>
  <c r="A101" i="1"/>
  <c r="B101" i="1"/>
  <c r="C101" i="1"/>
  <c r="A102" i="1"/>
  <c r="B102" i="1"/>
  <c r="C102" i="1"/>
  <c r="A103" i="1"/>
  <c r="A104" i="1" s="1"/>
  <c r="A105" i="1" s="1"/>
  <c r="A106" i="1" s="1"/>
  <c r="A107" i="1" s="1"/>
  <c r="A108" i="1" s="1"/>
  <c r="A109" i="1" s="1"/>
  <c r="A110" i="1" s="1"/>
  <c r="A111" i="1" s="1"/>
  <c r="A112" i="1" s="1"/>
  <c r="A113" i="1" s="1"/>
  <c r="B103" i="1"/>
  <c r="B104" i="1" s="1"/>
  <c r="B105" i="1" s="1"/>
  <c r="B106" i="1" s="1"/>
  <c r="B107" i="1" s="1"/>
  <c r="B108" i="1" s="1"/>
  <c r="B109" i="1" s="1"/>
  <c r="B110" i="1" s="1"/>
  <c r="B111" i="1" s="1"/>
  <c r="B112" i="1" s="1"/>
  <c r="B113" i="1" s="1"/>
  <c r="C103" i="1"/>
  <c r="C104" i="1" s="1"/>
  <c r="C105" i="1" s="1"/>
  <c r="C106" i="1" s="1"/>
  <c r="C107" i="1" s="1"/>
  <c r="C108" i="1" s="1"/>
  <c r="C109" i="1" s="1"/>
  <c r="C110" i="1" s="1"/>
  <c r="C111" i="1" s="1"/>
  <c r="C112" i="1" s="1"/>
  <c r="C113" i="1" s="1"/>
  <c r="O112" i="1"/>
  <c r="O113" i="1"/>
  <c r="A114" i="1"/>
  <c r="B114" i="1"/>
  <c r="C114" i="1"/>
  <c r="A115" i="1"/>
  <c r="A116" i="1" s="1"/>
  <c r="A117" i="1" s="1"/>
  <c r="A118" i="1" s="1"/>
  <c r="A119" i="1" s="1"/>
  <c r="A120" i="1" s="1"/>
  <c r="A121" i="1" s="1"/>
  <c r="A122" i="1" s="1"/>
  <c r="A123" i="1" s="1"/>
  <c r="A124" i="1" s="1"/>
  <c r="A125" i="1" s="1"/>
  <c r="A126" i="1" s="1"/>
  <c r="A127" i="1" s="1"/>
  <c r="A128" i="1" s="1"/>
  <c r="A129" i="1" s="1"/>
  <c r="B115" i="1"/>
  <c r="B116" i="1" s="1"/>
  <c r="B117" i="1" s="1"/>
  <c r="B118" i="1" s="1"/>
  <c r="B119" i="1" s="1"/>
  <c r="B120" i="1" s="1"/>
  <c r="B121" i="1" s="1"/>
  <c r="B122" i="1" s="1"/>
  <c r="B123" i="1" s="1"/>
  <c r="B124" i="1" s="1"/>
  <c r="B125" i="1" s="1"/>
  <c r="B126" i="1" s="1"/>
  <c r="B127" i="1" s="1"/>
  <c r="B128" i="1" s="1"/>
  <c r="B129" i="1" s="1"/>
  <c r="C115" i="1"/>
  <c r="C116" i="1" s="1"/>
  <c r="C117" i="1" s="1"/>
  <c r="C118" i="1" s="1"/>
  <c r="C119" i="1" s="1"/>
  <c r="C120" i="1" s="1"/>
  <c r="C121" i="1" s="1"/>
  <c r="C122" i="1" s="1"/>
  <c r="C123" i="1" s="1"/>
  <c r="C124" i="1" s="1"/>
  <c r="C125" i="1" s="1"/>
  <c r="C126" i="1" s="1"/>
  <c r="C127" i="1" s="1"/>
  <c r="C128" i="1" s="1"/>
  <c r="C129" i="1" s="1"/>
  <c r="A130" i="1"/>
  <c r="B130" i="1"/>
  <c r="C130" i="1"/>
  <c r="O131" i="1"/>
  <c r="O132" i="1"/>
  <c r="O133" i="1"/>
  <c r="O134" i="1"/>
  <c r="A138" i="1"/>
  <c r="B138" i="1"/>
  <c r="C138" i="1"/>
  <c r="A139" i="1"/>
  <c r="B139" i="1"/>
  <c r="C139" i="1"/>
  <c r="A140" i="1"/>
  <c r="A141" i="1" s="1"/>
  <c r="A142" i="1" s="1"/>
  <c r="A143" i="1" s="1"/>
  <c r="A144" i="1" s="1"/>
  <c r="A145" i="1" s="1"/>
  <c r="A146" i="1" s="1"/>
  <c r="A147" i="1" s="1"/>
  <c r="A148" i="1" s="1"/>
  <c r="A149" i="1" s="1"/>
  <c r="A150" i="1" s="1"/>
  <c r="A151" i="1" s="1"/>
  <c r="A152" i="1" s="1"/>
  <c r="A153" i="1" s="1"/>
  <c r="A154" i="1" s="1"/>
  <c r="A155" i="1" s="1"/>
  <c r="A156" i="1" s="1"/>
  <c r="A157" i="1" s="1"/>
  <c r="A158" i="1" s="1"/>
  <c r="A159" i="1" s="1"/>
  <c r="B140" i="1"/>
  <c r="B141" i="1" s="1"/>
  <c r="B142" i="1" s="1"/>
  <c r="B143" i="1" s="1"/>
  <c r="B144" i="1" s="1"/>
  <c r="B145" i="1" s="1"/>
  <c r="B146" i="1" s="1"/>
  <c r="B147" i="1" s="1"/>
  <c r="B148" i="1" s="1"/>
  <c r="B149" i="1" s="1"/>
  <c r="B150" i="1" s="1"/>
  <c r="B151" i="1" s="1"/>
  <c r="B152" i="1" s="1"/>
  <c r="B153" i="1" s="1"/>
  <c r="B154" i="1" s="1"/>
  <c r="B155" i="1" s="1"/>
  <c r="B156" i="1" s="1"/>
  <c r="B157" i="1" s="1"/>
  <c r="B158" i="1" s="1"/>
  <c r="B159" i="1" s="1"/>
  <c r="C140" i="1"/>
  <c r="C141" i="1" s="1"/>
  <c r="C142" i="1" s="1"/>
  <c r="C143" i="1" s="1"/>
  <c r="C144" i="1" s="1"/>
  <c r="C145" i="1" s="1"/>
  <c r="C146" i="1" s="1"/>
  <c r="C147" i="1" s="1"/>
  <c r="C148" i="1" s="1"/>
  <c r="C149" i="1" s="1"/>
  <c r="C150" i="1" s="1"/>
  <c r="C151" i="1" s="1"/>
  <c r="C152" i="1" s="1"/>
  <c r="C153" i="1" s="1"/>
  <c r="C154" i="1" s="1"/>
  <c r="C155" i="1" s="1"/>
  <c r="C156" i="1" s="1"/>
  <c r="C157" i="1" s="1"/>
  <c r="C158" i="1" s="1"/>
  <c r="C159" i="1" s="1"/>
  <c r="O148" i="1"/>
  <c r="O149" i="1"/>
  <c r="O154" i="1"/>
  <c r="O155" i="1"/>
  <c r="O156" i="1"/>
  <c r="O157" i="1"/>
  <c r="A160" i="1"/>
  <c r="B160" i="1"/>
  <c r="C160" i="1"/>
  <c r="A161" i="1"/>
  <c r="A162" i="1" s="1"/>
  <c r="A163" i="1" s="1"/>
  <c r="A164" i="1" s="1"/>
  <c r="A165" i="1" s="1"/>
  <c r="A166" i="1" s="1"/>
  <c r="A167" i="1" s="1"/>
  <c r="A168" i="1" s="1"/>
  <c r="A169" i="1" s="1"/>
  <c r="A170" i="1" s="1"/>
  <c r="A171" i="1" s="1"/>
  <c r="A172" i="1" s="1"/>
  <c r="A173" i="1" s="1"/>
  <c r="A174" i="1" s="1"/>
  <c r="A175" i="1" s="1"/>
  <c r="B161" i="1"/>
  <c r="B162" i="1" s="1"/>
  <c r="B163" i="1" s="1"/>
  <c r="B164" i="1" s="1"/>
  <c r="B165" i="1" s="1"/>
  <c r="B166" i="1" s="1"/>
  <c r="B167" i="1" s="1"/>
  <c r="B168" i="1" s="1"/>
  <c r="B169" i="1" s="1"/>
  <c r="B170" i="1" s="1"/>
  <c r="B171" i="1" s="1"/>
  <c r="B172" i="1" s="1"/>
  <c r="B173" i="1" s="1"/>
  <c r="B174" i="1" s="1"/>
  <c r="B175" i="1" s="1"/>
  <c r="C161" i="1"/>
  <c r="C162" i="1" s="1"/>
  <c r="C163" i="1" s="1"/>
  <c r="C164" i="1" s="1"/>
  <c r="C165" i="1" s="1"/>
  <c r="C166" i="1" s="1"/>
  <c r="C167" i="1" s="1"/>
  <c r="C168" i="1" s="1"/>
  <c r="C169" i="1" s="1"/>
  <c r="C170" i="1" s="1"/>
  <c r="C171" i="1" s="1"/>
  <c r="C172" i="1" s="1"/>
  <c r="C173" i="1" s="1"/>
  <c r="C174" i="1" s="1"/>
  <c r="C175" i="1" s="1"/>
  <c r="O162" i="1"/>
  <c r="O163" i="1"/>
  <c r="O164" i="1"/>
  <c r="O165" i="1"/>
  <c r="O168" i="1"/>
  <c r="O172" i="1"/>
  <c r="O173" i="1"/>
  <c r="O174" i="1"/>
  <c r="A176" i="1"/>
  <c r="B176" i="1"/>
  <c r="C176" i="1"/>
  <c r="A182" i="1"/>
  <c r="B182" i="1"/>
  <c r="C182" i="1"/>
  <c r="O185" i="1"/>
  <c r="O186" i="1"/>
  <c r="O187" i="1"/>
  <c r="A189" i="1"/>
  <c r="B189" i="1"/>
  <c r="C189" i="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B190" i="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C190" i="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O196" i="1"/>
  <c r="O198" i="1"/>
  <c r="O199" i="1"/>
  <c r="O204" i="1"/>
  <c r="O206" i="1"/>
  <c r="O207" i="1"/>
  <c r="O208" i="1"/>
  <c r="A212" i="1"/>
  <c r="B212" i="1"/>
  <c r="C212" i="1"/>
  <c r="A213" i="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B213" i="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C213" i="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O214" i="1"/>
  <c r="O215" i="1"/>
  <c r="O218" i="1"/>
  <c r="O223" i="1"/>
  <c r="O225" i="1"/>
  <c r="O227" i="1"/>
  <c r="O228" i="1"/>
  <c r="O231" i="1"/>
  <c r="O232" i="1"/>
  <c r="O233" i="1"/>
  <c r="O234" i="1"/>
  <c r="O235" i="1"/>
  <c r="O236" i="1"/>
  <c r="A239" i="1"/>
  <c r="B239" i="1"/>
  <c r="C239" i="1"/>
  <c r="A240" i="1"/>
  <c r="A241" i="1" s="1"/>
  <c r="A242" i="1" s="1"/>
  <c r="A243" i="1" s="1"/>
  <c r="A244" i="1" s="1"/>
  <c r="A245" i="1" s="1"/>
  <c r="A246" i="1" s="1"/>
  <c r="B240" i="1"/>
  <c r="B241" i="1" s="1"/>
  <c r="B242" i="1" s="1"/>
  <c r="B243" i="1" s="1"/>
  <c r="B244" i="1" s="1"/>
  <c r="B245" i="1" s="1"/>
  <c r="B246" i="1" s="1"/>
  <c r="C240" i="1"/>
  <c r="C241" i="1" s="1"/>
  <c r="C242" i="1" s="1"/>
  <c r="C243" i="1" s="1"/>
  <c r="C244" i="1" s="1"/>
  <c r="C245" i="1" s="1"/>
  <c r="C246" i="1" s="1"/>
  <c r="O241" i="1"/>
  <c r="O243" i="1"/>
  <c r="O244" i="1"/>
  <c r="O245" i="1"/>
  <c r="O246" i="1"/>
  <c r="A247" i="1"/>
  <c r="B247" i="1"/>
  <c r="C247" i="1"/>
  <c r="O251" i="1"/>
  <c r="O252" i="1"/>
  <c r="O253" i="1"/>
  <c r="A256" i="1"/>
  <c r="B256" i="1"/>
  <c r="C256" i="1"/>
  <c r="A257" i="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B257" i="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C257" i="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O258" i="1"/>
  <c r="O259" i="1"/>
  <c r="O260" i="1"/>
  <c r="O267" i="1"/>
  <c r="O272" i="1"/>
  <c r="O273" i="1"/>
  <c r="O278" i="1"/>
  <c r="A279" i="1"/>
  <c r="B279" i="1"/>
  <c r="C279" i="1"/>
  <c r="A280" i="1"/>
  <c r="A281" i="1" s="1"/>
  <c r="A282" i="1" s="1"/>
  <c r="A283" i="1" s="1"/>
  <c r="A284" i="1" s="1"/>
  <c r="A285" i="1" s="1"/>
  <c r="A286" i="1" s="1"/>
  <c r="A287" i="1" s="1"/>
  <c r="A288" i="1" s="1"/>
  <c r="A289" i="1" s="1"/>
  <c r="A290" i="1" s="1"/>
  <c r="A291" i="1" s="1"/>
  <c r="A292" i="1" s="1"/>
  <c r="A293" i="1" s="1"/>
  <c r="A294" i="1" s="1"/>
  <c r="A295" i="1" s="1"/>
  <c r="A296" i="1" s="1"/>
  <c r="A297" i="1" s="1"/>
  <c r="B280" i="1"/>
  <c r="B281" i="1" s="1"/>
  <c r="B282" i="1" s="1"/>
  <c r="B283" i="1" s="1"/>
  <c r="B284" i="1" s="1"/>
  <c r="B285" i="1" s="1"/>
  <c r="B286" i="1" s="1"/>
  <c r="B287" i="1" s="1"/>
  <c r="B288" i="1" s="1"/>
  <c r="B289" i="1" s="1"/>
  <c r="B290" i="1" s="1"/>
  <c r="B291" i="1" s="1"/>
  <c r="B292" i="1" s="1"/>
  <c r="B293" i="1" s="1"/>
  <c r="B294" i="1" s="1"/>
  <c r="B295" i="1" s="1"/>
  <c r="B296" i="1" s="1"/>
  <c r="B297" i="1" s="1"/>
  <c r="C280" i="1"/>
  <c r="C281" i="1" s="1"/>
  <c r="C282" i="1" s="1"/>
  <c r="C283" i="1" s="1"/>
  <c r="C284" i="1" s="1"/>
  <c r="C285" i="1" s="1"/>
  <c r="C286" i="1" s="1"/>
  <c r="C287" i="1" s="1"/>
  <c r="C288" i="1" s="1"/>
  <c r="C289" i="1" s="1"/>
  <c r="C290" i="1" s="1"/>
  <c r="C291" i="1" s="1"/>
  <c r="C292" i="1" s="1"/>
  <c r="C293" i="1" s="1"/>
  <c r="C294" i="1" s="1"/>
  <c r="C295" i="1" s="1"/>
  <c r="C296" i="1" s="1"/>
  <c r="C297" i="1" s="1"/>
  <c r="O281" i="1"/>
  <c r="O282" i="1"/>
  <c r="O283" i="1"/>
  <c r="O285" i="1"/>
  <c r="O286" i="1"/>
  <c r="O292" i="1"/>
  <c r="A298" i="1"/>
  <c r="B298" i="1"/>
  <c r="C298" i="1"/>
  <c r="A299" i="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B299" i="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C299" i="1"/>
  <c r="C300" i="1" s="1"/>
  <c r="C301" i="1" s="1"/>
  <c r="C302" i="1" s="1"/>
  <c r="C303" i="1" s="1"/>
  <c r="C304" i="1" s="1"/>
  <c r="C305" i="1" s="1"/>
  <c r="C306" i="1" s="1"/>
  <c r="C307" i="1" s="1"/>
  <c r="C308" i="1" s="1"/>
  <c r="C309" i="1" s="1"/>
  <c r="C310" i="1" s="1"/>
  <c r="C311" i="1" s="1"/>
  <c r="C312" i="1" s="1"/>
  <c r="C313" i="1" s="1"/>
  <c r="C314" i="1" s="1"/>
  <c r="C315" i="1" s="1"/>
  <c r="C316" i="1" s="1"/>
  <c r="C317" i="1" s="1"/>
  <c r="C318" i="1" s="1"/>
  <c r="C319" i="1" s="1"/>
  <c r="C320" i="1" s="1"/>
  <c r="C321" i="1" s="1"/>
  <c r="C322" i="1" s="1"/>
  <c r="C323" i="1" s="1"/>
  <c r="C324" i="1" s="1"/>
  <c r="C325" i="1" s="1"/>
  <c r="C326" i="1" s="1"/>
  <c r="C327" i="1" s="1"/>
  <c r="C328" i="1" s="1"/>
  <c r="C329" i="1" s="1"/>
  <c r="C330" i="1" s="1"/>
  <c r="C331" i="1" s="1"/>
  <c r="O300" i="1"/>
  <c r="O301" i="1"/>
  <c r="O302" i="1"/>
  <c r="O303" i="1"/>
  <c r="O305" i="1"/>
  <c r="O310" i="1"/>
  <c r="O313" i="1"/>
  <c r="O321" i="1"/>
  <c r="O322" i="1"/>
  <c r="O323" i="1"/>
  <c r="O324" i="1"/>
  <c r="O325" i="1"/>
  <c r="O326" i="1"/>
  <c r="O327" i="1"/>
  <c r="O328" i="1"/>
  <c r="O329" i="1"/>
  <c r="A332" i="1"/>
  <c r="B332" i="1"/>
  <c r="C332" i="1"/>
  <c r="A333" i="1"/>
  <c r="A334" i="1" s="1"/>
  <c r="A335" i="1" s="1"/>
  <c r="A336" i="1" s="1"/>
  <c r="A337" i="1" s="1"/>
  <c r="B333" i="1"/>
  <c r="B334" i="1" s="1"/>
  <c r="B335" i="1" s="1"/>
  <c r="B336" i="1" s="1"/>
  <c r="B337" i="1" s="1"/>
  <c r="C333" i="1"/>
  <c r="C334" i="1" s="1"/>
  <c r="C335" i="1" s="1"/>
  <c r="C336" i="1" s="1"/>
  <c r="C337" i="1" s="1"/>
  <c r="O334" i="1"/>
  <c r="O335" i="1"/>
  <c r="O336" i="1"/>
  <c r="A338" i="1"/>
  <c r="B338" i="1"/>
  <c r="C338" i="1"/>
  <c r="O341" i="1"/>
  <c r="A342" i="1"/>
  <c r="B342" i="1"/>
  <c r="C342" i="1"/>
  <c r="O348" i="1"/>
  <c r="O350" i="1"/>
  <c r="A353" i="1"/>
  <c r="B353" i="1"/>
  <c r="C353" i="1"/>
  <c r="A354" i="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B354" i="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C354" i="1"/>
  <c r="C355" i="1" s="1"/>
  <c r="C356" i="1" s="1"/>
  <c r="C357" i="1" s="1"/>
  <c r="C358" i="1" s="1"/>
  <c r="C359" i="1" s="1"/>
  <c r="C360" i="1" s="1"/>
  <c r="C361" i="1" s="1"/>
  <c r="C362" i="1" s="1"/>
  <c r="C363" i="1" s="1"/>
  <c r="C364" i="1" s="1"/>
  <c r="C365" i="1" s="1"/>
  <c r="C366" i="1" s="1"/>
  <c r="C367" i="1" s="1"/>
  <c r="C368" i="1" s="1"/>
  <c r="C369" i="1" s="1"/>
  <c r="C370" i="1" s="1"/>
  <c r="C371" i="1" s="1"/>
  <c r="C372" i="1" s="1"/>
  <c r="C373" i="1" s="1"/>
  <c r="C374" i="1" s="1"/>
  <c r="C375" i="1" s="1"/>
  <c r="C376" i="1" s="1"/>
  <c r="C377" i="1" s="1"/>
  <c r="C378" i="1" s="1"/>
  <c r="C379" i="1" s="1"/>
  <c r="O355" i="1"/>
  <c r="O356" i="1"/>
  <c r="O357" i="1"/>
  <c r="O358" i="1"/>
  <c r="O361" i="1"/>
  <c r="O364" i="1"/>
  <c r="O365" i="1"/>
  <c r="O366" i="1"/>
  <c r="O367" i="1"/>
  <c r="O373" i="1"/>
  <c r="O374" i="1"/>
  <c r="O375" i="1"/>
  <c r="O376" i="1"/>
  <c r="O377" i="1"/>
  <c r="O378" i="1"/>
  <c r="A380" i="1"/>
  <c r="B380" i="1"/>
  <c r="C380" i="1"/>
  <c r="A381" i="1"/>
  <c r="A382" i="1" s="1"/>
  <c r="A383" i="1" s="1"/>
  <c r="A384" i="1" s="1"/>
  <c r="B381" i="1"/>
  <c r="B382" i="1" s="1"/>
  <c r="B383" i="1" s="1"/>
  <c r="B384" i="1" s="1"/>
  <c r="C381" i="1"/>
  <c r="C382" i="1" s="1"/>
  <c r="C383" i="1" s="1"/>
  <c r="C384" i="1" s="1"/>
  <c r="O383" i="1"/>
  <c r="A385" i="1"/>
  <c r="B385" i="1"/>
  <c r="B386" i="1" s="1"/>
  <c r="B387" i="1" s="1"/>
  <c r="B388" i="1" s="1"/>
  <c r="C385" i="1"/>
  <c r="C386" i="1" s="1"/>
  <c r="C387" i="1" s="1"/>
  <c r="C388" i="1" s="1"/>
  <c r="O386" i="1"/>
  <c r="O387" i="1"/>
  <c r="O388" i="1"/>
  <c r="A389" i="1"/>
  <c r="B389" i="1"/>
  <c r="C389" i="1"/>
  <c r="A392" i="1"/>
  <c r="B392" i="1"/>
  <c r="C392" i="1"/>
  <c r="O397" i="1"/>
  <c r="A399" i="1"/>
  <c r="B399" i="1"/>
  <c r="C399" i="1"/>
  <c r="A400" i="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B400" i="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C400" i="1"/>
  <c r="C401" i="1" s="1"/>
  <c r="C402" i="1" s="1"/>
  <c r="C403" i="1" s="1"/>
  <c r="C404" i="1" s="1"/>
  <c r="C405" i="1" s="1"/>
  <c r="C406" i="1" s="1"/>
  <c r="C407" i="1" s="1"/>
  <c r="C408" i="1" s="1"/>
  <c r="C409" i="1" s="1"/>
  <c r="C410" i="1" s="1"/>
  <c r="C411" i="1" s="1"/>
  <c r="C412" i="1" s="1"/>
  <c r="C413" i="1" s="1"/>
  <c r="C414" i="1" s="1"/>
  <c r="C415" i="1" s="1"/>
  <c r="C416" i="1" s="1"/>
  <c r="C417" i="1" s="1"/>
  <c r="C418" i="1" s="1"/>
  <c r="C419" i="1" s="1"/>
  <c r="C420" i="1" s="1"/>
  <c r="C421" i="1" s="1"/>
  <c r="O401" i="1"/>
  <c r="O402" i="1"/>
  <c r="O403" i="1"/>
  <c r="O404" i="1"/>
  <c r="O405" i="1"/>
  <c r="O406" i="1"/>
  <c r="A422" i="1"/>
  <c r="B422" i="1"/>
  <c r="C422" i="1"/>
  <c r="O424" i="1"/>
  <c r="A425" i="1"/>
  <c r="B425" i="1"/>
  <c r="C425" i="1"/>
  <c r="A428" i="1"/>
  <c r="B428" i="1"/>
  <c r="C428" i="1"/>
  <c r="A430" i="1"/>
  <c r="B430" i="1"/>
  <c r="C430" i="1"/>
  <c r="A431" i="1"/>
  <c r="A432" i="1" s="1"/>
  <c r="A433" i="1" s="1"/>
  <c r="B431" i="1"/>
  <c r="B432" i="1" s="1"/>
  <c r="B433" i="1" s="1"/>
  <c r="C431" i="1"/>
  <c r="C432" i="1" s="1"/>
  <c r="C433" i="1" s="1"/>
  <c r="O433" i="1"/>
  <c r="A434" i="1"/>
  <c r="B434" i="1"/>
  <c r="B435" i="1" s="1"/>
  <c r="B436" i="1" s="1"/>
  <c r="B437" i="1" s="1"/>
  <c r="C434" i="1"/>
  <c r="O435" i="1"/>
  <c r="O436" i="1"/>
  <c r="O437" i="1"/>
  <c r="A438" i="1"/>
  <c r="B438" i="1"/>
  <c r="C438" i="1"/>
  <c r="O439" i="1"/>
  <c r="O440" i="1"/>
  <c r="O441" i="1"/>
  <c r="A442" i="1"/>
  <c r="B442" i="1"/>
  <c r="C442" i="1"/>
  <c r="A446" i="1"/>
  <c r="B446" i="1"/>
  <c r="C446" i="1"/>
  <c r="A447" i="1"/>
  <c r="B447" i="1"/>
  <c r="C447" i="1"/>
  <c r="A448" i="1"/>
  <c r="A449" i="1" s="1"/>
  <c r="A450" i="1" s="1"/>
  <c r="A451" i="1" s="1"/>
  <c r="A452" i="1" s="1"/>
  <c r="A453" i="1" s="1"/>
  <c r="A454" i="1" s="1"/>
  <c r="A455" i="1" s="1"/>
  <c r="A456" i="1" s="1"/>
  <c r="A457" i="1" s="1"/>
  <c r="A458" i="1" s="1"/>
  <c r="B448" i="1"/>
  <c r="B449" i="1" s="1"/>
  <c r="B450" i="1" s="1"/>
  <c r="B451" i="1" s="1"/>
  <c r="B452" i="1" s="1"/>
  <c r="B453" i="1" s="1"/>
  <c r="B454" i="1" s="1"/>
  <c r="B455" i="1" s="1"/>
  <c r="B456" i="1" s="1"/>
  <c r="B457" i="1" s="1"/>
  <c r="B458" i="1" s="1"/>
  <c r="C448" i="1"/>
  <c r="C449" i="1" s="1"/>
  <c r="C450" i="1" s="1"/>
  <c r="C451" i="1" s="1"/>
  <c r="C452" i="1" s="1"/>
  <c r="C453" i="1" s="1"/>
  <c r="C454" i="1" s="1"/>
  <c r="C455" i="1" s="1"/>
  <c r="C456" i="1" s="1"/>
  <c r="C457" i="1" s="1"/>
  <c r="C458" i="1" s="1"/>
  <c r="O456" i="1"/>
  <c r="O457" i="1"/>
  <c r="O458" i="1"/>
  <c r="A459" i="1"/>
  <c r="B459" i="1"/>
  <c r="C459" i="1"/>
  <c r="O460" i="1"/>
  <c r="A461" i="1"/>
  <c r="B461" i="1"/>
  <c r="C461" i="1"/>
  <c r="O469" i="1"/>
  <c r="O470" i="1"/>
  <c r="O471" i="1"/>
  <c r="O472" i="1"/>
  <c r="O473" i="1"/>
  <c r="A474" i="1"/>
  <c r="B474" i="1"/>
  <c r="C474" i="1"/>
  <c r="A475" i="1"/>
  <c r="A476" i="1" s="1"/>
  <c r="A477" i="1" s="1"/>
  <c r="B475" i="1"/>
  <c r="B476" i="1" s="1"/>
  <c r="B477" i="1" s="1"/>
  <c r="C475" i="1"/>
  <c r="C476" i="1" s="1"/>
  <c r="C477" i="1" s="1"/>
  <c r="O477" i="1"/>
  <c r="A478" i="1"/>
  <c r="B478" i="1"/>
  <c r="B479" i="1" s="1"/>
  <c r="B480" i="1" s="1"/>
  <c r="B481" i="1" s="1"/>
  <c r="C478" i="1"/>
  <c r="C479" i="1" s="1"/>
  <c r="C480" i="1" s="1"/>
  <c r="C481" i="1" s="1"/>
  <c r="O479" i="1"/>
  <c r="O480" i="1"/>
  <c r="O481" i="1"/>
  <c r="A482" i="1"/>
  <c r="B482" i="1"/>
  <c r="C482" i="1"/>
  <c r="O483" i="1"/>
  <c r="O484" i="1"/>
  <c r="O485" i="1"/>
  <c r="A487" i="1"/>
  <c r="B487" i="1"/>
  <c r="C487" i="1"/>
  <c r="O488" i="1"/>
  <c r="A490" i="1"/>
  <c r="B490" i="1"/>
  <c r="C490" i="1"/>
  <c r="O491" i="1"/>
  <c r="A11" i="2"/>
  <c r="C11" i="2"/>
  <c r="C12" i="2" s="1"/>
  <c r="C13" i="2" s="1"/>
  <c r="C14" i="2" s="1"/>
  <c r="C15" i="2" s="1"/>
  <c r="C16" i="2" s="1"/>
  <c r="C17" i="2" s="1"/>
  <c r="C18" i="2" s="1"/>
  <c r="C19" i="2" s="1"/>
  <c r="C20" i="2" s="1"/>
  <c r="C21" i="2" s="1"/>
  <c r="C22" i="2" s="1"/>
  <c r="C23" i="2" s="1"/>
  <c r="C24" i="2" s="1"/>
  <c r="C25" i="2" s="1"/>
  <c r="C26" i="2" s="1"/>
  <c r="C27" i="2" s="1"/>
  <c r="C28" i="2" s="1"/>
  <c r="C29" i="2" s="1"/>
  <c r="C30" i="2" s="1"/>
  <c r="C31" i="2" s="1"/>
  <c r="B11" i="2"/>
  <c r="B12" i="2" s="1"/>
  <c r="B13" i="2" s="1"/>
  <c r="B14" i="2" s="1"/>
  <c r="B15" i="2" s="1"/>
  <c r="B16" i="2" s="1"/>
  <c r="B17" i="2" s="1"/>
  <c r="B18" i="2" s="1"/>
  <c r="B19" i="2" s="1"/>
  <c r="B20" i="2" s="1"/>
  <c r="B21" i="2" s="1"/>
  <c r="B22" i="2" s="1"/>
  <c r="B23" i="2" s="1"/>
  <c r="B24" i="2" s="1"/>
  <c r="B25" i="2" s="1"/>
  <c r="B26" i="2" s="1"/>
  <c r="B27" i="2" s="1"/>
  <c r="B28" i="2" s="1"/>
  <c r="B29" i="2" s="1"/>
  <c r="B30" i="2" s="1"/>
  <c r="B31" i="2" s="1"/>
  <c r="U11" i="2"/>
  <c r="E11" i="2" s="1"/>
  <c r="A32" i="2"/>
  <c r="A44" i="2"/>
  <c r="A45" i="2" s="1"/>
  <c r="A46" i="2" s="1"/>
  <c r="A47" i="2" s="1"/>
  <c r="A48" i="2" s="1"/>
  <c r="A49" i="2" s="1"/>
  <c r="A50" i="2" s="1"/>
  <c r="A51" i="2" s="1"/>
  <c r="A52" i="2" s="1"/>
  <c r="B32" i="2"/>
  <c r="B33" i="2" s="1"/>
  <c r="B34" i="2" s="1"/>
  <c r="B35" i="2" s="1"/>
  <c r="B36" i="2" s="1"/>
  <c r="B37" i="2" s="1"/>
  <c r="B38" i="2" s="1"/>
  <c r="B39" i="2" s="1"/>
  <c r="B40" i="2" s="1"/>
  <c r="B41" i="2" s="1"/>
  <c r="B42" i="2" s="1"/>
  <c r="B43" i="2" s="1"/>
  <c r="B44" i="2" s="1"/>
  <c r="B45" i="2" s="1"/>
  <c r="B46" i="2" s="1"/>
  <c r="B47" i="2" s="1"/>
  <c r="B48" i="2" s="1"/>
  <c r="B49" i="2" s="1"/>
  <c r="B50" i="2" s="1"/>
  <c r="B51" i="2" s="1"/>
  <c r="B52" i="2" s="1"/>
  <c r="C32" i="2"/>
  <c r="C33" i="2" s="1"/>
  <c r="C34" i="2" s="1"/>
  <c r="C44" i="2"/>
  <c r="C45" i="2" s="1"/>
  <c r="C46" i="2" s="1"/>
  <c r="C47" i="2" s="1"/>
  <c r="C48" i="2" s="1"/>
  <c r="C49" i="2" s="1"/>
  <c r="C50" i="2" s="1"/>
  <c r="C51" i="2" s="1"/>
  <c r="U32" i="2"/>
  <c r="E32" i="2" s="1"/>
  <c r="A53" i="2"/>
  <c r="B53" i="2"/>
  <c r="B54" i="2" s="1"/>
  <c r="B55" i="2" s="1"/>
  <c r="B56" i="2" s="1"/>
  <c r="B57" i="2" s="1"/>
  <c r="B58" i="2" s="1"/>
  <c r="B59" i="2" s="1"/>
  <c r="B60" i="2" s="1"/>
  <c r="B61" i="2" s="1"/>
  <c r="B62" i="2" s="1"/>
  <c r="B63" i="2" s="1"/>
  <c r="B64" i="2" s="1"/>
  <c r="B65" i="2" s="1"/>
  <c r="C53" i="2"/>
  <c r="C54" i="2" s="1"/>
  <c r="C55" i="2" s="1"/>
  <c r="C56" i="2" s="1"/>
  <c r="C57" i="2" s="1"/>
  <c r="C58" i="2" s="1"/>
  <c r="C59" i="2" s="1"/>
  <c r="C60" i="2" s="1"/>
  <c r="C61" i="2" s="1"/>
  <c r="C62" i="2" s="1"/>
  <c r="C63" i="2" s="1"/>
  <c r="C64" i="2" s="1"/>
  <c r="C65" i="2" s="1"/>
  <c r="U53" i="2"/>
  <c r="A66" i="2"/>
  <c r="B66" i="2"/>
  <c r="C66" i="2"/>
  <c r="U66" i="2"/>
  <c r="U67" i="2" s="1"/>
  <c r="E67" i="2" s="1"/>
  <c r="A85" i="2"/>
  <c r="B85" i="2"/>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C85" i="2"/>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U85" i="2"/>
  <c r="E85" i="2" s="1"/>
  <c r="A108" i="2"/>
  <c r="B108" i="2"/>
  <c r="B109" i="2" s="1"/>
  <c r="B110" i="2" s="1"/>
  <c r="C108" i="2"/>
  <c r="C109" i="2" s="1"/>
  <c r="C110" i="2" s="1"/>
  <c r="U108" i="2"/>
  <c r="U109" i="2" s="1"/>
  <c r="A128" i="2"/>
  <c r="B128" i="2"/>
  <c r="B129" i="2" s="1"/>
  <c r="B130" i="2" s="1"/>
  <c r="B131" i="2" s="1"/>
  <c r="B132" i="2" s="1"/>
  <c r="B133" i="2" s="1"/>
  <c r="B134" i="2" s="1"/>
  <c r="B135" i="2" s="1"/>
  <c r="C128" i="2"/>
  <c r="C129" i="2" s="1"/>
  <c r="C130" i="2" s="1"/>
  <c r="C131" i="2" s="1"/>
  <c r="C132" i="2" s="1"/>
  <c r="C133" i="2" s="1"/>
  <c r="C134" i="2" s="1"/>
  <c r="C135" i="2" s="1"/>
  <c r="U128" i="2"/>
  <c r="E128" i="2" s="1"/>
  <c r="A136" i="2"/>
  <c r="B136" i="2"/>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C136" i="2"/>
  <c r="C137" i="2" s="1"/>
  <c r="C138" i="2" s="1"/>
  <c r="C217" i="2" s="1"/>
  <c r="C218" i="2" s="1"/>
  <c r="U136" i="2"/>
  <c r="A219" i="2"/>
  <c r="A220" i="2" s="1"/>
  <c r="B219" i="2"/>
  <c r="C219" i="2"/>
  <c r="U219" i="2"/>
  <c r="A245" i="2"/>
  <c r="B245" i="2"/>
  <c r="B246" i="2" s="1"/>
  <c r="B247" i="2" s="1"/>
  <c r="B248" i="2" s="1"/>
  <c r="B249" i="2" s="1"/>
  <c r="B250" i="2" s="1"/>
  <c r="B251" i="2" s="1"/>
  <c r="B252" i="2" s="1"/>
  <c r="B253" i="2" s="1"/>
  <c r="B254" i="2" s="1"/>
  <c r="B255" i="2" s="1"/>
  <c r="C245" i="2"/>
  <c r="C246" i="2" s="1"/>
  <c r="C247" i="2" s="1"/>
  <c r="C248" i="2" s="1"/>
  <c r="C249" i="2" s="1"/>
  <c r="C250" i="2" s="1"/>
  <c r="C251" i="2" s="1"/>
  <c r="C252" i="2" s="1"/>
  <c r="C253" i="2" s="1"/>
  <c r="C254" i="2" s="1"/>
  <c r="C255" i="2" s="1"/>
  <c r="U245" i="2"/>
  <c r="U246" i="2" s="1"/>
  <c r="F247" i="2"/>
  <c r="A256" i="2"/>
  <c r="B256" i="2"/>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C256" i="2"/>
  <c r="C257" i="2" s="1"/>
  <c r="C258" i="2" s="1"/>
  <c r="C291" i="2" s="1"/>
  <c r="C292" i="2" s="1"/>
  <c r="C293" i="2" s="1"/>
  <c r="C314" i="2" s="1"/>
  <c r="C315" i="2" s="1"/>
  <c r="C316" i="2" s="1"/>
  <c r="C317" i="2" s="1"/>
  <c r="C318" i="2" s="1"/>
  <c r="C319" i="2" s="1"/>
  <c r="C320" i="2" s="1"/>
  <c r="C321" i="2" s="1"/>
  <c r="U256" i="2"/>
  <c r="E256" i="2" s="1"/>
  <c r="A322" i="2"/>
  <c r="B322" i="2"/>
  <c r="B323" i="2" s="1"/>
  <c r="B324" i="2" s="1"/>
  <c r="B325" i="2" s="1"/>
  <c r="B326" i="2" s="1"/>
  <c r="B327" i="2" s="1"/>
  <c r="B328" i="2" s="1"/>
  <c r="B329" i="2" s="1"/>
  <c r="B330" i="2" s="1"/>
  <c r="B331" i="2" s="1"/>
  <c r="B332" i="2" s="1"/>
  <c r="B333" i="2" s="1"/>
  <c r="B334" i="2" s="1"/>
  <c r="C322" i="2"/>
  <c r="C323" i="2" s="1"/>
  <c r="C324" i="2" s="1"/>
  <c r="C325" i="2" s="1"/>
  <c r="C326" i="2" s="1"/>
  <c r="C327" i="2" s="1"/>
  <c r="C328" i="2" s="1"/>
  <c r="C329" i="2" s="1"/>
  <c r="C330" i="2" s="1"/>
  <c r="C331" i="2" s="1"/>
  <c r="C332" i="2" s="1"/>
  <c r="C333" i="2" s="1"/>
  <c r="C334" i="2" s="1"/>
  <c r="U322" i="2"/>
  <c r="E322" i="2" s="1"/>
  <c r="F324" i="2"/>
  <c r="A335" i="2"/>
  <c r="B335" i="2"/>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C335" i="2"/>
  <c r="C336" i="2" s="1"/>
  <c r="C337" i="2" s="1"/>
  <c r="C367" i="2" s="1"/>
  <c r="C368" i="2" s="1"/>
  <c r="C369" i="2" s="1"/>
  <c r="C370" i="2" s="1"/>
  <c r="C371" i="2" s="1"/>
  <c r="C372" i="2" s="1"/>
  <c r="C373" i="2" s="1"/>
  <c r="C374" i="2" s="1"/>
  <c r="C375" i="2" s="1"/>
  <c r="C376" i="2" s="1"/>
  <c r="U335" i="2"/>
  <c r="E335" i="2" s="1"/>
  <c r="A377" i="2"/>
  <c r="B377" i="2"/>
  <c r="B378" i="2" s="1"/>
  <c r="B379" i="2" s="1"/>
  <c r="B380" i="2" s="1"/>
  <c r="B381" i="2" s="1"/>
  <c r="B382" i="2" s="1"/>
  <c r="B383" i="2" s="1"/>
  <c r="B384" i="2" s="1"/>
  <c r="B385" i="2" s="1"/>
  <c r="B386" i="2" s="1"/>
  <c r="B387" i="2" s="1"/>
  <c r="B388" i="2" s="1"/>
  <c r="B389" i="2" s="1"/>
  <c r="C377" i="2"/>
  <c r="C378" i="2" s="1"/>
  <c r="C379" i="2" s="1"/>
  <c r="C380" i="2" s="1"/>
  <c r="C381" i="2" s="1"/>
  <c r="C382" i="2" s="1"/>
  <c r="C383" i="2" s="1"/>
  <c r="C384" i="2" s="1"/>
  <c r="C385" i="2" s="1"/>
  <c r="C386" i="2" s="1"/>
  <c r="C387" i="2" s="1"/>
  <c r="C388" i="2" s="1"/>
  <c r="C389" i="2" s="1"/>
  <c r="U377" i="2"/>
  <c r="E377" i="2" s="1"/>
  <c r="F385" i="2"/>
  <c r="A390" i="2"/>
  <c r="B390" i="2"/>
  <c r="B391" i="2" s="1"/>
  <c r="B392" i="2" s="1"/>
  <c r="B393" i="2" s="1"/>
  <c r="B394" i="2" s="1"/>
  <c r="B395" i="2" s="1"/>
  <c r="B396" i="2" s="1"/>
  <c r="B397" i="2" s="1"/>
  <c r="B398" i="2" s="1"/>
  <c r="B399" i="2" s="1"/>
  <c r="B400" i="2" s="1"/>
  <c r="B401" i="2" s="1"/>
  <c r="C390" i="2"/>
  <c r="C391" i="2" s="1"/>
  <c r="C392" i="2" s="1"/>
  <c r="C393" i="2" s="1"/>
  <c r="C394" i="2" s="1"/>
  <c r="C395" i="2" s="1"/>
  <c r="C396" i="2" s="1"/>
  <c r="C397" i="2" s="1"/>
  <c r="C398" i="2" s="1"/>
  <c r="C399" i="2" s="1"/>
  <c r="C400" i="2" s="1"/>
  <c r="C401" i="2" s="1"/>
  <c r="U390" i="2"/>
  <c r="E390" i="2" s="1"/>
  <c r="E413" i="2"/>
  <c r="A419" i="2"/>
  <c r="B419" i="2"/>
  <c r="B420" i="2" s="1"/>
  <c r="B421" i="2" s="1"/>
  <c r="B422" i="2" s="1"/>
  <c r="B423" i="2" s="1"/>
  <c r="B424" i="2" s="1"/>
  <c r="B425" i="2" s="1"/>
  <c r="B452" i="2" s="1"/>
  <c r="B453" i="2" s="1"/>
  <c r="B454" i="2" s="1"/>
  <c r="B455" i="2" s="1"/>
  <c r="B456" i="2" s="1"/>
  <c r="B457" i="2" s="1"/>
  <c r="C419" i="2"/>
  <c r="C420" i="2" s="1"/>
  <c r="C421" i="2" s="1"/>
  <c r="C422" i="2" s="1"/>
  <c r="C423" i="2" s="1"/>
  <c r="C424" i="2" s="1"/>
  <c r="C425" i="2" s="1"/>
  <c r="C452" i="2" s="1"/>
  <c r="C453" i="2" s="1"/>
  <c r="C454" i="2" s="1"/>
  <c r="C455" i="2" s="1"/>
  <c r="C456" i="2" s="1"/>
  <c r="C457" i="2" s="1"/>
  <c r="U419" i="2"/>
  <c r="E419" i="2" s="1"/>
  <c r="A458" i="2"/>
  <c r="B458" i="2"/>
  <c r="B459" i="2" s="1"/>
  <c r="B460" i="2" s="1"/>
  <c r="B461" i="2" s="1"/>
  <c r="B462" i="2" s="1"/>
  <c r="B482" i="2" s="1"/>
  <c r="B483" i="2" s="1"/>
  <c r="B484" i="2" s="1"/>
  <c r="B485" i="2" s="1"/>
  <c r="B486" i="2" s="1"/>
  <c r="B487" i="2" s="1"/>
  <c r="B488" i="2" s="1"/>
  <c r="C458" i="2"/>
  <c r="C459" i="2" s="1"/>
  <c r="C460" i="2" s="1"/>
  <c r="C461" i="2" s="1"/>
  <c r="C462" i="2" s="1"/>
  <c r="C482" i="2" s="1"/>
  <c r="C483" i="2" s="1"/>
  <c r="C484" i="2" s="1"/>
  <c r="C485" i="2" s="1"/>
  <c r="C486" i="2" s="1"/>
  <c r="C487" i="2" s="1"/>
  <c r="C488" i="2" s="1"/>
  <c r="U458" i="2"/>
  <c r="E458" i="2" s="1"/>
  <c r="F459" i="2"/>
  <c r="A489" i="2"/>
  <c r="B489" i="2"/>
  <c r="B490" i="2" s="1"/>
  <c r="B491" i="2" s="1"/>
  <c r="B492" i="2" s="1"/>
  <c r="B493" i="2" s="1"/>
  <c r="B494" i="2" s="1"/>
  <c r="B523" i="2" s="1"/>
  <c r="B524" i="2" s="1"/>
  <c r="B525" i="2" s="1"/>
  <c r="B526" i="2" s="1"/>
  <c r="B527" i="2" s="1"/>
  <c r="B528" i="2" s="1"/>
  <c r="B529" i="2" s="1"/>
  <c r="B530" i="2" s="1"/>
  <c r="B531" i="2" s="1"/>
  <c r="B532" i="2" s="1"/>
  <c r="B533" i="2" s="1"/>
  <c r="C489" i="2"/>
  <c r="C490" i="2" s="1"/>
  <c r="C491" i="2" s="1"/>
  <c r="C492" i="2" s="1"/>
  <c r="C493" i="2" s="1"/>
  <c r="C494" i="2" s="1"/>
  <c r="C523" i="2" s="1"/>
  <c r="C524" i="2" s="1"/>
  <c r="C525" i="2" s="1"/>
  <c r="C526" i="2" s="1"/>
  <c r="C527" i="2" s="1"/>
  <c r="C528" i="2" s="1"/>
  <c r="C529" i="2" s="1"/>
  <c r="C530" i="2" s="1"/>
  <c r="C531" i="2" s="1"/>
  <c r="C532" i="2" s="1"/>
  <c r="C533" i="2" s="1"/>
  <c r="U489" i="2"/>
  <c r="E489" i="2" s="1"/>
  <c r="A534" i="2"/>
  <c r="B534" i="2"/>
  <c r="B535" i="2" s="1"/>
  <c r="B536" i="2" s="1"/>
  <c r="B537" i="2" s="1"/>
  <c r="B538" i="2" s="1"/>
  <c r="B539" i="2" s="1"/>
  <c r="B540" i="2" s="1"/>
  <c r="B541" i="2" s="1"/>
  <c r="B542" i="2" s="1"/>
  <c r="B543" i="2" s="1"/>
  <c r="C534" i="2"/>
  <c r="C535" i="2" s="1"/>
  <c r="C536" i="2" s="1"/>
  <c r="C537" i="2" s="1"/>
  <c r="C538" i="2" s="1"/>
  <c r="C539" i="2" s="1"/>
  <c r="C540" i="2" s="1"/>
  <c r="C541" i="2" s="1"/>
  <c r="C542" i="2" s="1"/>
  <c r="C543" i="2" s="1"/>
  <c r="U534" i="2"/>
  <c r="E534" i="2" s="1"/>
  <c r="F537" i="2"/>
  <c r="A544" i="2"/>
  <c r="B544" i="2"/>
  <c r="B545" i="2" s="1"/>
  <c r="B546" i="2" s="1"/>
  <c r="B547" i="2" s="1"/>
  <c r="B548" i="2" s="1"/>
  <c r="B571" i="2" s="1"/>
  <c r="B572" i="2" s="1"/>
  <c r="B573" i="2" s="1"/>
  <c r="C544" i="2"/>
  <c r="C545" i="2" s="1"/>
  <c r="C546" i="2" s="1"/>
  <c r="C547" i="2" s="1"/>
  <c r="C548" i="2" s="1"/>
  <c r="C571" i="2" s="1"/>
  <c r="C572" i="2" s="1"/>
  <c r="C573" i="2" s="1"/>
  <c r="U544" i="2"/>
  <c r="E544" i="2" s="1"/>
  <c r="A585" i="2"/>
  <c r="B585" i="2"/>
  <c r="B586" i="2" s="1"/>
  <c r="B587" i="2" s="1"/>
  <c r="B588" i="2" s="1"/>
  <c r="B589" i="2" s="1"/>
  <c r="C585" i="2"/>
  <c r="C586" i="2" s="1"/>
  <c r="C587" i="2" s="1"/>
  <c r="C588" i="2" s="1"/>
  <c r="C589" i="2" s="1"/>
  <c r="U585" i="2"/>
  <c r="E585" i="2" s="1"/>
  <c r="A590" i="2"/>
  <c r="B590" i="2"/>
  <c r="B591" i="2" s="1"/>
  <c r="B592" i="2" s="1"/>
  <c r="B593" i="2" s="1"/>
  <c r="B594" i="2" s="1"/>
  <c r="B595" i="2" s="1"/>
  <c r="B596" i="2" s="1"/>
  <c r="C590" i="2"/>
  <c r="C591" i="2" s="1"/>
  <c r="C592" i="2" s="1"/>
  <c r="C593" i="2" s="1"/>
  <c r="C594" i="2" s="1"/>
  <c r="C595" i="2" s="1"/>
  <c r="C596" i="2" s="1"/>
  <c r="U590" i="2"/>
  <c r="E590" i="2" s="1"/>
  <c r="F593" i="2"/>
  <c r="A634" i="2"/>
  <c r="B634" i="2"/>
  <c r="B635" i="2" s="1"/>
  <c r="B636" i="2" s="1"/>
  <c r="B637" i="2" s="1"/>
  <c r="B666" i="2" s="1"/>
  <c r="B667" i="2" s="1"/>
  <c r="B668" i="2" s="1"/>
  <c r="B669" i="2" s="1"/>
  <c r="B670" i="2" s="1"/>
  <c r="B671" i="2" s="1"/>
  <c r="B672" i="2" s="1"/>
  <c r="B673" i="2" s="1"/>
  <c r="B674" i="2" s="1"/>
  <c r="B675" i="2" s="1"/>
  <c r="B676" i="2" s="1"/>
  <c r="B677" i="2" s="1"/>
  <c r="C634" i="2"/>
  <c r="C635" i="2" s="1"/>
  <c r="C636" i="2" s="1"/>
  <c r="C637" i="2" s="1"/>
  <c r="C666" i="2" s="1"/>
  <c r="C667" i="2" s="1"/>
  <c r="C668" i="2" s="1"/>
  <c r="C669" i="2" s="1"/>
  <c r="C670" i="2" s="1"/>
  <c r="C671" i="2" s="1"/>
  <c r="C672" i="2" s="1"/>
  <c r="C673" i="2" s="1"/>
  <c r="C674" i="2" s="1"/>
  <c r="C675" i="2" s="1"/>
  <c r="C676" i="2" s="1"/>
  <c r="C677" i="2" s="1"/>
  <c r="U634" i="2"/>
  <c r="E634" i="2" s="1"/>
  <c r="A678" i="2"/>
  <c r="B678" i="2"/>
  <c r="B679" i="2" s="1"/>
  <c r="B680" i="2" s="1"/>
  <c r="B681" i="2" s="1"/>
  <c r="B682" i="2" s="1"/>
  <c r="B683" i="2" s="1"/>
  <c r="B684" i="2" s="1"/>
  <c r="B685" i="2" s="1"/>
  <c r="B686" i="2" s="1"/>
  <c r="B687" i="2" s="1"/>
  <c r="B688" i="2" s="1"/>
  <c r="B689" i="2" s="1"/>
  <c r="B690" i="2" s="1"/>
  <c r="B691" i="2" s="1"/>
  <c r="B692" i="2" s="1"/>
  <c r="B693" i="2" s="1"/>
  <c r="B694" i="2" s="1"/>
  <c r="B695" i="2" s="1"/>
  <c r="B696" i="2" s="1"/>
  <c r="B697" i="2" s="1"/>
  <c r="C678" i="2"/>
  <c r="C679" i="2" s="1"/>
  <c r="C680" i="2" s="1"/>
  <c r="C681" i="2" s="1"/>
  <c r="C682" i="2" s="1"/>
  <c r="C683" i="2" s="1"/>
  <c r="C684" i="2" s="1"/>
  <c r="C685" i="2" s="1"/>
  <c r="C686" i="2" s="1"/>
  <c r="C687" i="2" s="1"/>
  <c r="C688" i="2" s="1"/>
  <c r="C689" i="2" s="1"/>
  <c r="C690" i="2" s="1"/>
  <c r="C691" i="2" s="1"/>
  <c r="C692" i="2" s="1"/>
  <c r="C693" i="2" s="1"/>
  <c r="C694" i="2" s="1"/>
  <c r="C695" i="2" s="1"/>
  <c r="C696" i="2" s="1"/>
  <c r="C697" i="2" s="1"/>
  <c r="U678" i="2"/>
  <c r="E678" i="2" s="1"/>
  <c r="F680" i="2"/>
  <c r="A698" i="2"/>
  <c r="B698" i="2"/>
  <c r="B699" i="2" s="1"/>
  <c r="B700" i="2" s="1"/>
  <c r="B701" i="2" s="1"/>
  <c r="B702" i="2" s="1"/>
  <c r="B726" i="2" s="1"/>
  <c r="B727" i="2" s="1"/>
  <c r="B728" i="2" s="1"/>
  <c r="B729" i="2" s="1"/>
  <c r="B730" i="2" s="1"/>
  <c r="B731" i="2" s="1"/>
  <c r="B732" i="2" s="1"/>
  <c r="B733" i="2" s="1"/>
  <c r="B734" i="2" s="1"/>
  <c r="B735" i="2" s="1"/>
  <c r="B736" i="2" s="1"/>
  <c r="C698" i="2"/>
  <c r="C699" i="2" s="1"/>
  <c r="C700" i="2" s="1"/>
  <c r="C701" i="2" s="1"/>
  <c r="C702" i="2" s="1"/>
  <c r="C726" i="2" s="1"/>
  <c r="C727" i="2" s="1"/>
  <c r="C728" i="2" s="1"/>
  <c r="C729" i="2" s="1"/>
  <c r="C730" i="2" s="1"/>
  <c r="C731" i="2" s="1"/>
  <c r="C732" i="2" s="1"/>
  <c r="C733" i="2" s="1"/>
  <c r="C734" i="2" s="1"/>
  <c r="C735" i="2" s="1"/>
  <c r="C736" i="2" s="1"/>
  <c r="U698" i="2"/>
  <c r="E698" i="2" s="1"/>
  <c r="A737" i="2"/>
  <c r="B737" i="2"/>
  <c r="B738" i="2" s="1"/>
  <c r="B739" i="2" s="1"/>
  <c r="B740" i="2" s="1"/>
  <c r="B741" i="2" s="1"/>
  <c r="B780" i="2" s="1"/>
  <c r="B781" i="2" s="1"/>
  <c r="C737" i="2"/>
  <c r="C738" i="2" s="1"/>
  <c r="C739" i="2" s="1"/>
  <c r="C740" i="2" s="1"/>
  <c r="C741" i="2" s="1"/>
  <c r="C780" i="2" s="1"/>
  <c r="C781" i="2" s="1"/>
  <c r="U737" i="2"/>
  <c r="U738" i="2" s="1"/>
  <c r="A782" i="2"/>
  <c r="B782" i="2"/>
  <c r="B783" i="2" s="1"/>
  <c r="B784" i="2" s="1"/>
  <c r="B785" i="2" s="1"/>
  <c r="B786" i="2" s="1"/>
  <c r="B787" i="2" s="1"/>
  <c r="B788" i="2" s="1"/>
  <c r="B789" i="2" s="1"/>
  <c r="B790" i="2" s="1"/>
  <c r="B791" i="2" s="1"/>
  <c r="B792" i="2" s="1"/>
  <c r="B793" i="2" s="1"/>
  <c r="B794" i="2" s="1"/>
  <c r="C782" i="2"/>
  <c r="C783" i="2" s="1"/>
  <c r="C784" i="2" s="1"/>
  <c r="C785" i="2" s="1"/>
  <c r="C786" i="2" s="1"/>
  <c r="C787" i="2" s="1"/>
  <c r="C788" i="2" s="1"/>
  <c r="C789" i="2" s="1"/>
  <c r="C790" i="2" s="1"/>
  <c r="C791" i="2" s="1"/>
  <c r="C792" i="2" s="1"/>
  <c r="C793" i="2" s="1"/>
  <c r="C794" i="2" s="1"/>
  <c r="U782" i="2"/>
  <c r="E782" i="2" s="1"/>
  <c r="F785" i="2"/>
  <c r="F786" i="2"/>
  <c r="A795" i="2"/>
  <c r="B795" i="2"/>
  <c r="B796" i="2" s="1"/>
  <c r="B797" i="2" s="1"/>
  <c r="B798" i="2" s="1"/>
  <c r="B799" i="2" s="1"/>
  <c r="B800" i="2" s="1"/>
  <c r="B801" i="2" s="1"/>
  <c r="B802" i="2" s="1"/>
  <c r="B803" i="2" s="1"/>
  <c r="B804" i="2" s="1"/>
  <c r="B805" i="2" s="1"/>
  <c r="B806" i="2" s="1"/>
  <c r="C795" i="2"/>
  <c r="C796" i="2" s="1"/>
  <c r="C797" i="2" s="1"/>
  <c r="C798" i="2" s="1"/>
  <c r="C799" i="2" s="1"/>
  <c r="C800" i="2" s="1"/>
  <c r="C801" i="2" s="1"/>
  <c r="C802" i="2" s="1"/>
  <c r="C803" i="2" s="1"/>
  <c r="C804" i="2" s="1"/>
  <c r="C805" i="2" s="1"/>
  <c r="C806" i="2" s="1"/>
  <c r="U795" i="2"/>
  <c r="E795" i="2" s="1"/>
  <c r="A860" i="2"/>
  <c r="B860" i="2"/>
  <c r="B861" i="2" s="1"/>
  <c r="B862" i="2" s="1"/>
  <c r="B863" i="2" s="1"/>
  <c r="B868" i="2" s="1"/>
  <c r="B869" i="2" s="1"/>
  <c r="B870" i="2" s="1"/>
  <c r="B871" i="2" s="1"/>
  <c r="B872" i="2" s="1"/>
  <c r="B873" i="2" s="1"/>
  <c r="B874" i="2" s="1"/>
  <c r="B875" i="2" s="1"/>
  <c r="B876" i="2" s="1"/>
  <c r="B877" i="2" s="1"/>
  <c r="B878" i="2" s="1"/>
  <c r="B879" i="2" s="1"/>
  <c r="B880" i="2" s="1"/>
  <c r="B881" i="2" s="1"/>
  <c r="B882" i="2" s="1"/>
  <c r="C860" i="2"/>
  <c r="C861" i="2" s="1"/>
  <c r="C862" i="2" s="1"/>
  <c r="C863" i="2" s="1"/>
  <c r="C868" i="2" s="1"/>
  <c r="C869" i="2" s="1"/>
  <c r="C870" i="2" s="1"/>
  <c r="C871" i="2" s="1"/>
  <c r="C872" i="2" s="1"/>
  <c r="C873" i="2" s="1"/>
  <c r="C874" i="2" s="1"/>
  <c r="C875" i="2" s="1"/>
  <c r="C876" i="2" s="1"/>
  <c r="C877" i="2" s="1"/>
  <c r="C878" i="2" s="1"/>
  <c r="C879" i="2" s="1"/>
  <c r="C880" i="2" s="1"/>
  <c r="C881" i="2" s="1"/>
  <c r="C882" i="2" s="1"/>
  <c r="U860" i="2"/>
  <c r="E860" i="2" s="1"/>
  <c r="F861" i="2"/>
  <c r="A883" i="2"/>
  <c r="B883" i="2"/>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C883" i="2"/>
  <c r="C884" i="2" s="1"/>
  <c r="C885" i="2" s="1"/>
  <c r="C886" i="2" s="1"/>
  <c r="C887" i="2" s="1"/>
  <c r="C888" i="2" s="1"/>
  <c r="C889" i="2" s="1"/>
  <c r="C890" i="2" s="1"/>
  <c r="C891" i="2" s="1"/>
  <c r="C892" i="2" s="1"/>
  <c r="C893" i="2" s="1"/>
  <c r="C894" i="2" s="1"/>
  <c r="C895" i="2" s="1"/>
  <c r="C896" i="2" s="1"/>
  <c r="C897" i="2" s="1"/>
  <c r="C898" i="2" s="1"/>
  <c r="C899" i="2" s="1"/>
  <c r="C900" i="2" s="1"/>
  <c r="C901" i="2" s="1"/>
  <c r="C902" i="2" s="1"/>
  <c r="C903" i="2" s="1"/>
  <c r="C904" i="2" s="1"/>
  <c r="C905" i="2" s="1"/>
  <c r="C906" i="2" s="1"/>
  <c r="C907" i="2" s="1"/>
  <c r="C908" i="2" s="1"/>
  <c r="C909" i="2" s="1"/>
  <c r="C910" i="2" s="1"/>
  <c r="C911" i="2" s="1"/>
  <c r="C912" i="2" s="1"/>
  <c r="C913" i="2" s="1"/>
  <c r="U883" i="2"/>
  <c r="E883" i="2" s="1"/>
  <c r="A914" i="2"/>
  <c r="B914" i="2"/>
  <c r="B915" i="2" s="1"/>
  <c r="B916" i="2" s="1"/>
  <c r="B917" i="2" s="1"/>
  <c r="C914" i="2"/>
  <c r="C915" i="2" s="1"/>
  <c r="C916" i="2" s="1"/>
  <c r="C917" i="2" s="1"/>
  <c r="U914" i="2"/>
  <c r="E914" i="2" s="1"/>
  <c r="F985" i="2"/>
  <c r="F986" i="2"/>
  <c r="A993" i="2"/>
  <c r="B993" i="2"/>
  <c r="B994" i="2" s="1"/>
  <c r="B995" i="2" s="1"/>
  <c r="B996" i="2" s="1"/>
  <c r="B997" i="2" s="1"/>
  <c r="B1032" i="2" s="1"/>
  <c r="B1033" i="2" s="1"/>
  <c r="B1037" i="2" s="1"/>
  <c r="B1038" i="2" s="1"/>
  <c r="B1039" i="2" s="1"/>
  <c r="B1040" i="2" s="1"/>
  <c r="B1041" i="2" s="1"/>
  <c r="B1042" i="2" s="1"/>
  <c r="B1043" i="2" s="1"/>
  <c r="B1044" i="2" s="1"/>
  <c r="B1045" i="2" s="1"/>
  <c r="B1046" i="2" s="1"/>
  <c r="B1047" i="2" s="1"/>
  <c r="B1048" i="2" s="1"/>
  <c r="B1049" i="2" s="1"/>
  <c r="B1050" i="2" s="1"/>
  <c r="B1051" i="2" s="1"/>
  <c r="B1052" i="2" s="1"/>
  <c r="C993" i="2"/>
  <c r="C994" i="2" s="1"/>
  <c r="C995" i="2" s="1"/>
  <c r="C996" i="2" s="1"/>
  <c r="C997" i="2" s="1"/>
  <c r="C1032" i="2" s="1"/>
  <c r="C1033" i="2" s="1"/>
  <c r="C1037" i="2" s="1"/>
  <c r="C1038" i="2" s="1"/>
  <c r="C1039" i="2" s="1"/>
  <c r="C1040" i="2" s="1"/>
  <c r="C1041" i="2" s="1"/>
  <c r="C1042" i="2" s="1"/>
  <c r="C1043" i="2" s="1"/>
  <c r="C1044" i="2" s="1"/>
  <c r="C1045" i="2" s="1"/>
  <c r="C1046" i="2" s="1"/>
  <c r="C1047" i="2" s="1"/>
  <c r="C1048" i="2" s="1"/>
  <c r="C1049" i="2" s="1"/>
  <c r="C1050" i="2" s="1"/>
  <c r="C1051" i="2" s="1"/>
  <c r="C1052" i="2" s="1"/>
  <c r="U993" i="2"/>
  <c r="E993" i="2" s="1"/>
  <c r="F1037" i="2"/>
  <c r="F1038" i="2"/>
  <c r="A1053" i="2"/>
  <c r="B1053" i="2"/>
  <c r="B1054" i="2" s="1"/>
  <c r="B1055" i="2" s="1"/>
  <c r="B1056" i="2" s="1"/>
  <c r="B1057" i="2" s="1"/>
  <c r="B1058" i="2" s="1"/>
  <c r="B1059" i="2" s="1"/>
  <c r="B1060" i="2" s="1"/>
  <c r="B1061" i="2" s="1"/>
  <c r="B1062" i="2" s="1"/>
  <c r="B1063" i="2" s="1"/>
  <c r="B1064" i="2" s="1"/>
  <c r="B1065" i="2" s="1"/>
  <c r="B1066" i="2" s="1"/>
  <c r="B1067" i="2" s="1"/>
  <c r="B1068" i="2" s="1"/>
  <c r="B1069" i="2" s="1"/>
  <c r="B1070" i="2" s="1"/>
  <c r="B1071" i="2" s="1"/>
  <c r="B1093" i="2" s="1"/>
  <c r="B1094" i="2" s="1"/>
  <c r="B1095" i="2" s="1"/>
  <c r="B1096" i="2" s="1"/>
  <c r="B1097" i="2" s="1"/>
  <c r="B1098" i="2" s="1"/>
  <c r="B1099" i="2" s="1"/>
  <c r="B1100" i="2" s="1"/>
  <c r="B1101" i="2" s="1"/>
  <c r="B1102" i="2" s="1"/>
  <c r="B1103" i="2" s="1"/>
  <c r="C1053" i="2"/>
  <c r="C1054" i="2" s="1"/>
  <c r="C1055" i="2" s="1"/>
  <c r="C1056" i="2" s="1"/>
  <c r="C1057" i="2" s="1"/>
  <c r="C1058" i="2" s="1"/>
  <c r="C1059" i="2" s="1"/>
  <c r="C1060" i="2" s="1"/>
  <c r="C1061" i="2" s="1"/>
  <c r="C1062" i="2" s="1"/>
  <c r="C1063" i="2" s="1"/>
  <c r="C1064" i="2" s="1"/>
  <c r="C1065" i="2" s="1"/>
  <c r="C1066" i="2" s="1"/>
  <c r="C1067" i="2" s="1"/>
  <c r="C1068" i="2" s="1"/>
  <c r="C1069" i="2" s="1"/>
  <c r="C1070" i="2" s="1"/>
  <c r="C1071" i="2" s="1"/>
  <c r="C1093" i="2" s="1"/>
  <c r="C1094" i="2" s="1"/>
  <c r="C1095" i="2" s="1"/>
  <c r="C1096" i="2" s="1"/>
  <c r="C1097" i="2" s="1"/>
  <c r="C1098" i="2" s="1"/>
  <c r="C1099" i="2" s="1"/>
  <c r="C1100" i="2" s="1"/>
  <c r="C1101" i="2" s="1"/>
  <c r="C1102" i="2" s="1"/>
  <c r="C1103" i="2" s="1"/>
  <c r="U1053" i="2"/>
  <c r="E1053" i="2" s="1"/>
  <c r="E1060" i="2"/>
  <c r="E1061" i="2"/>
  <c r="E1062" i="2"/>
  <c r="E1063" i="2"/>
  <c r="E1064" i="2"/>
  <c r="A1104" i="2"/>
  <c r="B1104" i="2"/>
  <c r="B1105" i="2" s="1"/>
  <c r="B1106" i="2" s="1"/>
  <c r="B1107" i="2" s="1"/>
  <c r="B1108" i="2" s="1"/>
  <c r="B1109" i="2" s="1"/>
  <c r="B1110" i="2" s="1"/>
  <c r="B1111" i="2" s="1"/>
  <c r="B1112" i="2" s="1"/>
  <c r="B1113" i="2" s="1"/>
  <c r="B1114" i="2" s="1"/>
  <c r="B1115" i="2" s="1"/>
  <c r="B1116" i="2" s="1"/>
  <c r="B1117" i="2" s="1"/>
  <c r="C1104" i="2"/>
  <c r="C1105" i="2" s="1"/>
  <c r="C1106" i="2" s="1"/>
  <c r="C1107" i="2" s="1"/>
  <c r="C1108" i="2" s="1"/>
  <c r="C1109" i="2" s="1"/>
  <c r="C1110" i="2" s="1"/>
  <c r="C1111" i="2" s="1"/>
  <c r="C1112" i="2" s="1"/>
  <c r="C1113" i="2" s="1"/>
  <c r="C1114" i="2" s="1"/>
  <c r="C1115" i="2" s="1"/>
  <c r="C1116" i="2" s="1"/>
  <c r="C1117" i="2" s="1"/>
  <c r="U1104" i="2"/>
  <c r="E1104" i="2" s="1"/>
  <c r="A1120" i="2"/>
  <c r="B1120" i="2"/>
  <c r="B1121" i="2" s="1"/>
  <c r="B1122" i="2" s="1"/>
  <c r="B1123" i="2" s="1"/>
  <c r="B1124" i="2" s="1"/>
  <c r="B1125" i="2" s="1"/>
  <c r="B1126" i="2" s="1"/>
  <c r="B1127" i="2" s="1"/>
  <c r="B1128" i="2" s="1"/>
  <c r="B1169" i="2" s="1"/>
  <c r="B1170" i="2" s="1"/>
  <c r="B1171" i="2" s="1"/>
  <c r="B1172" i="2" s="1"/>
  <c r="B1173" i="2" s="1"/>
  <c r="B1177" i="2" s="1"/>
  <c r="B1178" i="2" s="1"/>
  <c r="B1179" i="2" s="1"/>
  <c r="B1180" i="2" s="1"/>
  <c r="B1181" i="2" s="1"/>
  <c r="B1182" i="2" s="1"/>
  <c r="C1120" i="2"/>
  <c r="C1121" i="2" s="1"/>
  <c r="C1122" i="2" s="1"/>
  <c r="C1123" i="2" s="1"/>
  <c r="C1124" i="2" s="1"/>
  <c r="C1125" i="2" s="1"/>
  <c r="C1126" i="2" s="1"/>
  <c r="C1127" i="2" s="1"/>
  <c r="C1128" i="2" s="1"/>
  <c r="C1169" i="2" s="1"/>
  <c r="C1170" i="2" s="1"/>
  <c r="C1171" i="2" s="1"/>
  <c r="C1172" i="2" s="1"/>
  <c r="C1173" i="2" s="1"/>
  <c r="C1177" i="2" s="1"/>
  <c r="C1178" i="2" s="1"/>
  <c r="C1179" i="2" s="1"/>
  <c r="C1180" i="2" s="1"/>
  <c r="C1181" i="2" s="1"/>
  <c r="C1182" i="2" s="1"/>
  <c r="U1120" i="2"/>
  <c r="E1120" i="2" s="1"/>
  <c r="A1183" i="2"/>
  <c r="B1183" i="2"/>
  <c r="B1184" i="2" s="1"/>
  <c r="B1185" i="2" s="1"/>
  <c r="B1186" i="2" s="1"/>
  <c r="B1187" i="2" s="1"/>
  <c r="B1188" i="2" s="1"/>
  <c r="B1189" i="2" s="1"/>
  <c r="B1203" i="2" s="1"/>
  <c r="B1204" i="2" s="1"/>
  <c r="B1205" i="2" s="1"/>
  <c r="B1206" i="2" s="1"/>
  <c r="B1207" i="2" s="1"/>
  <c r="B1208" i="2" s="1"/>
  <c r="B1209" i="2" s="1"/>
  <c r="B1210" i="2" s="1"/>
  <c r="B1211" i="2" s="1"/>
  <c r="B1212" i="2" s="1"/>
  <c r="B1213" i="2" s="1"/>
  <c r="B1214" i="2" s="1"/>
  <c r="B1215" i="2" s="1"/>
  <c r="B1216" i="2" s="1"/>
  <c r="B1217" i="2" s="1"/>
  <c r="B1218" i="2" s="1"/>
  <c r="B1219" i="2" s="1"/>
  <c r="B1220" i="2" s="1"/>
  <c r="B1221" i="2" s="1"/>
  <c r="B1222" i="2" s="1"/>
  <c r="B1223" i="2" s="1"/>
  <c r="B1224" i="2" s="1"/>
  <c r="B1225" i="2" s="1"/>
  <c r="B1226" i="2" s="1"/>
  <c r="C1183" i="2"/>
  <c r="C1184" i="2" s="1"/>
  <c r="C1185" i="2" s="1"/>
  <c r="C1186" i="2" s="1"/>
  <c r="C1187" i="2" s="1"/>
  <c r="C1188" i="2" s="1"/>
  <c r="C1189" i="2" s="1"/>
  <c r="C1203" i="2" s="1"/>
  <c r="C1204" i="2" s="1"/>
  <c r="C1205" i="2" s="1"/>
  <c r="C1206" i="2" s="1"/>
  <c r="C1207" i="2" s="1"/>
  <c r="C1208" i="2" s="1"/>
  <c r="C1209" i="2" s="1"/>
  <c r="C1210" i="2" s="1"/>
  <c r="C1211" i="2" s="1"/>
  <c r="C1212" i="2" s="1"/>
  <c r="C1213" i="2" s="1"/>
  <c r="C1214" i="2" s="1"/>
  <c r="C1215" i="2" s="1"/>
  <c r="C1216" i="2" s="1"/>
  <c r="C1217" i="2" s="1"/>
  <c r="C1218" i="2" s="1"/>
  <c r="C1219" i="2" s="1"/>
  <c r="C1220" i="2" s="1"/>
  <c r="C1221" i="2" s="1"/>
  <c r="C1222" i="2" s="1"/>
  <c r="C1223" i="2" s="1"/>
  <c r="C1224" i="2" s="1"/>
  <c r="C1225" i="2" s="1"/>
  <c r="C1226" i="2" s="1"/>
  <c r="U1183" i="2"/>
  <c r="E1183" i="2" s="1"/>
  <c r="F1216" i="2"/>
  <c r="A1227" i="2"/>
  <c r="B1227" i="2"/>
  <c r="B1228" i="2" s="1"/>
  <c r="B1229" i="2" s="1"/>
  <c r="B1230" i="2" s="1"/>
  <c r="B1231" i="2" s="1"/>
  <c r="B1232" i="2" s="1"/>
  <c r="B1233" i="2" s="1"/>
  <c r="B1234" i="2" s="1"/>
  <c r="B1235" i="2" s="1"/>
  <c r="B1236" i="2" s="1"/>
  <c r="B1237" i="2" s="1"/>
  <c r="B1238" i="2" s="1"/>
  <c r="B1239" i="2" s="1"/>
  <c r="B1249" i="2" s="1"/>
  <c r="B1250" i="2" s="1"/>
  <c r="B1251" i="2" s="1"/>
  <c r="B1252" i="2" s="1"/>
  <c r="B1253" i="2" s="1"/>
  <c r="B1254" i="2" s="1"/>
  <c r="B1255" i="2" s="1"/>
  <c r="B1256" i="2" s="1"/>
  <c r="C1227" i="2"/>
  <c r="C1228" i="2" s="1"/>
  <c r="C1229" i="2" s="1"/>
  <c r="C1230" i="2" s="1"/>
  <c r="C1231" i="2" s="1"/>
  <c r="C1232" i="2" s="1"/>
  <c r="C1233" i="2" s="1"/>
  <c r="C1234" i="2" s="1"/>
  <c r="C1235" i="2" s="1"/>
  <c r="C1236" i="2" s="1"/>
  <c r="C1237" i="2" s="1"/>
  <c r="C1238" i="2" s="1"/>
  <c r="C1239" i="2" s="1"/>
  <c r="C1249" i="2" s="1"/>
  <c r="C1250" i="2" s="1"/>
  <c r="C1251" i="2" s="1"/>
  <c r="C1252" i="2" s="1"/>
  <c r="C1253" i="2" s="1"/>
  <c r="C1254" i="2" s="1"/>
  <c r="C1255" i="2" s="1"/>
  <c r="C1256" i="2" s="1"/>
  <c r="U1227" i="2"/>
  <c r="U1228" i="2" s="1"/>
  <c r="F1233" i="2"/>
  <c r="A1257" i="2"/>
  <c r="B1257" i="2"/>
  <c r="B1258" i="2" s="1"/>
  <c r="B1259" i="2" s="1"/>
  <c r="B1260" i="2" s="1"/>
  <c r="B1261" i="2" s="1"/>
  <c r="B1262" i="2" s="1"/>
  <c r="B1263" i="2" s="1"/>
  <c r="B1300" i="2" s="1"/>
  <c r="B1301" i="2" s="1"/>
  <c r="B1302" i="2" s="1"/>
  <c r="B1303" i="2" s="1"/>
  <c r="B1304" i="2" s="1"/>
  <c r="B1305" i="2" s="1"/>
  <c r="B1306" i="2" s="1"/>
  <c r="B1307" i="2" s="1"/>
  <c r="B1308" i="2" s="1"/>
  <c r="B1309" i="2" s="1"/>
  <c r="B1310" i="2" s="1"/>
  <c r="B1311" i="2" s="1"/>
  <c r="B1312" i="2" s="1"/>
  <c r="B1313" i="2" s="1"/>
  <c r="B1314" i="2" s="1"/>
  <c r="B1315" i="2" s="1"/>
  <c r="B1316" i="2" s="1"/>
  <c r="B1317" i="2" s="1"/>
  <c r="C1257" i="2"/>
  <c r="C1258" i="2" s="1"/>
  <c r="C1259" i="2" s="1"/>
  <c r="C1260" i="2" s="1"/>
  <c r="C1261" i="2" s="1"/>
  <c r="C1262" i="2" s="1"/>
  <c r="C1263" i="2" s="1"/>
  <c r="C1300" i="2" s="1"/>
  <c r="C1301" i="2" s="1"/>
  <c r="C1302" i="2" s="1"/>
  <c r="C1303" i="2" s="1"/>
  <c r="C1304" i="2" s="1"/>
  <c r="C1305" i="2" s="1"/>
  <c r="C1306" i="2" s="1"/>
  <c r="C1307" i="2" s="1"/>
  <c r="C1308" i="2" s="1"/>
  <c r="C1309" i="2" s="1"/>
  <c r="C1310" i="2" s="1"/>
  <c r="C1311" i="2" s="1"/>
  <c r="C1312" i="2" s="1"/>
  <c r="C1313" i="2" s="1"/>
  <c r="C1314" i="2" s="1"/>
  <c r="C1315" i="2" s="1"/>
  <c r="C1316" i="2" s="1"/>
  <c r="C1317" i="2" s="1"/>
  <c r="U1257" i="2"/>
  <c r="E1257" i="2" s="1"/>
  <c r="A1318" i="2"/>
  <c r="B1318" i="2"/>
  <c r="B1319" i="2" s="1"/>
  <c r="B1320" i="2" s="1"/>
  <c r="B1321" i="2" s="1"/>
  <c r="B1322" i="2" s="1"/>
  <c r="B1323" i="2" s="1"/>
  <c r="B1324" i="2" s="1"/>
  <c r="B1348" i="2" s="1"/>
  <c r="B1349" i="2" s="1"/>
  <c r="B1350" i="2" s="1"/>
  <c r="B1351" i="2" s="1"/>
  <c r="B1352" i="2" s="1"/>
  <c r="B1353" i="2" s="1"/>
  <c r="B1354" i="2" s="1"/>
  <c r="B1355" i="2" s="1"/>
  <c r="B1368" i="2" s="1"/>
  <c r="B1369" i="2" s="1"/>
  <c r="B1370" i="2" s="1"/>
  <c r="B1371" i="2" s="1"/>
  <c r="C1318" i="2"/>
  <c r="C1319" i="2" s="1"/>
  <c r="C1320" i="2" s="1"/>
  <c r="C1321" i="2" s="1"/>
  <c r="C1322" i="2" s="1"/>
  <c r="C1323" i="2" s="1"/>
  <c r="C1324" i="2" s="1"/>
  <c r="C1348" i="2" s="1"/>
  <c r="C1349" i="2" s="1"/>
  <c r="C1350" i="2" s="1"/>
  <c r="C1351" i="2" s="1"/>
  <c r="C1352" i="2" s="1"/>
  <c r="C1353" i="2" s="1"/>
  <c r="C1354" i="2" s="1"/>
  <c r="C1355" i="2" s="1"/>
  <c r="C1368" i="2" s="1"/>
  <c r="C1369" i="2" s="1"/>
  <c r="C1370" i="2" s="1"/>
  <c r="C1371" i="2" s="1"/>
  <c r="U1318" i="2"/>
  <c r="E1318" i="2" s="1"/>
  <c r="F1377" i="2"/>
  <c r="A1393" i="2"/>
  <c r="B1393" i="2"/>
  <c r="B1394" i="2" s="1"/>
  <c r="B1395" i="2" s="1"/>
  <c r="B1396" i="2" s="1"/>
  <c r="B1397" i="2" s="1"/>
  <c r="B1398" i="2" s="1"/>
  <c r="B1399" i="2" s="1"/>
  <c r="B1400" i="2" s="1"/>
  <c r="B1401" i="2" s="1"/>
  <c r="B1402" i="2" s="1"/>
  <c r="B1403" i="2" s="1"/>
  <c r="B1404" i="2" s="1"/>
  <c r="B1405" i="2" s="1"/>
  <c r="B1406" i="2" s="1"/>
  <c r="C1393" i="2"/>
  <c r="C1394" i="2" s="1"/>
  <c r="C1395" i="2" s="1"/>
  <c r="C1396" i="2" s="1"/>
  <c r="C1397" i="2" s="1"/>
  <c r="C1398" i="2" s="1"/>
  <c r="C1399" i="2" s="1"/>
  <c r="C1400" i="2" s="1"/>
  <c r="C1401" i="2" s="1"/>
  <c r="C1402" i="2" s="1"/>
  <c r="C1403" i="2" s="1"/>
  <c r="C1404" i="2" s="1"/>
  <c r="C1405" i="2" s="1"/>
  <c r="C1406" i="2" s="1"/>
  <c r="U1393" i="2"/>
  <c r="U1394" i="2" s="1"/>
  <c r="A1407" i="2"/>
  <c r="B1407" i="2"/>
  <c r="B1408" i="2" s="1"/>
  <c r="B1409" i="2" s="1"/>
  <c r="B1410" i="2" s="1"/>
  <c r="B1411" i="2" s="1"/>
  <c r="B1412" i="2" s="1"/>
  <c r="B1451" i="2" s="1"/>
  <c r="B1452" i="2" s="1"/>
  <c r="B1453" i="2" s="1"/>
  <c r="B1454" i="2" s="1"/>
  <c r="B1455" i="2" s="1"/>
  <c r="B1457" i="2" s="1"/>
  <c r="B1458" i="2" s="1"/>
  <c r="B1459" i="2" s="1"/>
  <c r="B1460" i="2" s="1"/>
  <c r="B1461" i="2" s="1"/>
  <c r="C1407" i="2"/>
  <c r="C1408" i="2" s="1"/>
  <c r="C1409" i="2" s="1"/>
  <c r="C1410" i="2" s="1"/>
  <c r="C1411" i="2" s="1"/>
  <c r="C1412" i="2" s="1"/>
  <c r="C1451" i="2" s="1"/>
  <c r="C1452" i="2" s="1"/>
  <c r="C1453" i="2" s="1"/>
  <c r="C1454" i="2" s="1"/>
  <c r="C1455" i="2" s="1"/>
  <c r="C1457" i="2" s="1"/>
  <c r="C1458" i="2" s="1"/>
  <c r="C1459" i="2" s="1"/>
  <c r="C1460" i="2" s="1"/>
  <c r="C1461" i="2" s="1"/>
  <c r="U1407" i="2"/>
  <c r="U1408" i="2" s="1"/>
  <c r="F1460" i="2"/>
  <c r="A1465" i="2"/>
  <c r="B1465" i="2"/>
  <c r="B1466" i="2" s="1"/>
  <c r="B1467" i="2" s="1"/>
  <c r="B1468" i="2" s="1"/>
  <c r="B1469" i="2" s="1"/>
  <c r="B1490" i="2" s="1"/>
  <c r="B1491" i="2" s="1"/>
  <c r="B1492" i="2" s="1"/>
  <c r="B1493" i="2" s="1"/>
  <c r="B1494" i="2" s="1"/>
  <c r="B1495" i="2" s="1"/>
  <c r="B1496" i="2" s="1"/>
  <c r="B1497" i="2" s="1"/>
  <c r="B1505" i="2" s="1"/>
  <c r="B1506" i="2" s="1"/>
  <c r="B1507" i="2" s="1"/>
  <c r="B1508" i="2" s="1"/>
  <c r="B1509" i="2" s="1"/>
  <c r="B1510" i="2" s="1"/>
  <c r="B1511" i="2" s="1"/>
  <c r="B1512" i="2" s="1"/>
  <c r="B1513" i="2" s="1"/>
  <c r="B1514" i="2" s="1"/>
  <c r="B1515" i="2" s="1"/>
  <c r="C1465" i="2"/>
  <c r="C1466" i="2" s="1"/>
  <c r="C1467" i="2" s="1"/>
  <c r="C1468" i="2" s="1"/>
  <c r="C1469" i="2" s="1"/>
  <c r="C1490" i="2" s="1"/>
  <c r="C1491" i="2" s="1"/>
  <c r="C1492" i="2" s="1"/>
  <c r="C1493" i="2" s="1"/>
  <c r="C1494" i="2" s="1"/>
  <c r="C1495" i="2" s="1"/>
  <c r="C1496" i="2" s="1"/>
  <c r="C1497" i="2" s="1"/>
  <c r="C1505" i="2" s="1"/>
  <c r="C1506" i="2" s="1"/>
  <c r="C1507" i="2" s="1"/>
  <c r="C1508" i="2" s="1"/>
  <c r="C1509" i="2" s="1"/>
  <c r="C1510" i="2" s="1"/>
  <c r="C1511" i="2" s="1"/>
  <c r="C1512" i="2" s="1"/>
  <c r="C1513" i="2" s="1"/>
  <c r="C1514" i="2" s="1"/>
  <c r="C1515" i="2" s="1"/>
  <c r="U1465" i="2"/>
  <c r="E1465" i="2" s="1"/>
  <c r="A1516" i="2"/>
  <c r="B1516" i="2"/>
  <c r="B1517" i="2" s="1"/>
  <c r="B1518" i="2" s="1"/>
  <c r="B1519" i="2" s="1"/>
  <c r="B1520" i="2" s="1"/>
  <c r="B1521" i="2" s="1"/>
  <c r="B1547" i="2" s="1"/>
  <c r="B1548" i="2" s="1"/>
  <c r="B1549" i="2" s="1"/>
  <c r="B1550" i="2" s="1"/>
  <c r="B1551" i="2" s="1"/>
  <c r="B1552" i="2" s="1"/>
  <c r="B1553" i="2" s="1"/>
  <c r="B1554" i="2" s="1"/>
  <c r="B1555" i="2" s="1"/>
  <c r="C1516" i="2"/>
  <c r="C1517" i="2" s="1"/>
  <c r="C1518" i="2" s="1"/>
  <c r="C1519" i="2" s="1"/>
  <c r="C1520" i="2" s="1"/>
  <c r="C1521" i="2" s="1"/>
  <c r="C1547" i="2" s="1"/>
  <c r="C1548" i="2" s="1"/>
  <c r="C1549" i="2" s="1"/>
  <c r="C1550" i="2" s="1"/>
  <c r="C1551" i="2" s="1"/>
  <c r="C1552" i="2" s="1"/>
  <c r="C1553" i="2" s="1"/>
  <c r="C1554" i="2" s="1"/>
  <c r="C1555" i="2" s="1"/>
  <c r="U1516" i="2"/>
  <c r="U1517" i="2" s="1"/>
  <c r="F1550" i="2"/>
  <c r="F1551" i="2"/>
  <c r="A1556" i="2"/>
  <c r="B1556" i="2"/>
  <c r="B1557" i="2" s="1"/>
  <c r="B1558" i="2" s="1"/>
  <c r="B1559" i="2" s="1"/>
  <c r="B1560" i="2" s="1"/>
  <c r="B1561" i="2" s="1"/>
  <c r="B1562" i="2" s="1"/>
  <c r="B1563" i="2" s="1"/>
  <c r="B1564" i="2" s="1"/>
  <c r="B1565" i="2" s="1"/>
  <c r="B1566" i="2" s="1"/>
  <c r="B1567" i="2" s="1"/>
  <c r="B1584" i="2" s="1"/>
  <c r="B1585" i="2" s="1"/>
  <c r="B1604" i="2" s="1"/>
  <c r="B1605" i="2" s="1"/>
  <c r="B1606" i="2" s="1"/>
  <c r="B1607" i="2" s="1"/>
  <c r="B1608" i="2" s="1"/>
  <c r="B1609" i="2" s="1"/>
  <c r="B1610" i="2" s="1"/>
  <c r="B1611" i="2" s="1"/>
  <c r="C1556" i="2"/>
  <c r="C1557" i="2" s="1"/>
  <c r="C1558" i="2" s="1"/>
  <c r="C1559" i="2" s="1"/>
  <c r="C1560" i="2" s="1"/>
  <c r="C1561" i="2" s="1"/>
  <c r="C1562" i="2" s="1"/>
  <c r="C1563" i="2" s="1"/>
  <c r="C1564" i="2" s="1"/>
  <c r="C1565" i="2" s="1"/>
  <c r="C1566" i="2" s="1"/>
  <c r="C1567" i="2" s="1"/>
  <c r="C1584" i="2" s="1"/>
  <c r="C1585" i="2" s="1"/>
  <c r="C1604" i="2" s="1"/>
  <c r="C1605" i="2" s="1"/>
  <c r="C1606" i="2" s="1"/>
  <c r="C1607" i="2" s="1"/>
  <c r="C1608" i="2" s="1"/>
  <c r="C1609" i="2" s="1"/>
  <c r="C1610" i="2" s="1"/>
  <c r="C1611" i="2" s="1"/>
  <c r="U1556" i="2"/>
  <c r="E1556" i="2" s="1"/>
  <c r="A1612" i="2"/>
  <c r="B1612" i="2"/>
  <c r="B1613" i="2" s="1"/>
  <c r="B1614" i="2" s="1"/>
  <c r="B1615" i="2" s="1"/>
  <c r="B1616" i="2" s="1"/>
  <c r="B1617" i="2" s="1"/>
  <c r="B1618" i="2" s="1"/>
  <c r="B1619" i="2" s="1"/>
  <c r="B1620" i="2" s="1"/>
  <c r="B1621" i="2" s="1"/>
  <c r="B1622" i="2" s="1"/>
  <c r="B1623" i="2" s="1"/>
  <c r="B1624" i="2" s="1"/>
  <c r="B1625" i="2" s="1"/>
  <c r="B1626" i="2" s="1"/>
  <c r="B1627" i="2" s="1"/>
  <c r="B1628" i="2" s="1"/>
  <c r="B1629" i="2" s="1"/>
  <c r="C1612" i="2"/>
  <c r="C1613" i="2" s="1"/>
  <c r="C1614" i="2" s="1"/>
  <c r="C1615" i="2" s="1"/>
  <c r="C1616" i="2" s="1"/>
  <c r="C1617" i="2" s="1"/>
  <c r="C1618" i="2" s="1"/>
  <c r="C1619" i="2" s="1"/>
  <c r="C1620" i="2" s="1"/>
  <c r="C1621" i="2" s="1"/>
  <c r="C1622" i="2" s="1"/>
  <c r="C1623" i="2" s="1"/>
  <c r="C1624" i="2" s="1"/>
  <c r="C1625" i="2" s="1"/>
  <c r="C1626" i="2" s="1"/>
  <c r="C1627" i="2" s="1"/>
  <c r="C1628" i="2" s="1"/>
  <c r="C1629" i="2" s="1"/>
  <c r="U1612" i="2"/>
  <c r="E1612" i="2" s="1"/>
  <c r="F1620" i="2"/>
  <c r="F1621" i="2"/>
  <c r="F1623" i="2"/>
  <c r="A1631" i="2"/>
  <c r="A1632" i="2" s="1"/>
  <c r="B1631" i="2"/>
  <c r="B1632" i="2" s="1"/>
  <c r="C1631" i="2"/>
  <c r="C1632" i="2" s="1"/>
  <c r="U1631" i="2"/>
  <c r="F1641" i="2"/>
  <c r="A1650" i="2"/>
  <c r="B1650" i="2"/>
  <c r="B1651" i="2" s="1"/>
  <c r="B1652" i="2" s="1"/>
  <c r="B1668" i="2" s="1"/>
  <c r="B1669" i="2" s="1"/>
  <c r="B1670" i="2" s="1"/>
  <c r="B1671" i="2" s="1"/>
  <c r="B1672" i="2" s="1"/>
  <c r="B1673" i="2" s="1"/>
  <c r="B1674" i="2" s="1"/>
  <c r="B1710" i="2" s="1"/>
  <c r="B1711" i="2" s="1"/>
  <c r="B1712" i="2" s="1"/>
  <c r="B1713" i="2" s="1"/>
  <c r="B1714" i="2" s="1"/>
  <c r="C1650" i="2"/>
  <c r="C1651" i="2" s="1"/>
  <c r="C1652" i="2" s="1"/>
  <c r="C1668" i="2" s="1"/>
  <c r="C1669" i="2" s="1"/>
  <c r="C1670" i="2" s="1"/>
  <c r="C1671" i="2" s="1"/>
  <c r="C1672" i="2" s="1"/>
  <c r="C1673" i="2" s="1"/>
  <c r="C1674" i="2" s="1"/>
  <c r="C1710" i="2" s="1"/>
  <c r="C1711" i="2" s="1"/>
  <c r="C1712" i="2" s="1"/>
  <c r="C1713" i="2" s="1"/>
  <c r="C1714" i="2" s="1"/>
  <c r="U1650" i="2"/>
  <c r="E1650" i="2" s="1"/>
  <c r="A1715" i="2"/>
  <c r="A1716" i="2" s="1"/>
  <c r="B1715" i="2"/>
  <c r="C1715" i="2"/>
  <c r="U1715" i="2"/>
  <c r="F1761" i="2"/>
  <c r="A1770" i="2"/>
  <c r="A1771" i="2" s="1"/>
  <c r="B1770" i="2"/>
  <c r="C1770" i="2"/>
  <c r="U1770" i="2"/>
  <c r="F1780" i="2"/>
  <c r="A1795" i="2"/>
  <c r="A1796" i="2" s="1"/>
  <c r="B1795" i="2"/>
  <c r="B1796" i="2" s="1"/>
  <c r="C1795" i="2"/>
  <c r="C1796" i="2" s="1"/>
  <c r="U1795" i="2"/>
  <c r="U1796" i="2" s="1"/>
  <c r="A1840" i="2"/>
  <c r="B1840" i="2"/>
  <c r="B1841" i="2" s="1"/>
  <c r="C1840" i="2"/>
  <c r="C1841" i="2" s="1"/>
  <c r="U1840" i="2"/>
  <c r="E1840" i="2" s="1"/>
  <c r="F1916" i="2"/>
  <c r="A1922" i="2"/>
  <c r="B1922" i="2"/>
  <c r="B1923" i="2" s="1"/>
  <c r="C1922" i="2"/>
  <c r="C1923" i="2" s="1"/>
  <c r="U1922" i="2"/>
  <c r="E1922" i="2" s="1"/>
  <c r="F1971" i="2"/>
  <c r="A1979" i="2"/>
  <c r="B1979" i="2"/>
  <c r="B1980" i="2" s="1"/>
  <c r="B1981" i="2" s="1"/>
  <c r="B1982" i="2" s="1"/>
  <c r="B1983" i="2" s="1"/>
  <c r="B1984" i="2" s="1"/>
  <c r="B1985" i="2" s="1"/>
  <c r="B1986" i="2" s="1"/>
  <c r="B1987" i="2" s="1"/>
  <c r="B2001" i="2" s="1"/>
  <c r="B2002" i="2" s="1"/>
  <c r="B2003" i="2" s="1"/>
  <c r="B2004" i="2" s="1"/>
  <c r="B2005" i="2" s="1"/>
  <c r="B2006" i="2" s="1"/>
  <c r="B2007" i="2" s="1"/>
  <c r="B2008" i="2" s="1"/>
  <c r="B2009" i="2" s="1"/>
  <c r="B2010" i="2" s="1"/>
  <c r="C1979" i="2"/>
  <c r="C1980" i="2" s="1"/>
  <c r="C1981" i="2" s="1"/>
  <c r="C1982" i="2" s="1"/>
  <c r="C1983" i="2" s="1"/>
  <c r="C1984" i="2" s="1"/>
  <c r="C1985" i="2" s="1"/>
  <c r="C1986" i="2" s="1"/>
  <c r="C1987" i="2" s="1"/>
  <c r="C2001" i="2" s="1"/>
  <c r="C2002" i="2" s="1"/>
  <c r="C2003" i="2" s="1"/>
  <c r="C2004" i="2" s="1"/>
  <c r="C2005" i="2" s="1"/>
  <c r="C2006" i="2" s="1"/>
  <c r="C2007" i="2" s="1"/>
  <c r="C2008" i="2" s="1"/>
  <c r="C2009" i="2" s="1"/>
  <c r="C2010" i="2" s="1"/>
  <c r="U1979" i="2"/>
  <c r="E1979" i="2" s="1"/>
  <c r="A2011" i="2"/>
  <c r="B2011" i="2"/>
  <c r="B2012" i="2" s="1"/>
  <c r="B2013" i="2" s="1"/>
  <c r="B2014" i="2" s="1"/>
  <c r="B2015" i="2" s="1"/>
  <c r="B2016" i="2" s="1"/>
  <c r="B2017" i="2" s="1"/>
  <c r="B2049" i="2" s="1"/>
  <c r="B2050" i="2" s="1"/>
  <c r="B2051" i="2" s="1"/>
  <c r="B2052" i="2" s="1"/>
  <c r="B2053" i="2" s="1"/>
  <c r="B2054" i="2" s="1"/>
  <c r="B2055" i="2" s="1"/>
  <c r="B2056" i="2" s="1"/>
  <c r="B2057" i="2" s="1"/>
  <c r="B2058" i="2" s="1"/>
  <c r="B2059" i="2" s="1"/>
  <c r="B2060" i="2" s="1"/>
  <c r="B2061" i="2" s="1"/>
  <c r="B2062" i="2" s="1"/>
  <c r="B2063" i="2" s="1"/>
  <c r="B2064" i="2" s="1"/>
  <c r="B2065" i="2" s="1"/>
  <c r="B2066" i="2" s="1"/>
  <c r="C2011" i="2"/>
  <c r="C2012" i="2" s="1"/>
  <c r="C2013" i="2" s="1"/>
  <c r="C2014" i="2" s="1"/>
  <c r="C2015" i="2" s="1"/>
  <c r="C2016" i="2" s="1"/>
  <c r="C2017" i="2" s="1"/>
  <c r="C2049" i="2" s="1"/>
  <c r="C2050" i="2" s="1"/>
  <c r="C2051" i="2" s="1"/>
  <c r="C2052" i="2" s="1"/>
  <c r="C2053" i="2" s="1"/>
  <c r="C2054" i="2" s="1"/>
  <c r="C2055" i="2" s="1"/>
  <c r="C2056" i="2" s="1"/>
  <c r="C2057" i="2" s="1"/>
  <c r="C2058" i="2" s="1"/>
  <c r="C2059" i="2" s="1"/>
  <c r="C2060" i="2" s="1"/>
  <c r="C2061" i="2" s="1"/>
  <c r="C2062" i="2" s="1"/>
  <c r="C2063" i="2" s="1"/>
  <c r="C2064" i="2" s="1"/>
  <c r="C2065" i="2" s="1"/>
  <c r="C2066" i="2" s="1"/>
  <c r="U2011" i="2"/>
  <c r="E2011" i="2" s="1"/>
  <c r="A2067" i="2"/>
  <c r="B2067" i="2"/>
  <c r="B2068" i="2" s="1"/>
  <c r="B2069" i="2" s="1"/>
  <c r="B2070" i="2" s="1"/>
  <c r="B2071" i="2" s="1"/>
  <c r="B2072" i="2" s="1"/>
  <c r="B2073" i="2" s="1"/>
  <c r="B2074" i="2" s="1"/>
  <c r="B2075" i="2" s="1"/>
  <c r="B2076" i="2" s="1"/>
  <c r="B2077" i="2" s="1"/>
  <c r="B2078" i="2" s="1"/>
  <c r="B2079" i="2" s="1"/>
  <c r="B2080" i="2" s="1"/>
  <c r="B2081" i="2" s="1"/>
  <c r="B2082" i="2" s="1"/>
  <c r="B2083" i="2" s="1"/>
  <c r="C2067" i="2"/>
  <c r="C2068" i="2" s="1"/>
  <c r="C2069" i="2" s="1"/>
  <c r="C2070" i="2" s="1"/>
  <c r="C2071" i="2" s="1"/>
  <c r="C2072" i="2" s="1"/>
  <c r="C2073" i="2" s="1"/>
  <c r="C2074" i="2" s="1"/>
  <c r="C2075" i="2" s="1"/>
  <c r="C2076" i="2" s="1"/>
  <c r="C2077" i="2" s="1"/>
  <c r="C2078" i="2" s="1"/>
  <c r="C2079" i="2" s="1"/>
  <c r="C2080" i="2" s="1"/>
  <c r="C2081" i="2" s="1"/>
  <c r="C2082" i="2" s="1"/>
  <c r="C2083" i="2" s="1"/>
  <c r="U2067" i="2"/>
  <c r="E2067" i="2" s="1"/>
  <c r="A2084" i="2"/>
  <c r="B2084" i="2"/>
  <c r="B2085" i="2" s="1"/>
  <c r="B2086" i="2" s="1"/>
  <c r="B2087" i="2" s="1"/>
  <c r="B2088" i="2" s="1"/>
  <c r="B2089" i="2" s="1"/>
  <c r="B2090" i="2" s="1"/>
  <c r="B2091" i="2" s="1"/>
  <c r="B2105" i="2" s="1"/>
  <c r="B2106" i="2" s="1"/>
  <c r="B2107" i="2" s="1"/>
  <c r="B2108" i="2" s="1"/>
  <c r="B2109" i="2" s="1"/>
  <c r="C2084" i="2"/>
  <c r="C2085" i="2" s="1"/>
  <c r="C2086" i="2" s="1"/>
  <c r="C2087" i="2" s="1"/>
  <c r="C2088" i="2" s="1"/>
  <c r="C2089" i="2" s="1"/>
  <c r="C2090" i="2" s="1"/>
  <c r="C2091" i="2" s="1"/>
  <c r="C2105" i="2" s="1"/>
  <c r="C2106" i="2" s="1"/>
  <c r="C2107" i="2" s="1"/>
  <c r="C2108" i="2" s="1"/>
  <c r="C2109" i="2" s="1"/>
  <c r="U2084" i="2"/>
  <c r="E2084" i="2" s="1"/>
  <c r="A2110" i="2"/>
  <c r="B2110" i="2"/>
  <c r="B2111" i="2" s="1"/>
  <c r="B2112" i="2" s="1"/>
  <c r="B2113" i="2" s="1"/>
  <c r="B2114" i="2" s="1"/>
  <c r="B2115" i="2" s="1"/>
  <c r="B2116" i="2" s="1"/>
  <c r="B2117" i="2" s="1"/>
  <c r="B2118" i="2" s="1"/>
  <c r="B2119" i="2" s="1"/>
  <c r="B2120" i="2" s="1"/>
  <c r="B2121" i="2" s="1"/>
  <c r="B2122" i="2" s="1"/>
  <c r="B2123" i="2" s="1"/>
  <c r="B2124" i="2" s="1"/>
  <c r="C2110" i="2"/>
  <c r="C2111" i="2" s="1"/>
  <c r="C2112" i="2" s="1"/>
  <c r="C2113" i="2" s="1"/>
  <c r="C2114" i="2" s="1"/>
  <c r="C2115" i="2" s="1"/>
  <c r="C2116" i="2" s="1"/>
  <c r="C2117" i="2" s="1"/>
  <c r="C2118" i="2" s="1"/>
  <c r="C2119" i="2" s="1"/>
  <c r="C2120" i="2" s="1"/>
  <c r="C2121" i="2" s="1"/>
  <c r="C2122" i="2" s="1"/>
  <c r="C2123" i="2" s="1"/>
  <c r="C2124" i="2" s="1"/>
  <c r="U2110" i="2"/>
  <c r="E2110" i="2" s="1"/>
  <c r="A2126" i="2"/>
  <c r="B2126" i="2"/>
  <c r="B2127" i="2" s="1"/>
  <c r="B2128" i="2" s="1"/>
  <c r="B2129" i="2" s="1"/>
  <c r="B2130" i="2" s="1"/>
  <c r="B2131" i="2" s="1"/>
  <c r="B2132" i="2" s="1"/>
  <c r="B2168" i="2" s="1"/>
  <c r="B2169" i="2" s="1"/>
  <c r="B2170" i="2" s="1"/>
  <c r="B2171" i="2" s="1"/>
  <c r="B2172" i="2" s="1"/>
  <c r="B2173" i="2" s="1"/>
  <c r="B2174" i="2" s="1"/>
  <c r="B2175" i="2" s="1"/>
  <c r="B2176" i="2" s="1"/>
  <c r="C2126" i="2"/>
  <c r="C2127" i="2" s="1"/>
  <c r="C2128" i="2" s="1"/>
  <c r="C2129" i="2" s="1"/>
  <c r="C2130" i="2" s="1"/>
  <c r="C2131" i="2" s="1"/>
  <c r="C2132" i="2" s="1"/>
  <c r="C2168" i="2" s="1"/>
  <c r="C2169" i="2" s="1"/>
  <c r="C2170" i="2" s="1"/>
  <c r="C2171" i="2" s="1"/>
  <c r="C2172" i="2" s="1"/>
  <c r="C2173" i="2" s="1"/>
  <c r="C2174" i="2" s="1"/>
  <c r="C2175" i="2" s="1"/>
  <c r="C2176" i="2" s="1"/>
  <c r="U2126" i="2"/>
  <c r="E2126" i="2" s="1"/>
  <c r="A2177" i="2"/>
  <c r="B2177" i="2"/>
  <c r="B2178" i="2" s="1"/>
  <c r="B2179" i="2" s="1"/>
  <c r="B2180" i="2" s="1"/>
  <c r="B2181" i="2" s="1"/>
  <c r="B2182" i="2" s="1"/>
  <c r="B2183" i="2" s="1"/>
  <c r="B2184" i="2" s="1"/>
  <c r="B2198" i="2" s="1"/>
  <c r="B2199" i="2" s="1"/>
  <c r="B2200" i="2" s="1"/>
  <c r="B2201" i="2" s="1"/>
  <c r="C2177" i="2"/>
  <c r="C2178" i="2" s="1"/>
  <c r="C2179" i="2" s="1"/>
  <c r="C2180" i="2" s="1"/>
  <c r="C2181" i="2" s="1"/>
  <c r="C2182" i="2" s="1"/>
  <c r="C2183" i="2" s="1"/>
  <c r="C2184" i="2" s="1"/>
  <c r="C2198" i="2" s="1"/>
  <c r="C2199" i="2" s="1"/>
  <c r="C2200" i="2" s="1"/>
  <c r="C2201" i="2" s="1"/>
  <c r="U2177" i="2"/>
  <c r="E2177" i="2" s="1"/>
  <c r="A2202" i="2"/>
  <c r="B2202" i="2"/>
  <c r="B2203" i="2" s="1"/>
  <c r="B2204" i="2" s="1"/>
  <c r="B2205" i="2" s="1"/>
  <c r="B2206" i="2" s="1"/>
  <c r="B2207" i="2" s="1"/>
  <c r="B2208" i="2" s="1"/>
  <c r="B2235" i="2" s="1"/>
  <c r="B2236" i="2" s="1"/>
  <c r="B2237" i="2" s="1"/>
  <c r="B2238" i="2" s="1"/>
  <c r="B2239" i="2" s="1"/>
  <c r="B2253" i="2" s="1"/>
  <c r="B2254" i="2" s="1"/>
  <c r="B2255" i="2" s="1"/>
  <c r="B2256" i="2" s="1"/>
  <c r="B2257" i="2" s="1"/>
  <c r="B2258" i="2" s="1"/>
  <c r="B2259" i="2" s="1"/>
  <c r="C2202" i="2"/>
  <c r="C2203" i="2" s="1"/>
  <c r="C2204" i="2" s="1"/>
  <c r="C2205" i="2" s="1"/>
  <c r="C2206" i="2" s="1"/>
  <c r="C2207" i="2" s="1"/>
  <c r="C2208" i="2" s="1"/>
  <c r="C2235" i="2" s="1"/>
  <c r="C2236" i="2" s="1"/>
  <c r="C2237" i="2" s="1"/>
  <c r="C2238" i="2" s="1"/>
  <c r="C2239" i="2" s="1"/>
  <c r="C2253" i="2" s="1"/>
  <c r="C2254" i="2" s="1"/>
  <c r="C2255" i="2" s="1"/>
  <c r="C2256" i="2" s="1"/>
  <c r="C2257" i="2" s="1"/>
  <c r="C2258" i="2" s="1"/>
  <c r="C2259" i="2" s="1"/>
  <c r="U2202" i="2"/>
  <c r="E2202" i="2" s="1"/>
  <c r="A2260" i="2"/>
  <c r="B2260" i="2"/>
  <c r="B2261" i="2" s="1"/>
  <c r="B2262" i="2" s="1"/>
  <c r="B2263" i="2" s="1"/>
  <c r="B2264" i="2" s="1"/>
  <c r="B2265" i="2" s="1"/>
  <c r="B2266" i="2" s="1"/>
  <c r="B2267" i="2" s="1"/>
  <c r="B2295" i="2" s="1"/>
  <c r="B2296" i="2" s="1"/>
  <c r="B2297" i="2" s="1"/>
  <c r="B2298" i="2" s="1"/>
  <c r="B2299" i="2" s="1"/>
  <c r="C2260" i="2"/>
  <c r="C2261" i="2" s="1"/>
  <c r="C2262" i="2" s="1"/>
  <c r="C2263" i="2" s="1"/>
  <c r="C2264" i="2" s="1"/>
  <c r="C2265" i="2" s="1"/>
  <c r="C2266" i="2" s="1"/>
  <c r="C2267" i="2" s="1"/>
  <c r="C2295" i="2" s="1"/>
  <c r="C2296" i="2" s="1"/>
  <c r="C2297" i="2" s="1"/>
  <c r="C2298" i="2" s="1"/>
  <c r="C2299" i="2" s="1"/>
  <c r="U2260" i="2"/>
  <c r="E2260" i="2" s="1"/>
  <c r="A2339" i="2"/>
  <c r="B2339" i="2"/>
  <c r="B2340" i="2" s="1"/>
  <c r="B2341" i="2" s="1"/>
  <c r="B2342" i="2" s="1"/>
  <c r="B2343" i="2" s="1"/>
  <c r="B2344" i="2" s="1"/>
  <c r="B2345" i="2" s="1"/>
  <c r="B2346" i="2" s="1"/>
  <c r="B2347" i="2" s="1"/>
  <c r="B2358" i="2" s="1"/>
  <c r="B2359" i="2" s="1"/>
  <c r="B2369" i="2" s="1"/>
  <c r="B2370" i="2" s="1"/>
  <c r="B2371" i="2" s="1"/>
  <c r="B2372" i="2" s="1"/>
  <c r="B2373" i="2" s="1"/>
  <c r="B2374" i="2" s="1"/>
  <c r="B2375" i="2" s="1"/>
  <c r="C2339" i="2"/>
  <c r="C2340" i="2" s="1"/>
  <c r="C2341" i="2" s="1"/>
  <c r="C2342" i="2" s="1"/>
  <c r="C2343" i="2" s="1"/>
  <c r="C2344" i="2" s="1"/>
  <c r="C2345" i="2" s="1"/>
  <c r="C2346" i="2" s="1"/>
  <c r="C2347" i="2" s="1"/>
  <c r="C2358" i="2" s="1"/>
  <c r="C2359" i="2" s="1"/>
  <c r="C2369" i="2" s="1"/>
  <c r="C2370" i="2" s="1"/>
  <c r="C2371" i="2" s="1"/>
  <c r="C2372" i="2" s="1"/>
  <c r="C2373" i="2" s="1"/>
  <c r="C2374" i="2" s="1"/>
  <c r="C2375" i="2" s="1"/>
  <c r="U2339" i="2"/>
  <c r="E2339" i="2" s="1"/>
  <c r="A2376" i="2"/>
  <c r="B2376" i="2"/>
  <c r="B2377" i="2" s="1"/>
  <c r="B2378" i="2" s="1"/>
  <c r="B2379" i="2" s="1"/>
  <c r="B2380" i="2" s="1"/>
  <c r="B2381" i="2" s="1"/>
  <c r="B2382" i="2" s="1"/>
  <c r="B2383" i="2" s="1"/>
  <c r="B2409" i="2" s="1"/>
  <c r="B2410" i="2" s="1"/>
  <c r="B2411" i="2" s="1"/>
  <c r="B2412" i="2" s="1"/>
  <c r="B2413" i="2" s="1"/>
  <c r="B2414" i="2" s="1"/>
  <c r="B2415" i="2" s="1"/>
  <c r="B2416" i="2" s="1"/>
  <c r="B2417" i="2" s="1"/>
  <c r="B2418" i="2" s="1"/>
  <c r="C2376" i="2"/>
  <c r="C2377" i="2" s="1"/>
  <c r="C2378" i="2" s="1"/>
  <c r="C2379" i="2" s="1"/>
  <c r="C2380" i="2" s="1"/>
  <c r="C2381" i="2" s="1"/>
  <c r="C2382" i="2" s="1"/>
  <c r="C2383" i="2" s="1"/>
  <c r="C2409" i="2" s="1"/>
  <c r="C2410" i="2" s="1"/>
  <c r="C2411" i="2" s="1"/>
  <c r="C2412" i="2" s="1"/>
  <c r="C2413" i="2" s="1"/>
  <c r="C2414" i="2" s="1"/>
  <c r="C2415" i="2" s="1"/>
  <c r="C2416" i="2" s="1"/>
  <c r="C2417" i="2" s="1"/>
  <c r="C2418" i="2" s="1"/>
  <c r="U2376" i="2"/>
  <c r="E2376" i="2" s="1"/>
  <c r="A2419" i="2"/>
  <c r="B2419" i="2"/>
  <c r="B2420" i="2" s="1"/>
  <c r="B2421" i="2" s="1"/>
  <c r="C2419" i="2"/>
  <c r="C2420" i="2" s="1"/>
  <c r="C2421" i="2" s="1"/>
  <c r="U2419" i="2"/>
  <c r="E2419" i="2" s="1"/>
  <c r="A2439" i="2"/>
  <c r="B2439" i="2"/>
  <c r="B2440" i="2" s="1"/>
  <c r="B2441" i="2" s="1"/>
  <c r="B2442" i="2" s="1"/>
  <c r="B2443" i="2" s="1"/>
  <c r="B2444" i="2" s="1"/>
  <c r="B2445" i="2" s="1"/>
  <c r="B2446" i="2" s="1"/>
  <c r="B2447" i="2" s="1"/>
  <c r="B2448" i="2" s="1"/>
  <c r="C2439" i="2"/>
  <c r="C2440" i="2" s="1"/>
  <c r="C2441" i="2" s="1"/>
  <c r="C2442" i="2" s="1"/>
  <c r="C2443" i="2" s="1"/>
  <c r="C2444" i="2" s="1"/>
  <c r="C2445" i="2" s="1"/>
  <c r="C2446" i="2" s="1"/>
  <c r="C2447" i="2" s="1"/>
  <c r="C2448" i="2" s="1"/>
  <c r="U2439" i="2"/>
  <c r="E2439" i="2" s="1"/>
  <c r="A2449" i="2"/>
  <c r="B2449" i="2"/>
  <c r="B2450" i="2" s="1"/>
  <c r="B2451" i="2" s="1"/>
  <c r="B2452" i="2" s="1"/>
  <c r="B2453" i="2" s="1"/>
  <c r="B2454" i="2" s="1"/>
  <c r="B2455" i="2" s="1"/>
  <c r="B2456" i="2" s="1"/>
  <c r="B2457" i="2" s="1"/>
  <c r="B2458" i="2" s="1"/>
  <c r="B2459" i="2" s="1"/>
  <c r="B2460" i="2" s="1"/>
  <c r="B2478" i="2" s="1"/>
  <c r="B2479" i="2" s="1"/>
  <c r="B2480" i="2" s="1"/>
  <c r="B2481" i="2" s="1"/>
  <c r="B2482" i="2" s="1"/>
  <c r="B2483" i="2" s="1"/>
  <c r="B2484" i="2" s="1"/>
  <c r="B2499" i="2" s="1"/>
  <c r="B2500" i="2" s="1"/>
  <c r="B2501" i="2" s="1"/>
  <c r="B2502" i="2" s="1"/>
  <c r="B2503" i="2" s="1"/>
  <c r="C2449" i="2"/>
  <c r="C2450" i="2" s="1"/>
  <c r="C2451" i="2" s="1"/>
  <c r="C2452" i="2" s="1"/>
  <c r="C2453" i="2" s="1"/>
  <c r="C2454" i="2" s="1"/>
  <c r="C2455" i="2" s="1"/>
  <c r="C2456" i="2" s="1"/>
  <c r="C2457" i="2" s="1"/>
  <c r="C2458" i="2" s="1"/>
  <c r="C2459" i="2" s="1"/>
  <c r="C2460" i="2" s="1"/>
  <c r="C2478" i="2" s="1"/>
  <c r="C2479" i="2" s="1"/>
  <c r="C2480" i="2" s="1"/>
  <c r="C2481" i="2" s="1"/>
  <c r="C2482" i="2" s="1"/>
  <c r="C2483" i="2" s="1"/>
  <c r="C2484" i="2" s="1"/>
  <c r="C2499" i="2" s="1"/>
  <c r="C2500" i="2" s="1"/>
  <c r="C2501" i="2" s="1"/>
  <c r="C2502" i="2" s="1"/>
  <c r="C2503" i="2" s="1"/>
  <c r="U2449" i="2"/>
  <c r="E2449" i="2" s="1"/>
  <c r="E2480" i="2"/>
  <c r="E2482" i="2"/>
  <c r="A2504" i="2"/>
  <c r="B2504" i="2"/>
  <c r="B2505" i="2" s="1"/>
  <c r="B2506" i="2" s="1"/>
  <c r="B2507" i="2" s="1"/>
  <c r="B2508" i="2" s="1"/>
  <c r="B2509" i="2" s="1"/>
  <c r="B2510" i="2" s="1"/>
  <c r="B2511" i="2" s="1"/>
  <c r="B2535" i="2" s="1"/>
  <c r="B2536" i="2" s="1"/>
  <c r="B2537" i="2" s="1"/>
  <c r="B2538" i="2" s="1"/>
  <c r="B2539" i="2" s="1"/>
  <c r="B2540" i="2" s="1"/>
  <c r="B2541" i="2" s="1"/>
  <c r="B2542" i="2" s="1"/>
  <c r="B2543" i="2" s="1"/>
  <c r="B2544" i="2" s="1"/>
  <c r="B2545" i="2" s="1"/>
  <c r="B2546" i="2" s="1"/>
  <c r="B2547" i="2" s="1"/>
  <c r="B2548" i="2" s="1"/>
  <c r="B2549" i="2" s="1"/>
  <c r="C2504" i="2"/>
  <c r="C2505" i="2" s="1"/>
  <c r="C2506" i="2" s="1"/>
  <c r="C2507" i="2" s="1"/>
  <c r="C2508" i="2" s="1"/>
  <c r="C2509" i="2" s="1"/>
  <c r="C2510" i="2" s="1"/>
  <c r="C2511" i="2" s="1"/>
  <c r="C2535" i="2" s="1"/>
  <c r="C2536" i="2" s="1"/>
  <c r="C2537" i="2" s="1"/>
  <c r="C2538" i="2" s="1"/>
  <c r="C2539" i="2" s="1"/>
  <c r="C2540" i="2" s="1"/>
  <c r="C2541" i="2" s="1"/>
  <c r="C2542" i="2" s="1"/>
  <c r="C2543" i="2" s="1"/>
  <c r="C2544" i="2" s="1"/>
  <c r="C2545" i="2" s="1"/>
  <c r="C2546" i="2" s="1"/>
  <c r="C2547" i="2" s="1"/>
  <c r="C2548" i="2" s="1"/>
  <c r="C2549" i="2" s="1"/>
  <c r="U2504" i="2"/>
  <c r="E2504" i="2" s="1"/>
  <c r="A2550" i="2"/>
  <c r="B2550" i="2"/>
  <c r="B2551" i="2" s="1"/>
  <c r="B2552" i="2" s="1"/>
  <c r="B2553" i="2" s="1"/>
  <c r="B2554" i="2" s="1"/>
  <c r="B2555" i="2" s="1"/>
  <c r="B2569" i="2" s="1"/>
  <c r="B2570" i="2" s="1"/>
  <c r="B2582" i="2" s="1"/>
  <c r="B2583" i="2" s="1"/>
  <c r="B2584" i="2" s="1"/>
  <c r="B2585" i="2" s="1"/>
  <c r="B2586" i="2" s="1"/>
  <c r="B2587" i="2" s="1"/>
  <c r="C2550" i="2"/>
  <c r="C2551" i="2" s="1"/>
  <c r="C2552" i="2" s="1"/>
  <c r="C2553" i="2" s="1"/>
  <c r="C2554" i="2" s="1"/>
  <c r="C2555" i="2" s="1"/>
  <c r="C2569" i="2" s="1"/>
  <c r="C2570" i="2" s="1"/>
  <c r="C2582" i="2" s="1"/>
  <c r="C2583" i="2" s="1"/>
  <c r="C2584" i="2" s="1"/>
  <c r="C2585" i="2" s="1"/>
  <c r="C2586" i="2" s="1"/>
  <c r="C2587" i="2" s="1"/>
  <c r="U2550" i="2"/>
  <c r="E2550" i="2" s="1"/>
  <c r="A2588" i="2"/>
  <c r="B2588" i="2"/>
  <c r="B2589" i="2" s="1"/>
  <c r="B2590" i="2" s="1"/>
  <c r="B2591" i="2" s="1"/>
  <c r="B2592" i="2" s="1"/>
  <c r="B2593" i="2" s="1"/>
  <c r="B2594" i="2" s="1"/>
  <c r="B2595" i="2" s="1"/>
  <c r="B2596" i="2" s="1"/>
  <c r="B2597" i="2" s="1"/>
  <c r="B2598" i="2" s="1"/>
  <c r="B2599" i="2" s="1"/>
  <c r="B2600" i="2" s="1"/>
  <c r="B2601" i="2" s="1"/>
  <c r="B2602" i="2" s="1"/>
  <c r="B2603" i="2" s="1"/>
  <c r="B2604" i="2" s="1"/>
  <c r="B2605" i="2" s="1"/>
  <c r="B2606" i="2" s="1"/>
  <c r="B2607" i="2" s="1"/>
  <c r="C2588" i="2"/>
  <c r="C2589" i="2" s="1"/>
  <c r="C2590" i="2" s="1"/>
  <c r="C2591" i="2" s="1"/>
  <c r="C2592" i="2" s="1"/>
  <c r="C2593" i="2" s="1"/>
  <c r="C2594" i="2" s="1"/>
  <c r="C2595" i="2" s="1"/>
  <c r="C2596" i="2" s="1"/>
  <c r="C2597" i="2" s="1"/>
  <c r="C2598" i="2" s="1"/>
  <c r="C2599" i="2" s="1"/>
  <c r="C2600" i="2" s="1"/>
  <c r="C2601" i="2" s="1"/>
  <c r="C2602" i="2" s="1"/>
  <c r="C2603" i="2" s="1"/>
  <c r="C2604" i="2" s="1"/>
  <c r="C2605" i="2" s="1"/>
  <c r="C2606" i="2" s="1"/>
  <c r="C2607" i="2" s="1"/>
  <c r="U2588" i="2"/>
  <c r="E2588" i="2" s="1"/>
  <c r="A2608" i="2"/>
  <c r="B2608" i="2"/>
  <c r="B2609" i="2" s="1"/>
  <c r="B2610" i="2" s="1"/>
  <c r="B2611" i="2" s="1"/>
  <c r="B2612" i="2" s="1"/>
  <c r="B2613" i="2" s="1"/>
  <c r="B2614" i="2" s="1"/>
  <c r="B2615" i="2" s="1"/>
  <c r="B2616" i="2" s="1"/>
  <c r="B2617" i="2" s="1"/>
  <c r="B2618" i="2" s="1"/>
  <c r="B2619" i="2" s="1"/>
  <c r="B2620" i="2" s="1"/>
  <c r="B2621" i="2" s="1"/>
  <c r="B2622" i="2" s="1"/>
  <c r="B2623" i="2" s="1"/>
  <c r="B2644" i="2" s="1"/>
  <c r="B2645" i="2" s="1"/>
  <c r="B2646" i="2" s="1"/>
  <c r="B2647" i="2" s="1"/>
  <c r="B2648" i="2" s="1"/>
  <c r="B2649" i="2" s="1"/>
  <c r="B2650" i="2" s="1"/>
  <c r="B2651" i="2" s="1"/>
  <c r="B2652" i="2" s="1"/>
  <c r="B2653" i="2" s="1"/>
  <c r="C2608" i="2"/>
  <c r="C2609" i="2" s="1"/>
  <c r="C2610" i="2" s="1"/>
  <c r="C2611" i="2" s="1"/>
  <c r="C2612" i="2" s="1"/>
  <c r="C2613" i="2" s="1"/>
  <c r="C2614" i="2" s="1"/>
  <c r="C2615" i="2" s="1"/>
  <c r="C2616" i="2" s="1"/>
  <c r="C2617" i="2" s="1"/>
  <c r="C2618" i="2" s="1"/>
  <c r="C2619" i="2" s="1"/>
  <c r="C2620" i="2" s="1"/>
  <c r="C2621" i="2" s="1"/>
  <c r="C2622" i="2" s="1"/>
  <c r="C2623" i="2" s="1"/>
  <c r="C2644" i="2" s="1"/>
  <c r="C2645" i="2" s="1"/>
  <c r="C2646" i="2" s="1"/>
  <c r="C2647" i="2" s="1"/>
  <c r="C2648" i="2" s="1"/>
  <c r="C2649" i="2" s="1"/>
  <c r="C2650" i="2" s="1"/>
  <c r="C2651" i="2" s="1"/>
  <c r="C2652" i="2" s="1"/>
  <c r="C2653" i="2" s="1"/>
  <c r="U2608" i="2"/>
  <c r="E2608" i="2" s="1"/>
  <c r="A2655" i="2"/>
  <c r="B2655" i="2"/>
  <c r="B2656" i="2" s="1"/>
  <c r="B2657" i="2" s="1"/>
  <c r="B2658" i="2" s="1"/>
  <c r="B2659" i="2" s="1"/>
  <c r="B2660" i="2" s="1"/>
  <c r="B2668" i="2" s="1"/>
  <c r="B2669" i="2" s="1"/>
  <c r="B2670" i="2" s="1"/>
  <c r="B2671" i="2" s="1"/>
  <c r="B2672" i="2" s="1"/>
  <c r="B2673" i="2" s="1"/>
  <c r="B2674" i="2" s="1"/>
  <c r="B2685" i="2" s="1"/>
  <c r="B2686" i="2" s="1"/>
  <c r="B2687" i="2" s="1"/>
  <c r="B2688" i="2" s="1"/>
  <c r="B2689" i="2" s="1"/>
  <c r="C2655" i="2"/>
  <c r="C2656" i="2" s="1"/>
  <c r="C2657" i="2" s="1"/>
  <c r="C2658" i="2" s="1"/>
  <c r="C2659" i="2" s="1"/>
  <c r="C2660" i="2" s="1"/>
  <c r="C2668" i="2" s="1"/>
  <c r="C2669" i="2" s="1"/>
  <c r="C2670" i="2" s="1"/>
  <c r="C2671" i="2" s="1"/>
  <c r="C2672" i="2" s="1"/>
  <c r="C2673" i="2" s="1"/>
  <c r="C2674" i="2" s="1"/>
  <c r="C2685" i="2" s="1"/>
  <c r="C2686" i="2" s="1"/>
  <c r="C2687" i="2" s="1"/>
  <c r="C2688" i="2" s="1"/>
  <c r="C2689" i="2" s="1"/>
  <c r="U2655" i="2"/>
  <c r="E2655" i="2" s="1"/>
  <c r="A2690" i="2"/>
  <c r="B2690" i="2"/>
  <c r="B2691" i="2" s="1"/>
  <c r="B2692" i="2" s="1"/>
  <c r="B2693" i="2" s="1"/>
  <c r="B2694" i="2" s="1"/>
  <c r="B2695" i="2" s="1"/>
  <c r="B2696" i="2" s="1"/>
  <c r="B2731" i="2" s="1"/>
  <c r="B2732" i="2" s="1"/>
  <c r="B2733" i="2" s="1"/>
  <c r="B2734" i="2" s="1"/>
  <c r="B2735" i="2" s="1"/>
  <c r="B2736" i="2" s="1"/>
  <c r="B2737" i="2" s="1"/>
  <c r="B2738" i="2" s="1"/>
  <c r="B2739" i="2" s="1"/>
  <c r="B2740" i="2" s="1"/>
  <c r="B2741" i="2" s="1"/>
  <c r="B2742" i="2" s="1"/>
  <c r="B2743" i="2" s="1"/>
  <c r="B2744" i="2" s="1"/>
  <c r="B2745" i="2" s="1"/>
  <c r="C2690" i="2"/>
  <c r="C2691" i="2" s="1"/>
  <c r="C2692" i="2" s="1"/>
  <c r="C2693" i="2" s="1"/>
  <c r="C2694" i="2" s="1"/>
  <c r="C2695" i="2" s="1"/>
  <c r="C2696" i="2" s="1"/>
  <c r="C2731" i="2" s="1"/>
  <c r="C2732" i="2" s="1"/>
  <c r="C2733" i="2" s="1"/>
  <c r="C2734" i="2" s="1"/>
  <c r="C2735" i="2" s="1"/>
  <c r="C2736" i="2" s="1"/>
  <c r="C2737" i="2" s="1"/>
  <c r="C2738" i="2" s="1"/>
  <c r="C2739" i="2" s="1"/>
  <c r="C2740" i="2" s="1"/>
  <c r="C2741" i="2" s="1"/>
  <c r="C2742" i="2" s="1"/>
  <c r="C2743" i="2" s="1"/>
  <c r="C2744" i="2" s="1"/>
  <c r="C2745" i="2" s="1"/>
  <c r="U2690" i="2"/>
  <c r="E2690" i="2" s="1"/>
  <c r="A2746" i="2"/>
  <c r="B2746" i="2"/>
  <c r="B2747" i="2" s="1"/>
  <c r="B2748" i="2" s="1"/>
  <c r="B2749" i="2" s="1"/>
  <c r="B2750" i="2" s="1"/>
  <c r="B2751" i="2" s="1"/>
  <c r="B2752" i="2" s="1"/>
  <c r="B2753" i="2" s="1"/>
  <c r="B2754" i="2" s="1"/>
  <c r="B2755" i="2" s="1"/>
  <c r="B2756" i="2" s="1"/>
  <c r="B2768" i="2" s="1"/>
  <c r="B2769" i="2" s="1"/>
  <c r="B2779" i="2" s="1"/>
  <c r="B2780" i="2" s="1"/>
  <c r="B2781" i="2" s="1"/>
  <c r="B2782" i="2" s="1"/>
  <c r="B2783" i="2" s="1"/>
  <c r="B2784" i="2" s="1"/>
  <c r="B2785" i="2" s="1"/>
  <c r="B2786" i="2" s="1"/>
  <c r="B2787" i="2" s="1"/>
  <c r="B2788" i="2" s="1"/>
  <c r="C2746" i="2"/>
  <c r="C2747" i="2" s="1"/>
  <c r="C2748" i="2" s="1"/>
  <c r="C2749" i="2" s="1"/>
  <c r="C2750" i="2" s="1"/>
  <c r="C2751" i="2" s="1"/>
  <c r="C2752" i="2" s="1"/>
  <c r="C2753" i="2" s="1"/>
  <c r="C2754" i="2" s="1"/>
  <c r="C2755" i="2" s="1"/>
  <c r="C2756" i="2" s="1"/>
  <c r="C2768" i="2" s="1"/>
  <c r="C2769" i="2" s="1"/>
  <c r="C2779" i="2" s="1"/>
  <c r="C2780" i="2" s="1"/>
  <c r="C2781" i="2" s="1"/>
  <c r="C2782" i="2" s="1"/>
  <c r="C2783" i="2" s="1"/>
  <c r="C2784" i="2" s="1"/>
  <c r="C2785" i="2" s="1"/>
  <c r="C2786" i="2" s="1"/>
  <c r="C2787" i="2" s="1"/>
  <c r="C2788" i="2" s="1"/>
  <c r="U2746" i="2"/>
  <c r="E2746" i="2" s="1"/>
  <c r="A2789" i="2"/>
  <c r="B2789" i="2"/>
  <c r="B2790" i="2" s="1"/>
  <c r="B2791" i="2" s="1"/>
  <c r="B2792" i="2" s="1"/>
  <c r="B2793" i="2" s="1"/>
  <c r="B2794" i="2" s="1"/>
  <c r="B2820" i="2" s="1"/>
  <c r="B2821" i="2" s="1"/>
  <c r="B2822" i="2" s="1"/>
  <c r="B2823" i="2" s="1"/>
  <c r="B2824" i="2" s="1"/>
  <c r="B2825" i="2" s="1"/>
  <c r="B2834" i="2" s="1"/>
  <c r="B2835" i="2" s="1"/>
  <c r="B2836" i="2" s="1"/>
  <c r="B2837" i="2" s="1"/>
  <c r="B2838" i="2" s="1"/>
  <c r="B2839" i="2" s="1"/>
  <c r="C2789" i="2"/>
  <c r="C2790" i="2" s="1"/>
  <c r="C2791" i="2" s="1"/>
  <c r="C2792" i="2" s="1"/>
  <c r="C2793" i="2" s="1"/>
  <c r="C2794" i="2" s="1"/>
  <c r="C2820" i="2" s="1"/>
  <c r="C2821" i="2" s="1"/>
  <c r="C2822" i="2" s="1"/>
  <c r="C2823" i="2" s="1"/>
  <c r="C2824" i="2" s="1"/>
  <c r="C2825" i="2" s="1"/>
  <c r="C2834" i="2" s="1"/>
  <c r="C2835" i="2" s="1"/>
  <c r="C2836" i="2" s="1"/>
  <c r="C2837" i="2" s="1"/>
  <c r="C2838" i="2" s="1"/>
  <c r="C2839" i="2" s="1"/>
  <c r="U2789" i="2"/>
  <c r="U2790" i="2" s="1"/>
  <c r="A2841" i="2"/>
  <c r="A2842" i="2" s="1"/>
  <c r="B2841" i="2"/>
  <c r="B2842" i="2" s="1"/>
  <c r="C2841" i="2"/>
  <c r="C2842" i="2" s="1"/>
  <c r="U2841" i="2"/>
  <c r="E2841" i="2" s="1"/>
  <c r="A2905" i="2"/>
  <c r="B2905" i="2"/>
  <c r="B2906" i="2" s="1"/>
  <c r="B2907" i="2" s="1"/>
  <c r="B2908" i="2" s="1"/>
  <c r="B2918" i="2" s="1"/>
  <c r="B2919" i="2" s="1"/>
  <c r="B2931" i="2" s="1"/>
  <c r="B2932" i="2" s="1"/>
  <c r="B2933" i="2" s="1"/>
  <c r="B2934" i="2" s="1"/>
  <c r="B2935" i="2" s="1"/>
  <c r="C2905" i="2"/>
  <c r="C2906" i="2" s="1"/>
  <c r="C2907" i="2" s="1"/>
  <c r="C2908" i="2" s="1"/>
  <c r="C2918" i="2" s="1"/>
  <c r="C2919" i="2" s="1"/>
  <c r="C2931" i="2" s="1"/>
  <c r="C2932" i="2" s="1"/>
  <c r="C2933" i="2" s="1"/>
  <c r="C2934" i="2" s="1"/>
  <c r="C2935" i="2" s="1"/>
  <c r="U2905" i="2"/>
  <c r="U2906" i="2" s="1"/>
  <c r="A2936" i="2"/>
  <c r="B2936" i="2"/>
  <c r="B2937" i="2" s="1"/>
  <c r="B2938" i="2" s="1"/>
  <c r="B2939" i="2" s="1"/>
  <c r="B2940" i="2" s="1"/>
  <c r="B2941" i="2" s="1"/>
  <c r="B2969" i="2" s="1"/>
  <c r="B2970" i="2" s="1"/>
  <c r="B2971" i="2" s="1"/>
  <c r="B2972" i="2" s="1"/>
  <c r="B2973" i="2" s="1"/>
  <c r="B2974" i="2" s="1"/>
  <c r="B2975" i="2" s="1"/>
  <c r="C2936" i="2"/>
  <c r="C2937" i="2" s="1"/>
  <c r="C2938" i="2" s="1"/>
  <c r="C2939" i="2" s="1"/>
  <c r="C2940" i="2" s="1"/>
  <c r="C2941" i="2" s="1"/>
  <c r="C2969" i="2" s="1"/>
  <c r="C2970" i="2" s="1"/>
  <c r="C2971" i="2" s="1"/>
  <c r="C2972" i="2" s="1"/>
  <c r="C2973" i="2" s="1"/>
  <c r="C2974" i="2" s="1"/>
  <c r="C2975" i="2" s="1"/>
  <c r="U2936" i="2"/>
  <c r="E2936" i="2" s="1"/>
  <c r="E2971" i="2"/>
  <c r="E2972" i="2"/>
  <c r="E2973" i="2"/>
  <c r="A2976" i="2"/>
  <c r="B2976" i="2"/>
  <c r="B2977" i="2" s="1"/>
  <c r="B2978" i="2" s="1"/>
  <c r="B2979" i="2" s="1"/>
  <c r="B3004" i="2" s="1"/>
  <c r="B3005" i="2" s="1"/>
  <c r="B3013" i="2" s="1"/>
  <c r="B3014" i="2" s="1"/>
  <c r="B3015" i="2" s="1"/>
  <c r="B3024" i="2" s="1"/>
  <c r="B3025" i="2" s="1"/>
  <c r="B3039" i="2" s="1"/>
  <c r="B3040" i="2" s="1"/>
  <c r="B3050" i="2" s="1"/>
  <c r="B3051" i="2" s="1"/>
  <c r="B3067" i="2" s="1"/>
  <c r="B3068" i="2" s="1"/>
  <c r="B3082" i="2" s="1"/>
  <c r="C2976" i="2"/>
  <c r="C2977" i="2" s="1"/>
  <c r="C2978" i="2" s="1"/>
  <c r="C2979" i="2" s="1"/>
  <c r="C3004" i="2" s="1"/>
  <c r="C3005" i="2" s="1"/>
  <c r="C3013" i="2" s="1"/>
  <c r="C3014" i="2" s="1"/>
  <c r="C3015" i="2" s="1"/>
  <c r="C3024" i="2" s="1"/>
  <c r="C3025" i="2" s="1"/>
  <c r="C3039" i="2" s="1"/>
  <c r="C3040" i="2" s="1"/>
  <c r="C3050" i="2" s="1"/>
  <c r="C3051" i="2" s="1"/>
  <c r="C3067" i="2" s="1"/>
  <c r="C3068" i="2" s="1"/>
  <c r="C3082" i="2" s="1"/>
  <c r="A3084" i="2"/>
  <c r="B3084" i="2"/>
  <c r="B3085" i="2" s="1"/>
  <c r="B3086" i="2" s="1"/>
  <c r="B3087" i="2" s="1"/>
  <c r="B3088" i="2" s="1"/>
  <c r="B3089" i="2" s="1"/>
  <c r="B3090" i="2" s="1"/>
  <c r="B3091" i="2" s="1"/>
  <c r="B3092" i="2" s="1"/>
  <c r="B3093" i="2" s="1"/>
  <c r="B3094" i="2" s="1"/>
  <c r="C3084" i="2"/>
  <c r="C3085" i="2" s="1"/>
  <c r="C3086" i="2" s="1"/>
  <c r="C3087" i="2" s="1"/>
  <c r="C3088" i="2" s="1"/>
  <c r="C3089" i="2" s="1"/>
  <c r="C3090" i="2" s="1"/>
  <c r="C3091" i="2" s="1"/>
  <c r="C3092" i="2" s="1"/>
  <c r="C3093" i="2" s="1"/>
  <c r="C3094" i="2" s="1"/>
  <c r="A3108" i="2"/>
  <c r="B3108" i="2"/>
  <c r="B3109" i="2" s="1"/>
  <c r="B3110" i="2" s="1"/>
  <c r="B3111" i="2" s="1"/>
  <c r="B3112" i="2" s="1"/>
  <c r="B3113" i="2" s="1"/>
  <c r="B3114" i="2" s="1"/>
  <c r="B3115" i="2" s="1"/>
  <c r="B3116" i="2" s="1"/>
  <c r="B3117" i="2" s="1"/>
  <c r="B3118" i="2" s="1"/>
  <c r="B3119" i="2" s="1"/>
  <c r="B3120" i="2" s="1"/>
  <c r="C3108" i="2"/>
  <c r="C3109" i="2" s="1"/>
  <c r="C3110" i="2" s="1"/>
  <c r="C3111" i="2" s="1"/>
  <c r="C3112" i="2" s="1"/>
  <c r="C3113" i="2" s="1"/>
  <c r="C3114" i="2" s="1"/>
  <c r="C3115" i="2" s="1"/>
  <c r="C3116" i="2" s="1"/>
  <c r="C3117" i="2" s="1"/>
  <c r="C3118" i="2" s="1"/>
  <c r="C3119" i="2" s="1"/>
  <c r="C3120" i="2" s="1"/>
  <c r="A3135" i="2"/>
  <c r="B3135" i="2"/>
  <c r="B3136" i="2" s="1"/>
  <c r="B3137" i="2" s="1"/>
  <c r="B3138" i="2" s="1"/>
  <c r="B3139" i="2" s="1"/>
  <c r="B3140" i="2" s="1"/>
  <c r="B3141" i="2" s="1"/>
  <c r="B3142" i="2" s="1"/>
  <c r="B3143" i="2" s="1"/>
  <c r="B3144" i="2" s="1"/>
  <c r="B3145" i="2" s="1"/>
  <c r="B3146" i="2" s="1"/>
  <c r="B3147" i="2" s="1"/>
  <c r="B3173" i="2" s="1"/>
  <c r="B3174" i="2" s="1"/>
  <c r="B3185" i="2" s="1"/>
  <c r="B3186" i="2" s="1"/>
  <c r="B3206" i="2" s="1"/>
  <c r="B3207" i="2" s="1"/>
  <c r="B3225" i="2" s="1"/>
  <c r="B3226" i="2" s="1"/>
  <c r="B3234" i="2" s="1"/>
  <c r="B3235" i="2" s="1"/>
  <c r="B3243" i="2" s="1"/>
  <c r="B3244" i="2" s="1"/>
  <c r="B3252" i="2" s="1"/>
  <c r="B3253" i="2" s="1"/>
  <c r="B3254" i="2" s="1"/>
  <c r="C3135" i="2"/>
  <c r="C3136" i="2" s="1"/>
  <c r="C3137" i="2" s="1"/>
  <c r="C3138" i="2" s="1"/>
  <c r="C3139" i="2" s="1"/>
  <c r="C3140" i="2" s="1"/>
  <c r="C3141" i="2" s="1"/>
  <c r="C3142" i="2" s="1"/>
  <c r="C3143" i="2" s="1"/>
  <c r="C3144" i="2" s="1"/>
  <c r="C3145" i="2" s="1"/>
  <c r="C3146" i="2" s="1"/>
  <c r="C3147" i="2" s="1"/>
  <c r="C3173" i="2" s="1"/>
  <c r="C3174" i="2" s="1"/>
  <c r="C3185" i="2" s="1"/>
  <c r="C3186" i="2" s="1"/>
  <c r="C3206" i="2" s="1"/>
  <c r="C3207" i="2" s="1"/>
  <c r="C3225" i="2" s="1"/>
  <c r="C3226" i="2" s="1"/>
  <c r="C3234" i="2" s="1"/>
  <c r="C3235" i="2" s="1"/>
  <c r="C3243" i="2" s="1"/>
  <c r="C3244" i="2" s="1"/>
  <c r="C3252" i="2" s="1"/>
  <c r="C3253" i="2" s="1"/>
  <c r="C3254" i="2" s="1"/>
  <c r="A3255" i="2"/>
  <c r="B3255" i="2"/>
  <c r="B3256" i="2" s="1"/>
  <c r="B3257" i="2" s="1"/>
  <c r="B3258" i="2" s="1"/>
  <c r="B3259" i="2" s="1"/>
  <c r="B3260" i="2" s="1"/>
  <c r="B3261" i="2" s="1"/>
  <c r="C3255" i="2"/>
  <c r="C3256" i="2" s="1"/>
  <c r="C3257" i="2" s="1"/>
  <c r="C3258" i="2" s="1"/>
  <c r="C3259" i="2" s="1"/>
  <c r="C3260" i="2" s="1"/>
  <c r="C3261" i="2" s="1"/>
  <c r="A3278" i="2"/>
  <c r="A3279" i="2" s="1"/>
  <c r="B3278" i="2"/>
  <c r="C3278" i="2"/>
  <c r="A3343" i="2"/>
  <c r="B3343" i="2"/>
  <c r="B3344" i="2" s="1"/>
  <c r="B3345" i="2" s="1"/>
  <c r="C3343" i="2"/>
  <c r="C3344" i="2" s="1"/>
  <c r="C3345" i="2" s="1"/>
  <c r="A3409" i="2"/>
  <c r="A3410" i="2" s="1"/>
  <c r="A3411" i="2" s="1"/>
  <c r="B3409" i="2"/>
  <c r="C3409" i="2"/>
  <c r="A3457" i="2"/>
  <c r="B3457" i="2"/>
  <c r="B3458" i="2" s="1"/>
  <c r="B3459" i="2" s="1"/>
  <c r="B3460" i="2" s="1"/>
  <c r="B3461" i="2" s="1"/>
  <c r="B3462" i="2" s="1"/>
  <c r="B3463" i="2" s="1"/>
  <c r="B3464" i="2" s="1"/>
  <c r="B3465" i="2" s="1"/>
  <c r="B3466" i="2" s="1"/>
  <c r="B3467" i="2" s="1"/>
  <c r="B3489" i="2" s="1"/>
  <c r="B3490" i="2" s="1"/>
  <c r="B3502" i="2" s="1"/>
  <c r="B3503" i="2" s="1"/>
  <c r="C3457" i="2"/>
  <c r="C3458" i="2" s="1"/>
  <c r="C3459" i="2" s="1"/>
  <c r="C3460" i="2" s="1"/>
  <c r="C3461" i="2" s="1"/>
  <c r="C3462" i="2" s="1"/>
  <c r="C3463" i="2" s="1"/>
  <c r="C3464" i="2" s="1"/>
  <c r="C3465" i="2" s="1"/>
  <c r="C3466" i="2" s="1"/>
  <c r="C3467" i="2" s="1"/>
  <c r="C3489" i="2" s="1"/>
  <c r="C3490" i="2" s="1"/>
  <c r="C3502" i="2" s="1"/>
  <c r="C3503" i="2" s="1"/>
  <c r="A3515" i="2"/>
  <c r="A3516" i="2" s="1"/>
  <c r="B3515" i="2"/>
  <c r="B3516" i="2" s="1"/>
  <c r="C3515" i="2"/>
  <c r="C3516" i="2" s="1"/>
  <c r="F3555" i="2"/>
  <c r="A3561" i="2"/>
  <c r="B3561" i="2"/>
  <c r="B3562" i="2" s="1"/>
  <c r="B3563" i="2" s="1"/>
  <c r="B3565" i="2" s="1"/>
  <c r="B3566" i="2" s="1"/>
  <c r="B3567" i="2" s="1"/>
  <c r="B3568" i="2" s="1"/>
  <c r="B3569" i="2" s="1"/>
  <c r="B3594" i="2" s="1"/>
  <c r="B3595" i="2" s="1"/>
  <c r="B3596" i="2" s="1"/>
  <c r="B3603" i="2" s="1"/>
  <c r="B3604" i="2" s="1"/>
  <c r="B3605" i="2" s="1"/>
  <c r="C3561" i="2"/>
  <c r="C3562" i="2" s="1"/>
  <c r="C3563" i="2" s="1"/>
  <c r="C3565" i="2" s="1"/>
  <c r="C3566" i="2" s="1"/>
  <c r="C3567" i="2" s="1"/>
  <c r="C3568" i="2" s="1"/>
  <c r="C3569" i="2" s="1"/>
  <c r="C3594" i="2" s="1"/>
  <c r="C3595" i="2" s="1"/>
  <c r="C3596" i="2" s="1"/>
  <c r="C3603" i="2" s="1"/>
  <c r="C3604" i="2" s="1"/>
  <c r="C3605" i="2" s="1"/>
  <c r="A3628" i="2"/>
  <c r="B3628" i="2"/>
  <c r="B3629" i="2" s="1"/>
  <c r="B3636" i="2" s="1"/>
  <c r="B3637" i="2" s="1"/>
  <c r="C3628" i="2"/>
  <c r="C3629" i="2" s="1"/>
  <c r="C3636" i="2" s="1"/>
  <c r="C3637" i="2" s="1"/>
  <c r="F3638" i="2"/>
  <c r="F3676" i="2"/>
  <c r="A3680" i="2"/>
  <c r="B3680" i="2"/>
  <c r="B3681" i="2" s="1"/>
  <c r="B3682" i="2" s="1"/>
  <c r="B3683" i="2" s="1"/>
  <c r="B3684" i="2" s="1"/>
  <c r="B3685" i="2" s="1"/>
  <c r="B3686" i="2" s="1"/>
  <c r="B3687" i="2" s="1"/>
  <c r="B3688" i="2" s="1"/>
  <c r="B3689" i="2" s="1"/>
  <c r="B3720" i="2" s="1"/>
  <c r="B3721" i="2" s="1"/>
  <c r="B3722" i="2" s="1"/>
  <c r="B3723" i="2" s="1"/>
  <c r="B3724" i="2" s="1"/>
  <c r="B3725" i="2" s="1"/>
  <c r="B3726" i="2" s="1"/>
  <c r="B3736" i="2" s="1"/>
  <c r="B3737" i="2" s="1"/>
  <c r="B3738" i="2" s="1"/>
  <c r="B3739" i="2" s="1"/>
  <c r="B3740" i="2" s="1"/>
  <c r="B3741" i="2" s="1"/>
  <c r="C3680" i="2"/>
  <c r="C3681" i="2" s="1"/>
  <c r="C3682" i="2" s="1"/>
  <c r="C3683" i="2" s="1"/>
  <c r="C3684" i="2" s="1"/>
  <c r="C3685" i="2" s="1"/>
  <c r="C3686" i="2" s="1"/>
  <c r="C3687" i="2" s="1"/>
  <c r="C3688" i="2" s="1"/>
  <c r="C3689" i="2" s="1"/>
  <c r="C3720" i="2" s="1"/>
  <c r="C3721" i="2" s="1"/>
  <c r="C3722" i="2" s="1"/>
  <c r="C3723" i="2" s="1"/>
  <c r="C3724" i="2" s="1"/>
  <c r="C3725" i="2" s="1"/>
  <c r="C3726" i="2" s="1"/>
  <c r="C3736" i="2" s="1"/>
  <c r="C3737" i="2" s="1"/>
  <c r="C3738" i="2" s="1"/>
  <c r="C3739" i="2" s="1"/>
  <c r="C3740" i="2" s="1"/>
  <c r="C3741" i="2" s="1"/>
  <c r="A3742" i="2"/>
  <c r="B3742" i="2"/>
  <c r="B3743" i="2" s="1"/>
  <c r="B3744" i="2" s="1"/>
  <c r="B3745" i="2" s="1"/>
  <c r="B3755" i="2" s="1"/>
  <c r="B3746" i="2" s="1"/>
  <c r="B3773" i="2" s="1"/>
  <c r="B3774" i="2" s="1"/>
  <c r="B3775" i="2" s="1"/>
  <c r="B3776" i="2" s="1"/>
  <c r="B3777" i="2" s="1"/>
  <c r="B3778" i="2" s="1"/>
  <c r="B3779" i="2" s="1"/>
  <c r="B3780" i="2" s="1"/>
  <c r="B3786" i="2" s="1"/>
  <c r="B3787" i="2" s="1"/>
  <c r="B3788" i="2" s="1"/>
  <c r="B3789" i="2" s="1"/>
  <c r="B3790" i="2" s="1"/>
  <c r="C3742" i="2"/>
  <c r="C3743" i="2" s="1"/>
  <c r="C3744" i="2" s="1"/>
  <c r="C3745" i="2" s="1"/>
  <c r="C3755" i="2" s="1"/>
  <c r="C3746" i="2" s="1"/>
  <c r="C3773" i="2" s="1"/>
  <c r="C3774" i="2" s="1"/>
  <c r="C3775" i="2" s="1"/>
  <c r="C3776" i="2" s="1"/>
  <c r="C3777" i="2" s="1"/>
  <c r="C3778" i="2" s="1"/>
  <c r="C3779" i="2" s="1"/>
  <c r="C3780" i="2" s="1"/>
  <c r="C3786" i="2" s="1"/>
  <c r="C3787" i="2" s="1"/>
  <c r="C3788" i="2" s="1"/>
  <c r="C3789" i="2" s="1"/>
  <c r="C3790" i="2" s="1"/>
  <c r="F3746" i="2"/>
  <c r="A3791" i="2"/>
  <c r="B3791" i="2"/>
  <c r="B3792" i="2" s="1"/>
  <c r="B3793" i="2" s="1"/>
  <c r="B3828" i="2" s="1"/>
  <c r="B3829" i="2" s="1"/>
  <c r="B3835" i="2" s="1"/>
  <c r="B3859" i="2" s="1"/>
  <c r="B3860" i="2" s="1"/>
  <c r="B3861" i="2" s="1"/>
  <c r="B3862" i="2" s="1"/>
  <c r="B3863" i="2" s="1"/>
  <c r="B3864" i="2" s="1"/>
  <c r="B3865" i="2" s="1"/>
  <c r="B3866" i="2" s="1"/>
  <c r="B3867" i="2" s="1"/>
  <c r="B3868" i="2" s="1"/>
  <c r="B3869"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C3791" i="2"/>
  <c r="C3792" i="2" s="1"/>
  <c r="C3793" i="2" s="1"/>
  <c r="C3828" i="2" s="1"/>
  <c r="C3829" i="2" s="1"/>
  <c r="C3835" i="2" s="1"/>
  <c r="C3859" i="2" s="1"/>
  <c r="C3860" i="2" s="1"/>
  <c r="C3861" i="2" s="1"/>
  <c r="C3862" i="2" s="1"/>
  <c r="C3863" i="2" s="1"/>
  <c r="C3864" i="2" s="1"/>
  <c r="C3865" i="2" s="1"/>
  <c r="C3866" i="2" s="1"/>
  <c r="C3867" i="2" s="1"/>
  <c r="C3868" i="2" s="1"/>
  <c r="C3869" i="2" s="1"/>
  <c r="C3886" i="2" s="1"/>
  <c r="C3887" i="2" s="1"/>
  <c r="C3888" i="2" s="1"/>
  <c r="C3889" i="2" s="1"/>
  <c r="C3890" i="2" s="1"/>
  <c r="C3891" i="2" s="1"/>
  <c r="C3892" i="2" s="1"/>
  <c r="C3893" i="2" s="1"/>
  <c r="C3894" i="2" s="1"/>
  <c r="C3895" i="2" s="1"/>
  <c r="C3896" i="2" s="1"/>
  <c r="C3897" i="2" s="1"/>
  <c r="C3898" i="2" s="1"/>
  <c r="C3899" i="2" s="1"/>
  <c r="C3900" i="2" s="1"/>
  <c r="C3901" i="2" s="1"/>
  <c r="C3902" i="2" s="1"/>
  <c r="C3903" i="2" s="1"/>
  <c r="A3904" i="2"/>
  <c r="B3904" i="2"/>
  <c r="B3905" i="2" s="1"/>
  <c r="B3906" i="2" s="1"/>
  <c r="B3907" i="2" s="1"/>
  <c r="B3908" i="2" s="1"/>
  <c r="B3916" i="2" s="1"/>
  <c r="B3933" i="2" s="1"/>
  <c r="B3934" i="2" s="1"/>
  <c r="B3935" i="2" s="1"/>
  <c r="B3936" i="2" s="1"/>
  <c r="B3937" i="2" s="1"/>
  <c r="B3938" i="2" s="1"/>
  <c r="B3939" i="2" s="1"/>
  <c r="B3940" i="2" s="1"/>
  <c r="B3941" i="2" s="1"/>
  <c r="B3942" i="2" s="1"/>
  <c r="C3904" i="2"/>
  <c r="C3905" i="2" s="1"/>
  <c r="C3906" i="2" s="1"/>
  <c r="C3907" i="2" s="1"/>
  <c r="C3908" i="2" s="1"/>
  <c r="C3916" i="2" s="1"/>
  <c r="C3933" i="2" s="1"/>
  <c r="C3934" i="2" s="1"/>
  <c r="C3935" i="2" s="1"/>
  <c r="C3936" i="2" s="1"/>
  <c r="C3937" i="2" s="1"/>
  <c r="C3938" i="2" s="1"/>
  <c r="C3939" i="2" s="1"/>
  <c r="C3940" i="2" s="1"/>
  <c r="C3941" i="2" s="1"/>
  <c r="C3942" i="2" s="1"/>
  <c r="F3938" i="2"/>
  <c r="A3943" i="2"/>
  <c r="B3943" i="2"/>
  <c r="B3944" i="2" s="1"/>
  <c r="B3945" i="2" s="1"/>
  <c r="B3946" i="2" s="1"/>
  <c r="B3947" i="2" s="1"/>
  <c r="B3948" i="2" s="1"/>
  <c r="B3949" i="2" s="1"/>
  <c r="B3982" i="2" s="1"/>
  <c r="B3983" i="2" s="1"/>
  <c r="B3986" i="2" s="1"/>
  <c r="B3987" i="2" s="1"/>
  <c r="B3988" i="2" s="1"/>
  <c r="B3989" i="2" s="1"/>
  <c r="B3990" i="2" s="1"/>
  <c r="B4002" i="2" s="1"/>
  <c r="B4003" i="2" s="1"/>
  <c r="B4004" i="2" s="1"/>
  <c r="B4005" i="2" s="1"/>
  <c r="B4006" i="2" s="1"/>
  <c r="B4007" i="2" s="1"/>
  <c r="B4008" i="2" s="1"/>
  <c r="B4009" i="2" s="1"/>
  <c r="B4010" i="2" s="1"/>
  <c r="B4011" i="2" s="1"/>
  <c r="B4012" i="2" s="1"/>
  <c r="B4013" i="2" s="1"/>
  <c r="B4014" i="2" s="1"/>
  <c r="B4015" i="2" s="1"/>
  <c r="C3943" i="2"/>
  <c r="C3944" i="2" s="1"/>
  <c r="C3945" i="2" s="1"/>
  <c r="C3946" i="2" s="1"/>
  <c r="C3947" i="2" s="1"/>
  <c r="C3948" i="2" s="1"/>
  <c r="C3949" i="2" s="1"/>
  <c r="C3982" i="2" s="1"/>
  <c r="C3983" i="2" s="1"/>
  <c r="C3986" i="2" s="1"/>
  <c r="C3987" i="2" s="1"/>
  <c r="C3988" i="2" s="1"/>
  <c r="C3989" i="2" s="1"/>
  <c r="C3990" i="2" s="1"/>
  <c r="C4002" i="2" s="1"/>
  <c r="C4003" i="2" s="1"/>
  <c r="C4004" i="2" s="1"/>
  <c r="C4005" i="2" s="1"/>
  <c r="C4006" i="2" s="1"/>
  <c r="C4007" i="2" s="1"/>
  <c r="C4008" i="2" s="1"/>
  <c r="C4009" i="2" s="1"/>
  <c r="C4010" i="2" s="1"/>
  <c r="C4011" i="2" s="1"/>
  <c r="C4012" i="2" s="1"/>
  <c r="C4013" i="2" s="1"/>
  <c r="C4014" i="2" s="1"/>
  <c r="C4015" i="2" s="1"/>
  <c r="F3988" i="2"/>
  <c r="F4003" i="2"/>
  <c r="A4016" i="2"/>
  <c r="A4017" i="2" s="1"/>
  <c r="B4016" i="2"/>
  <c r="C4016" i="2"/>
  <c r="A4062" i="2"/>
  <c r="B4062" i="2"/>
  <c r="B4063" i="2" s="1"/>
  <c r="B4064" i="2" s="1"/>
  <c r="B4069" i="2" s="1"/>
  <c r="B4070" i="2" s="1"/>
  <c r="B4071" i="2" s="1"/>
  <c r="C4062" i="2"/>
  <c r="C4063" i="2" s="1"/>
  <c r="C4064" i="2" s="1"/>
  <c r="C4069" i="2" s="1"/>
  <c r="C4070" i="2" s="1"/>
  <c r="C4071" i="2" s="1"/>
  <c r="A4134" i="2"/>
  <c r="B4134" i="2"/>
  <c r="B4135" i="2" s="1"/>
  <c r="B4143" i="2" s="1"/>
  <c r="B4144" i="2" s="1"/>
  <c r="B4145" i="2" s="1"/>
  <c r="B4162" i="2" s="1"/>
  <c r="B4163" i="2" s="1"/>
  <c r="B4164" i="2" s="1"/>
  <c r="B4176" i="2" s="1"/>
  <c r="B4177" i="2" s="1"/>
  <c r="B4178" i="2" s="1"/>
  <c r="B4179" i="2" s="1"/>
  <c r="B4180" i="2" s="1"/>
  <c r="C4134" i="2"/>
  <c r="C4135" i="2" s="1"/>
  <c r="C4143" i="2" s="1"/>
  <c r="C4144" i="2" s="1"/>
  <c r="C4145" i="2" s="1"/>
  <c r="C4162" i="2" s="1"/>
  <c r="C4163" i="2" s="1"/>
  <c r="C4164" i="2" s="1"/>
  <c r="C4176" i="2" s="1"/>
  <c r="C4177" i="2" s="1"/>
  <c r="C4178" i="2" s="1"/>
  <c r="C4179" i="2" s="1"/>
  <c r="C4180" i="2" s="1"/>
  <c r="A4181" i="2"/>
  <c r="B4181" i="2"/>
  <c r="B4182" i="2" s="1"/>
  <c r="B4190" i="2" s="1"/>
  <c r="B4183" i="2" s="1"/>
  <c r="B4191" i="2" s="1"/>
  <c r="B4230" i="2" s="1"/>
  <c r="B4231" i="2" s="1"/>
  <c r="B4236" i="2" s="1"/>
  <c r="B4237" i="2" s="1"/>
  <c r="B4238" i="2" s="1"/>
  <c r="B4239" i="2" s="1"/>
  <c r="B4240" i="2" s="1"/>
  <c r="B4241" i="2" s="1"/>
  <c r="B4242" i="2" s="1"/>
  <c r="B4243" i="2" s="1"/>
  <c r="B4244" i="2" s="1"/>
  <c r="B4245" i="2" s="1"/>
  <c r="B4246" i="2" s="1"/>
  <c r="B4247" i="2" s="1"/>
  <c r="B4248" i="2" s="1"/>
  <c r="B4249" i="2" s="1"/>
  <c r="B4250" i="2" s="1"/>
  <c r="C4181" i="2"/>
  <c r="C4182" i="2" s="1"/>
  <c r="C4190" i="2" s="1"/>
  <c r="C4183" i="2" s="1"/>
  <c r="C4191" i="2" s="1"/>
  <c r="C4230" i="2" s="1"/>
  <c r="C4231" i="2" s="1"/>
  <c r="C4236" i="2" s="1"/>
  <c r="C4237" i="2" s="1"/>
  <c r="C4238" i="2" s="1"/>
  <c r="C4239" i="2" s="1"/>
  <c r="C4240" i="2" s="1"/>
  <c r="C4241" i="2" s="1"/>
  <c r="C4242" i="2" s="1"/>
  <c r="C4243" i="2" s="1"/>
  <c r="C4244" i="2" s="1"/>
  <c r="C4245" i="2" s="1"/>
  <c r="C4246" i="2" s="1"/>
  <c r="C4247" i="2" s="1"/>
  <c r="C4248" i="2" s="1"/>
  <c r="C4249" i="2" s="1"/>
  <c r="C4250" i="2" s="1"/>
  <c r="F4231" i="2"/>
  <c r="A4251" i="2"/>
  <c r="B4251" i="2"/>
  <c r="B4252" i="2" s="1"/>
  <c r="B4256" i="2" s="1"/>
  <c r="B4257" i="2" s="1"/>
  <c r="B4258" i="2" s="1"/>
  <c r="B4279" i="2" s="1"/>
  <c r="B4280" i="2" s="1"/>
  <c r="B4288" i="2" s="1"/>
  <c r="B4289" i="2" s="1"/>
  <c r="B4290" i="2" s="1"/>
  <c r="B4291" i="2" s="1"/>
  <c r="B4292" i="2" s="1"/>
  <c r="B4293" i="2" s="1"/>
  <c r="C4251" i="2"/>
  <c r="C4252" i="2" s="1"/>
  <c r="C4256" i="2" s="1"/>
  <c r="C4257" i="2" s="1"/>
  <c r="C4258" i="2" s="1"/>
  <c r="C4279" i="2" s="1"/>
  <c r="C4280" i="2" s="1"/>
  <c r="C4288" i="2" s="1"/>
  <c r="C4289" i="2" s="1"/>
  <c r="C4290" i="2" s="1"/>
  <c r="C4291" i="2" s="1"/>
  <c r="C4292" i="2" s="1"/>
  <c r="C4293" i="2" s="1"/>
  <c r="F4289" i="2"/>
  <c r="A79" i="2"/>
  <c r="A80" i="2" s="1"/>
  <c r="A81" i="2" s="1"/>
  <c r="A82" i="2" s="1"/>
  <c r="A83" i="2" s="1"/>
  <c r="A84" i="2" s="1"/>
  <c r="U44" i="2"/>
  <c r="C435" i="1" l="1"/>
  <c r="C436" i="1" s="1"/>
  <c r="C437" i="1" s="1"/>
  <c r="A479" i="1"/>
  <c r="A480" i="1" s="1"/>
  <c r="A481" i="1" s="1"/>
  <c r="A386" i="1"/>
  <c r="A387" i="1" s="1"/>
  <c r="A388" i="1" s="1"/>
  <c r="U2907" i="2"/>
  <c r="U2908" i="2" s="1"/>
  <c r="E2908" i="2" s="1"/>
  <c r="E1796" i="2"/>
  <c r="E1517" i="2"/>
  <c r="U739" i="2"/>
  <c r="U247" i="2"/>
  <c r="U248" i="2" s="1"/>
  <c r="E248" i="2" s="1"/>
  <c r="E109" i="2"/>
  <c r="U45" i="2"/>
  <c r="E1408" i="2"/>
  <c r="U1395" i="2"/>
  <c r="U1396" i="2" s="1"/>
  <c r="B1372" i="2"/>
  <c r="B1373" i="2" s="1"/>
  <c r="B1374" i="2" s="1"/>
  <c r="B1375" i="2" s="1"/>
  <c r="B1376" i="2" s="1"/>
  <c r="B1377" i="2" s="1"/>
  <c r="B1378" i="2" s="1"/>
  <c r="B1379" i="2" s="1"/>
  <c r="B1380" i="2" s="1"/>
  <c r="B1381" i="2" s="1"/>
  <c r="B1382" i="2" s="1"/>
  <c r="B1383" i="2" s="1"/>
  <c r="B1384" i="2" s="1"/>
  <c r="B1385" i="2" s="1"/>
  <c r="B1386" i="2" s="1"/>
  <c r="B1387" i="2" s="1"/>
  <c r="B1388" i="2" s="1"/>
  <c r="B1389" i="2" s="1"/>
  <c r="B1390" i="2" s="1"/>
  <c r="B1391" i="2" s="1"/>
  <c r="B1392" i="2" s="1"/>
  <c r="C1372" i="2"/>
  <c r="C1373" i="2" s="1"/>
  <c r="C1374" i="2" s="1"/>
  <c r="C1375" i="2" s="1"/>
  <c r="C1376" i="2" s="1"/>
  <c r="C1377" i="2" s="1"/>
  <c r="C1378" i="2" s="1"/>
  <c r="C1379" i="2" s="1"/>
  <c r="C1380" i="2" s="1"/>
  <c r="C1381" i="2" s="1"/>
  <c r="C1382" i="2" s="1"/>
  <c r="C1383" i="2" s="1"/>
  <c r="C1384" i="2" s="1"/>
  <c r="C1385" i="2" s="1"/>
  <c r="C1386" i="2" s="1"/>
  <c r="C1387" i="2" s="1"/>
  <c r="C1388" i="2" s="1"/>
  <c r="C1389" i="2" s="1"/>
  <c r="C1390" i="2" s="1"/>
  <c r="C1391" i="2" s="1"/>
  <c r="C1392" i="2" s="1"/>
  <c r="V3938" i="2"/>
  <c r="I3938" i="2" s="1"/>
  <c r="V3746" i="2"/>
  <c r="I3746" i="2" s="1"/>
  <c r="V3676" i="2"/>
  <c r="I3676" i="2" s="1"/>
  <c r="V3555" i="2"/>
  <c r="I3555" i="2" s="1"/>
  <c r="V4289" i="2"/>
  <c r="I4289" i="2" s="1"/>
  <c r="V4003" i="2"/>
  <c r="I4003" i="2" s="1"/>
  <c r="V3638" i="2"/>
  <c r="I3638" i="2" s="1"/>
  <c r="V1916" i="2"/>
  <c r="I1916" i="2" s="1"/>
  <c r="V1761" i="2"/>
  <c r="I1761" i="2" s="1"/>
  <c r="V1620" i="2"/>
  <c r="I1620" i="2" s="1"/>
  <c r="V985" i="2"/>
  <c r="I985" i="2" s="1"/>
  <c r="V537" i="2"/>
  <c r="I537" i="2" s="1"/>
  <c r="V385" i="2"/>
  <c r="I385" i="2" s="1"/>
  <c r="V247" i="2"/>
  <c r="I247" i="2" s="1"/>
  <c r="V1971" i="2"/>
  <c r="I1971" i="2" s="1"/>
  <c r="V1780" i="2"/>
  <c r="I1780" i="2" s="1"/>
  <c r="V1623" i="2"/>
  <c r="I1623" i="2" s="1"/>
  <c r="V1551" i="2"/>
  <c r="I1551" i="2" s="1"/>
  <c r="V1038" i="2"/>
  <c r="I1038" i="2" s="1"/>
  <c r="V861" i="2"/>
  <c r="I861" i="2" s="1"/>
  <c r="V785" i="2"/>
  <c r="I785" i="2" s="1"/>
  <c r="V680" i="2"/>
  <c r="I680" i="2" s="1"/>
  <c r="V593" i="2"/>
  <c r="I593" i="2" s="1"/>
  <c r="V1641" i="2"/>
  <c r="I1641" i="2" s="1"/>
  <c r="V1621" i="2"/>
  <c r="I1621" i="2" s="1"/>
  <c r="V1460" i="2"/>
  <c r="I1460" i="2" s="1"/>
  <c r="V1377" i="2"/>
  <c r="I1377" i="2" s="1"/>
  <c r="V986" i="2"/>
  <c r="I986" i="2" s="1"/>
  <c r="V324" i="2"/>
  <c r="I324" i="2" s="1"/>
  <c r="V4231" i="2"/>
  <c r="I4231" i="2" s="1"/>
  <c r="V3988" i="2"/>
  <c r="I3988" i="2" s="1"/>
  <c r="V1550" i="2"/>
  <c r="I1550" i="2" s="1"/>
  <c r="V1233" i="2"/>
  <c r="I1233" i="2" s="1"/>
  <c r="V1216" i="2"/>
  <c r="I1216" i="2" s="1"/>
  <c r="V1037" i="2"/>
  <c r="I1037" i="2" s="1"/>
  <c r="V786" i="2"/>
  <c r="I786" i="2" s="1"/>
  <c r="V459" i="2"/>
  <c r="I459" i="2" s="1"/>
  <c r="C1842" i="2"/>
  <c r="C1843" i="2" s="1"/>
  <c r="C1844" i="2" s="1"/>
  <c r="C1845" i="2" s="1"/>
  <c r="C1846" i="2" s="1"/>
  <c r="C1847" i="2" s="1"/>
  <c r="C1848" i="2" s="1"/>
  <c r="C1849" i="2" s="1"/>
  <c r="C1850" i="2" s="1"/>
  <c r="C1851" i="2" s="1"/>
  <c r="C1852" i="2" s="1"/>
  <c r="C1853" i="2" s="1"/>
  <c r="C1854" i="2" s="1"/>
  <c r="C1855" i="2" s="1"/>
  <c r="C1856" i="2" s="1"/>
  <c r="C1857" i="2" s="1"/>
  <c r="C1858" i="2" s="1"/>
  <c r="C1859" i="2" s="1"/>
  <c r="C1860" i="2" s="1"/>
  <c r="C1861" i="2" s="1"/>
  <c r="C1862" i="2" s="1"/>
  <c r="C1863" i="2" s="1"/>
  <c r="C1864" i="2" s="1"/>
  <c r="C1865" i="2" s="1"/>
  <c r="C1866" i="2" s="1"/>
  <c r="C1867" i="2" s="1"/>
  <c r="C1868" i="2" s="1"/>
  <c r="C1869" i="2" s="1"/>
  <c r="C1870" i="2" s="1"/>
  <c r="C1871" i="2" s="1"/>
  <c r="C1872" i="2" s="1"/>
  <c r="C1889" i="2" s="1"/>
  <c r="C1890" i="2" s="1"/>
  <c r="C1891" i="2" s="1"/>
  <c r="C1892" i="2" s="1"/>
  <c r="C1893" i="2" s="1"/>
  <c r="C1894" i="2" s="1"/>
  <c r="C1895" i="2" s="1"/>
  <c r="C1896" i="2" s="1"/>
  <c r="C1897" i="2" s="1"/>
  <c r="C1914" i="2" s="1"/>
  <c r="C1915" i="2" s="1"/>
  <c r="C1916" i="2" s="1"/>
  <c r="C1917" i="2" s="1"/>
  <c r="C1918" i="2" s="1"/>
  <c r="C1919" i="2" s="1"/>
  <c r="C1920" i="2" s="1"/>
  <c r="C1921" i="2" s="1"/>
  <c r="B1842" i="2"/>
  <c r="B1843" i="2" s="1"/>
  <c r="B1844" i="2" s="1"/>
  <c r="B1845" i="2" s="1"/>
  <c r="B1846" i="2" s="1"/>
  <c r="B1847" i="2" s="1"/>
  <c r="B1848" i="2" s="1"/>
  <c r="B1849" i="2" s="1"/>
  <c r="B1850" i="2" s="1"/>
  <c r="B1851" i="2" s="1"/>
  <c r="B1852" i="2" s="1"/>
  <c r="B1853" i="2" s="1"/>
  <c r="B1854" i="2" s="1"/>
  <c r="B1855" i="2" s="1"/>
  <c r="B1856" i="2" s="1"/>
  <c r="B1857" i="2" s="1"/>
  <c r="B1858" i="2" s="1"/>
  <c r="B1859" i="2" s="1"/>
  <c r="B1860" i="2" s="1"/>
  <c r="B1861" i="2" s="1"/>
  <c r="B1862" i="2" s="1"/>
  <c r="B1863" i="2" s="1"/>
  <c r="B1864" i="2" s="1"/>
  <c r="B1865" i="2" s="1"/>
  <c r="B1866" i="2" s="1"/>
  <c r="B1867" i="2" s="1"/>
  <c r="B1868" i="2" s="1"/>
  <c r="B1869" i="2" s="1"/>
  <c r="B1870" i="2" s="1"/>
  <c r="B1871" i="2" s="1"/>
  <c r="B1872" i="2" s="1"/>
  <c r="B1889" i="2" s="1"/>
  <c r="B1890" i="2" s="1"/>
  <c r="B1891" i="2" s="1"/>
  <c r="B1892" i="2" s="1"/>
  <c r="B1893" i="2" s="1"/>
  <c r="B1894" i="2" s="1"/>
  <c r="B1895" i="2" s="1"/>
  <c r="B1896" i="2" s="1"/>
  <c r="B1897" i="2" s="1"/>
  <c r="B1914" i="2" s="1"/>
  <c r="B1915" i="2" s="1"/>
  <c r="B1916" i="2" s="1"/>
  <c r="B1917" i="2" s="1"/>
  <c r="B1918" i="2" s="1"/>
  <c r="B1919" i="2" s="1"/>
  <c r="B1920" i="2" s="1"/>
  <c r="B1921" i="2" s="1"/>
  <c r="C1924" i="2"/>
  <c r="C1925" i="2" s="1"/>
  <c r="C1926" i="2" s="1"/>
  <c r="C1927" i="2" s="1"/>
  <c r="C1928" i="2" s="1"/>
  <c r="C1929" i="2" s="1"/>
  <c r="C1930" i="2" s="1"/>
  <c r="C1931" i="2" s="1"/>
  <c r="C1932" i="2" s="1"/>
  <c r="C1933" i="2" s="1"/>
  <c r="C1934" i="2" s="1"/>
  <c r="C1935" i="2" s="1"/>
  <c r="C1936" i="2" s="1"/>
  <c r="C1937" i="2" s="1"/>
  <c r="C1938" i="2" s="1"/>
  <c r="C1939" i="2" s="1"/>
  <c r="C1940" i="2" s="1"/>
  <c r="C1941" i="2" s="1"/>
  <c r="C1942" i="2" s="1"/>
  <c r="C1943" i="2" s="1"/>
  <c r="C1944" i="2" s="1"/>
  <c r="C1945" i="2" s="1"/>
  <c r="C1946" i="2" s="1"/>
  <c r="C1947" i="2" s="1"/>
  <c r="C1948" i="2" s="1"/>
  <c r="C1949" i="2" s="1"/>
  <c r="C1950" i="2" s="1"/>
  <c r="C1951" i="2" s="1"/>
  <c r="C1952" i="2" s="1"/>
  <c r="C1953" i="2" s="1"/>
  <c r="C1954" i="2" s="1"/>
  <c r="C1955" i="2" s="1"/>
  <c r="C1956" i="2" s="1"/>
  <c r="C1957" i="2" s="1"/>
  <c r="C1958" i="2" s="1"/>
  <c r="C1959" i="2" s="1"/>
  <c r="C1960" i="2" s="1"/>
  <c r="C1961" i="2" s="1"/>
  <c r="B1924" i="2"/>
  <c r="B1925" i="2" s="1"/>
  <c r="B1926" i="2" s="1"/>
  <c r="B1927" i="2" s="1"/>
  <c r="B1928" i="2" s="1"/>
  <c r="B1929" i="2" s="1"/>
  <c r="B1930" i="2" s="1"/>
  <c r="B1931" i="2" s="1"/>
  <c r="B1932" i="2" s="1"/>
  <c r="B1933" i="2" s="1"/>
  <c r="B1934" i="2" s="1"/>
  <c r="B1935" i="2" s="1"/>
  <c r="B1936" i="2" s="1"/>
  <c r="B1937" i="2" s="1"/>
  <c r="B1938" i="2" s="1"/>
  <c r="B1939" i="2" s="1"/>
  <c r="B1940" i="2" s="1"/>
  <c r="B1941" i="2" s="1"/>
  <c r="B1942" i="2" s="1"/>
  <c r="B1943" i="2" s="1"/>
  <c r="B1944" i="2" s="1"/>
  <c r="B1945" i="2" s="1"/>
  <c r="B1946" i="2" s="1"/>
  <c r="B1947" i="2" s="1"/>
  <c r="B1948" i="2" s="1"/>
  <c r="B1949" i="2" s="1"/>
  <c r="B1950" i="2" s="1"/>
  <c r="B1951" i="2" s="1"/>
  <c r="B1952" i="2" s="1"/>
  <c r="B1953" i="2" s="1"/>
  <c r="B1954" i="2" s="1"/>
  <c r="B1955" i="2" s="1"/>
  <c r="B1956" i="2" s="1"/>
  <c r="B1957" i="2" s="1"/>
  <c r="B1958" i="2" s="1"/>
  <c r="B1959" i="2" s="1"/>
  <c r="B1960" i="2" s="1"/>
  <c r="B1961" i="2" s="1"/>
  <c r="E1795" i="2"/>
  <c r="B1797" i="2"/>
  <c r="B1798" i="2" s="1"/>
  <c r="B1799" i="2" s="1"/>
  <c r="B1800" i="2" s="1"/>
  <c r="B1801" i="2" s="1"/>
  <c r="B1802" i="2" s="1"/>
  <c r="B1803" i="2" s="1"/>
  <c r="B1804" i="2" s="1"/>
  <c r="B1827" i="2" s="1"/>
  <c r="B1828" i="2" s="1"/>
  <c r="B1829" i="2" s="1"/>
  <c r="B1830" i="2" s="1"/>
  <c r="B1831" i="2" s="1"/>
  <c r="B1832" i="2" s="1"/>
  <c r="B1833" i="2" s="1"/>
  <c r="B1834" i="2" s="1"/>
  <c r="B1835" i="2" s="1"/>
  <c r="B1836" i="2" s="1"/>
  <c r="B1837" i="2" s="1"/>
  <c r="B1838" i="2" s="1"/>
  <c r="B1839" i="2" s="1"/>
  <c r="C1797" i="2"/>
  <c r="C1798" i="2" s="1"/>
  <c r="C1799" i="2" s="1"/>
  <c r="C1800" i="2" s="1"/>
  <c r="C1801" i="2" s="1"/>
  <c r="C1802" i="2" s="1"/>
  <c r="C1803" i="2" s="1"/>
  <c r="C1804" i="2" s="1"/>
  <c r="C1827" i="2" s="1"/>
  <c r="C1828" i="2" s="1"/>
  <c r="C1829" i="2" s="1"/>
  <c r="C1830" i="2" s="1"/>
  <c r="C1831" i="2" s="1"/>
  <c r="C1832" i="2" s="1"/>
  <c r="C1833" i="2" s="1"/>
  <c r="C1834" i="2" s="1"/>
  <c r="C1835" i="2" s="1"/>
  <c r="C1836" i="2" s="1"/>
  <c r="C1837" i="2" s="1"/>
  <c r="C1838" i="2" s="1"/>
  <c r="C1839" i="2" s="1"/>
  <c r="C1771" i="2"/>
  <c r="C1772" i="2" s="1"/>
  <c r="C1773" i="2" s="1"/>
  <c r="C1774" i="2" s="1"/>
  <c r="C1775" i="2" s="1"/>
  <c r="C1776" i="2" s="1"/>
  <c r="C1777" i="2" s="1"/>
  <c r="C1778" i="2" s="1"/>
  <c r="C1779" i="2" s="1"/>
  <c r="C1780" i="2" s="1"/>
  <c r="C1781" i="2" s="1"/>
  <c r="C1782" i="2" s="1"/>
  <c r="C1783" i="2" s="1"/>
  <c r="C1784" i="2" s="1"/>
  <c r="C1785" i="2" s="1"/>
  <c r="C1786" i="2" s="1"/>
  <c r="C1787" i="2" s="1"/>
  <c r="C1788" i="2" s="1"/>
  <c r="C1789" i="2" s="1"/>
  <c r="C1790" i="2" s="1"/>
  <c r="C1791" i="2" s="1"/>
  <c r="C1792" i="2" s="1"/>
  <c r="C1793" i="2" s="1"/>
  <c r="C1794" i="2" s="1"/>
  <c r="E1770" i="2"/>
  <c r="U1771" i="2"/>
  <c r="B1771" i="2"/>
  <c r="B1772" i="2" s="1"/>
  <c r="B1773" i="2" s="1"/>
  <c r="B1774" i="2" s="1"/>
  <c r="B1775" i="2" s="1"/>
  <c r="B1776" i="2" s="1"/>
  <c r="B1777" i="2" s="1"/>
  <c r="B1778" i="2" s="1"/>
  <c r="B1779" i="2" s="1"/>
  <c r="B1780" i="2" s="1"/>
  <c r="B1781" i="2" s="1"/>
  <c r="B1782" i="2" s="1"/>
  <c r="B1783" i="2" s="1"/>
  <c r="B1784" i="2" s="1"/>
  <c r="B1785" i="2" s="1"/>
  <c r="B1786" i="2" s="1"/>
  <c r="B1787" i="2" s="1"/>
  <c r="B1788" i="2" s="1"/>
  <c r="B1789" i="2" s="1"/>
  <c r="B1790" i="2" s="1"/>
  <c r="B1791" i="2" s="1"/>
  <c r="B1792" i="2" s="1"/>
  <c r="B1793" i="2" s="1"/>
  <c r="B1794" i="2" s="1"/>
  <c r="C1716" i="2"/>
  <c r="C1717" i="2" s="1"/>
  <c r="C1718" i="2" s="1"/>
  <c r="C1719" i="2" s="1"/>
  <c r="C1720" i="2" s="1"/>
  <c r="C1721" i="2" s="1"/>
  <c r="C1722" i="2" s="1"/>
  <c r="C1723" i="2" s="1"/>
  <c r="C1724" i="2" s="1"/>
  <c r="C1738" i="2" s="1"/>
  <c r="C1739" i="2" s="1"/>
  <c r="C1740" i="2" s="1"/>
  <c r="C1741" i="2" s="1"/>
  <c r="C1742" i="2" s="1"/>
  <c r="C1743" i="2" s="1"/>
  <c r="C1744" i="2" s="1"/>
  <c r="C1760" i="2" s="1"/>
  <c r="C1761" i="2" s="1"/>
  <c r="C1762" i="2" s="1"/>
  <c r="C1763" i="2" s="1"/>
  <c r="C1764" i="2" s="1"/>
  <c r="C1765" i="2" s="1"/>
  <c r="C1766" i="2" s="1"/>
  <c r="C1767" i="2" s="1"/>
  <c r="C1768" i="2" s="1"/>
  <c r="C1769" i="2" s="1"/>
  <c r="E1715" i="2"/>
  <c r="U1716" i="2"/>
  <c r="B1716" i="2"/>
  <c r="B1717" i="2" s="1"/>
  <c r="B1718" i="2" s="1"/>
  <c r="B1719" i="2" s="1"/>
  <c r="B1720" i="2" s="1"/>
  <c r="B1721" i="2" s="1"/>
  <c r="B1722" i="2" s="1"/>
  <c r="B1723" i="2" s="1"/>
  <c r="B1724" i="2" s="1"/>
  <c r="B1738" i="2" s="1"/>
  <c r="B1739" i="2" s="1"/>
  <c r="B1740" i="2" s="1"/>
  <c r="B1741" i="2" s="1"/>
  <c r="B1742" i="2" s="1"/>
  <c r="B1743" i="2" s="1"/>
  <c r="B1744" i="2" s="1"/>
  <c r="B1760" i="2" s="1"/>
  <c r="B1761" i="2" s="1"/>
  <c r="B1762" i="2" s="1"/>
  <c r="B1763" i="2" s="1"/>
  <c r="B1764" i="2" s="1"/>
  <c r="B1765" i="2" s="1"/>
  <c r="B1766" i="2" s="1"/>
  <c r="B1767" i="2" s="1"/>
  <c r="B1768" i="2" s="1"/>
  <c r="B1769" i="2" s="1"/>
  <c r="U679" i="2"/>
  <c r="U12" i="2"/>
  <c r="B3606" i="2"/>
  <c r="B3617" i="2" s="1"/>
  <c r="B3618" i="2" s="1"/>
  <c r="B3619" i="2" s="1"/>
  <c r="B3620" i="2" s="1"/>
  <c r="B3621" i="2" s="1"/>
  <c r="B3622" i="2" s="1"/>
  <c r="B3623" i="2" s="1"/>
  <c r="B3624" i="2" s="1"/>
  <c r="B3625" i="2" s="1"/>
  <c r="B3626" i="2" s="1"/>
  <c r="B3627" i="2" s="1"/>
  <c r="C3606" i="2"/>
  <c r="C3617" i="2" s="1"/>
  <c r="C3618" i="2" s="1"/>
  <c r="C3619" i="2" s="1"/>
  <c r="C3620" i="2" s="1"/>
  <c r="C3621" i="2" s="1"/>
  <c r="C3622" i="2" s="1"/>
  <c r="C3623" i="2" s="1"/>
  <c r="C3624" i="2" s="1"/>
  <c r="C3625" i="2" s="1"/>
  <c r="C3626" i="2" s="1"/>
  <c r="C3627" i="2" s="1"/>
  <c r="C483" i="1"/>
  <c r="C484" i="1" s="1"/>
  <c r="C485" i="1" s="1"/>
  <c r="C486" i="1" s="1"/>
  <c r="C488" i="1" s="1"/>
  <c r="C489" i="1" s="1"/>
  <c r="C491" i="1" s="1"/>
  <c r="C439" i="1"/>
  <c r="C440" i="1" s="1"/>
  <c r="C441" i="1" s="1"/>
  <c r="C443" i="1" s="1"/>
  <c r="C444" i="1" s="1"/>
  <c r="C445" i="1" s="1"/>
  <c r="B3279" i="2"/>
  <c r="B3280" i="2" s="1"/>
  <c r="B3281" i="2" s="1"/>
  <c r="B3282" i="2" s="1"/>
  <c r="B3283" i="2" s="1"/>
  <c r="B3284" i="2" s="1"/>
  <c r="B3285" i="2" s="1"/>
  <c r="B3286" i="2" s="1"/>
  <c r="B3287" i="2" s="1"/>
  <c r="B3288" i="2" s="1"/>
  <c r="B3289" i="2" s="1"/>
  <c r="B3313" i="2" s="1"/>
  <c r="B3314" i="2" s="1"/>
  <c r="C3279" i="2"/>
  <c r="C3280" i="2" s="1"/>
  <c r="C3281" i="2" s="1"/>
  <c r="C3282" i="2" s="1"/>
  <c r="C3283" i="2" s="1"/>
  <c r="C3284" i="2" s="1"/>
  <c r="C3285" i="2" s="1"/>
  <c r="C3286" i="2" s="1"/>
  <c r="C3287" i="2" s="1"/>
  <c r="C3288" i="2" s="1"/>
  <c r="C3289" i="2" s="1"/>
  <c r="C3313" i="2" s="1"/>
  <c r="C3314" i="2" s="1"/>
  <c r="U129" i="2"/>
  <c r="U391" i="2"/>
  <c r="E391" i="2" s="1"/>
  <c r="C3410" i="2"/>
  <c r="B3410" i="2"/>
  <c r="B131" i="1"/>
  <c r="B132" i="1" s="1"/>
  <c r="B133" i="1" s="1"/>
  <c r="B134" i="1" s="1"/>
  <c r="B135" i="1" s="1"/>
  <c r="B136" i="1" s="1"/>
  <c r="B137" i="1" s="1"/>
  <c r="C4020" i="2"/>
  <c r="C4017" i="2"/>
  <c r="B4020" i="2"/>
  <c r="B4017" i="2"/>
  <c r="U336" i="2"/>
  <c r="U378" i="2"/>
  <c r="B177" i="1"/>
  <c r="B178" i="1" s="1"/>
  <c r="B179" i="1" s="1"/>
  <c r="B180" i="1" s="1"/>
  <c r="B181" i="1" s="1"/>
  <c r="B183" i="1" s="1"/>
  <c r="B184" i="1" s="1"/>
  <c r="B185" i="1" s="1"/>
  <c r="B186" i="1" s="1"/>
  <c r="B187" i="1" s="1"/>
  <c r="B188" i="1" s="1"/>
  <c r="B460" i="1"/>
  <c r="B462" i="1" s="1"/>
  <c r="B463" i="1" s="1"/>
  <c r="B464" i="1" s="1"/>
  <c r="B465" i="1" s="1"/>
  <c r="B466" i="1" s="1"/>
  <c r="B467" i="1" s="1"/>
  <c r="B468" i="1" s="1"/>
  <c r="B469" i="1" s="1"/>
  <c r="B470" i="1" s="1"/>
  <c r="B471" i="1" s="1"/>
  <c r="B472" i="1" s="1"/>
  <c r="B473" i="1" s="1"/>
  <c r="C390" i="1"/>
  <c r="C391" i="1" s="1"/>
  <c r="C393" i="1" s="1"/>
  <c r="C394" i="1" s="1"/>
  <c r="C395" i="1" s="1"/>
  <c r="C396" i="1" s="1"/>
  <c r="C397" i="1" s="1"/>
  <c r="C398" i="1" s="1"/>
  <c r="A483" i="1"/>
  <c r="A484" i="1" s="1"/>
  <c r="A485" i="1" s="1"/>
  <c r="A486" i="1" s="1"/>
  <c r="A488" i="1" s="1"/>
  <c r="A489" i="1" s="1"/>
  <c r="A491" i="1" s="1"/>
  <c r="E108" i="2"/>
  <c r="A390" i="1"/>
  <c r="A391" i="1" s="1"/>
  <c r="A393" i="1" s="1"/>
  <c r="A394" i="1" s="1"/>
  <c r="A395" i="1" s="1"/>
  <c r="A396" i="1" s="1"/>
  <c r="A397" i="1" s="1"/>
  <c r="A398" i="1" s="1"/>
  <c r="B807" i="2"/>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31" i="2" s="1"/>
  <c r="B832" i="2" s="1"/>
  <c r="B835" i="2" s="1"/>
  <c r="B836" i="2" s="1"/>
  <c r="B854" i="2" s="1"/>
  <c r="B855" i="2" s="1"/>
  <c r="B856" i="2" s="1"/>
  <c r="B857" i="2" s="1"/>
  <c r="B858" i="2" s="1"/>
  <c r="B859" i="2" s="1"/>
  <c r="C807" i="2"/>
  <c r="C808" i="2" s="1"/>
  <c r="C809" i="2" s="1"/>
  <c r="C810" i="2" s="1"/>
  <c r="C811" i="2" s="1"/>
  <c r="C812" i="2" s="1"/>
  <c r="C813" i="2" s="1"/>
  <c r="C814" i="2" s="1"/>
  <c r="C815" i="2" s="1"/>
  <c r="C816" i="2" s="1"/>
  <c r="C817" i="2" s="1"/>
  <c r="C818" i="2" s="1"/>
  <c r="C819" i="2" s="1"/>
  <c r="C820" i="2" s="1"/>
  <c r="C821" i="2" s="1"/>
  <c r="C822" i="2" s="1"/>
  <c r="C823" i="2" s="1"/>
  <c r="C824" i="2" s="1"/>
  <c r="C825" i="2" s="1"/>
  <c r="C826" i="2" s="1"/>
  <c r="C827" i="2" s="1"/>
  <c r="C831" i="2" s="1"/>
  <c r="C832" i="2" s="1"/>
  <c r="C835" i="2" s="1"/>
  <c r="C836" i="2" s="1"/>
  <c r="C854" i="2" s="1"/>
  <c r="C855" i="2" s="1"/>
  <c r="C856" i="2" s="1"/>
  <c r="C857" i="2" s="1"/>
  <c r="C858" i="2" s="1"/>
  <c r="C859" i="2" s="1"/>
  <c r="B423" i="1"/>
  <c r="B424" i="1" s="1"/>
  <c r="B426" i="1" s="1"/>
  <c r="B427" i="1" s="1"/>
  <c r="B429" i="1" s="1"/>
  <c r="B439" i="1"/>
  <c r="B440" i="1" s="1"/>
  <c r="B441" i="1" s="1"/>
  <c r="B443" i="1" s="1"/>
  <c r="B444" i="1" s="1"/>
  <c r="B445" i="1" s="1"/>
  <c r="E245" i="2"/>
  <c r="U635" i="2"/>
  <c r="U459" i="2"/>
  <c r="U460" i="2" s="1"/>
  <c r="E737" i="2"/>
  <c r="U2842" i="2"/>
  <c r="C52" i="2"/>
  <c r="U420" i="2"/>
  <c r="E1631" i="2"/>
  <c r="U1632" i="2"/>
  <c r="E136" i="2"/>
  <c r="U137" i="2"/>
  <c r="E53" i="2"/>
  <c r="U54" i="2"/>
  <c r="B220" i="2"/>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C220" i="2"/>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E219" i="2"/>
  <c r="U220" i="2"/>
  <c r="E1394" i="2"/>
  <c r="U861" i="2"/>
  <c r="U862" i="2" s="1"/>
  <c r="U1105" i="2"/>
  <c r="U535" i="2"/>
  <c r="E1516" i="2"/>
  <c r="B2422" i="2"/>
  <c r="B2423" i="2" s="1"/>
  <c r="B2424" i="2" s="1"/>
  <c r="B2425" i="2" s="1"/>
  <c r="B2426" i="2" s="1"/>
  <c r="B2427" i="2" s="1"/>
  <c r="B2428" i="2" s="1"/>
  <c r="B2429" i="2" s="1"/>
  <c r="B2430" i="2" s="1"/>
  <c r="B2431" i="2" s="1"/>
  <c r="B2432" i="2" s="1"/>
  <c r="B2433" i="2" s="1"/>
  <c r="B2434" i="2" s="1"/>
  <c r="B2435" i="2" s="1"/>
  <c r="B2436" i="2" s="1"/>
  <c r="B2437" i="2" s="1"/>
  <c r="B2438" i="2" s="1"/>
  <c r="C2422" i="2"/>
  <c r="C2423" i="2" s="1"/>
  <c r="C2424" i="2" s="1"/>
  <c r="C2425" i="2" s="1"/>
  <c r="C2426" i="2" s="1"/>
  <c r="C2427" i="2" s="1"/>
  <c r="C2428" i="2" s="1"/>
  <c r="C2429" i="2" s="1"/>
  <c r="C2430" i="2" s="1"/>
  <c r="C2431" i="2" s="1"/>
  <c r="C2432" i="2" s="1"/>
  <c r="C2433" i="2" s="1"/>
  <c r="C2434" i="2" s="1"/>
  <c r="C2435" i="2" s="1"/>
  <c r="C2436" i="2" s="1"/>
  <c r="C2437" i="2" s="1"/>
  <c r="C2438" i="2" s="1"/>
  <c r="B574" i="2"/>
  <c r="B575" i="2" s="1"/>
  <c r="B576" i="2" s="1"/>
  <c r="B577" i="2" s="1"/>
  <c r="B578" i="2" s="1"/>
  <c r="B579" i="2" s="1"/>
  <c r="B580" i="2" s="1"/>
  <c r="B581" i="2" s="1"/>
  <c r="B582" i="2" s="1"/>
  <c r="B583" i="2" s="1"/>
  <c r="B584" i="2" s="1"/>
  <c r="C574" i="2"/>
  <c r="C575" i="2" s="1"/>
  <c r="C576" i="2" s="1"/>
  <c r="C577" i="2" s="1"/>
  <c r="C578" i="2" s="1"/>
  <c r="C579" i="2" s="1"/>
  <c r="C580" i="2" s="1"/>
  <c r="C581" i="2" s="1"/>
  <c r="C582" i="2" s="1"/>
  <c r="C583" i="2" s="1"/>
  <c r="C584" i="2" s="1"/>
  <c r="B402" i="2"/>
  <c r="B403" i="2" s="1"/>
  <c r="B404" i="2" s="1"/>
  <c r="B405" i="2" s="1"/>
  <c r="B406" i="2" s="1"/>
  <c r="B407" i="2" s="1"/>
  <c r="B408" i="2" s="1"/>
  <c r="B409" i="2" s="1"/>
  <c r="B410" i="2" s="1"/>
  <c r="B411" i="2" s="1"/>
  <c r="B412" i="2" s="1"/>
  <c r="B413" i="2" s="1"/>
  <c r="B414" i="2" s="1"/>
  <c r="B415" i="2" s="1"/>
  <c r="B416" i="2" s="1"/>
  <c r="B417" i="2" s="1"/>
  <c r="B418" i="2" s="1"/>
  <c r="C402" i="2"/>
  <c r="C403" i="2" s="1"/>
  <c r="C404" i="2" s="1"/>
  <c r="C405" i="2" s="1"/>
  <c r="C406" i="2" s="1"/>
  <c r="C407" i="2" s="1"/>
  <c r="C408" i="2" s="1"/>
  <c r="C409" i="2" s="1"/>
  <c r="C410" i="2" s="1"/>
  <c r="C411" i="2" s="1"/>
  <c r="C412" i="2" s="1"/>
  <c r="C413" i="2" s="1"/>
  <c r="C414" i="2" s="1"/>
  <c r="C415" i="2" s="1"/>
  <c r="C416" i="2" s="1"/>
  <c r="C417" i="2" s="1"/>
  <c r="C418" i="2" s="1"/>
  <c r="U1923" i="2"/>
  <c r="E1227" i="2"/>
  <c r="U994" i="2"/>
  <c r="U323" i="2"/>
  <c r="B631" i="2"/>
  <c r="B632" i="2" s="1"/>
  <c r="B633" i="2" s="1"/>
  <c r="C631" i="2"/>
  <c r="C632" i="2" s="1"/>
  <c r="C633" i="2" s="1"/>
  <c r="A339" i="1"/>
  <c r="A340" i="1" s="1"/>
  <c r="A341" i="1" s="1"/>
  <c r="A343" i="1" s="1"/>
  <c r="A344" i="1" s="1"/>
  <c r="A345" i="1" s="1"/>
  <c r="A346" i="1" s="1"/>
  <c r="A347" i="1" s="1"/>
  <c r="A348" i="1" s="1"/>
  <c r="A349" i="1" s="1"/>
  <c r="A350" i="1" s="1"/>
  <c r="A351" i="1" s="1"/>
  <c r="A352" i="1" s="1"/>
  <c r="C423" i="1"/>
  <c r="C424" i="1" s="1"/>
  <c r="C426" i="1" s="1"/>
  <c r="C427" i="1" s="1"/>
  <c r="C429" i="1" s="1"/>
  <c r="B111" i="2"/>
  <c r="B112" i="2" s="1"/>
  <c r="B113" i="2" s="1"/>
  <c r="B114" i="2" s="1"/>
  <c r="B115" i="2" s="1"/>
  <c r="B116" i="2" s="1"/>
  <c r="B117" i="2" s="1"/>
  <c r="B118" i="2" s="1"/>
  <c r="B119" i="2" s="1"/>
  <c r="B120" i="2" s="1"/>
  <c r="B121" i="2" s="1"/>
  <c r="B122" i="2" s="1"/>
  <c r="B123" i="2" s="1"/>
  <c r="B124" i="2" s="1"/>
  <c r="B125" i="2" s="1"/>
  <c r="B126" i="2" s="1"/>
  <c r="B127" i="2" s="1"/>
  <c r="C119" i="2"/>
  <c r="C120" i="2" s="1"/>
  <c r="C121" i="2" s="1"/>
  <c r="C122" i="2" s="1"/>
  <c r="C123" i="2" s="1"/>
  <c r="C124" i="2" s="1"/>
  <c r="C125" i="2" s="1"/>
  <c r="C126" i="2" s="1"/>
  <c r="C127" i="2" s="1"/>
  <c r="B1633" i="2"/>
  <c r="B1634" i="2" s="1"/>
  <c r="B1635" i="2" s="1"/>
  <c r="B1636" i="2" s="1"/>
  <c r="B1637" i="2" s="1"/>
  <c r="B1638" i="2" s="1"/>
  <c r="B1639" i="2" s="1"/>
  <c r="B1640" i="2" s="1"/>
  <c r="B1641" i="2" s="1"/>
  <c r="B1642" i="2" s="1"/>
  <c r="B1643" i="2" s="1"/>
  <c r="B1644" i="2" s="1"/>
  <c r="B1645" i="2" s="1"/>
  <c r="B1646" i="2" s="1"/>
  <c r="B1647" i="2" s="1"/>
  <c r="B1648" i="2" s="1"/>
  <c r="B1649" i="2" s="1"/>
  <c r="E1393" i="2"/>
  <c r="U1054" i="2"/>
  <c r="B390" i="1"/>
  <c r="B391" i="1" s="1"/>
  <c r="B393" i="1" s="1"/>
  <c r="B394" i="1" s="1"/>
  <c r="B395" i="1" s="1"/>
  <c r="B396" i="1" s="1"/>
  <c r="B397" i="1" s="1"/>
  <c r="B398" i="1" s="1"/>
  <c r="B483" i="1"/>
  <c r="B484" i="1" s="1"/>
  <c r="B485" i="1" s="1"/>
  <c r="B486" i="1" s="1"/>
  <c r="B488" i="1" s="1"/>
  <c r="B489" i="1" s="1"/>
  <c r="B491" i="1" s="1"/>
  <c r="U1258" i="2"/>
  <c r="U915" i="2"/>
  <c r="U1319" i="2"/>
  <c r="C1633" i="2"/>
  <c r="C1634" i="2" s="1"/>
  <c r="C1635" i="2" s="1"/>
  <c r="C1636" i="2" s="1"/>
  <c r="C1637" i="2" s="1"/>
  <c r="C1638" i="2" s="1"/>
  <c r="C1639" i="2" s="1"/>
  <c r="C1640" i="2" s="1"/>
  <c r="C1641" i="2" s="1"/>
  <c r="C1642" i="2" s="1"/>
  <c r="C1643" i="2" s="1"/>
  <c r="C1644" i="2" s="1"/>
  <c r="C1645" i="2" s="1"/>
  <c r="C1646" i="2" s="1"/>
  <c r="C1647" i="2" s="1"/>
  <c r="C1648" i="2" s="1"/>
  <c r="C1649" i="2" s="1"/>
  <c r="C460" i="1"/>
  <c r="C462" i="1" s="1"/>
  <c r="C463" i="1" s="1"/>
  <c r="C464" i="1" s="1"/>
  <c r="C465" i="1" s="1"/>
  <c r="C466" i="1" s="1"/>
  <c r="C467" i="1" s="1"/>
  <c r="C468" i="1" s="1"/>
  <c r="C469" i="1" s="1"/>
  <c r="C470" i="1" s="1"/>
  <c r="C471" i="1" s="1"/>
  <c r="C472" i="1" s="1"/>
  <c r="C473" i="1" s="1"/>
  <c r="A1633" i="2"/>
  <c r="A1634" i="2" s="1"/>
  <c r="A1635" i="2" s="1"/>
  <c r="A1636" i="2" s="1"/>
  <c r="A1637" i="2" s="1"/>
  <c r="A1638" i="2" s="1"/>
  <c r="A1639" i="2" s="1"/>
  <c r="A1640" i="2" s="1"/>
  <c r="A1641" i="2" s="1"/>
  <c r="A1642" i="2" s="1"/>
  <c r="A1643" i="2" s="1"/>
  <c r="A1644" i="2" s="1"/>
  <c r="A1645" i="2" s="1"/>
  <c r="A1646" i="2" s="1"/>
  <c r="A1647" i="2" s="1"/>
  <c r="A1648" i="2" s="1"/>
  <c r="A1649" i="2" s="1"/>
  <c r="B1630" i="2"/>
  <c r="A460" i="1"/>
  <c r="A462" i="1" s="1"/>
  <c r="A463" i="1" s="1"/>
  <c r="A464" i="1" s="1"/>
  <c r="A465" i="1" s="1"/>
  <c r="A466" i="1" s="1"/>
  <c r="A467" i="1" s="1"/>
  <c r="A468" i="1" s="1"/>
  <c r="A469" i="1" s="1"/>
  <c r="A470" i="1" s="1"/>
  <c r="A471" i="1" s="1"/>
  <c r="A472" i="1" s="1"/>
  <c r="A473" i="1" s="1"/>
  <c r="A423" i="1"/>
  <c r="A424" i="1" s="1"/>
  <c r="A426" i="1" s="1"/>
  <c r="A427" i="1" s="1"/>
  <c r="A429" i="1" s="1"/>
  <c r="B1118" i="2"/>
  <c r="B1119" i="2" s="1"/>
  <c r="C131" i="1"/>
  <c r="C132" i="1" s="1"/>
  <c r="C133" i="1" s="1"/>
  <c r="C134" i="1" s="1"/>
  <c r="C135" i="1" s="1"/>
  <c r="C136" i="1" s="1"/>
  <c r="C137" i="1" s="1"/>
  <c r="A131" i="1"/>
  <c r="A132" i="1" s="1"/>
  <c r="A133" i="1" s="1"/>
  <c r="A134" i="1" s="1"/>
  <c r="A135" i="1" s="1"/>
  <c r="A136" i="1" s="1"/>
  <c r="A137" i="1" s="1"/>
  <c r="U591" i="2"/>
  <c r="U33" i="2"/>
  <c r="U699" i="2"/>
  <c r="U490" i="2"/>
  <c r="U1651" i="2"/>
  <c r="U1184" i="2"/>
  <c r="U1121" i="2"/>
  <c r="U884" i="2"/>
  <c r="E1407" i="2"/>
  <c r="C1462" i="2"/>
  <c r="C1463" i="2" s="1"/>
  <c r="C1464" i="2" s="1"/>
  <c r="C1118" i="2"/>
  <c r="C1119" i="2" s="1"/>
  <c r="U783" i="2"/>
  <c r="U1466" i="2"/>
  <c r="U545" i="2"/>
  <c r="U586" i="2"/>
  <c r="U796" i="2"/>
  <c r="U1797" i="2"/>
  <c r="F4251" i="2"/>
  <c r="F4181" i="2"/>
  <c r="F4062" i="2"/>
  <c r="F3904" i="2"/>
  <c r="F3742" i="2"/>
  <c r="F3561" i="2"/>
  <c r="F3409" i="2"/>
  <c r="F3255" i="2"/>
  <c r="F3084" i="2"/>
  <c r="F2976" i="2"/>
  <c r="F2905" i="2"/>
  <c r="F2655" i="2"/>
  <c r="F2608" i="2"/>
  <c r="F2588" i="2"/>
  <c r="F2550" i="2"/>
  <c r="F2504" i="2"/>
  <c r="F2449" i="2"/>
  <c r="F2419" i="2"/>
  <c r="F2339" i="2"/>
  <c r="F2177" i="2"/>
  <c r="F2126" i="2"/>
  <c r="F2067" i="2"/>
  <c r="F2011" i="2"/>
  <c r="F1922" i="2"/>
  <c r="F1840" i="2"/>
  <c r="F1770" i="2"/>
  <c r="F1631" i="2"/>
  <c r="F1516" i="2"/>
  <c r="F1393" i="2"/>
  <c r="F1318" i="2"/>
  <c r="F1257" i="2"/>
  <c r="F1227" i="2"/>
  <c r="F1104" i="2"/>
  <c r="F1053" i="2"/>
  <c r="F993" i="2"/>
  <c r="F914" i="2"/>
  <c r="F860" i="2"/>
  <c r="F737" i="2"/>
  <c r="F678" i="2"/>
  <c r="F634" i="2"/>
  <c r="F458" i="2"/>
  <c r="F419" i="2"/>
  <c r="F390" i="2"/>
  <c r="F377" i="2"/>
  <c r="F335" i="2"/>
  <c r="F245" i="2"/>
  <c r="F128" i="2"/>
  <c r="F108" i="2"/>
  <c r="F53" i="2"/>
  <c r="F4134" i="2"/>
  <c r="F4016" i="2"/>
  <c r="F3943" i="2"/>
  <c r="F3791" i="2"/>
  <c r="F3680" i="2"/>
  <c r="F3628" i="2"/>
  <c r="F3515" i="2"/>
  <c r="F3457" i="2"/>
  <c r="F3343" i="2"/>
  <c r="F3278" i="2"/>
  <c r="F3135" i="2"/>
  <c r="F3108" i="2"/>
  <c r="F2936" i="2"/>
  <c r="F2841" i="2"/>
  <c r="F2789" i="2"/>
  <c r="F2746" i="2"/>
  <c r="F2690" i="2"/>
  <c r="F2439" i="2"/>
  <c r="F2376" i="2"/>
  <c r="F2260" i="2"/>
  <c r="F2202" i="2"/>
  <c r="F2110" i="2"/>
  <c r="F2084" i="2"/>
  <c r="F1979" i="2"/>
  <c r="F1795" i="2"/>
  <c r="F1715" i="2"/>
  <c r="F1650" i="2"/>
  <c r="F1612" i="2"/>
  <c r="F1556" i="2"/>
  <c r="F1465" i="2"/>
  <c r="F1407" i="2"/>
  <c r="F1183" i="2"/>
  <c r="F1120" i="2"/>
  <c r="F883" i="2"/>
  <c r="F795" i="2"/>
  <c r="F782" i="2"/>
  <c r="F698" i="2"/>
  <c r="F590" i="2"/>
  <c r="F585" i="2"/>
  <c r="F544" i="2"/>
  <c r="F534" i="2"/>
  <c r="F489" i="2"/>
  <c r="F322" i="2"/>
  <c r="F256" i="2"/>
  <c r="F219" i="2"/>
  <c r="F136" i="2"/>
  <c r="F85" i="2"/>
  <c r="F66" i="2"/>
  <c r="F32" i="2"/>
  <c r="F11" i="2"/>
  <c r="A4182" i="2"/>
  <c r="A4190" i="2" s="1"/>
  <c r="A4183" i="2" s="1"/>
  <c r="A4191" i="2" s="1"/>
  <c r="A4230" i="2" s="1"/>
  <c r="A4231" i="2" s="1"/>
  <c r="A4236" i="2" s="1"/>
  <c r="A4237" i="2" s="1"/>
  <c r="A4238" i="2" s="1"/>
  <c r="A4239" i="2" s="1"/>
  <c r="A4240" i="2" s="1"/>
  <c r="A4241" i="2" s="1"/>
  <c r="A4242" i="2" s="1"/>
  <c r="A4243" i="2" s="1"/>
  <c r="A4244" i="2" s="1"/>
  <c r="A4245" i="2" s="1"/>
  <c r="A4246" i="2" s="1"/>
  <c r="A4247" i="2" s="1"/>
  <c r="A4248" i="2" s="1"/>
  <c r="A4249" i="2" s="1"/>
  <c r="A4250" i="2" s="1"/>
  <c r="A4135" i="2"/>
  <c r="A4143" i="2" s="1"/>
  <c r="A4144" i="2" s="1"/>
  <c r="A4145" i="2" s="1"/>
  <c r="A4162" i="2" s="1"/>
  <c r="A4163" i="2" s="1"/>
  <c r="A4164" i="2" s="1"/>
  <c r="A4176" i="2" s="1"/>
  <c r="A4177" i="2" s="1"/>
  <c r="A4178" i="2" s="1"/>
  <c r="A4179" i="2" s="1"/>
  <c r="A4180" i="2" s="1"/>
  <c r="A4063" i="2"/>
  <c r="A4064" i="2" s="1"/>
  <c r="A4069" i="2" s="1"/>
  <c r="A4070" i="2" s="1"/>
  <c r="A4071" i="2" s="1"/>
  <c r="A4020" i="2"/>
  <c r="A4026" i="2" s="1"/>
  <c r="A4027" i="2" s="1"/>
  <c r="A4028" i="2" s="1"/>
  <c r="A4045" i="2" s="1"/>
  <c r="A4054" i="2" s="1"/>
  <c r="A4055" i="2" s="1"/>
  <c r="A4056" i="2" s="1"/>
  <c r="A4057" i="2" s="1"/>
  <c r="A4058" i="2" s="1"/>
  <c r="A4059" i="2" s="1"/>
  <c r="A4060" i="2" s="1"/>
  <c r="A4061" i="2" s="1"/>
  <c r="A3629" i="2"/>
  <c r="A3636" i="2" s="1"/>
  <c r="A3637" i="2" s="1"/>
  <c r="A3562" i="2"/>
  <c r="A3563" i="2" s="1"/>
  <c r="A3565" i="2" s="1"/>
  <c r="A3566" i="2" s="1"/>
  <c r="A3567" i="2" s="1"/>
  <c r="A3568" i="2" s="1"/>
  <c r="A3569" i="2" s="1"/>
  <c r="A3594" i="2" s="1"/>
  <c r="A3595" i="2" s="1"/>
  <c r="A3596" i="2" s="1"/>
  <c r="A3603" i="2" s="1"/>
  <c r="A3604" i="2" s="1"/>
  <c r="A3605" i="2" s="1"/>
  <c r="A3280" i="2"/>
  <c r="A3281" i="2" s="1"/>
  <c r="A3282" i="2" s="1"/>
  <c r="A3283" i="2" s="1"/>
  <c r="A3284" i="2" s="1"/>
  <c r="A3285" i="2" s="1"/>
  <c r="A3286" i="2" s="1"/>
  <c r="A3287" i="2" s="1"/>
  <c r="A3288" i="2" s="1"/>
  <c r="A3289" i="2" s="1"/>
  <c r="A3313" i="2" s="1"/>
  <c r="A3314" i="2" s="1"/>
  <c r="A3109" i="2"/>
  <c r="A3110" i="2" s="1"/>
  <c r="A3111" i="2" s="1"/>
  <c r="A3112" i="2" s="1"/>
  <c r="A3113" i="2" s="1"/>
  <c r="A3114" i="2" s="1"/>
  <c r="A3115" i="2" s="1"/>
  <c r="A3116" i="2" s="1"/>
  <c r="A3117" i="2" s="1"/>
  <c r="A3118" i="2" s="1"/>
  <c r="A3119" i="2" s="1"/>
  <c r="A3120" i="2" s="1"/>
  <c r="A3085" i="2"/>
  <c r="A3086" i="2" s="1"/>
  <c r="A3087" i="2" s="1"/>
  <c r="A3088" i="2" s="1"/>
  <c r="A3089" i="2" s="1"/>
  <c r="A3090" i="2" s="1"/>
  <c r="A3091" i="2" s="1"/>
  <c r="A3092" i="2" s="1"/>
  <c r="A3093" i="2" s="1"/>
  <c r="A3094" i="2" s="1"/>
  <c r="A2790" i="2"/>
  <c r="A2791" i="2" s="1"/>
  <c r="A2792" i="2" s="1"/>
  <c r="A2793" i="2" s="1"/>
  <c r="A2794" i="2" s="1"/>
  <c r="A2820" i="2" s="1"/>
  <c r="A2821" i="2" s="1"/>
  <c r="A2822" i="2" s="1"/>
  <c r="A2823" i="2" s="1"/>
  <c r="A2824" i="2" s="1"/>
  <c r="A2825" i="2" s="1"/>
  <c r="A2834" i="2" s="1"/>
  <c r="A2835" i="2" s="1"/>
  <c r="A2836" i="2" s="1"/>
  <c r="A2837" i="2" s="1"/>
  <c r="A2838" i="2" s="1"/>
  <c r="A2691" i="2"/>
  <c r="A2692" i="2" s="1"/>
  <c r="A2693" i="2" s="1"/>
  <c r="A2694" i="2" s="1"/>
  <c r="A2695" i="2" s="1"/>
  <c r="A2696" i="2" s="1"/>
  <c r="A2731" i="2" s="1"/>
  <c r="A2732" i="2" s="1"/>
  <c r="A2733" i="2" s="1"/>
  <c r="A2734" i="2" s="1"/>
  <c r="A2735" i="2" s="1"/>
  <c r="A2736" i="2" s="1"/>
  <c r="A2737" i="2" s="1"/>
  <c r="A2738" i="2" s="1"/>
  <c r="A2739" i="2" s="1"/>
  <c r="A2740" i="2" s="1"/>
  <c r="A2741" i="2" s="1"/>
  <c r="A2742" i="2" s="1"/>
  <c r="A2743" i="2" s="1"/>
  <c r="A2744" i="2" s="1"/>
  <c r="A2745" i="2" s="1"/>
  <c r="A2656" i="2"/>
  <c r="A2657" i="2" s="1"/>
  <c r="A2658" i="2" s="1"/>
  <c r="A2659" i="2" s="1"/>
  <c r="A2660" i="2" s="1"/>
  <c r="A2668" i="2" s="1"/>
  <c r="A2669" i="2" s="1"/>
  <c r="A2670" i="2" s="1"/>
  <c r="A2671" i="2" s="1"/>
  <c r="A2672" i="2" s="1"/>
  <c r="A2673" i="2" s="1"/>
  <c r="A2674" i="2" s="1"/>
  <c r="A2685" i="2" s="1"/>
  <c r="A2686" i="2" s="1"/>
  <c r="A2687" i="2" s="1"/>
  <c r="A2688" i="2" s="1"/>
  <c r="A2689" i="2" s="1"/>
  <c r="A2589" i="2"/>
  <c r="A2590" i="2" s="1"/>
  <c r="A2591" i="2" s="1"/>
  <c r="A2592" i="2" s="1"/>
  <c r="A2593" i="2" s="1"/>
  <c r="A2594" i="2" s="1"/>
  <c r="A2595" i="2" s="1"/>
  <c r="A2596" i="2" s="1"/>
  <c r="A2597" i="2" s="1"/>
  <c r="A2598" i="2" s="1"/>
  <c r="A2599" i="2" s="1"/>
  <c r="A2600" i="2" s="1"/>
  <c r="A2601" i="2" s="1"/>
  <c r="A2602" i="2" s="1"/>
  <c r="A2603" i="2" s="1"/>
  <c r="A2604" i="2" s="1"/>
  <c r="A2605" i="2" s="1"/>
  <c r="A2606" i="2" s="1"/>
  <c r="A2607" i="2" s="1"/>
  <c r="A2505" i="2"/>
  <c r="A2506" i="2" s="1"/>
  <c r="A2507" i="2" s="1"/>
  <c r="A2508" i="2" s="1"/>
  <c r="A2509" i="2" s="1"/>
  <c r="A2510" i="2" s="1"/>
  <c r="A2511" i="2" s="1"/>
  <c r="A2535" i="2" s="1"/>
  <c r="A2536" i="2" s="1"/>
  <c r="A2537" i="2" s="1"/>
  <c r="A2538" i="2" s="1"/>
  <c r="A2539" i="2" s="1"/>
  <c r="A2540" i="2" s="1"/>
  <c r="A2541" i="2" s="1"/>
  <c r="A2542" i="2" s="1"/>
  <c r="A2543" i="2" s="1"/>
  <c r="A2544" i="2" s="1"/>
  <c r="A2545" i="2" s="1"/>
  <c r="A2546" i="2" s="1"/>
  <c r="A2547" i="2" s="1"/>
  <c r="A2548" i="2" s="1"/>
  <c r="A2549" i="2" s="1"/>
  <c r="A2203" i="2"/>
  <c r="A2204" i="2" s="1"/>
  <c r="A2205" i="2" s="1"/>
  <c r="A2206" i="2" s="1"/>
  <c r="A2207" i="2" s="1"/>
  <c r="A2208" i="2" s="1"/>
  <c r="A2235" i="2" s="1"/>
  <c r="A2236" i="2" s="1"/>
  <c r="A2237" i="2" s="1"/>
  <c r="A2238" i="2" s="1"/>
  <c r="A2239" i="2" s="1"/>
  <c r="A2253" i="2" s="1"/>
  <c r="A2254" i="2" s="1"/>
  <c r="A2255" i="2" s="1"/>
  <c r="A2256" i="2" s="1"/>
  <c r="A2257" i="2" s="1"/>
  <c r="A2258" i="2" s="1"/>
  <c r="A2259" i="2" s="1"/>
  <c r="A2178" i="2"/>
  <c r="A2179" i="2" s="1"/>
  <c r="A2180" i="2" s="1"/>
  <c r="A2181" i="2" s="1"/>
  <c r="A2182" i="2" s="1"/>
  <c r="A2183" i="2" s="1"/>
  <c r="A2184" i="2" s="1"/>
  <c r="A2198" i="2" s="1"/>
  <c r="A2199" i="2" s="1"/>
  <c r="A2200" i="2" s="1"/>
  <c r="A2201" i="2" s="1"/>
  <c r="A2085" i="2"/>
  <c r="A2086" i="2" s="1"/>
  <c r="A2087" i="2" s="1"/>
  <c r="A2088" i="2" s="1"/>
  <c r="A2089" i="2" s="1"/>
  <c r="A2090" i="2" s="1"/>
  <c r="A2091" i="2" s="1"/>
  <c r="A2105" i="2" s="1"/>
  <c r="A2106" i="2" s="1"/>
  <c r="A2107" i="2" s="1"/>
  <c r="A2108" i="2" s="1"/>
  <c r="A2109" i="2" s="1"/>
  <c r="A2068" i="2"/>
  <c r="A2069" i="2" s="1"/>
  <c r="A2070" i="2" s="1"/>
  <c r="A2071" i="2" s="1"/>
  <c r="A2072" i="2" s="1"/>
  <c r="A2073" i="2" s="1"/>
  <c r="A2074" i="2" s="1"/>
  <c r="A2075" i="2" s="1"/>
  <c r="A2076" i="2" s="1"/>
  <c r="A2077" i="2" s="1"/>
  <c r="A2078" i="2" s="1"/>
  <c r="A2079" i="2" s="1"/>
  <c r="A2080" i="2" s="1"/>
  <c r="A2081" i="2" s="1"/>
  <c r="A2082" i="2" s="1"/>
  <c r="A2083" i="2" s="1"/>
  <c r="A1841" i="2"/>
  <c r="A1797" i="2"/>
  <c r="A1798" i="2" s="1"/>
  <c r="A1799" i="2" s="1"/>
  <c r="A1800" i="2" s="1"/>
  <c r="A1801" i="2" s="1"/>
  <c r="A1802" i="2" s="1"/>
  <c r="A1803" i="2" s="1"/>
  <c r="A1804" i="2" s="1"/>
  <c r="A1827" i="2" s="1"/>
  <c r="A1828" i="2" s="1"/>
  <c r="A1829" i="2" s="1"/>
  <c r="A1830" i="2" s="1"/>
  <c r="A1831" i="2" s="1"/>
  <c r="A1832" i="2" s="1"/>
  <c r="A1833" i="2" s="1"/>
  <c r="A1834" i="2" s="1"/>
  <c r="A1835" i="2" s="1"/>
  <c r="A1836" i="2" s="1"/>
  <c r="A1837" i="2" s="1"/>
  <c r="A1838" i="2" s="1"/>
  <c r="A1839" i="2" s="1"/>
  <c r="A1772" i="2"/>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17" i="2"/>
  <c r="A1718" i="2" s="1"/>
  <c r="A1719" i="2" s="1"/>
  <c r="A1720" i="2" s="1"/>
  <c r="A1721" i="2" s="1"/>
  <c r="A1722" i="2" s="1"/>
  <c r="A1723" i="2" s="1"/>
  <c r="A1724" i="2" s="1"/>
  <c r="A1738" i="2" s="1"/>
  <c r="A1739" i="2" s="1"/>
  <c r="A1740" i="2" s="1"/>
  <c r="A1741" i="2" s="1"/>
  <c r="A1742" i="2" s="1"/>
  <c r="A1743" i="2" s="1"/>
  <c r="A1744" i="2" s="1"/>
  <c r="A1760" i="2" s="1"/>
  <c r="A1761" i="2" s="1"/>
  <c r="A1762" i="2" s="1"/>
  <c r="A1763" i="2" s="1"/>
  <c r="A1764" i="2" s="1"/>
  <c r="A1765" i="2" s="1"/>
  <c r="A1766" i="2" s="1"/>
  <c r="A1767" i="2" s="1"/>
  <c r="A1768" i="2" s="1"/>
  <c r="A1769" i="2" s="1"/>
  <c r="A1557" i="2"/>
  <c r="A1558" i="2" s="1"/>
  <c r="A1559" i="2" s="1"/>
  <c r="A1560" i="2" s="1"/>
  <c r="A1561" i="2" s="1"/>
  <c r="A1562" i="2" s="1"/>
  <c r="A1563" i="2" s="1"/>
  <c r="A1564" i="2" s="1"/>
  <c r="A1565" i="2" s="1"/>
  <c r="A1566" i="2" s="1"/>
  <c r="A1567" i="2" s="1"/>
  <c r="A1584" i="2" s="1"/>
  <c r="A1585" i="2" s="1"/>
  <c r="A1604" i="2" s="1"/>
  <c r="A1605" i="2" s="1"/>
  <c r="A1606" i="2" s="1"/>
  <c r="A1607" i="2" s="1"/>
  <c r="A1608" i="2" s="1"/>
  <c r="A1609" i="2" s="1"/>
  <c r="A1610" i="2" s="1"/>
  <c r="A1611" i="2" s="1"/>
  <c r="A1517" i="2"/>
  <c r="A1518" i="2" s="1"/>
  <c r="A1519" i="2" s="1"/>
  <c r="A1520" i="2" s="1"/>
  <c r="A1521" i="2" s="1"/>
  <c r="A1547" i="2" s="1"/>
  <c r="A1548" i="2" s="1"/>
  <c r="A1549" i="2" s="1"/>
  <c r="A1550" i="2" s="1"/>
  <c r="A1551" i="2" s="1"/>
  <c r="A1552" i="2" s="1"/>
  <c r="A1553" i="2" s="1"/>
  <c r="A1554" i="2" s="1"/>
  <c r="A1555" i="2" s="1"/>
  <c r="A1466" i="2"/>
  <c r="A1467" i="2" s="1"/>
  <c r="A1468" i="2" s="1"/>
  <c r="A1469" i="2" s="1"/>
  <c r="A1490" i="2" s="1"/>
  <c r="A1491" i="2" s="1"/>
  <c r="A1492" i="2" s="1"/>
  <c r="A1493" i="2" s="1"/>
  <c r="A1494" i="2" s="1"/>
  <c r="A1495" i="2" s="1"/>
  <c r="A1496" i="2" s="1"/>
  <c r="A1497" i="2" s="1"/>
  <c r="A1505" i="2" s="1"/>
  <c r="A1506" i="2" s="1"/>
  <c r="A1507" i="2" s="1"/>
  <c r="A1508" i="2" s="1"/>
  <c r="A1509" i="2" s="1"/>
  <c r="A1510" i="2" s="1"/>
  <c r="A1511" i="2" s="1"/>
  <c r="A1512" i="2" s="1"/>
  <c r="A1513" i="2" s="1"/>
  <c r="A1514" i="2" s="1"/>
  <c r="A1515" i="2" s="1"/>
  <c r="A1319" i="2"/>
  <c r="A1320" i="2" s="1"/>
  <c r="A1321" i="2" s="1"/>
  <c r="A1322" i="2" s="1"/>
  <c r="A1323" i="2" s="1"/>
  <c r="A1324" i="2" s="1"/>
  <c r="A1348" i="2" s="1"/>
  <c r="A1349" i="2" s="1"/>
  <c r="A1350" i="2" s="1"/>
  <c r="A1351" i="2" s="1"/>
  <c r="A1352" i="2" s="1"/>
  <c r="A1353" i="2" s="1"/>
  <c r="A1354" i="2" s="1"/>
  <c r="A1355" i="2" s="1"/>
  <c r="A1368" i="2" s="1"/>
  <c r="A1369" i="2" s="1"/>
  <c r="A1370" i="2" s="1"/>
  <c r="A1371" i="2" s="1"/>
  <c r="A1228" i="2"/>
  <c r="A1229" i="2" s="1"/>
  <c r="A1230" i="2" s="1"/>
  <c r="A1231" i="2" s="1"/>
  <c r="A1232" i="2" s="1"/>
  <c r="A1233" i="2" s="1"/>
  <c r="A1234" i="2" s="1"/>
  <c r="A1235" i="2" s="1"/>
  <c r="A1236" i="2" s="1"/>
  <c r="A1237" i="2" s="1"/>
  <c r="A1238" i="2" s="1"/>
  <c r="A1239" i="2" s="1"/>
  <c r="A1249" i="2" s="1"/>
  <c r="A1250" i="2" s="1"/>
  <c r="A1251" i="2" s="1"/>
  <c r="A1252" i="2" s="1"/>
  <c r="A1253" i="2" s="1"/>
  <c r="A1254" i="2" s="1"/>
  <c r="A1255" i="2" s="1"/>
  <c r="A1256" i="2" s="1"/>
  <c r="A1184" i="2"/>
  <c r="A1185" i="2" s="1"/>
  <c r="A1186" i="2" s="1"/>
  <c r="A1187" i="2" s="1"/>
  <c r="A1188" i="2" s="1"/>
  <c r="A1189"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054" i="2"/>
  <c r="A1055" i="2" s="1"/>
  <c r="A1056" i="2" s="1"/>
  <c r="A1057" i="2" s="1"/>
  <c r="A1058" i="2" s="1"/>
  <c r="A1059" i="2" s="1"/>
  <c r="A1060" i="2" s="1"/>
  <c r="A1061" i="2" s="1"/>
  <c r="A1062" i="2" s="1"/>
  <c r="A1063" i="2" s="1"/>
  <c r="A1064" i="2" s="1"/>
  <c r="A1065" i="2" s="1"/>
  <c r="A1066" i="2" s="1"/>
  <c r="A1067" i="2" s="1"/>
  <c r="A1068" i="2" s="1"/>
  <c r="A1069" i="2" s="1"/>
  <c r="A1070" i="2" s="1"/>
  <c r="A1071" i="2" s="1"/>
  <c r="A1093" i="2" s="1"/>
  <c r="A1094" i="2" s="1"/>
  <c r="A1095" i="2" s="1"/>
  <c r="A1096" i="2" s="1"/>
  <c r="A1097" i="2" s="1"/>
  <c r="A1098" i="2" s="1"/>
  <c r="A1099" i="2" s="1"/>
  <c r="A1100" i="2" s="1"/>
  <c r="A1101" i="2" s="1"/>
  <c r="A1102" i="2" s="1"/>
  <c r="A1103" i="2" s="1"/>
  <c r="A915" i="2"/>
  <c r="A916" i="2" s="1"/>
  <c r="A917" i="2" s="1"/>
  <c r="A884" i="2"/>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861" i="2"/>
  <c r="A862" i="2" s="1"/>
  <c r="A863" i="2" s="1"/>
  <c r="A868" i="2" s="1"/>
  <c r="A869" i="2" s="1"/>
  <c r="A870" i="2" s="1"/>
  <c r="A871" i="2" s="1"/>
  <c r="A872" i="2" s="1"/>
  <c r="A873" i="2" s="1"/>
  <c r="A874" i="2" s="1"/>
  <c r="A875" i="2" s="1"/>
  <c r="A876" i="2" s="1"/>
  <c r="A877" i="2" s="1"/>
  <c r="A878" i="2" s="1"/>
  <c r="A879" i="2" s="1"/>
  <c r="A880" i="2" s="1"/>
  <c r="A881" i="2" s="1"/>
  <c r="A882" i="2" s="1"/>
  <c r="A796" i="2"/>
  <c r="A797" i="2" s="1"/>
  <c r="A798" i="2" s="1"/>
  <c r="A799" i="2" s="1"/>
  <c r="A800" i="2" s="1"/>
  <c r="A801" i="2" s="1"/>
  <c r="A802" i="2" s="1"/>
  <c r="A803" i="2" s="1"/>
  <c r="A804" i="2" s="1"/>
  <c r="A805" i="2" s="1"/>
  <c r="A806" i="2" s="1"/>
  <c r="A635" i="2"/>
  <c r="A636" i="2" s="1"/>
  <c r="A637" i="2" s="1"/>
  <c r="A666" i="2" s="1"/>
  <c r="A667" i="2" s="1"/>
  <c r="A668" i="2" s="1"/>
  <c r="A669" i="2" s="1"/>
  <c r="A670" i="2" s="1"/>
  <c r="A671" i="2" s="1"/>
  <c r="A672" i="2" s="1"/>
  <c r="A673" i="2" s="1"/>
  <c r="A674" i="2" s="1"/>
  <c r="A675" i="2" s="1"/>
  <c r="A676" i="2" s="1"/>
  <c r="A677" i="2" s="1"/>
  <c r="A591" i="2"/>
  <c r="A592" i="2" s="1"/>
  <c r="A593" i="2" s="1"/>
  <c r="A594" i="2" s="1"/>
  <c r="A595" i="2" s="1"/>
  <c r="A596" i="2" s="1"/>
  <c r="A545" i="2"/>
  <c r="A546" i="2" s="1"/>
  <c r="A547" i="2" s="1"/>
  <c r="A548" i="2" s="1"/>
  <c r="A571" i="2" s="1"/>
  <c r="A572" i="2" s="1"/>
  <c r="A573" i="2" s="1"/>
  <c r="A490" i="2"/>
  <c r="A491" i="2" s="1"/>
  <c r="A492" i="2" s="1"/>
  <c r="A493" i="2" s="1"/>
  <c r="A494" i="2" s="1"/>
  <c r="A523" i="2" s="1"/>
  <c r="A524" i="2" s="1"/>
  <c r="A525" i="2" s="1"/>
  <c r="A526" i="2" s="1"/>
  <c r="A527" i="2" s="1"/>
  <c r="A528" i="2" s="1"/>
  <c r="A529" i="2" s="1"/>
  <c r="A530" i="2" s="1"/>
  <c r="A531" i="2" s="1"/>
  <c r="A532" i="2" s="1"/>
  <c r="A533" i="2" s="1"/>
  <c r="A459" i="2"/>
  <c r="A460" i="2" s="1"/>
  <c r="A461" i="2" s="1"/>
  <c r="A462" i="2" s="1"/>
  <c r="A482" i="2" s="1"/>
  <c r="A483" i="2" s="1"/>
  <c r="A484" i="2" s="1"/>
  <c r="A485" i="2" s="1"/>
  <c r="A486" i="2" s="1"/>
  <c r="A487" i="2" s="1"/>
  <c r="A488" i="2" s="1"/>
  <c r="A391" i="2"/>
  <c r="A392" i="2" s="1"/>
  <c r="A393" i="2" s="1"/>
  <c r="A394" i="2" s="1"/>
  <c r="A395" i="2" s="1"/>
  <c r="A396" i="2" s="1"/>
  <c r="A397" i="2" s="1"/>
  <c r="A398" i="2" s="1"/>
  <c r="A399" i="2" s="1"/>
  <c r="A400" i="2" s="1"/>
  <c r="A401" i="2" s="1"/>
  <c r="A336" i="2"/>
  <c r="A337" i="2" s="1"/>
  <c r="A367" i="2" s="1"/>
  <c r="A368" i="2" s="1"/>
  <c r="A369" i="2" s="1"/>
  <c r="A370" i="2" s="1"/>
  <c r="A371" i="2" s="1"/>
  <c r="A372" i="2" s="1"/>
  <c r="A373" i="2" s="1"/>
  <c r="A374" i="2" s="1"/>
  <c r="A375" i="2" s="1"/>
  <c r="A376" i="2" s="1"/>
  <c r="A323" i="2"/>
  <c r="A324" i="2" s="1"/>
  <c r="A325" i="2" s="1"/>
  <c r="A326" i="2" s="1"/>
  <c r="A327" i="2" s="1"/>
  <c r="A328" i="2" s="1"/>
  <c r="A329" i="2" s="1"/>
  <c r="A330" i="2" s="1"/>
  <c r="A331" i="2" s="1"/>
  <c r="A332" i="2" s="1"/>
  <c r="A333" i="2" s="1"/>
  <c r="A334" i="2" s="1"/>
  <c r="A137" i="2"/>
  <c r="A138" i="2" s="1"/>
  <c r="A217" i="2" s="1"/>
  <c r="A218" i="2" s="1"/>
  <c r="A129" i="2"/>
  <c r="A130" i="2" s="1"/>
  <c r="A131" i="2" s="1"/>
  <c r="A132" i="2" s="1"/>
  <c r="A133" i="2" s="1"/>
  <c r="A134" i="2" s="1"/>
  <c r="A135" i="2" s="1"/>
  <c r="A4252" i="2"/>
  <c r="A4256" i="2" s="1"/>
  <c r="A4257" i="2" s="1"/>
  <c r="A4258" i="2" s="1"/>
  <c r="A4279" i="2" s="1"/>
  <c r="A4280" i="2" s="1"/>
  <c r="A4288" i="2" s="1"/>
  <c r="A4289" i="2" s="1"/>
  <c r="A4290" i="2" s="1"/>
  <c r="A4291" i="2" s="1"/>
  <c r="A4292" i="2" s="1"/>
  <c r="A4293" i="2" s="1"/>
  <c r="A3944" i="2"/>
  <c r="A3945" i="2" s="1"/>
  <c r="A3946" i="2" s="1"/>
  <c r="A3947" i="2" s="1"/>
  <c r="A3948" i="2" s="1"/>
  <c r="A3949" i="2" s="1"/>
  <c r="A3982" i="2" s="1"/>
  <c r="A3983" i="2" s="1"/>
  <c r="A3986" i="2" s="1"/>
  <c r="A3987" i="2" s="1"/>
  <c r="A3988" i="2" s="1"/>
  <c r="A3989" i="2" s="1"/>
  <c r="A3990" i="2" s="1"/>
  <c r="A4002" i="2" s="1"/>
  <c r="A4003" i="2" s="1"/>
  <c r="A4004" i="2" s="1"/>
  <c r="A4005" i="2" s="1"/>
  <c r="A4006" i="2" s="1"/>
  <c r="A4007" i="2" s="1"/>
  <c r="A4008" i="2" s="1"/>
  <c r="A4009" i="2" s="1"/>
  <c r="A4010" i="2" s="1"/>
  <c r="A4011" i="2" s="1"/>
  <c r="A4012" i="2" s="1"/>
  <c r="A4013" i="2" s="1"/>
  <c r="A4014" i="2" s="1"/>
  <c r="A4015" i="2" s="1"/>
  <c r="A3905" i="2"/>
  <c r="A3906" i="2" s="1"/>
  <c r="A3907" i="2" s="1"/>
  <c r="A3908" i="2" s="1"/>
  <c r="A3916" i="2" s="1"/>
  <c r="A3933" i="2" s="1"/>
  <c r="A3934" i="2" s="1"/>
  <c r="A3935" i="2" s="1"/>
  <c r="A3936" i="2" s="1"/>
  <c r="A3937" i="2" s="1"/>
  <c r="A3938" i="2" s="1"/>
  <c r="A3939" i="2" s="1"/>
  <c r="A3940" i="2" s="1"/>
  <c r="A3941" i="2" s="1"/>
  <c r="A3942" i="2" s="1"/>
  <c r="A3792" i="2"/>
  <c r="A3793" i="2" s="1"/>
  <c r="A3828" i="2" s="1"/>
  <c r="A3829" i="2" s="1"/>
  <c r="A3835" i="2" s="1"/>
  <c r="A3859" i="2" s="1"/>
  <c r="A3860" i="2" s="1"/>
  <c r="A3861" i="2" s="1"/>
  <c r="A3862" i="2" s="1"/>
  <c r="A3863" i="2" s="1"/>
  <c r="A3864" i="2" s="1"/>
  <c r="A3865" i="2" s="1"/>
  <c r="A3866" i="2" s="1"/>
  <c r="A3867" i="2" s="1"/>
  <c r="A3868" i="2" s="1"/>
  <c r="A3869"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743" i="2"/>
  <c r="A3744" i="2" s="1"/>
  <c r="A3745" i="2" s="1"/>
  <c r="A3755" i="2" s="1"/>
  <c r="A3746" i="2" s="1"/>
  <c r="A3773" i="2" s="1"/>
  <c r="A3774" i="2" s="1"/>
  <c r="A3775" i="2" s="1"/>
  <c r="A3776" i="2" s="1"/>
  <c r="A3777" i="2" s="1"/>
  <c r="A3778" i="2" s="1"/>
  <c r="A3779" i="2" s="1"/>
  <c r="A3780" i="2" s="1"/>
  <c r="A3786" i="2" s="1"/>
  <c r="A3787" i="2" s="1"/>
  <c r="A3788" i="2" s="1"/>
  <c r="A3789" i="2" s="1"/>
  <c r="A3790" i="2" s="1"/>
  <c r="A3681" i="2"/>
  <c r="A3682" i="2" s="1"/>
  <c r="A3683" i="2" s="1"/>
  <c r="A3684" i="2" s="1"/>
  <c r="A3685" i="2" s="1"/>
  <c r="A3686" i="2" s="1"/>
  <c r="A3687" i="2" s="1"/>
  <c r="A3688" i="2" s="1"/>
  <c r="A3689" i="2" s="1"/>
  <c r="A3720" i="2" s="1"/>
  <c r="A3721" i="2" s="1"/>
  <c r="A3722" i="2" s="1"/>
  <c r="A3723" i="2" s="1"/>
  <c r="A3724" i="2" s="1"/>
  <c r="A3725" i="2" s="1"/>
  <c r="A3726" i="2" s="1"/>
  <c r="A3736" i="2" s="1"/>
  <c r="A3737" i="2" s="1"/>
  <c r="A3738" i="2" s="1"/>
  <c r="A3739" i="2" s="1"/>
  <c r="A3740" i="2" s="1"/>
  <c r="A3741" i="2" s="1"/>
  <c r="A3458" i="2"/>
  <c r="A3459" i="2" s="1"/>
  <c r="A3460" i="2" s="1"/>
  <c r="A3461" i="2" s="1"/>
  <c r="A3462" i="2" s="1"/>
  <c r="A3463" i="2" s="1"/>
  <c r="A3464" i="2" s="1"/>
  <c r="A3465" i="2" s="1"/>
  <c r="A3466" i="2" s="1"/>
  <c r="A3467" i="2" s="1"/>
  <c r="A3489" i="2" s="1"/>
  <c r="A3490" i="2" s="1"/>
  <c r="A3502" i="2" s="1"/>
  <c r="A3503" i="2" s="1"/>
  <c r="A3412" i="2"/>
  <c r="A3413" i="2" s="1"/>
  <c r="A3414" i="2" s="1"/>
  <c r="A3415" i="2" s="1"/>
  <c r="A3416" i="2" s="1"/>
  <c r="A3417" i="2" s="1"/>
  <c r="A3418" i="2" s="1"/>
  <c r="A3419" i="2" s="1"/>
  <c r="A3438" i="2" s="1"/>
  <c r="A3439" i="2" s="1"/>
  <c r="A3440" i="2" s="1"/>
  <c r="A3441" i="2" s="1"/>
  <c r="A3442" i="2" s="1"/>
  <c r="A3451" i="2" s="1"/>
  <c r="A3452" i="2" s="1"/>
  <c r="A3453" i="2" s="1"/>
  <c r="A3454" i="2" s="1"/>
  <c r="A3455" i="2" s="1"/>
  <c r="A3456" i="2" s="1"/>
  <c r="A3344" i="2"/>
  <c r="A3345" i="2" s="1"/>
  <c r="A3256" i="2"/>
  <c r="A3257" i="2" s="1"/>
  <c r="A3258" i="2" s="1"/>
  <c r="A3259" i="2" s="1"/>
  <c r="A3260" i="2" s="1"/>
  <c r="A3261" i="2" s="1"/>
  <c r="A3136" i="2"/>
  <c r="A3137" i="2" s="1"/>
  <c r="A3138" i="2" s="1"/>
  <c r="A3139" i="2" s="1"/>
  <c r="A3140" i="2" s="1"/>
  <c r="A3141" i="2" s="1"/>
  <c r="A3142" i="2" s="1"/>
  <c r="A3143" i="2" s="1"/>
  <c r="A3144" i="2" s="1"/>
  <c r="A3145" i="2" s="1"/>
  <c r="A3146" i="2" s="1"/>
  <c r="A3147" i="2" s="1"/>
  <c r="A3173" i="2" s="1"/>
  <c r="A3174" i="2" s="1"/>
  <c r="A3185" i="2" s="1"/>
  <c r="A3186" i="2" s="1"/>
  <c r="A3206" i="2" s="1"/>
  <c r="A3207" i="2" s="1"/>
  <c r="A3225" i="2" s="1"/>
  <c r="A3226" i="2" s="1"/>
  <c r="A3234" i="2" s="1"/>
  <c r="A3235" i="2" s="1"/>
  <c r="A3243" i="2" s="1"/>
  <c r="A3244" i="2" s="1"/>
  <c r="A3252" i="2" s="1"/>
  <c r="A3253" i="2" s="1"/>
  <c r="A3254" i="2" s="1"/>
  <c r="A2977" i="2"/>
  <c r="A2978" i="2" s="1"/>
  <c r="A2979" i="2" s="1"/>
  <c r="A3004" i="2" s="1"/>
  <c r="A3005" i="2" s="1"/>
  <c r="A3013" i="2" s="1"/>
  <c r="A3014" i="2" s="1"/>
  <c r="A3015" i="2" s="1"/>
  <c r="A3024" i="2" s="1"/>
  <c r="A3025" i="2" s="1"/>
  <c r="A3039" i="2" s="1"/>
  <c r="A3040" i="2" s="1"/>
  <c r="A3050" i="2" s="1"/>
  <c r="A3051" i="2" s="1"/>
  <c r="A3067" i="2" s="1"/>
  <c r="A3068" i="2" s="1"/>
  <c r="A3082" i="2" s="1"/>
  <c r="A2937" i="2"/>
  <c r="A2938" i="2" s="1"/>
  <c r="A2939" i="2" s="1"/>
  <c r="A2940" i="2" s="1"/>
  <c r="A2941" i="2" s="1"/>
  <c r="A2969" i="2" s="1"/>
  <c r="A2970" i="2" s="1"/>
  <c r="A2971" i="2" s="1"/>
  <c r="A2972" i="2" s="1"/>
  <c r="A2973" i="2" s="1"/>
  <c r="A2974" i="2" s="1"/>
  <c r="A2975" i="2" s="1"/>
  <c r="A2906" i="2"/>
  <c r="A2907" i="2" s="1"/>
  <c r="A2908" i="2" s="1"/>
  <c r="A2918" i="2" s="1"/>
  <c r="A2919" i="2" s="1"/>
  <c r="A2931" i="2" s="1"/>
  <c r="A2932" i="2" s="1"/>
  <c r="A2933" i="2" s="1"/>
  <c r="A2934" i="2" s="1"/>
  <c r="A2935" i="2" s="1"/>
  <c r="A2747" i="2"/>
  <c r="A2748" i="2" s="1"/>
  <c r="A2749" i="2" s="1"/>
  <c r="A2750" i="2" s="1"/>
  <c r="A2751" i="2" s="1"/>
  <c r="A2752" i="2" s="1"/>
  <c r="A2753" i="2" s="1"/>
  <c r="A2754" i="2" s="1"/>
  <c r="A2755" i="2" s="1"/>
  <c r="A2756" i="2" s="1"/>
  <c r="A2768" i="2" s="1"/>
  <c r="A2769" i="2" s="1"/>
  <c r="A2779" i="2" s="1"/>
  <c r="A2780" i="2" s="1"/>
  <c r="A2781" i="2" s="1"/>
  <c r="A2782" i="2" s="1"/>
  <c r="A2783" i="2" s="1"/>
  <c r="A2784" i="2" s="1"/>
  <c r="A2785" i="2" s="1"/>
  <c r="A2786" i="2" s="1"/>
  <c r="A2787" i="2" s="1"/>
  <c r="A2788" i="2" s="1"/>
  <c r="A2609" i="2"/>
  <c r="A2610" i="2" s="1"/>
  <c r="A2611" i="2" s="1"/>
  <c r="A2612" i="2" s="1"/>
  <c r="A2613" i="2" s="1"/>
  <c r="A2614" i="2" s="1"/>
  <c r="A2615" i="2" s="1"/>
  <c r="A2616" i="2" s="1"/>
  <c r="A2617" i="2" s="1"/>
  <c r="A2618" i="2" s="1"/>
  <c r="A2619" i="2" s="1"/>
  <c r="A2620" i="2" s="1"/>
  <c r="A2621" i="2" s="1"/>
  <c r="A2622" i="2" s="1"/>
  <c r="A2623" i="2" s="1"/>
  <c r="A2644" i="2" s="1"/>
  <c r="A2645" i="2" s="1"/>
  <c r="A2646" i="2" s="1"/>
  <c r="A2647" i="2" s="1"/>
  <c r="A2648" i="2" s="1"/>
  <c r="A2649" i="2" s="1"/>
  <c r="A2650" i="2" s="1"/>
  <c r="A2651" i="2" s="1"/>
  <c r="A2652" i="2" s="1"/>
  <c r="A2551" i="2"/>
  <c r="A2552" i="2" s="1"/>
  <c r="A2553" i="2" s="1"/>
  <c r="A2554" i="2" s="1"/>
  <c r="A2555" i="2" s="1"/>
  <c r="A2569" i="2" s="1"/>
  <c r="A2570" i="2" s="1"/>
  <c r="A2582" i="2" s="1"/>
  <c r="A2583" i="2" s="1"/>
  <c r="A2584" i="2" s="1"/>
  <c r="A2585" i="2" s="1"/>
  <c r="A2586" i="2" s="1"/>
  <c r="A2587" i="2" s="1"/>
  <c r="A2450" i="2"/>
  <c r="A2451" i="2" s="1"/>
  <c r="A2452" i="2" s="1"/>
  <c r="A2453" i="2" s="1"/>
  <c r="A2454" i="2" s="1"/>
  <c r="A2455" i="2" s="1"/>
  <c r="A2456" i="2" s="1"/>
  <c r="A2457" i="2" s="1"/>
  <c r="A2458" i="2" s="1"/>
  <c r="A2459" i="2" s="1"/>
  <c r="A2460" i="2" s="1"/>
  <c r="A2478" i="2" s="1"/>
  <c r="A2479" i="2" s="1"/>
  <c r="A2480" i="2" s="1"/>
  <c r="A2481" i="2" s="1"/>
  <c r="A2482" i="2" s="1"/>
  <c r="A2483" i="2" s="1"/>
  <c r="A2484" i="2" s="1"/>
  <c r="A2499" i="2" s="1"/>
  <c r="A2500" i="2" s="1"/>
  <c r="A2501" i="2" s="1"/>
  <c r="A2502" i="2" s="1"/>
  <c r="A2503" i="2" s="1"/>
  <c r="A2440" i="2"/>
  <c r="A2441" i="2" s="1"/>
  <c r="A2442" i="2" s="1"/>
  <c r="A2443" i="2" s="1"/>
  <c r="A2444" i="2" s="1"/>
  <c r="A2445" i="2" s="1"/>
  <c r="A2446" i="2" s="1"/>
  <c r="A2447" i="2" s="1"/>
  <c r="A2448" i="2" s="1"/>
  <c r="A2420" i="2"/>
  <c r="A2421" i="2" s="1"/>
  <c r="A2377" i="2"/>
  <c r="A2378" i="2" s="1"/>
  <c r="A2379" i="2" s="1"/>
  <c r="A2380" i="2" s="1"/>
  <c r="A2381" i="2" s="1"/>
  <c r="A2382" i="2" s="1"/>
  <c r="A2383" i="2" s="1"/>
  <c r="A2409" i="2" s="1"/>
  <c r="A2410" i="2" s="1"/>
  <c r="A2411" i="2" s="1"/>
  <c r="A2412" i="2" s="1"/>
  <c r="A2413" i="2" s="1"/>
  <c r="A2414" i="2" s="1"/>
  <c r="A2415" i="2" s="1"/>
  <c r="A2416" i="2" s="1"/>
  <c r="A2417" i="2" s="1"/>
  <c r="A2418" i="2" s="1"/>
  <c r="A2340" i="2"/>
  <c r="A2341" i="2" s="1"/>
  <c r="A2342" i="2" s="1"/>
  <c r="A2343" i="2" s="1"/>
  <c r="A2344" i="2" s="1"/>
  <c r="A2345" i="2" s="1"/>
  <c r="A2346" i="2" s="1"/>
  <c r="A2347" i="2" s="1"/>
  <c r="A2358" i="2" s="1"/>
  <c r="A2359" i="2" s="1"/>
  <c r="A2369" i="2" s="1"/>
  <c r="A2370" i="2" s="1"/>
  <c r="A2371" i="2" s="1"/>
  <c r="A2372" i="2" s="1"/>
  <c r="A2373" i="2" s="1"/>
  <c r="A2374" i="2" s="1"/>
  <c r="A2375" i="2" s="1"/>
  <c r="A2261" i="2"/>
  <c r="A2262" i="2" s="1"/>
  <c r="A2263" i="2" s="1"/>
  <c r="A2264" i="2" s="1"/>
  <c r="A2265" i="2" s="1"/>
  <c r="A2266" i="2" s="1"/>
  <c r="A2267" i="2" s="1"/>
  <c r="A2295" i="2" s="1"/>
  <c r="A2296" i="2" s="1"/>
  <c r="A2297" i="2" s="1"/>
  <c r="A2298" i="2" s="1"/>
  <c r="A2299" i="2" s="1"/>
  <c r="A2127" i="2"/>
  <c r="A2128" i="2" s="1"/>
  <c r="A2129" i="2" s="1"/>
  <c r="A2130" i="2" s="1"/>
  <c r="A2131" i="2" s="1"/>
  <c r="A2132" i="2" s="1"/>
  <c r="A2168" i="2" s="1"/>
  <c r="A2169" i="2" s="1"/>
  <c r="A2170" i="2" s="1"/>
  <c r="A2171" i="2" s="1"/>
  <c r="A2172" i="2" s="1"/>
  <c r="A2173" i="2" s="1"/>
  <c r="A2174" i="2" s="1"/>
  <c r="A2175" i="2" s="1"/>
  <c r="A2176" i="2" s="1"/>
  <c r="A2111" i="2"/>
  <c r="A2112" i="2" s="1"/>
  <c r="A2113" i="2" s="1"/>
  <c r="A2114" i="2" s="1"/>
  <c r="A2115" i="2" s="1"/>
  <c r="A2116" i="2" s="1"/>
  <c r="A2117" i="2" s="1"/>
  <c r="A2118" i="2" s="1"/>
  <c r="A2119" i="2" s="1"/>
  <c r="A2120" i="2" s="1"/>
  <c r="A2121" i="2" s="1"/>
  <c r="A2122" i="2" s="1"/>
  <c r="A2123" i="2" s="1"/>
  <c r="A2012" i="2"/>
  <c r="A2013" i="2" s="1"/>
  <c r="A2014" i="2" s="1"/>
  <c r="A2015" i="2" s="1"/>
  <c r="A2016" i="2" s="1"/>
  <c r="A2017"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1980" i="2"/>
  <c r="A1981" i="2" s="1"/>
  <c r="A1982" i="2" s="1"/>
  <c r="A1983" i="2" s="1"/>
  <c r="A1984" i="2" s="1"/>
  <c r="A1985" i="2" s="1"/>
  <c r="A1986" i="2" s="1"/>
  <c r="A1987" i="2" s="1"/>
  <c r="A2001" i="2" s="1"/>
  <c r="A2002" i="2" s="1"/>
  <c r="A2003" i="2" s="1"/>
  <c r="A2004" i="2" s="1"/>
  <c r="A2005" i="2" s="1"/>
  <c r="A2006" i="2" s="1"/>
  <c r="A2007" i="2" s="1"/>
  <c r="A2008" i="2" s="1"/>
  <c r="A2009" i="2" s="1"/>
  <c r="A2010" i="2" s="1"/>
  <c r="A1923" i="2"/>
  <c r="A1651" i="2"/>
  <c r="A1652" i="2" s="1"/>
  <c r="A1668" i="2" s="1"/>
  <c r="A1669" i="2" s="1"/>
  <c r="A1670" i="2" s="1"/>
  <c r="A1671" i="2" s="1"/>
  <c r="A1672" i="2" s="1"/>
  <c r="A1673" i="2" s="1"/>
  <c r="A1674" i="2" s="1"/>
  <c r="A1710" i="2" s="1"/>
  <c r="A1711" i="2" s="1"/>
  <c r="A1712" i="2" s="1"/>
  <c r="A1713" i="2" s="1"/>
  <c r="A1714" i="2" s="1"/>
  <c r="A1613" i="2"/>
  <c r="A1614" i="2" s="1"/>
  <c r="A1615" i="2" s="1"/>
  <c r="A1616" i="2" s="1"/>
  <c r="A1617" i="2" s="1"/>
  <c r="A1618" i="2" s="1"/>
  <c r="A1619" i="2" s="1"/>
  <c r="A1620" i="2" s="1"/>
  <c r="A1621" i="2" s="1"/>
  <c r="A1622" i="2" s="1"/>
  <c r="A1623" i="2" s="1"/>
  <c r="A1624" i="2" s="1"/>
  <c r="A1625" i="2" s="1"/>
  <c r="A1626" i="2" s="1"/>
  <c r="A1627" i="2" s="1"/>
  <c r="A1628" i="2" s="1"/>
  <c r="A1408" i="2"/>
  <c r="A1409" i="2" s="1"/>
  <c r="A1410" i="2" s="1"/>
  <c r="A1411" i="2" s="1"/>
  <c r="A1412" i="2" s="1"/>
  <c r="A1451" i="2" s="1"/>
  <c r="A1452" i="2" s="1"/>
  <c r="A1453" i="2" s="1"/>
  <c r="A1454" i="2" s="1"/>
  <c r="A1455" i="2" s="1"/>
  <c r="A1457" i="2" s="1"/>
  <c r="A1458" i="2" s="1"/>
  <c r="A1459" i="2" s="1"/>
  <c r="A1460" i="2" s="1"/>
  <c r="A1394" i="2"/>
  <c r="A1395" i="2" s="1"/>
  <c r="A1396" i="2" s="1"/>
  <c r="A1397" i="2" s="1"/>
  <c r="A1398" i="2" s="1"/>
  <c r="A1399" i="2" s="1"/>
  <c r="A1400" i="2" s="1"/>
  <c r="A1401" i="2" s="1"/>
  <c r="A1402" i="2" s="1"/>
  <c r="A1403" i="2" s="1"/>
  <c r="A1404" i="2" s="1"/>
  <c r="A1405" i="2" s="1"/>
  <c r="A1406" i="2" s="1"/>
  <c r="A1258" i="2"/>
  <c r="A1259" i="2" s="1"/>
  <c r="A1260" i="2" s="1"/>
  <c r="A1261" i="2" s="1"/>
  <c r="A1262" i="2" s="1"/>
  <c r="A1263"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121" i="2"/>
  <c r="A1122" i="2" s="1"/>
  <c r="A1123" i="2" s="1"/>
  <c r="A1124" i="2" s="1"/>
  <c r="A1125" i="2" s="1"/>
  <c r="A1126" i="2" s="1"/>
  <c r="A1127" i="2" s="1"/>
  <c r="A1128" i="2" s="1"/>
  <c r="A1169" i="2" s="1"/>
  <c r="A1170" i="2" s="1"/>
  <c r="A1171" i="2" s="1"/>
  <c r="A1172" i="2" s="1"/>
  <c r="A1173" i="2" s="1"/>
  <c r="A1177" i="2" s="1"/>
  <c r="A1178" i="2" s="1"/>
  <c r="A1179" i="2" s="1"/>
  <c r="A1180" i="2" s="1"/>
  <c r="A1181" i="2" s="1"/>
  <c r="A1182" i="2" s="1"/>
  <c r="A1105" i="2"/>
  <c r="A1106" i="2" s="1"/>
  <c r="A1107" i="2" s="1"/>
  <c r="A1108" i="2" s="1"/>
  <c r="A1109" i="2" s="1"/>
  <c r="A1110" i="2" s="1"/>
  <c r="A1111" i="2" s="1"/>
  <c r="A1112" i="2" s="1"/>
  <c r="A1113" i="2" s="1"/>
  <c r="A1114" i="2" s="1"/>
  <c r="A1115" i="2" s="1"/>
  <c r="A1116" i="2" s="1"/>
  <c r="A994" i="2"/>
  <c r="A995" i="2" s="1"/>
  <c r="A996" i="2" s="1"/>
  <c r="A997" i="2" s="1"/>
  <c r="A1032" i="2" s="1"/>
  <c r="A1033" i="2" s="1"/>
  <c r="A1037" i="2" s="1"/>
  <c r="A1038" i="2" s="1"/>
  <c r="A1039" i="2" s="1"/>
  <c r="A1040" i="2" s="1"/>
  <c r="A1041" i="2" s="1"/>
  <c r="A1042" i="2" s="1"/>
  <c r="A1043" i="2" s="1"/>
  <c r="A1044" i="2" s="1"/>
  <c r="A1045" i="2" s="1"/>
  <c r="A1046" i="2" s="1"/>
  <c r="A1047" i="2" s="1"/>
  <c r="A1048" i="2" s="1"/>
  <c r="A1049" i="2" s="1"/>
  <c r="A1050" i="2" s="1"/>
  <c r="A1051" i="2" s="1"/>
  <c r="A1052" i="2" s="1"/>
  <c r="A783" i="2"/>
  <c r="A784" i="2" s="1"/>
  <c r="A785" i="2" s="1"/>
  <c r="A786" i="2" s="1"/>
  <c r="A787" i="2" s="1"/>
  <c r="A788" i="2" s="1"/>
  <c r="A789" i="2" s="1"/>
  <c r="A790" i="2" s="1"/>
  <c r="A791" i="2" s="1"/>
  <c r="A792" i="2" s="1"/>
  <c r="A793" i="2" s="1"/>
  <c r="A794" i="2" s="1"/>
  <c r="A738" i="2"/>
  <c r="A739" i="2" s="1"/>
  <c r="A740" i="2" s="1"/>
  <c r="A741" i="2" s="1"/>
  <c r="A780" i="2" s="1"/>
  <c r="A781" i="2" s="1"/>
  <c r="A699" i="2"/>
  <c r="A700" i="2" s="1"/>
  <c r="A701" i="2" s="1"/>
  <c r="A702" i="2" s="1"/>
  <c r="A726" i="2" s="1"/>
  <c r="A727" i="2" s="1"/>
  <c r="A728" i="2" s="1"/>
  <c r="A729" i="2" s="1"/>
  <c r="A730" i="2" s="1"/>
  <c r="A731" i="2" s="1"/>
  <c r="A732" i="2" s="1"/>
  <c r="A733" i="2" s="1"/>
  <c r="A734" i="2" s="1"/>
  <c r="A735" i="2" s="1"/>
  <c r="A736" i="2" s="1"/>
  <c r="A679" i="2"/>
  <c r="A680" i="2" s="1"/>
  <c r="A681" i="2" s="1"/>
  <c r="A682" i="2" s="1"/>
  <c r="A683" i="2" s="1"/>
  <c r="A684" i="2" s="1"/>
  <c r="A685" i="2" s="1"/>
  <c r="A686" i="2" s="1"/>
  <c r="A687" i="2" s="1"/>
  <c r="A688" i="2" s="1"/>
  <c r="A689" i="2" s="1"/>
  <c r="A690" i="2" s="1"/>
  <c r="A691" i="2" s="1"/>
  <c r="A692" i="2" s="1"/>
  <c r="A693" i="2" s="1"/>
  <c r="A694" i="2" s="1"/>
  <c r="A695" i="2" s="1"/>
  <c r="A696" i="2" s="1"/>
  <c r="A697" i="2" s="1"/>
  <c r="A586" i="2"/>
  <c r="A587" i="2" s="1"/>
  <c r="A588" i="2" s="1"/>
  <c r="A589" i="2" s="1"/>
  <c r="A535" i="2"/>
  <c r="A536" i="2" s="1"/>
  <c r="A537" i="2" s="1"/>
  <c r="A538" i="2" s="1"/>
  <c r="A539" i="2" s="1"/>
  <c r="A540" i="2" s="1"/>
  <c r="A541" i="2" s="1"/>
  <c r="A542" i="2" s="1"/>
  <c r="A543" i="2" s="1"/>
  <c r="A420" i="2"/>
  <c r="A421" i="2" s="1"/>
  <c r="A422" i="2" s="1"/>
  <c r="A423" i="2" s="1"/>
  <c r="A424" i="2" s="1"/>
  <c r="A425" i="2" s="1"/>
  <c r="A452" i="2" s="1"/>
  <c r="A453" i="2" s="1"/>
  <c r="A454" i="2" s="1"/>
  <c r="A455" i="2" s="1"/>
  <c r="A456" i="2" s="1"/>
  <c r="A457" i="2" s="1"/>
  <c r="A378" i="2"/>
  <c r="A379" i="2" s="1"/>
  <c r="A380" i="2" s="1"/>
  <c r="A381" i="2" s="1"/>
  <c r="A382" i="2" s="1"/>
  <c r="A383" i="2" s="1"/>
  <c r="A384" i="2" s="1"/>
  <c r="A385" i="2" s="1"/>
  <c r="A386" i="2" s="1"/>
  <c r="A387" i="2" s="1"/>
  <c r="A388" i="2" s="1"/>
  <c r="A389" i="2" s="1"/>
  <c r="A257" i="2"/>
  <c r="A258" i="2" s="1"/>
  <c r="A291" i="2" s="1"/>
  <c r="A292" i="2" s="1"/>
  <c r="A293" i="2" s="1"/>
  <c r="A314" i="2" s="1"/>
  <c r="A315" i="2" s="1"/>
  <c r="A316" i="2" s="1"/>
  <c r="A317" i="2" s="1"/>
  <c r="A318" i="2" s="1"/>
  <c r="A319" i="2" s="1"/>
  <c r="A320" i="2" s="1"/>
  <c r="A321" i="2" s="1"/>
  <c r="A246" i="2"/>
  <c r="A247" i="2" s="1"/>
  <c r="A248" i="2" s="1"/>
  <c r="A249" i="2" s="1"/>
  <c r="A250" i="2" s="1"/>
  <c r="A251" i="2" s="1"/>
  <c r="A252" i="2" s="1"/>
  <c r="A253" i="2" s="1"/>
  <c r="A254" i="2" s="1"/>
  <c r="A255" i="2" s="1"/>
  <c r="A221" i="2"/>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109" i="2"/>
  <c r="A110" i="2" s="1"/>
  <c r="A86" i="2"/>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54" i="2"/>
  <c r="A55" i="2" s="1"/>
  <c r="A56" i="2" s="1"/>
  <c r="A57" i="2" s="1"/>
  <c r="A58" i="2" s="1"/>
  <c r="A59" i="2" s="1"/>
  <c r="A60" i="2" s="1"/>
  <c r="A61" i="2" s="1"/>
  <c r="A62" i="2" s="1"/>
  <c r="A63" i="2" s="1"/>
  <c r="A64" i="2" s="1"/>
  <c r="A65" i="2" s="1"/>
  <c r="A33" i="2"/>
  <c r="A34" i="2" s="1"/>
  <c r="A12" i="2"/>
  <c r="A13" i="2" s="1"/>
  <c r="A14" i="2" s="1"/>
  <c r="A15" i="2" s="1"/>
  <c r="A16" i="2" s="1"/>
  <c r="A17" i="2" s="1"/>
  <c r="A18" i="2" s="1"/>
  <c r="A19" i="2" s="1"/>
  <c r="A20" i="2" s="1"/>
  <c r="A21" i="2" s="1"/>
  <c r="A22" i="2" s="1"/>
  <c r="A23" i="2" s="1"/>
  <c r="A24" i="2" s="1"/>
  <c r="A25" i="2" s="1"/>
  <c r="A26" i="2" s="1"/>
  <c r="A27" i="2" s="1"/>
  <c r="A28" i="2" s="1"/>
  <c r="A29" i="2" s="1"/>
  <c r="A30" i="2" s="1"/>
  <c r="A31" i="2" s="1"/>
  <c r="U1841" i="2"/>
  <c r="U2085" i="2"/>
  <c r="U1557" i="2"/>
  <c r="C2654" i="2"/>
  <c r="U1980" i="2"/>
  <c r="U2012" i="2"/>
  <c r="E2789" i="2"/>
  <c r="U2178" i="2"/>
  <c r="U2589" i="2"/>
  <c r="U2505" i="2"/>
  <c r="U2203" i="2"/>
  <c r="U2068" i="2"/>
  <c r="E2790" i="2"/>
  <c r="U2656" i="2"/>
  <c r="C2125" i="2"/>
  <c r="U2937" i="2"/>
  <c r="U2127" i="2"/>
  <c r="U2340" i="2"/>
  <c r="U2377" i="2"/>
  <c r="U1613" i="2"/>
  <c r="U2111" i="2"/>
  <c r="U2261" i="2"/>
  <c r="U2420" i="2"/>
  <c r="B2840" i="2"/>
  <c r="C2843" i="2"/>
  <c r="C2844" i="2" s="1"/>
  <c r="C2862" i="2" s="1"/>
  <c r="C2878" i="2" s="1"/>
  <c r="C2879" i="2" s="1"/>
  <c r="C2892" i="2" s="1"/>
  <c r="C2893" i="2" s="1"/>
  <c r="C2902" i="2" s="1"/>
  <c r="C2903" i="2" s="1"/>
  <c r="C2904" i="2" s="1"/>
  <c r="B2125" i="2"/>
  <c r="B3504" i="2"/>
  <c r="B3505" i="2" s="1"/>
  <c r="B3506" i="2" s="1"/>
  <c r="B3507" i="2" s="1"/>
  <c r="B3508" i="2" s="1"/>
  <c r="U2450" i="2"/>
  <c r="U2551" i="2"/>
  <c r="U2747" i="2"/>
  <c r="U2440" i="2"/>
  <c r="B2654" i="2"/>
  <c r="E2905" i="2"/>
  <c r="C1968" i="2"/>
  <c r="C1969" i="2" s="1"/>
  <c r="C1970" i="2" s="1"/>
  <c r="C1971" i="2" s="1"/>
  <c r="C1972" i="2" s="1"/>
  <c r="C1973" i="2" s="1"/>
  <c r="C1974" i="2" s="1"/>
  <c r="C1975" i="2" s="1"/>
  <c r="C1976" i="2" s="1"/>
  <c r="C1977" i="2" s="1"/>
  <c r="C1978" i="2" s="1"/>
  <c r="B1968" i="2"/>
  <c r="B1969" i="2" s="1"/>
  <c r="B1970" i="2" s="1"/>
  <c r="B1971" i="2" s="1"/>
  <c r="B1972" i="2" s="1"/>
  <c r="B1973" i="2" s="1"/>
  <c r="B1974" i="2" s="1"/>
  <c r="B1975" i="2" s="1"/>
  <c r="B1976" i="2" s="1"/>
  <c r="B1977" i="2" s="1"/>
  <c r="B1978" i="2" s="1"/>
  <c r="A67" i="2"/>
  <c r="A68" i="2" s="1"/>
  <c r="E66" i="2"/>
  <c r="C67" i="2"/>
  <c r="C68" i="2" s="1"/>
  <c r="B67" i="2"/>
  <c r="B68" i="2" s="1"/>
  <c r="U2691" i="2"/>
  <c r="U2609" i="2"/>
  <c r="C947" i="2"/>
  <c r="C948" i="2" s="1"/>
  <c r="C949" i="2" s="1"/>
  <c r="C950" i="2" s="1"/>
  <c r="C951" i="2" s="1"/>
  <c r="C956" i="2" s="1"/>
  <c r="C957" i="2" s="1"/>
  <c r="C984" i="2" s="1"/>
  <c r="C985" i="2" s="1"/>
  <c r="C986" i="2" s="1"/>
  <c r="C987" i="2" s="1"/>
  <c r="C988" i="2" s="1"/>
  <c r="C989" i="2" s="1"/>
  <c r="C990" i="2" s="1"/>
  <c r="C991" i="2" s="1"/>
  <c r="C992" i="2" s="1"/>
  <c r="B947" i="2"/>
  <c r="B948" i="2" s="1"/>
  <c r="B949" i="2" s="1"/>
  <c r="B950" i="2" s="1"/>
  <c r="B951" i="2" s="1"/>
  <c r="B956" i="2" s="1"/>
  <c r="B957" i="2" s="1"/>
  <c r="B984" i="2" s="1"/>
  <c r="B985" i="2" s="1"/>
  <c r="B986" i="2" s="1"/>
  <c r="B987" i="2" s="1"/>
  <c r="B988" i="2" s="1"/>
  <c r="B989" i="2" s="1"/>
  <c r="B990" i="2" s="1"/>
  <c r="B991" i="2" s="1"/>
  <c r="B992" i="2" s="1"/>
  <c r="A947" i="2"/>
  <c r="A948" i="2" s="1"/>
  <c r="A949" i="2" s="1"/>
  <c r="A950" i="2" s="1"/>
  <c r="A951" i="2" s="1"/>
  <c r="A956" i="2" s="1"/>
  <c r="A957" i="2" s="1"/>
  <c r="A984" i="2" s="1"/>
  <c r="A985" i="2" s="1"/>
  <c r="A986" i="2" s="1"/>
  <c r="A987" i="2" s="1"/>
  <c r="A988" i="2" s="1"/>
  <c r="A989" i="2" s="1"/>
  <c r="A990" i="2" s="1"/>
  <c r="A991" i="2" s="1"/>
  <c r="A992" i="2" s="1"/>
  <c r="C177" i="1"/>
  <c r="C178" i="1" s="1"/>
  <c r="C179" i="1" s="1"/>
  <c r="C180" i="1" s="1"/>
  <c r="C181" i="1" s="1"/>
  <c r="C183" i="1" s="1"/>
  <c r="C184" i="1" s="1"/>
  <c r="C185" i="1" s="1"/>
  <c r="C186" i="1" s="1"/>
  <c r="C187" i="1" s="1"/>
  <c r="C188" i="1" s="1"/>
  <c r="B339" i="1"/>
  <c r="B340" i="1" s="1"/>
  <c r="B341" i="1" s="1"/>
  <c r="B343" i="1" s="1"/>
  <c r="B344" i="1" s="1"/>
  <c r="B345" i="1" s="1"/>
  <c r="B346" i="1" s="1"/>
  <c r="B347" i="1" s="1"/>
  <c r="B348" i="1" s="1"/>
  <c r="B349" i="1" s="1"/>
  <c r="B350" i="1" s="1"/>
  <c r="B351" i="1" s="1"/>
  <c r="B352" i="1" s="1"/>
  <c r="C1630" i="2"/>
  <c r="E738" i="2"/>
  <c r="E459" i="2"/>
  <c r="C79" i="2"/>
  <c r="C80" i="2" s="1"/>
  <c r="C81" i="2" s="1"/>
  <c r="C82" i="2" s="1"/>
  <c r="C83" i="2" s="1"/>
  <c r="C84" i="2" s="1"/>
  <c r="A248" i="1"/>
  <c r="A249" i="1" s="1"/>
  <c r="A250" i="1" s="1"/>
  <c r="A251" i="1" s="1"/>
  <c r="A252" i="1" s="1"/>
  <c r="A253" i="1" s="1"/>
  <c r="A254" i="1" s="1"/>
  <c r="A255" i="1" s="1"/>
  <c r="C339" i="1"/>
  <c r="C340" i="1" s="1"/>
  <c r="C341" i="1" s="1"/>
  <c r="C343" i="1" s="1"/>
  <c r="C344" i="1" s="1"/>
  <c r="C345" i="1" s="1"/>
  <c r="C346" i="1" s="1"/>
  <c r="C347" i="1" s="1"/>
  <c r="C348" i="1" s="1"/>
  <c r="C349" i="1" s="1"/>
  <c r="C350" i="1" s="1"/>
  <c r="C351" i="1" s="1"/>
  <c r="C352" i="1" s="1"/>
  <c r="C248" i="1"/>
  <c r="C249" i="1" s="1"/>
  <c r="C250" i="1" s="1"/>
  <c r="C251" i="1" s="1"/>
  <c r="C252" i="1" s="1"/>
  <c r="C253" i="1" s="1"/>
  <c r="C254" i="1" s="1"/>
  <c r="C255" i="1" s="1"/>
  <c r="U86" i="2"/>
  <c r="E739" i="2"/>
  <c r="B248" i="1"/>
  <c r="B249" i="1" s="1"/>
  <c r="B250" i="1" s="1"/>
  <c r="B251" i="1" s="1"/>
  <c r="B252" i="1" s="1"/>
  <c r="B253" i="1" s="1"/>
  <c r="B254" i="1" s="1"/>
  <c r="B255" i="1" s="1"/>
  <c r="C2840" i="2"/>
  <c r="B1462" i="2"/>
  <c r="B1463" i="2" s="1"/>
  <c r="B1464" i="2" s="1"/>
  <c r="B2843" i="2"/>
  <c r="B2844" i="2" s="1"/>
  <c r="B2862" i="2" s="1"/>
  <c r="B2878" i="2" s="1"/>
  <c r="B2879" i="2" s="1"/>
  <c r="B2892" i="2" s="1"/>
  <c r="B2893" i="2" s="1"/>
  <c r="B2902" i="2" s="1"/>
  <c r="B2903" i="2" s="1"/>
  <c r="B2904" i="2" s="1"/>
  <c r="A2843" i="2"/>
  <c r="A2844" i="2" s="1"/>
  <c r="A2862" i="2" s="1"/>
  <c r="A2878" i="2" s="1"/>
  <c r="A2879" i="2" s="1"/>
  <c r="A2892" i="2" s="1"/>
  <c r="A2893" i="2" s="1"/>
  <c r="A2902" i="2" s="1"/>
  <c r="A2903" i="2" s="1"/>
  <c r="A2904" i="2" s="1"/>
  <c r="A435" i="1"/>
  <c r="A436" i="1" s="1"/>
  <c r="A437" i="1" s="1"/>
  <c r="A439" i="1" s="1"/>
  <c r="A440" i="1" s="1"/>
  <c r="A441" i="1" s="1"/>
  <c r="A443" i="1" s="1"/>
  <c r="A444" i="1" s="1"/>
  <c r="A445" i="1" s="1"/>
  <c r="E44" i="2"/>
  <c r="U1518" i="2"/>
  <c r="U110" i="2"/>
  <c r="E2906" i="2"/>
  <c r="E247" i="2"/>
  <c r="A177" i="1"/>
  <c r="A178" i="1" s="1"/>
  <c r="A179" i="1" s="1"/>
  <c r="A180" i="1" s="1"/>
  <c r="A181" i="1" s="1"/>
  <c r="A183" i="1" s="1"/>
  <c r="A184" i="1" s="1"/>
  <c r="A185" i="1" s="1"/>
  <c r="A186" i="1" s="1"/>
  <c r="A187" i="1" s="1"/>
  <c r="A188" i="1" s="1"/>
  <c r="U68" i="2"/>
  <c r="E1395" i="2"/>
  <c r="E1228" i="2"/>
  <c r="U1229" i="2"/>
  <c r="U2791" i="2"/>
  <c r="E378" i="2"/>
  <c r="E246" i="2"/>
  <c r="C4294" i="2"/>
  <c r="C3095" i="2" s="1"/>
  <c r="C3096" i="2" s="1"/>
  <c r="C3097" i="2" s="1"/>
  <c r="U249" i="2"/>
  <c r="B4294" i="2"/>
  <c r="B3095" i="2" s="1"/>
  <c r="B3096" i="2" s="1"/>
  <c r="B3097" i="2" s="1"/>
  <c r="U46" i="2"/>
  <c r="C3504" i="2"/>
  <c r="C3505" i="2" s="1"/>
  <c r="C3506" i="2" s="1"/>
  <c r="C3507" i="2" s="1"/>
  <c r="C3508" i="2" s="1"/>
  <c r="U1409" i="2"/>
  <c r="E2691" i="2" l="1"/>
  <c r="U2748" i="2"/>
  <c r="E2450" i="2"/>
  <c r="U2262" i="2"/>
  <c r="U2263" i="2" s="1"/>
  <c r="U1614" i="2"/>
  <c r="E1614" i="2" s="1"/>
  <c r="U2341" i="2"/>
  <c r="U2938" i="2"/>
  <c r="U2657" i="2"/>
  <c r="U2658" i="2" s="1"/>
  <c r="E2068" i="2"/>
  <c r="U2506" i="2"/>
  <c r="E2178" i="2"/>
  <c r="E2012" i="2"/>
  <c r="E2085" i="2"/>
  <c r="E1797" i="2"/>
  <c r="U587" i="2"/>
  <c r="E587" i="2" s="1"/>
  <c r="E1466" i="2"/>
  <c r="E1121" i="2"/>
  <c r="E1651" i="2"/>
  <c r="E699" i="2"/>
  <c r="U592" i="2"/>
  <c r="E592" i="2" s="1"/>
  <c r="U1320" i="2"/>
  <c r="U1321" i="2" s="1"/>
  <c r="E1258" i="2"/>
  <c r="E994" i="2"/>
  <c r="U536" i="2"/>
  <c r="U537" i="2" s="1"/>
  <c r="E537" i="2" s="1"/>
  <c r="E862" i="2"/>
  <c r="E220" i="2"/>
  <c r="U55" i="2"/>
  <c r="U56" i="2" s="1"/>
  <c r="U138" i="2"/>
  <c r="E1632" i="2"/>
  <c r="E420" i="2"/>
  <c r="E2842" i="2"/>
  <c r="E460" i="2"/>
  <c r="U337" i="2"/>
  <c r="U392" i="2"/>
  <c r="E12" i="2"/>
  <c r="E45" i="2"/>
  <c r="U740" i="2"/>
  <c r="E2907" i="2"/>
  <c r="U2792" i="2"/>
  <c r="U2793" i="2" s="1"/>
  <c r="E68" i="2"/>
  <c r="E1518" i="2"/>
  <c r="E86" i="2"/>
  <c r="U2610" i="2"/>
  <c r="E2440" i="2"/>
  <c r="E2551" i="2"/>
  <c r="E2420" i="2"/>
  <c r="E2111" i="2"/>
  <c r="E2377" i="2"/>
  <c r="E2127" i="2"/>
  <c r="U2204" i="2"/>
  <c r="E2589" i="2"/>
  <c r="U1981" i="2"/>
  <c r="E1981" i="2" s="1"/>
  <c r="U1558" i="2"/>
  <c r="U797" i="2"/>
  <c r="E545" i="2"/>
  <c r="U784" i="2"/>
  <c r="U785" i="2" s="1"/>
  <c r="U786" i="2" s="1"/>
  <c r="U787" i="2" s="1"/>
  <c r="U885" i="2"/>
  <c r="E1184" i="2"/>
  <c r="E490" i="2"/>
  <c r="U34" i="2"/>
  <c r="E915" i="2"/>
  <c r="E1054" i="2"/>
  <c r="U2918" i="2"/>
  <c r="U2919" i="2" s="1"/>
  <c r="U324" i="2"/>
  <c r="E324" i="2" s="1"/>
  <c r="U1106" i="2"/>
  <c r="E1106" i="2" s="1"/>
  <c r="U636" i="2"/>
  <c r="U379" i="2"/>
  <c r="E379" i="2" s="1"/>
  <c r="E129" i="2"/>
  <c r="E679" i="2"/>
  <c r="E1716" i="2"/>
  <c r="E1771" i="2"/>
  <c r="U13" i="2"/>
  <c r="U14" i="2" s="1"/>
  <c r="U461" i="2"/>
  <c r="U462" i="2" s="1"/>
  <c r="E336" i="2"/>
  <c r="A1372" i="2"/>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U421" i="2"/>
  <c r="U680" i="2"/>
  <c r="E680" i="2" s="1"/>
  <c r="V32" i="2"/>
  <c r="I32" i="2" s="1"/>
  <c r="V219" i="2"/>
  <c r="I219" i="2" s="1"/>
  <c r="V534" i="2"/>
  <c r="I534" i="2" s="1"/>
  <c r="V698" i="2"/>
  <c r="I698" i="2" s="1"/>
  <c r="V1120" i="2"/>
  <c r="I1120" i="2" s="1"/>
  <c r="V1556" i="2"/>
  <c r="I1556" i="2" s="1"/>
  <c r="V1795" i="2"/>
  <c r="I1795" i="2" s="1"/>
  <c r="V2202" i="2"/>
  <c r="I2202" i="2" s="1"/>
  <c r="V2690" i="2"/>
  <c r="I2690" i="2" s="1"/>
  <c r="V2936" i="2"/>
  <c r="I2936" i="2" s="1"/>
  <c r="V3343" i="2"/>
  <c r="I3343" i="2" s="1"/>
  <c r="V3680" i="2"/>
  <c r="I3680" i="2" s="1"/>
  <c r="V4134" i="2"/>
  <c r="I4134" i="2" s="1"/>
  <c r="V419" i="2"/>
  <c r="I419" i="2" s="1"/>
  <c r="V737" i="2"/>
  <c r="I737" i="2" s="1"/>
  <c r="V1053" i="2"/>
  <c r="I1053" i="2" s="1"/>
  <c r="V1318" i="2"/>
  <c r="I1318" i="2" s="1"/>
  <c r="V1770" i="2"/>
  <c r="I1770" i="2" s="1"/>
  <c r="V2067" i="2"/>
  <c r="I2067" i="2" s="1"/>
  <c r="V2419" i="2"/>
  <c r="I2419" i="2" s="1"/>
  <c r="V2588" i="2"/>
  <c r="I2588" i="2" s="1"/>
  <c r="V2976" i="2"/>
  <c r="I2976" i="2" s="1"/>
  <c r="V3561" i="2"/>
  <c r="I3561" i="2" s="1"/>
  <c r="V136" i="2"/>
  <c r="I136" i="2" s="1"/>
  <c r="V489" i="2"/>
  <c r="I489" i="2" s="1"/>
  <c r="V590" i="2"/>
  <c r="I590" i="2" s="1"/>
  <c r="V883" i="2"/>
  <c r="I883" i="2" s="1"/>
  <c r="V1465" i="2"/>
  <c r="I1465" i="2" s="1"/>
  <c r="V1715" i="2"/>
  <c r="I1715" i="2" s="1"/>
  <c r="V2110" i="2"/>
  <c r="I2110" i="2" s="1"/>
  <c r="V2439" i="2"/>
  <c r="I2439" i="2" s="1"/>
  <c r="V2841" i="2"/>
  <c r="I2841" i="2" s="1"/>
  <c r="V3278" i="2"/>
  <c r="I3278" i="2" s="1"/>
  <c r="V3628" i="2"/>
  <c r="I3628" i="2" s="1"/>
  <c r="V4016" i="2"/>
  <c r="I4016" i="2" s="1"/>
  <c r="V128" i="2"/>
  <c r="I128" i="2" s="1"/>
  <c r="V390" i="2"/>
  <c r="I390" i="2" s="1"/>
  <c r="V678" i="2"/>
  <c r="I678" i="2" s="1"/>
  <c r="V993" i="2"/>
  <c r="I993" i="2" s="1"/>
  <c r="V1257" i="2"/>
  <c r="I1257" i="2" s="1"/>
  <c r="V1631" i="2"/>
  <c r="I1631" i="2" s="1"/>
  <c r="V2011" i="2"/>
  <c r="I2011" i="2" s="1"/>
  <c r="V2339" i="2"/>
  <c r="I2339" i="2" s="1"/>
  <c r="V2550" i="2"/>
  <c r="I2550" i="2" s="1"/>
  <c r="V2905" i="2"/>
  <c r="I2905" i="2" s="1"/>
  <c r="V3409" i="2"/>
  <c r="I3409" i="2" s="1"/>
  <c r="V4062" i="2"/>
  <c r="I4062" i="2" s="1"/>
  <c r="V85" i="2"/>
  <c r="I85" i="2" s="1"/>
  <c r="V322" i="2"/>
  <c r="I322" i="2" s="1"/>
  <c r="V585" i="2"/>
  <c r="I585" i="2" s="1"/>
  <c r="V795" i="2"/>
  <c r="I795" i="2" s="1"/>
  <c r="V1407" i="2"/>
  <c r="I1407" i="2" s="1"/>
  <c r="V1650" i="2"/>
  <c r="I1650" i="2" s="1"/>
  <c r="V2084" i="2"/>
  <c r="I2084" i="2" s="1"/>
  <c r="V2376" i="2"/>
  <c r="I2376" i="2" s="1"/>
  <c r="V2789" i="2"/>
  <c r="I2789" i="2" s="1"/>
  <c r="V3135" i="2"/>
  <c r="I3135" i="2" s="1"/>
  <c r="V3515" i="2"/>
  <c r="I3515" i="2" s="1"/>
  <c r="V3943" i="2"/>
  <c r="I3943" i="2" s="1"/>
  <c r="V108" i="2"/>
  <c r="I108" i="2" s="1"/>
  <c r="V377" i="2"/>
  <c r="I377" i="2" s="1"/>
  <c r="V634" i="2"/>
  <c r="I634" i="2" s="1"/>
  <c r="V914" i="2"/>
  <c r="I914" i="2" s="1"/>
  <c r="V1227" i="2"/>
  <c r="I1227" i="2" s="1"/>
  <c r="V1516" i="2"/>
  <c r="I1516" i="2" s="1"/>
  <c r="V1922" i="2"/>
  <c r="I1922" i="2" s="1"/>
  <c r="V2177" i="2"/>
  <c r="I2177" i="2" s="1"/>
  <c r="V2504" i="2"/>
  <c r="I2504" i="2" s="1"/>
  <c r="V2655" i="2"/>
  <c r="I2655" i="2" s="1"/>
  <c r="V3255" i="2"/>
  <c r="I3255" i="2" s="1"/>
  <c r="V3904" i="2"/>
  <c r="I3904" i="2" s="1"/>
  <c r="V66" i="2"/>
  <c r="I66" i="2" s="1"/>
  <c r="V256" i="2"/>
  <c r="I256" i="2" s="1"/>
  <c r="V544" i="2"/>
  <c r="I544" i="2" s="1"/>
  <c r="V782" i="2"/>
  <c r="I782" i="2" s="1"/>
  <c r="V1183" i="2"/>
  <c r="I1183" i="2" s="1"/>
  <c r="V1612" i="2"/>
  <c r="I1612" i="2" s="1"/>
  <c r="V1979" i="2"/>
  <c r="I1979" i="2" s="1"/>
  <c r="V2260" i="2"/>
  <c r="I2260" i="2" s="1"/>
  <c r="V2746" i="2"/>
  <c r="I2746" i="2" s="1"/>
  <c r="V3108" i="2"/>
  <c r="I3108" i="2" s="1"/>
  <c r="V3457" i="2"/>
  <c r="I3457" i="2" s="1"/>
  <c r="V3791" i="2"/>
  <c r="I3791" i="2" s="1"/>
  <c r="V53" i="2"/>
  <c r="I53" i="2" s="1"/>
  <c r="V335" i="2"/>
  <c r="I335" i="2" s="1"/>
  <c r="V458" i="2"/>
  <c r="I458" i="2" s="1"/>
  <c r="V860" i="2"/>
  <c r="I860" i="2" s="1"/>
  <c r="V1104" i="2"/>
  <c r="I1104" i="2" s="1"/>
  <c r="V1393" i="2"/>
  <c r="I1393" i="2" s="1"/>
  <c r="V1840" i="2"/>
  <c r="I1840" i="2" s="1"/>
  <c r="V2126" i="2"/>
  <c r="I2126" i="2" s="1"/>
  <c r="V2449" i="2"/>
  <c r="I2449" i="2" s="1"/>
  <c r="V2608" i="2"/>
  <c r="I2608" i="2" s="1"/>
  <c r="V3084" i="2"/>
  <c r="I3084" i="2" s="1"/>
  <c r="V3742" i="2"/>
  <c r="I3742" i="2" s="1"/>
  <c r="V4251" i="2"/>
  <c r="I4251" i="2" s="1"/>
  <c r="V245" i="2"/>
  <c r="I245" i="2" s="1"/>
  <c r="V4181" i="2"/>
  <c r="I4181" i="2" s="1"/>
  <c r="V11" i="2"/>
  <c r="I11" i="2" s="1"/>
  <c r="E1105" i="2"/>
  <c r="U1185" i="2"/>
  <c r="U1717" i="2"/>
  <c r="U1772" i="2"/>
  <c r="E1841" i="2"/>
  <c r="U1842" i="2"/>
  <c r="A1842" i="2"/>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89" i="2" s="1"/>
  <c r="A1890" i="2" s="1"/>
  <c r="A1891" i="2" s="1"/>
  <c r="A1892" i="2" s="1"/>
  <c r="A1893" i="2" s="1"/>
  <c r="A1894" i="2" s="1"/>
  <c r="A1895" i="2" s="1"/>
  <c r="A1896" i="2" s="1"/>
  <c r="A1897" i="2" s="1"/>
  <c r="A1914" i="2" s="1"/>
  <c r="A1915" i="2" s="1"/>
  <c r="A1916" i="2" s="1"/>
  <c r="A1917" i="2" s="1"/>
  <c r="A1918" i="2" s="1"/>
  <c r="A1919" i="2" s="1"/>
  <c r="A1920" i="2" s="1"/>
  <c r="A1921" i="2" s="1"/>
  <c r="A1924" i="2"/>
  <c r="A1925" i="2" s="1"/>
  <c r="A1926" i="2" s="1"/>
  <c r="A1927" i="2" s="1"/>
  <c r="A1928" i="2" s="1"/>
  <c r="A1929" i="2" s="1"/>
  <c r="A1930" i="2" s="1"/>
  <c r="A1931" i="2" s="1"/>
  <c r="A1968" i="2" s="1"/>
  <c r="A1969" i="2" s="1"/>
  <c r="A1970" i="2" s="1"/>
  <c r="A1971" i="2" s="1"/>
  <c r="A1972" i="2" s="1"/>
  <c r="A1973" i="2" s="1"/>
  <c r="A1974" i="2" s="1"/>
  <c r="A1975" i="2" s="1"/>
  <c r="A1976" i="2" s="1"/>
  <c r="A1977" i="2" s="1"/>
  <c r="A1978" i="2" s="1"/>
  <c r="U1924" i="2"/>
  <c r="E137" i="2"/>
  <c r="U637" i="2"/>
  <c r="U130" i="2"/>
  <c r="U863" i="2"/>
  <c r="E861" i="2"/>
  <c r="U1259" i="2"/>
  <c r="U221" i="2"/>
  <c r="E1923" i="2"/>
  <c r="A3606" i="2"/>
  <c r="A3617" i="2" s="1"/>
  <c r="A3618" i="2" s="1"/>
  <c r="A3619" i="2" s="1"/>
  <c r="A3620" i="2" s="1"/>
  <c r="A3621" i="2" s="1"/>
  <c r="A3622" i="2" s="1"/>
  <c r="A3623" i="2" s="1"/>
  <c r="A3624" i="2" s="1"/>
  <c r="A3625" i="2" s="1"/>
  <c r="A3626" i="2" s="1"/>
  <c r="A3627" i="2" s="1"/>
  <c r="C3411" i="2"/>
  <c r="C3412" i="2" s="1"/>
  <c r="C3413" i="2" s="1"/>
  <c r="C3414" i="2" s="1"/>
  <c r="C3415" i="2" s="1"/>
  <c r="C3416" i="2" s="1"/>
  <c r="C3417" i="2" s="1"/>
  <c r="C3418" i="2" s="1"/>
  <c r="C3419" i="2" s="1"/>
  <c r="C3438" i="2" s="1"/>
  <c r="C3439" i="2" s="1"/>
  <c r="C3440" i="2" s="1"/>
  <c r="C3441" i="2" s="1"/>
  <c r="C3442" i="2" s="1"/>
  <c r="C3451" i="2" s="1"/>
  <c r="C3452" i="2" s="1"/>
  <c r="C3453" i="2" s="1"/>
  <c r="C3454" i="2" s="1"/>
  <c r="C3455" i="2" s="1"/>
  <c r="C3456" i="2" s="1"/>
  <c r="B3411" i="2"/>
  <c r="B3412" i="2" s="1"/>
  <c r="B3413" i="2" s="1"/>
  <c r="B3414" i="2" s="1"/>
  <c r="B3415" i="2" s="1"/>
  <c r="B3416" i="2" s="1"/>
  <c r="B3417" i="2" s="1"/>
  <c r="B3418" i="2" s="1"/>
  <c r="B3419" i="2" s="1"/>
  <c r="B3438" i="2" s="1"/>
  <c r="B3439" i="2" s="1"/>
  <c r="B3440" i="2" s="1"/>
  <c r="B3441" i="2" s="1"/>
  <c r="B3442" i="2" s="1"/>
  <c r="B3451" i="2" s="1"/>
  <c r="B3452" i="2" s="1"/>
  <c r="B3453" i="2" s="1"/>
  <c r="B3454" i="2" s="1"/>
  <c r="B3455" i="2" s="1"/>
  <c r="B3456" i="2" s="1"/>
  <c r="E586" i="2"/>
  <c r="U995" i="2"/>
  <c r="C4026" i="2"/>
  <c r="C4027" i="2" s="1"/>
  <c r="C4028" i="2" s="1"/>
  <c r="C4045" i="2" s="1"/>
  <c r="C4054" i="2" s="1"/>
  <c r="C4055" i="2" s="1"/>
  <c r="C4056" i="2" s="1"/>
  <c r="C4057" i="2" s="1"/>
  <c r="C4058" i="2" s="1"/>
  <c r="C4059" i="2" s="1"/>
  <c r="C4060" i="2" s="1"/>
  <c r="C4061" i="2" s="1"/>
  <c r="B4026" i="2"/>
  <c r="B4027" i="2" s="1"/>
  <c r="B4028" i="2" s="1"/>
  <c r="B4045" i="2" s="1"/>
  <c r="B4054" i="2" s="1"/>
  <c r="B4055" i="2" s="1"/>
  <c r="B4056" i="2" s="1"/>
  <c r="B4057" i="2" s="1"/>
  <c r="B4058" i="2" s="1"/>
  <c r="B4059" i="2" s="1"/>
  <c r="B4060" i="2" s="1"/>
  <c r="B4061" i="2" s="1"/>
  <c r="U916" i="2"/>
  <c r="E1319" i="2"/>
  <c r="E635" i="2"/>
  <c r="A807" i="2"/>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31" i="2" s="1"/>
  <c r="A832" i="2" s="1"/>
  <c r="A835" i="2" s="1"/>
  <c r="A836" i="2" s="1"/>
  <c r="A854" i="2" s="1"/>
  <c r="A855" i="2" s="1"/>
  <c r="A856" i="2" s="1"/>
  <c r="A857" i="2" s="1"/>
  <c r="A858" i="2" s="1"/>
  <c r="A859" i="2" s="1"/>
  <c r="U2843" i="2"/>
  <c r="A1461" i="2"/>
  <c r="A1462" i="2" s="1"/>
  <c r="A1463" i="2" s="1"/>
  <c r="A1464" i="2" s="1"/>
  <c r="C3509" i="2"/>
  <c r="C3510" i="2" s="1"/>
  <c r="C3511" i="2" s="1"/>
  <c r="C3512" i="2" s="1"/>
  <c r="C3513" i="2" s="1"/>
  <c r="C3514" i="2" s="1"/>
  <c r="B3509" i="2"/>
  <c r="B3510" i="2" s="1"/>
  <c r="B3511" i="2" s="1"/>
  <c r="B3512" i="2" s="1"/>
  <c r="B3513" i="2" s="1"/>
  <c r="B3514" i="2" s="1"/>
  <c r="A3504" i="2"/>
  <c r="A3505" i="2" s="1"/>
  <c r="A3506" i="2" s="1"/>
  <c r="A3507" i="2" s="1"/>
  <c r="A3508" i="2" s="1"/>
  <c r="A4294" i="2"/>
  <c r="A2653" i="2"/>
  <c r="A2654" i="2" s="1"/>
  <c r="A2124" i="2"/>
  <c r="A2125" i="2" s="1"/>
  <c r="A1629" i="2"/>
  <c r="A1630" i="2" s="1"/>
  <c r="A1117" i="2"/>
  <c r="A1118" i="2" s="1"/>
  <c r="A1119" i="2" s="1"/>
  <c r="A2839" i="2"/>
  <c r="A2840" i="2" s="1"/>
  <c r="E796" i="2"/>
  <c r="E54" i="2"/>
  <c r="E323" i="2"/>
  <c r="E535" i="2"/>
  <c r="U1055" i="2"/>
  <c r="U1633" i="2"/>
  <c r="U546" i="2"/>
  <c r="A3095" i="2"/>
  <c r="A3096" i="2" s="1"/>
  <c r="A3097" i="2" s="1"/>
  <c r="C3098" i="2"/>
  <c r="C3099" i="2" s="1"/>
  <c r="C3100" i="2" s="1"/>
  <c r="C3101" i="2" s="1"/>
  <c r="C3102" i="2" s="1"/>
  <c r="C3103" i="2" s="1"/>
  <c r="C3104" i="2" s="1"/>
  <c r="C3105" i="2" s="1"/>
  <c r="C3106" i="2" s="1"/>
  <c r="C3107" i="2" s="1"/>
  <c r="B3098" i="2"/>
  <c r="B3099" i="2" s="1"/>
  <c r="B3100" i="2" s="1"/>
  <c r="B3101" i="2" s="1"/>
  <c r="B3102" i="2" s="1"/>
  <c r="B3103" i="2" s="1"/>
  <c r="B3104" i="2" s="1"/>
  <c r="B3105" i="2" s="1"/>
  <c r="B3106" i="2" s="1"/>
  <c r="B3107" i="2" s="1"/>
  <c r="U491" i="2"/>
  <c r="E884" i="2"/>
  <c r="E591" i="2"/>
  <c r="E33" i="2"/>
  <c r="U700" i="2"/>
  <c r="U1467" i="2"/>
  <c r="U1122" i="2"/>
  <c r="U1798" i="2"/>
  <c r="A2422" i="2"/>
  <c r="A2423" i="2" s="1"/>
  <c r="A2424" i="2" s="1"/>
  <c r="A2425" i="2" s="1"/>
  <c r="A2426" i="2" s="1"/>
  <c r="A2427" i="2" s="1"/>
  <c r="A2428" i="2" s="1"/>
  <c r="A2429" i="2" s="1"/>
  <c r="A2430" i="2" s="1"/>
  <c r="A2431" i="2" s="1"/>
  <c r="A2432" i="2" s="1"/>
  <c r="A2433" i="2" s="1"/>
  <c r="A2434" i="2" s="1"/>
  <c r="A2435" i="2" s="1"/>
  <c r="A2436" i="2" s="1"/>
  <c r="A2437" i="2" s="1"/>
  <c r="A2438" i="2" s="1"/>
  <c r="A574" i="2"/>
  <c r="A575" i="2" s="1"/>
  <c r="A576" i="2" s="1"/>
  <c r="A577" i="2" s="1"/>
  <c r="A578" i="2" s="1"/>
  <c r="A579" i="2" s="1"/>
  <c r="A580" i="2" s="1"/>
  <c r="A581" i="2" s="1"/>
  <c r="A582" i="2" s="1"/>
  <c r="A583" i="2" s="1"/>
  <c r="A584" i="2" s="1"/>
  <c r="A402" i="2"/>
  <c r="A403" i="2" s="1"/>
  <c r="A404" i="2" s="1"/>
  <c r="A405" i="2" s="1"/>
  <c r="A406" i="2" s="1"/>
  <c r="A407" i="2" s="1"/>
  <c r="A408" i="2" s="1"/>
  <c r="A409" i="2" s="1"/>
  <c r="A410" i="2" s="1"/>
  <c r="A411" i="2" s="1"/>
  <c r="A412" i="2" s="1"/>
  <c r="A413" i="2" s="1"/>
  <c r="A414" i="2" s="1"/>
  <c r="A415" i="2" s="1"/>
  <c r="A416" i="2" s="1"/>
  <c r="A417" i="2" s="1"/>
  <c r="A418" i="2" s="1"/>
  <c r="A631" i="2"/>
  <c r="A632" i="2" s="1"/>
  <c r="A633" i="2" s="1"/>
  <c r="U1652" i="2"/>
  <c r="A119" i="2"/>
  <c r="A120" i="2" s="1"/>
  <c r="A121" i="2" s="1"/>
  <c r="A122" i="2" s="1"/>
  <c r="A123" i="2" s="1"/>
  <c r="A124" i="2" s="1"/>
  <c r="A125" i="2" s="1"/>
  <c r="A126" i="2" s="1"/>
  <c r="A127" i="2" s="1"/>
  <c r="E110" i="2"/>
  <c r="U2507" i="2"/>
  <c r="E2505" i="2"/>
  <c r="B69" i="2"/>
  <c r="B70" i="2" s="1"/>
  <c r="B71" i="2" s="1"/>
  <c r="B72" i="2" s="1"/>
  <c r="B73" i="2" s="1"/>
  <c r="B74" i="2" s="1"/>
  <c r="B75" i="2" s="1"/>
  <c r="B76" i="2" s="1"/>
  <c r="B77" i="2" s="1"/>
  <c r="B78" i="2" s="1"/>
  <c r="B79" i="2" s="1"/>
  <c r="B80" i="2" s="1"/>
  <c r="B81" i="2" s="1"/>
  <c r="B82" i="2" s="1"/>
  <c r="B83" i="2" s="1"/>
  <c r="B84" i="2" s="1"/>
  <c r="E2656" i="2"/>
  <c r="E797" i="2"/>
  <c r="E783" i="2"/>
  <c r="U2013" i="2"/>
  <c r="U2086" i="2"/>
  <c r="U2128" i="2"/>
  <c r="U1559" i="2"/>
  <c r="U2590" i="2"/>
  <c r="E2203" i="2"/>
  <c r="E1557" i="2"/>
  <c r="E1980" i="2"/>
  <c r="E2937" i="2"/>
  <c r="U2179" i="2"/>
  <c r="U2069" i="2"/>
  <c r="U2378" i="2"/>
  <c r="U2421" i="2"/>
  <c r="U2552" i="2"/>
  <c r="E1613" i="2"/>
  <c r="U2692" i="2"/>
  <c r="E2341" i="2"/>
  <c r="U2611" i="2"/>
  <c r="U2441" i="2"/>
  <c r="U2112" i="2"/>
  <c r="E2340" i="2"/>
  <c r="E2261" i="2"/>
  <c r="U2451" i="2"/>
  <c r="E2747" i="2"/>
  <c r="U2749" i="2"/>
  <c r="E2609" i="2"/>
  <c r="U87" i="2"/>
  <c r="U2939" i="2"/>
  <c r="U868" i="2"/>
  <c r="U1519" i="2"/>
  <c r="E2204" i="2"/>
  <c r="E2791" i="2"/>
  <c r="U1230" i="2"/>
  <c r="E1229" i="2"/>
  <c r="U1397" i="2"/>
  <c r="E1396" i="2"/>
  <c r="E461" i="2"/>
  <c r="U1615" i="2"/>
  <c r="U47" i="2"/>
  <c r="E46" i="2"/>
  <c r="E2792" i="2"/>
  <c r="E249" i="2"/>
  <c r="U250" i="2"/>
  <c r="U2878" i="2"/>
  <c r="E1409" i="2"/>
  <c r="U1410" i="2"/>
  <c r="U325" i="2" l="1"/>
  <c r="U326" i="2" s="1"/>
  <c r="U1520" i="2"/>
  <c r="U2940" i="2"/>
  <c r="U2941" i="2" s="1"/>
  <c r="E2112" i="2"/>
  <c r="U2612" i="2"/>
  <c r="U2613" i="2" s="1"/>
  <c r="E2692" i="2"/>
  <c r="E2552" i="2"/>
  <c r="E2378" i="2"/>
  <c r="U2180" i="2"/>
  <c r="U2181" i="2" s="1"/>
  <c r="E2263" i="2"/>
  <c r="U1560" i="2"/>
  <c r="E1560" i="2" s="1"/>
  <c r="E2086" i="2"/>
  <c r="U2659" i="2"/>
  <c r="E2659" i="2" s="1"/>
  <c r="U2508" i="2"/>
  <c r="E1798" i="2"/>
  <c r="E1467" i="2"/>
  <c r="E1055" i="2"/>
  <c r="E56" i="2"/>
  <c r="E2919" i="2"/>
  <c r="E130" i="2"/>
  <c r="E1842" i="2"/>
  <c r="E1772" i="2"/>
  <c r="U1186" i="2"/>
  <c r="E1186" i="2" s="1"/>
  <c r="E740" i="2"/>
  <c r="U741" i="2"/>
  <c r="E392" i="2"/>
  <c r="U393" i="2"/>
  <c r="E337" i="2"/>
  <c r="E138" i="2"/>
  <c r="E55" i="2"/>
  <c r="E536" i="2"/>
  <c r="E1320" i="2"/>
  <c r="U593" i="2"/>
  <c r="E2506" i="2"/>
  <c r="E2657" i="2"/>
  <c r="E2938" i="2"/>
  <c r="U2342" i="2"/>
  <c r="E2262" i="2"/>
  <c r="E2748" i="2"/>
  <c r="U869" i="2"/>
  <c r="E869" i="2" s="1"/>
  <c r="E87" i="2"/>
  <c r="U2750" i="2"/>
  <c r="U2751" i="2" s="1"/>
  <c r="E2451" i="2"/>
  <c r="E2441" i="2"/>
  <c r="U2070" i="2"/>
  <c r="U2071" i="2" s="1"/>
  <c r="U2591" i="2"/>
  <c r="U2592" i="2" s="1"/>
  <c r="U2129" i="2"/>
  <c r="E2129" i="2" s="1"/>
  <c r="U2014" i="2"/>
  <c r="E2014" i="2" s="1"/>
  <c r="U1668" i="2"/>
  <c r="E1668" i="2" s="1"/>
  <c r="E1122" i="2"/>
  <c r="U701" i="2"/>
  <c r="E701" i="2" s="1"/>
  <c r="U492" i="2"/>
  <c r="U493" i="2" s="1"/>
  <c r="U547" i="2"/>
  <c r="U548" i="2" s="1"/>
  <c r="U1634" i="2"/>
  <c r="U1635" i="2" s="1"/>
  <c r="E2843" i="2"/>
  <c r="E916" i="2"/>
  <c r="E995" i="2"/>
  <c r="E221" i="2"/>
  <c r="E1259" i="2"/>
  <c r="E863" i="2"/>
  <c r="E637" i="2"/>
  <c r="E1924" i="2"/>
  <c r="U1718" i="2"/>
  <c r="E1718" i="2" s="1"/>
  <c r="E1321" i="2"/>
  <c r="U422" i="2"/>
  <c r="E422" i="2" s="1"/>
  <c r="E13" i="2"/>
  <c r="U380" i="2"/>
  <c r="E636" i="2"/>
  <c r="U1107" i="2"/>
  <c r="E2918" i="2"/>
  <c r="E34" i="2"/>
  <c r="E885" i="2"/>
  <c r="U886" i="2"/>
  <c r="E784" i="2"/>
  <c r="U798" i="2"/>
  <c r="E1558" i="2"/>
  <c r="U1982" i="2"/>
  <c r="U2205" i="2"/>
  <c r="E2610" i="2"/>
  <c r="U1322" i="2"/>
  <c r="U1323" i="2" s="1"/>
  <c r="U1843" i="2"/>
  <c r="E1843" i="2" s="1"/>
  <c r="E421" i="2"/>
  <c r="U681" i="2"/>
  <c r="E1185" i="2"/>
  <c r="U1773" i="2"/>
  <c r="U1774" i="2" s="1"/>
  <c r="E1717" i="2"/>
  <c r="U1925" i="2"/>
  <c r="U131" i="2"/>
  <c r="U1260" i="2"/>
  <c r="U222" i="2"/>
  <c r="U917" i="2"/>
  <c r="U996" i="2"/>
  <c r="U57" i="2"/>
  <c r="U538" i="2"/>
  <c r="U2844" i="2"/>
  <c r="A3509" i="2"/>
  <c r="A3510" i="2" s="1"/>
  <c r="A3511" i="2" s="1"/>
  <c r="A3512" i="2" s="1"/>
  <c r="A3513" i="2" s="1"/>
  <c r="A3514" i="2" s="1"/>
  <c r="E786" i="2"/>
  <c r="E785" i="2"/>
  <c r="E546" i="2"/>
  <c r="E491" i="2"/>
  <c r="E1633" i="2"/>
  <c r="U1799" i="2"/>
  <c r="U1056" i="2"/>
  <c r="B3121" i="2"/>
  <c r="B3122" i="2" s="1"/>
  <c r="B3123" i="2" s="1"/>
  <c r="B3124" i="2" s="1"/>
  <c r="B3125" i="2" s="1"/>
  <c r="B3126" i="2" s="1"/>
  <c r="B3127" i="2" s="1"/>
  <c r="B3128" i="2" s="1"/>
  <c r="B3129" i="2" s="1"/>
  <c r="B3130" i="2" s="1"/>
  <c r="B3131" i="2" s="1"/>
  <c r="B3132" i="2" s="1"/>
  <c r="B3133" i="2" s="1"/>
  <c r="B3134" i="2" s="1"/>
  <c r="C3121" i="2"/>
  <c r="C3122" i="2" s="1"/>
  <c r="C3123" i="2" s="1"/>
  <c r="C3124" i="2" s="1"/>
  <c r="C3125" i="2" s="1"/>
  <c r="C3126" i="2" s="1"/>
  <c r="C3127" i="2" s="1"/>
  <c r="C3128" i="2" s="1"/>
  <c r="C3129" i="2" s="1"/>
  <c r="C3130" i="2" s="1"/>
  <c r="C3131" i="2" s="1"/>
  <c r="C3132" i="2" s="1"/>
  <c r="C3133" i="2" s="1"/>
  <c r="C3134" i="2" s="1"/>
  <c r="E1559" i="2"/>
  <c r="E700" i="2"/>
  <c r="U1468" i="2"/>
  <c r="U1123" i="2"/>
  <c r="E2421" i="2"/>
  <c r="U2422" i="2"/>
  <c r="E2013" i="2"/>
  <c r="E2128" i="2"/>
  <c r="E2507" i="2"/>
  <c r="E1652" i="2"/>
  <c r="U2509" i="2"/>
  <c r="U2087" i="2"/>
  <c r="E2658" i="2"/>
  <c r="E2590" i="2"/>
  <c r="U2264" i="2"/>
  <c r="E2069" i="2"/>
  <c r="E2611" i="2"/>
  <c r="E2179" i="2"/>
  <c r="U2553" i="2"/>
  <c r="U2693" i="2"/>
  <c r="U2379" i="2"/>
  <c r="U2442" i="2"/>
  <c r="E2749" i="2"/>
  <c r="U2113" i="2"/>
  <c r="U2452" i="2"/>
  <c r="E2939" i="2"/>
  <c r="U88" i="2"/>
  <c r="E1519" i="2"/>
  <c r="E868" i="2"/>
  <c r="U788" i="2"/>
  <c r="E787" i="2"/>
  <c r="E462" i="2"/>
  <c r="U15" i="2"/>
  <c r="E14" i="2"/>
  <c r="E1397" i="2"/>
  <c r="U1398" i="2"/>
  <c r="U588" i="2"/>
  <c r="U1231" i="2"/>
  <c r="E1230" i="2"/>
  <c r="E2793" i="2"/>
  <c r="U2794" i="2"/>
  <c r="U48" i="2"/>
  <c r="E47" i="2"/>
  <c r="E1615" i="2"/>
  <c r="U1616" i="2"/>
  <c r="U1521" i="2"/>
  <c r="E1520" i="2"/>
  <c r="U251" i="2"/>
  <c r="E250" i="2"/>
  <c r="E2591" i="2"/>
  <c r="E2878" i="2"/>
  <c r="U2879" i="2"/>
  <c r="E2180" i="2"/>
  <c r="E2940" i="2"/>
  <c r="U1411" i="2"/>
  <c r="E1410" i="2"/>
  <c r="U780" i="2"/>
  <c r="U666" i="2"/>
  <c r="E2612" i="2" l="1"/>
  <c r="U2660" i="2"/>
  <c r="E325" i="2"/>
  <c r="E1322" i="2"/>
  <c r="U327" i="2"/>
  <c r="E326" i="2"/>
  <c r="U2130" i="2"/>
  <c r="E2130" i="2" s="1"/>
  <c r="U702" i="2"/>
  <c r="E702" i="2" s="1"/>
  <c r="U2453" i="2"/>
  <c r="E2453" i="2" s="1"/>
  <c r="E2379" i="2"/>
  <c r="E2553" i="2"/>
  <c r="E2264" i="2"/>
  <c r="E2071" i="2"/>
  <c r="E2509" i="2"/>
  <c r="E2422" i="2"/>
  <c r="E1123" i="2"/>
  <c r="E548" i="2"/>
  <c r="E1799" i="2"/>
  <c r="E538" i="2"/>
  <c r="U997" i="2"/>
  <c r="U223" i="2"/>
  <c r="E223" i="2" s="1"/>
  <c r="U132" i="2"/>
  <c r="U133" i="2" s="1"/>
  <c r="U494" i="2"/>
  <c r="U682" i="2"/>
  <c r="E682" i="2" s="1"/>
  <c r="U887" i="2"/>
  <c r="E886" i="2"/>
  <c r="E1107" i="2"/>
  <c r="U1108" i="2"/>
  <c r="U381" i="2"/>
  <c r="E380" i="2"/>
  <c r="U423" i="2"/>
  <c r="U1719" i="2"/>
  <c r="E1634" i="2"/>
  <c r="E547" i="2"/>
  <c r="E492" i="2"/>
  <c r="U1669" i="2"/>
  <c r="U2015" i="2"/>
  <c r="E2070" i="2"/>
  <c r="E2750" i="2"/>
  <c r="U870" i="2"/>
  <c r="U2343" i="2"/>
  <c r="E2342" i="2"/>
  <c r="E593" i="2"/>
  <c r="U594" i="2"/>
  <c r="E741" i="2"/>
  <c r="U1187" i="2"/>
  <c r="E2508" i="2"/>
  <c r="U1561" i="2"/>
  <c r="U89" i="2"/>
  <c r="E89" i="2" s="1"/>
  <c r="E2751" i="2"/>
  <c r="U2114" i="2"/>
  <c r="E2114" i="2" s="1"/>
  <c r="U2443" i="2"/>
  <c r="U2444" i="2" s="1"/>
  <c r="E2693" i="2"/>
  <c r="U2088" i="2"/>
  <c r="E2088" i="2" s="1"/>
  <c r="U1469" i="2"/>
  <c r="E1469" i="2" s="1"/>
  <c r="U1057" i="2"/>
  <c r="U1058" i="2" s="1"/>
  <c r="E1635" i="2"/>
  <c r="U2862" i="2"/>
  <c r="E1774" i="2"/>
  <c r="E57" i="2"/>
  <c r="E917" i="2"/>
  <c r="U1261" i="2"/>
  <c r="E1261" i="2" s="1"/>
  <c r="E1773" i="2"/>
  <c r="U1844" i="2"/>
  <c r="U2206" i="2"/>
  <c r="E2205" i="2"/>
  <c r="U1983" i="2"/>
  <c r="E1982" i="2"/>
  <c r="E798" i="2"/>
  <c r="U799" i="2"/>
  <c r="E393" i="2"/>
  <c r="U394" i="2"/>
  <c r="E681" i="2"/>
  <c r="E131" i="2"/>
  <c r="E493" i="2"/>
  <c r="U1926" i="2"/>
  <c r="E1925" i="2"/>
  <c r="E1260" i="2"/>
  <c r="U539" i="2"/>
  <c r="E996" i="2"/>
  <c r="E222" i="2"/>
  <c r="U58" i="2"/>
  <c r="U1775" i="2"/>
  <c r="U1776" i="2" s="1"/>
  <c r="U1636" i="2"/>
  <c r="E2844" i="2"/>
  <c r="E780" i="2"/>
  <c r="U781" i="2"/>
  <c r="E588" i="2"/>
  <c r="U589" i="2"/>
  <c r="U1800" i="2"/>
  <c r="E1056" i="2"/>
  <c r="A3098" i="2"/>
  <c r="A3099" i="2" s="1"/>
  <c r="A3100" i="2" s="1"/>
  <c r="A3101" i="2" s="1"/>
  <c r="A3102" i="2" s="1"/>
  <c r="A3103" i="2" s="1"/>
  <c r="A3104" i="2" s="1"/>
  <c r="A3105" i="2" s="1"/>
  <c r="A3106" i="2" s="1"/>
  <c r="A3107" i="2" s="1"/>
  <c r="E1468" i="2"/>
  <c r="U1124" i="2"/>
  <c r="U2423" i="2"/>
  <c r="U2265" i="2"/>
  <c r="U2072" i="2"/>
  <c r="U2510" i="2"/>
  <c r="E2087" i="2"/>
  <c r="U2380" i="2"/>
  <c r="U2752" i="2"/>
  <c r="U2554" i="2"/>
  <c r="E2442" i="2"/>
  <c r="U2694" i="2"/>
  <c r="E2113" i="2"/>
  <c r="E2452" i="2"/>
  <c r="E539" i="2"/>
  <c r="E88" i="2"/>
  <c r="U1490" i="2"/>
  <c r="U16" i="2"/>
  <c r="E15" i="2"/>
  <c r="U789" i="2"/>
  <c r="E788" i="2"/>
  <c r="E1398" i="2"/>
  <c r="U1399" i="2"/>
  <c r="U1232" i="2"/>
  <c r="E1231" i="2"/>
  <c r="U1203" i="2"/>
  <c r="E2592" i="2"/>
  <c r="U2593" i="2"/>
  <c r="E1616" i="2"/>
  <c r="U1617" i="2"/>
  <c r="U1032" i="2"/>
  <c r="U252" i="2"/>
  <c r="E251" i="2"/>
  <c r="E1521" i="2"/>
  <c r="E2794" i="2"/>
  <c r="U2820" i="2"/>
  <c r="U2668" i="2"/>
  <c r="E2660" i="2"/>
  <c r="U49" i="2"/>
  <c r="E48" i="2"/>
  <c r="U2535" i="2"/>
  <c r="E666" i="2"/>
  <c r="U667" i="2"/>
  <c r="E1323" i="2"/>
  <c r="U1324" i="2"/>
  <c r="U2892" i="2"/>
  <c r="E2879" i="2"/>
  <c r="U1412" i="2"/>
  <c r="E1411" i="2"/>
  <c r="U291" i="2"/>
  <c r="E327" i="2"/>
  <c r="U328" i="2"/>
  <c r="E2941" i="2"/>
  <c r="U2969" i="2"/>
  <c r="E2181" i="2"/>
  <c r="U2182" i="2"/>
  <c r="E2613" i="2"/>
  <c r="U2614" i="2"/>
  <c r="U2569" i="2"/>
  <c r="U2131" i="2" l="1"/>
  <c r="E2443" i="2"/>
  <c r="E1057" i="2"/>
  <c r="U1262" i="2"/>
  <c r="U1263" i="2" s="1"/>
  <c r="U2089" i="2"/>
  <c r="E2089" i="2" s="1"/>
  <c r="U1777" i="2"/>
  <c r="E2752" i="2"/>
  <c r="U2073" i="2"/>
  <c r="U2074" i="2" s="1"/>
  <c r="U2424" i="2"/>
  <c r="U2425" i="2" s="1"/>
  <c r="E589" i="2"/>
  <c r="E781" i="2"/>
  <c r="E1775" i="2"/>
  <c r="U540" i="2"/>
  <c r="E394" i="2"/>
  <c r="U395" i="2"/>
  <c r="U2207" i="2"/>
  <c r="E2206" i="2"/>
  <c r="U595" i="2"/>
  <c r="E594" i="2"/>
  <c r="U683" i="2"/>
  <c r="E494" i="2"/>
  <c r="E132" i="2"/>
  <c r="U224" i="2"/>
  <c r="E997" i="2"/>
  <c r="U2454" i="2"/>
  <c r="U2695" i="2"/>
  <c r="U2381" i="2"/>
  <c r="E2381" i="2" s="1"/>
  <c r="U2511" i="2"/>
  <c r="U2266" i="2"/>
  <c r="U2267" i="2" s="1"/>
  <c r="U1125" i="2"/>
  <c r="E1125" i="2" s="1"/>
  <c r="E1800" i="2"/>
  <c r="E1636" i="2"/>
  <c r="E58" i="2"/>
  <c r="U134" i="2"/>
  <c r="U135" i="2" s="1"/>
  <c r="E799" i="2"/>
  <c r="U800" i="2"/>
  <c r="U1984" i="2"/>
  <c r="E1983" i="2"/>
  <c r="E1844" i="2"/>
  <c r="U1845" i="2"/>
  <c r="E2862" i="2"/>
  <c r="U2115" i="2"/>
  <c r="U90" i="2"/>
  <c r="U1562" i="2"/>
  <c r="E1561" i="2"/>
  <c r="U1188" i="2"/>
  <c r="E1187" i="2"/>
  <c r="U2344" i="2"/>
  <c r="E2343" i="2"/>
  <c r="U871" i="2"/>
  <c r="E870" i="2"/>
  <c r="E2015" i="2"/>
  <c r="U2016" i="2"/>
  <c r="U1670" i="2"/>
  <c r="E1669" i="2"/>
  <c r="U1720" i="2"/>
  <c r="E1719" i="2"/>
  <c r="U424" i="2"/>
  <c r="E423" i="2"/>
  <c r="E381" i="2"/>
  <c r="U382" i="2"/>
  <c r="E1108" i="2"/>
  <c r="U1109" i="2"/>
  <c r="U888" i="2"/>
  <c r="E887" i="2"/>
  <c r="E133" i="2"/>
  <c r="U1927" i="2"/>
  <c r="E1926" i="2"/>
  <c r="U541" i="2"/>
  <c r="U59" i="2"/>
  <c r="U1637" i="2"/>
  <c r="U1801" i="2"/>
  <c r="B3262" i="2"/>
  <c r="B3263" i="2" s="1"/>
  <c r="B3264" i="2" s="1"/>
  <c r="B3265" i="2" s="1"/>
  <c r="B3266" i="2" s="1"/>
  <c r="B3267" i="2" s="1"/>
  <c r="B3268" i="2" s="1"/>
  <c r="B3269" i="2" s="1"/>
  <c r="B3270" i="2" s="1"/>
  <c r="B3271" i="2" s="1"/>
  <c r="B3272" i="2" s="1"/>
  <c r="B3273" i="2" s="1"/>
  <c r="B3274" i="2" s="1"/>
  <c r="B3275" i="2" s="1"/>
  <c r="B3276" i="2" s="1"/>
  <c r="B3277" i="2" s="1"/>
  <c r="B3346" i="2"/>
  <c r="B3364" i="2" s="1"/>
  <c r="B3365" i="2" s="1"/>
  <c r="B3366" i="2" s="1"/>
  <c r="B3367" i="2" s="1"/>
  <c r="B3368" i="2" s="1"/>
  <c r="B3369" i="2" s="1"/>
  <c r="B3370" i="2" s="1"/>
  <c r="B3371" i="2" s="1"/>
  <c r="B3372" i="2" s="1"/>
  <c r="B3373" i="2" s="1"/>
  <c r="B3374" i="2" s="1"/>
  <c r="B3375" i="2" s="1"/>
  <c r="B3376" i="2" s="1"/>
  <c r="B3402" i="2" s="1"/>
  <c r="B3403" i="2" s="1"/>
  <c r="B3404" i="2" s="1"/>
  <c r="B3405" i="2" s="1"/>
  <c r="B3406" i="2" s="1"/>
  <c r="B3407" i="2" s="1"/>
  <c r="B3408" i="2" s="1"/>
  <c r="C3262" i="2"/>
  <c r="C3263" i="2" s="1"/>
  <c r="C3264" i="2" s="1"/>
  <c r="C3265" i="2" s="1"/>
  <c r="C3266" i="2" s="1"/>
  <c r="C3267" i="2" s="1"/>
  <c r="C3268" i="2" s="1"/>
  <c r="C3269" i="2" s="1"/>
  <c r="C3270" i="2" s="1"/>
  <c r="C3271" i="2" s="1"/>
  <c r="C3272" i="2" s="1"/>
  <c r="C3273" i="2" s="1"/>
  <c r="C3274" i="2" s="1"/>
  <c r="C3275" i="2" s="1"/>
  <c r="C3276" i="2" s="1"/>
  <c r="C3277" i="2" s="1"/>
  <c r="C3346" i="2"/>
  <c r="C3364" i="2" s="1"/>
  <c r="C3365" i="2" s="1"/>
  <c r="C3366" i="2" s="1"/>
  <c r="C3367" i="2" s="1"/>
  <c r="C3368" i="2" s="1"/>
  <c r="C3369" i="2" s="1"/>
  <c r="C3370" i="2" s="1"/>
  <c r="C3371" i="2" s="1"/>
  <c r="C3372" i="2" s="1"/>
  <c r="C3373" i="2" s="1"/>
  <c r="C3374" i="2" s="1"/>
  <c r="C3375" i="2" s="1"/>
  <c r="C3376" i="2" s="1"/>
  <c r="C3402" i="2" s="1"/>
  <c r="C3403" i="2" s="1"/>
  <c r="C3404" i="2" s="1"/>
  <c r="C3405" i="2" s="1"/>
  <c r="C3406" i="2" s="1"/>
  <c r="C3407" i="2" s="1"/>
  <c r="C3408" i="2" s="1"/>
  <c r="A3121" i="2"/>
  <c r="A3122" i="2" s="1"/>
  <c r="A3123" i="2" s="1"/>
  <c r="A3124" i="2" s="1"/>
  <c r="A3125" i="2" s="1"/>
  <c r="A3126" i="2" s="1"/>
  <c r="A3127" i="2" s="1"/>
  <c r="A3128" i="2" s="1"/>
  <c r="A3129" i="2" s="1"/>
  <c r="A3130" i="2" s="1"/>
  <c r="A3131" i="2" s="1"/>
  <c r="A3132" i="2" s="1"/>
  <c r="A3133" i="2" s="1"/>
  <c r="A3134" i="2" s="1"/>
  <c r="E1124" i="2"/>
  <c r="E2423" i="2"/>
  <c r="E2265" i="2"/>
  <c r="E2072" i="2"/>
  <c r="E2380" i="2"/>
  <c r="E2510" i="2"/>
  <c r="E2694" i="2"/>
  <c r="U2753" i="2"/>
  <c r="U2555" i="2"/>
  <c r="E2554" i="2"/>
  <c r="E1776" i="2"/>
  <c r="E134" i="2"/>
  <c r="U1491" i="2"/>
  <c r="E1490" i="2"/>
  <c r="E1058" i="2"/>
  <c r="U1059" i="2"/>
  <c r="U1778" i="2"/>
  <c r="E1232" i="2"/>
  <c r="U1233" i="2"/>
  <c r="E2131" i="2"/>
  <c r="U2132" i="2"/>
  <c r="U947" i="2"/>
  <c r="E789" i="2"/>
  <c r="U790" i="2"/>
  <c r="E16" i="2"/>
  <c r="U17" i="2"/>
  <c r="U1400" i="2"/>
  <c r="E1399" i="2"/>
  <c r="U2382" i="2"/>
  <c r="U2821" i="2"/>
  <c r="E2820" i="2"/>
  <c r="E2593" i="2"/>
  <c r="U2594" i="2"/>
  <c r="E2668" i="2"/>
  <c r="U2669" i="2"/>
  <c r="U2696" i="2"/>
  <c r="E2695" i="2"/>
  <c r="E252" i="2"/>
  <c r="U253" i="2"/>
  <c r="E2444" i="2"/>
  <c r="U2445" i="2"/>
  <c r="U1618" i="2"/>
  <c r="E1617" i="2"/>
  <c r="U2090" i="2"/>
  <c r="U50" i="2"/>
  <c r="E49" i="2"/>
  <c r="U1547" i="2"/>
  <c r="E1032" i="2"/>
  <c r="U1033" i="2"/>
  <c r="E1203" i="2"/>
  <c r="U1204" i="2"/>
  <c r="E2569" i="2"/>
  <c r="U2570" i="2"/>
  <c r="E2614" i="2"/>
  <c r="U2615" i="2"/>
  <c r="U329" i="2"/>
  <c r="E328" i="2"/>
  <c r="E667" i="2"/>
  <c r="U668" i="2"/>
  <c r="E2535" i="2"/>
  <c r="U2536" i="2"/>
  <c r="E2892" i="2"/>
  <c r="U2893" i="2"/>
  <c r="E2182" i="2"/>
  <c r="U2183" i="2"/>
  <c r="U2970" i="2"/>
  <c r="E2969" i="2"/>
  <c r="E1324" i="2"/>
  <c r="U1348" i="2"/>
  <c r="U2358" i="2"/>
  <c r="E291" i="2"/>
  <c r="U292" i="2"/>
  <c r="E1412" i="2"/>
  <c r="E1262" i="2" l="1"/>
  <c r="E2266" i="2"/>
  <c r="E1777" i="2"/>
  <c r="E2753" i="2"/>
  <c r="E2425" i="2"/>
  <c r="U1638" i="2"/>
  <c r="U1639" i="2" s="1"/>
  <c r="E541" i="2"/>
  <c r="E382" i="2"/>
  <c r="U383" i="2"/>
  <c r="U1721" i="2"/>
  <c r="E1720" i="2"/>
  <c r="E2016" i="2"/>
  <c r="U2345" i="2"/>
  <c r="E2344" i="2"/>
  <c r="E90" i="2"/>
  <c r="U91" i="2"/>
  <c r="U2116" i="2"/>
  <c r="E2115" i="2"/>
  <c r="E595" i="2"/>
  <c r="U596" i="2"/>
  <c r="U2208" i="2"/>
  <c r="E2207" i="2"/>
  <c r="U396" i="2"/>
  <c r="E395" i="2"/>
  <c r="E540" i="2"/>
  <c r="E2424" i="2"/>
  <c r="E2073" i="2"/>
  <c r="U51" i="2"/>
  <c r="U52" i="2" s="1"/>
  <c r="E135" i="2"/>
  <c r="E2555" i="2"/>
  <c r="U2075" i="2"/>
  <c r="E2075" i="2" s="1"/>
  <c r="U1802" i="2"/>
  <c r="E59" i="2"/>
  <c r="U889" i="2"/>
  <c r="E888" i="2"/>
  <c r="U1110" i="2"/>
  <c r="E1109" i="2"/>
  <c r="U425" i="2"/>
  <c r="E424" i="2"/>
  <c r="E1670" i="2"/>
  <c r="U1671" i="2"/>
  <c r="U872" i="2"/>
  <c r="E871" i="2"/>
  <c r="E1188" i="2"/>
  <c r="U1189" i="2"/>
  <c r="E1562" i="2"/>
  <c r="U1563" i="2"/>
  <c r="U1846" i="2"/>
  <c r="E1845" i="2"/>
  <c r="E1984" i="2"/>
  <c r="U1985" i="2"/>
  <c r="E800" i="2"/>
  <c r="U801" i="2"/>
  <c r="U1126" i="2"/>
  <c r="E2511" i="2"/>
  <c r="E2454" i="2"/>
  <c r="U2455" i="2"/>
  <c r="E224" i="2"/>
  <c r="U225" i="2"/>
  <c r="U684" i="2"/>
  <c r="E683" i="2"/>
  <c r="U542" i="2"/>
  <c r="U1928" i="2"/>
  <c r="E1927" i="2"/>
  <c r="U60" i="2"/>
  <c r="E1637" i="2"/>
  <c r="E50" i="2"/>
  <c r="U1803" i="2"/>
  <c r="E1801" i="2"/>
  <c r="A3262" i="2"/>
  <c r="A3263" i="2" s="1"/>
  <c r="A3264" i="2" s="1"/>
  <c r="A3265" i="2" s="1"/>
  <c r="A3266" i="2" s="1"/>
  <c r="A3267" i="2" s="1"/>
  <c r="A3268" i="2" s="1"/>
  <c r="A3269" i="2" s="1"/>
  <c r="A3270" i="2" s="1"/>
  <c r="A3271" i="2" s="1"/>
  <c r="A3272" i="2" s="1"/>
  <c r="A3273" i="2" s="1"/>
  <c r="A3274" i="2" s="1"/>
  <c r="A3275" i="2" s="1"/>
  <c r="A3276" i="2" s="1"/>
  <c r="A3277" i="2" s="1"/>
  <c r="A3346" i="2"/>
  <c r="A3364" i="2" s="1"/>
  <c r="A3365" i="2" s="1"/>
  <c r="A3366" i="2" s="1"/>
  <c r="A3367" i="2" s="1"/>
  <c r="A3368" i="2" s="1"/>
  <c r="A3369" i="2" s="1"/>
  <c r="A3370" i="2" s="1"/>
  <c r="A3371" i="2" s="1"/>
  <c r="A3372" i="2" s="1"/>
  <c r="A3373" i="2" s="1"/>
  <c r="A3374" i="2" s="1"/>
  <c r="A3375" i="2" s="1"/>
  <c r="A3376" i="2" s="1"/>
  <c r="A3402" i="2" s="1"/>
  <c r="A3403" i="2" s="1"/>
  <c r="A3404" i="2" s="1"/>
  <c r="A3405" i="2" s="1"/>
  <c r="A3406" i="2" s="1"/>
  <c r="A3407" i="2" s="1"/>
  <c r="A3408" i="2" s="1"/>
  <c r="U2426" i="2"/>
  <c r="E2074" i="2"/>
  <c r="U2754" i="2"/>
  <c r="E1491" i="2"/>
  <c r="U1492" i="2"/>
  <c r="E1059" i="2"/>
  <c r="U1060" i="2"/>
  <c r="E17" i="2"/>
  <c r="U18" i="2"/>
  <c r="E1233" i="2"/>
  <c r="U1234" i="2"/>
  <c r="U948" i="2"/>
  <c r="E947" i="2"/>
  <c r="U791" i="2"/>
  <c r="E790" i="2"/>
  <c r="E2132" i="2"/>
  <c r="E1778" i="2"/>
  <c r="U1779" i="2"/>
  <c r="U2383" i="2"/>
  <c r="E2382" i="2"/>
  <c r="U1401" i="2"/>
  <c r="E1400" i="2"/>
  <c r="E1204" i="2"/>
  <c r="U1205" i="2"/>
  <c r="U2446" i="2"/>
  <c r="E2445" i="2"/>
  <c r="U254" i="2"/>
  <c r="E253" i="2"/>
  <c r="E2669" i="2"/>
  <c r="U2670" i="2"/>
  <c r="E2594" i="2"/>
  <c r="U2595" i="2"/>
  <c r="E1263" i="2"/>
  <c r="U2091" i="2"/>
  <c r="E2090" i="2"/>
  <c r="E2696" i="2"/>
  <c r="U2731" i="2"/>
  <c r="U2822" i="2"/>
  <c r="E2821" i="2"/>
  <c r="U1037" i="2"/>
  <c r="E1033" i="2"/>
  <c r="U2931" i="2"/>
  <c r="U1548" i="2"/>
  <c r="E1547" i="2"/>
  <c r="E1618" i="2"/>
  <c r="U1619" i="2"/>
  <c r="U293" i="2"/>
  <c r="E292" i="2"/>
  <c r="E2358" i="2"/>
  <c r="U2359" i="2"/>
  <c r="E1348" i="2"/>
  <c r="U1349" i="2"/>
  <c r="E668" i="2"/>
  <c r="U669" i="2"/>
  <c r="E2615" i="2"/>
  <c r="U2616" i="2"/>
  <c r="U2971" i="2"/>
  <c r="E2970" i="2"/>
  <c r="U2076" i="2"/>
  <c r="E329" i="2"/>
  <c r="E2267" i="2"/>
  <c r="E2183" i="2"/>
  <c r="U2184" i="2"/>
  <c r="E2893" i="2"/>
  <c r="U2902" i="2"/>
  <c r="E2536" i="2"/>
  <c r="U2537" i="2"/>
  <c r="U2582" i="2"/>
  <c r="E2570" i="2"/>
  <c r="U1451" i="2"/>
  <c r="U1061" i="2" l="1"/>
  <c r="U2755" i="2"/>
  <c r="U2756" i="2" s="1"/>
  <c r="U2427" i="2"/>
  <c r="U2428" i="2" s="1"/>
  <c r="U1804" i="2"/>
  <c r="E2455" i="2"/>
  <c r="U2456" i="2"/>
  <c r="U1127" i="2"/>
  <c r="E1126" i="2"/>
  <c r="E1985" i="2"/>
  <c r="U1986" i="2"/>
  <c r="U1847" i="2"/>
  <c r="E1846" i="2"/>
  <c r="E1563" i="2"/>
  <c r="U1564" i="2"/>
  <c r="U873" i="2"/>
  <c r="E872" i="2"/>
  <c r="E425" i="2"/>
  <c r="E1110" i="2"/>
  <c r="U1111" i="2"/>
  <c r="E1802" i="2"/>
  <c r="E51" i="2"/>
  <c r="E1721" i="2"/>
  <c r="U1722" i="2"/>
  <c r="U384" i="2"/>
  <c r="E383" i="2"/>
  <c r="E1638" i="2"/>
  <c r="U2972" i="2"/>
  <c r="E52" i="2"/>
  <c r="E1639" i="2"/>
  <c r="E60" i="2"/>
  <c r="U543" i="2"/>
  <c r="E684" i="2"/>
  <c r="U685" i="2"/>
  <c r="E225" i="2"/>
  <c r="U226" i="2"/>
  <c r="U802" i="2"/>
  <c r="E801" i="2"/>
  <c r="E1189" i="2"/>
  <c r="U1672" i="2"/>
  <c r="E1671" i="2"/>
  <c r="E889" i="2"/>
  <c r="U890" i="2"/>
  <c r="U397" i="2"/>
  <c r="E396" i="2"/>
  <c r="E2208" i="2"/>
  <c r="E596" i="2"/>
  <c r="E2116" i="2"/>
  <c r="U2117" i="2"/>
  <c r="U92" i="2"/>
  <c r="E91" i="2"/>
  <c r="E2345" i="2"/>
  <c r="U2346" i="2"/>
  <c r="E542" i="2"/>
  <c r="E1928" i="2"/>
  <c r="U1929" i="2"/>
  <c r="U61" i="2"/>
  <c r="U1640" i="2"/>
  <c r="E254" i="2"/>
  <c r="U255" i="2"/>
  <c r="E1803" i="2"/>
  <c r="E2426" i="2"/>
  <c r="E2754" i="2"/>
  <c r="E1492" i="2"/>
  <c r="U1493" i="2"/>
  <c r="E1234" i="2"/>
  <c r="U1235" i="2"/>
  <c r="E2383" i="2"/>
  <c r="E1779" i="2"/>
  <c r="U1780" i="2"/>
  <c r="U19" i="2"/>
  <c r="E18" i="2"/>
  <c r="E1401" i="2"/>
  <c r="E791" i="2"/>
  <c r="U949" i="2"/>
  <c r="E948" i="2"/>
  <c r="U1620" i="2"/>
  <c r="E1619" i="2"/>
  <c r="E2931" i="2"/>
  <c r="U2932" i="2"/>
  <c r="U2732" i="2"/>
  <c r="E2731" i="2"/>
  <c r="U2671" i="2"/>
  <c r="E2670" i="2"/>
  <c r="U2823" i="2"/>
  <c r="E2822" i="2"/>
  <c r="E2091" i="2"/>
  <c r="U2105" i="2"/>
  <c r="U2447" i="2"/>
  <c r="E2446" i="2"/>
  <c r="E2595" i="2"/>
  <c r="U2596" i="2"/>
  <c r="E1205" i="2"/>
  <c r="U1206" i="2"/>
  <c r="U1738" i="2"/>
  <c r="E1548" i="2"/>
  <c r="U1549" i="2"/>
  <c r="U1038" i="2"/>
  <c r="E1037" i="2"/>
  <c r="E2582" i="2"/>
  <c r="U2583" i="2"/>
  <c r="E2537" i="2"/>
  <c r="U2538" i="2"/>
  <c r="E669" i="2"/>
  <c r="U670" i="2"/>
  <c r="E2359" i="2"/>
  <c r="U2903" i="2"/>
  <c r="E2902" i="2"/>
  <c r="U2198" i="2"/>
  <c r="E2184" i="2"/>
  <c r="U330" i="2"/>
  <c r="U2077" i="2"/>
  <c r="E2076" i="2"/>
  <c r="U2617" i="2"/>
  <c r="E2616" i="2"/>
  <c r="U1350" i="2"/>
  <c r="E1349" i="2"/>
  <c r="U1452" i="2"/>
  <c r="E1451" i="2"/>
  <c r="U2001" i="2"/>
  <c r="E293" i="2"/>
  <c r="E1804" i="2" l="1"/>
  <c r="E2755" i="2"/>
  <c r="U2429" i="2"/>
  <c r="E2429" i="2" s="1"/>
  <c r="E61" i="2"/>
  <c r="E226" i="2"/>
  <c r="U227" i="2"/>
  <c r="E1111" i="2"/>
  <c r="U1112" i="2"/>
  <c r="E873" i="2"/>
  <c r="U874" i="2"/>
  <c r="U1565" i="2"/>
  <c r="E1564" i="2"/>
  <c r="E1847" i="2"/>
  <c r="U1848" i="2"/>
  <c r="U1987" i="2"/>
  <c r="E1986" i="2"/>
  <c r="E2456" i="2"/>
  <c r="U2457" i="2"/>
  <c r="E2427" i="2"/>
  <c r="U1062" i="2"/>
  <c r="E255" i="2"/>
  <c r="E1640" i="2"/>
  <c r="U2347" i="2"/>
  <c r="E2346" i="2"/>
  <c r="U93" i="2"/>
  <c r="E92" i="2"/>
  <c r="U2118" i="2"/>
  <c r="E2117" i="2"/>
  <c r="E397" i="2"/>
  <c r="U398" i="2"/>
  <c r="E890" i="2"/>
  <c r="U891" i="2"/>
  <c r="U1673" i="2"/>
  <c r="E1672" i="2"/>
  <c r="E802" i="2"/>
  <c r="U803" i="2"/>
  <c r="E685" i="2"/>
  <c r="U686" i="2"/>
  <c r="E543" i="2"/>
  <c r="U2973" i="2"/>
  <c r="E384" i="2"/>
  <c r="U385" i="2"/>
  <c r="U386" i="2" s="1"/>
  <c r="U1723" i="2"/>
  <c r="E1722" i="2"/>
  <c r="U1128" i="2"/>
  <c r="E1127" i="2"/>
  <c r="U1930" i="2"/>
  <c r="E1929" i="2"/>
  <c r="U62" i="2"/>
  <c r="U1641" i="2"/>
  <c r="E2903" i="2"/>
  <c r="U2904" i="2"/>
  <c r="U2430" i="2"/>
  <c r="E2428" i="2"/>
  <c r="E2756" i="2"/>
  <c r="U2768" i="2"/>
  <c r="E1493" i="2"/>
  <c r="U1494" i="2"/>
  <c r="U1781" i="2"/>
  <c r="E1780" i="2"/>
  <c r="E1235" i="2"/>
  <c r="U1236" i="2"/>
  <c r="E949" i="2"/>
  <c r="U950" i="2"/>
  <c r="U1402" i="2"/>
  <c r="U20" i="2"/>
  <c r="E19" i="2"/>
  <c r="U792" i="2"/>
  <c r="U1550" i="2"/>
  <c r="E1549" i="2"/>
  <c r="E2596" i="2"/>
  <c r="U2597" i="2"/>
  <c r="U2106" i="2"/>
  <c r="E2105" i="2"/>
  <c r="U1039" i="2"/>
  <c r="E1038" i="2"/>
  <c r="E2732" i="2"/>
  <c r="U2733" i="2"/>
  <c r="U1739" i="2"/>
  <c r="E1738" i="2"/>
  <c r="U1207" i="2"/>
  <c r="E1206" i="2"/>
  <c r="U1300" i="2"/>
  <c r="E2932" i="2"/>
  <c r="U2933" i="2"/>
  <c r="E2447" i="2"/>
  <c r="U2448" i="2"/>
  <c r="E2823" i="2"/>
  <c r="U2824" i="2"/>
  <c r="U2672" i="2"/>
  <c r="E2671" i="2"/>
  <c r="U1621" i="2"/>
  <c r="E1620" i="2"/>
  <c r="E2001" i="2"/>
  <c r="E330" i="2"/>
  <c r="U331" i="2"/>
  <c r="E1452" i="2"/>
  <c r="U1351" i="2"/>
  <c r="E1350" i="2"/>
  <c r="E2617" i="2"/>
  <c r="U2618" i="2"/>
  <c r="E2198" i="2"/>
  <c r="U1169" i="2"/>
  <c r="E670" i="2"/>
  <c r="U671" i="2"/>
  <c r="E2538" i="2"/>
  <c r="U2539" i="2"/>
  <c r="U2584" i="2"/>
  <c r="E2583" i="2"/>
  <c r="U2078" i="2"/>
  <c r="E2077" i="2"/>
  <c r="E2448" i="2" l="1"/>
  <c r="E62" i="2"/>
  <c r="E1128" i="2"/>
  <c r="E686" i="2"/>
  <c r="U687" i="2"/>
  <c r="U399" i="2"/>
  <c r="E398" i="2"/>
  <c r="U2119" i="2"/>
  <c r="U2120" i="2" s="1"/>
  <c r="E2118" i="2"/>
  <c r="E2347" i="2"/>
  <c r="U2458" i="2"/>
  <c r="E2457" i="2"/>
  <c r="E1987" i="2"/>
  <c r="E1848" i="2"/>
  <c r="U1849" i="2"/>
  <c r="E1565" i="2"/>
  <c r="U1566" i="2"/>
  <c r="E874" i="2"/>
  <c r="U875" i="2"/>
  <c r="U228" i="2"/>
  <c r="E227" i="2"/>
  <c r="E2904" i="2"/>
  <c r="E1723" i="2"/>
  <c r="U1724" i="2"/>
  <c r="E385" i="2"/>
  <c r="U2974" i="2"/>
  <c r="E803" i="2"/>
  <c r="U804" i="2"/>
  <c r="U1674" i="2"/>
  <c r="E1673" i="2"/>
  <c r="E891" i="2"/>
  <c r="U892" i="2"/>
  <c r="E93" i="2"/>
  <c r="U94" i="2"/>
  <c r="U1063" i="2"/>
  <c r="E1112" i="2"/>
  <c r="U1113" i="2"/>
  <c r="E1930" i="2"/>
  <c r="U1931" i="2"/>
  <c r="U63" i="2"/>
  <c r="U1642" i="2"/>
  <c r="E1641" i="2"/>
  <c r="U2431" i="2"/>
  <c r="E2430" i="2"/>
  <c r="U2769" i="2"/>
  <c r="E2768" i="2"/>
  <c r="U1584" i="2"/>
  <c r="U1495" i="2"/>
  <c r="E1494" i="2"/>
  <c r="E792" i="2"/>
  <c r="U793" i="2"/>
  <c r="U951" i="2"/>
  <c r="E950" i="2"/>
  <c r="E20" i="2"/>
  <c r="U21" i="2"/>
  <c r="U1237" i="2"/>
  <c r="E1236" i="2"/>
  <c r="U387" i="2"/>
  <c r="E386" i="2"/>
  <c r="E1402" i="2"/>
  <c r="U1403" i="2"/>
  <c r="U1782" i="2"/>
  <c r="E1781" i="2"/>
  <c r="E2824" i="2"/>
  <c r="U2825" i="2"/>
  <c r="E2933" i="2"/>
  <c r="U2934" i="2"/>
  <c r="U1622" i="2"/>
  <c r="E1621" i="2"/>
  <c r="E1739" i="2"/>
  <c r="U1740" i="2"/>
  <c r="U1040" i="2"/>
  <c r="E1039" i="2"/>
  <c r="U2107" i="2"/>
  <c r="E2106" i="2"/>
  <c r="E2733" i="2"/>
  <c r="U2734" i="2"/>
  <c r="E2597" i="2"/>
  <c r="U2598" i="2"/>
  <c r="U2673" i="2"/>
  <c r="E2672" i="2"/>
  <c r="E1300" i="2"/>
  <c r="U1301" i="2"/>
  <c r="U1208" i="2"/>
  <c r="E1207" i="2"/>
  <c r="E1550" i="2"/>
  <c r="U1551" i="2"/>
  <c r="U314" i="2"/>
  <c r="U2540" i="2"/>
  <c r="E2539" i="2"/>
  <c r="E331" i="2"/>
  <c r="U332" i="2"/>
  <c r="E2584" i="2"/>
  <c r="U2585" i="2"/>
  <c r="U1170" i="2"/>
  <c r="E1169" i="2"/>
  <c r="U1453" i="2"/>
  <c r="U2002" i="2"/>
  <c r="E671" i="2"/>
  <c r="U2619" i="2"/>
  <c r="E2618" i="2"/>
  <c r="U2079" i="2"/>
  <c r="E2078" i="2"/>
  <c r="U2199" i="2"/>
  <c r="E1351" i="2"/>
  <c r="U1352" i="2"/>
  <c r="E63" i="2" l="1"/>
  <c r="U95" i="2"/>
  <c r="E94" i="2"/>
  <c r="E1724" i="2"/>
  <c r="E875" i="2"/>
  <c r="U876" i="2"/>
  <c r="U1850" i="2"/>
  <c r="E1849" i="2"/>
  <c r="U2459" i="2"/>
  <c r="E2458" i="2"/>
  <c r="U400" i="2"/>
  <c r="E399" i="2"/>
  <c r="U688" i="2"/>
  <c r="E687" i="2"/>
  <c r="E1931" i="2"/>
  <c r="U1114" i="2"/>
  <c r="E1113" i="2"/>
  <c r="U1064" i="2"/>
  <c r="E892" i="2"/>
  <c r="U893" i="2"/>
  <c r="E1674" i="2"/>
  <c r="U805" i="2"/>
  <c r="E804" i="2"/>
  <c r="E2974" i="2"/>
  <c r="U229" i="2"/>
  <c r="E228" i="2"/>
  <c r="U1567" i="2"/>
  <c r="E1566" i="2"/>
  <c r="E2119" i="2"/>
  <c r="U64" i="2"/>
  <c r="U1643" i="2"/>
  <c r="E1642" i="2"/>
  <c r="E793" i="2"/>
  <c r="U794" i="2"/>
  <c r="E2431" i="2"/>
  <c r="U2432" i="2"/>
  <c r="E2769" i="2"/>
  <c r="E1584" i="2"/>
  <c r="U1585" i="2"/>
  <c r="U1496" i="2"/>
  <c r="E1495" i="2"/>
  <c r="E1782" i="2"/>
  <c r="U1783" i="2"/>
  <c r="U119" i="2"/>
  <c r="E1237" i="2"/>
  <c r="U1238" i="2"/>
  <c r="E951" i="2"/>
  <c r="U956" i="2"/>
  <c r="E1403" i="2"/>
  <c r="U1404" i="2"/>
  <c r="E21" i="2"/>
  <c r="U22" i="2"/>
  <c r="E387" i="2"/>
  <c r="U388" i="2"/>
  <c r="E2734" i="2"/>
  <c r="E1740" i="2"/>
  <c r="U1741" i="2"/>
  <c r="E1208" i="2"/>
  <c r="U1209" i="2"/>
  <c r="U2674" i="2"/>
  <c r="E2673" i="2"/>
  <c r="E2107" i="2"/>
  <c r="E1551" i="2"/>
  <c r="U1552" i="2"/>
  <c r="U1302" i="2"/>
  <c r="E1301" i="2"/>
  <c r="U2599" i="2"/>
  <c r="E2598" i="2"/>
  <c r="U2121" i="2"/>
  <c r="E2120" i="2"/>
  <c r="E2934" i="2"/>
  <c r="U2935" i="2"/>
  <c r="E2825" i="2"/>
  <c r="U2478" i="2"/>
  <c r="U1041" i="2"/>
  <c r="E1040" i="2"/>
  <c r="E1622" i="2"/>
  <c r="U1623" i="2"/>
  <c r="E2585" i="2"/>
  <c r="U333" i="2"/>
  <c r="E332" i="2"/>
  <c r="E2199" i="2"/>
  <c r="U2200" i="2"/>
  <c r="E2079" i="2"/>
  <c r="U2620" i="2"/>
  <c r="E2619" i="2"/>
  <c r="U672" i="2"/>
  <c r="U2003" i="2"/>
  <c r="E2002" i="2"/>
  <c r="U1171" i="2"/>
  <c r="E1170" i="2"/>
  <c r="E2540" i="2"/>
  <c r="U2541" i="2"/>
  <c r="E1453" i="2"/>
  <c r="U1454" i="2"/>
  <c r="E314" i="2"/>
  <c r="U315" i="2"/>
  <c r="U1353" i="2"/>
  <c r="E1352" i="2"/>
  <c r="E229" i="2" l="1"/>
  <c r="U230" i="2"/>
  <c r="U689" i="2"/>
  <c r="E688" i="2"/>
  <c r="U2460" i="2"/>
  <c r="E2459" i="2"/>
  <c r="E2935" i="2"/>
  <c r="E794" i="2"/>
  <c r="U65" i="2"/>
  <c r="E1567" i="2"/>
  <c r="E805" i="2"/>
  <c r="U806" i="2"/>
  <c r="E893" i="2"/>
  <c r="U894" i="2"/>
  <c r="U1065" i="2"/>
  <c r="E1114" i="2"/>
  <c r="U1115" i="2"/>
  <c r="U401" i="2"/>
  <c r="E400" i="2"/>
  <c r="U1851" i="2"/>
  <c r="E1850" i="2"/>
  <c r="U877" i="2"/>
  <c r="E876" i="2"/>
  <c r="U96" i="2"/>
  <c r="E95" i="2"/>
  <c r="E64" i="2"/>
  <c r="U1644" i="2"/>
  <c r="E1643" i="2"/>
  <c r="E2200" i="2"/>
  <c r="U2201" i="2"/>
  <c r="E2432" i="2"/>
  <c r="U2433" i="2"/>
  <c r="U2779" i="2"/>
  <c r="E1585" i="2"/>
  <c r="U1604" i="2"/>
  <c r="U1497" i="2"/>
  <c r="E1496" i="2"/>
  <c r="U389" i="2"/>
  <c r="E388" i="2"/>
  <c r="E956" i="2"/>
  <c r="U957" i="2"/>
  <c r="E1238" i="2"/>
  <c r="U1239" i="2"/>
  <c r="U1784" i="2"/>
  <c r="E1783" i="2"/>
  <c r="U23" i="2"/>
  <c r="E22" i="2"/>
  <c r="E1404" i="2"/>
  <c r="U1405" i="2"/>
  <c r="U120" i="2"/>
  <c r="E119" i="2"/>
  <c r="U1624" i="2"/>
  <c r="E1623" i="2"/>
  <c r="E1209" i="2"/>
  <c r="U1210" i="2"/>
  <c r="U2479" i="2"/>
  <c r="E2478" i="2"/>
  <c r="E1302" i="2"/>
  <c r="U1303" i="2"/>
  <c r="U2735" i="2"/>
  <c r="U2834" i="2"/>
  <c r="U1553" i="2"/>
  <c r="E1552" i="2"/>
  <c r="U1742" i="2"/>
  <c r="E1741" i="2"/>
  <c r="E1041" i="2"/>
  <c r="U1042" i="2"/>
  <c r="U2122" i="2"/>
  <c r="E2121" i="2"/>
  <c r="E2599" i="2"/>
  <c r="U2600" i="2"/>
  <c r="U2108" i="2"/>
  <c r="E2674" i="2"/>
  <c r="U2369" i="2"/>
  <c r="U2542" i="2"/>
  <c r="E2541" i="2"/>
  <c r="E1353" i="2"/>
  <c r="U1354" i="2"/>
  <c r="E2003" i="2"/>
  <c r="E2620" i="2"/>
  <c r="U2621" i="2"/>
  <c r="U2586" i="2"/>
  <c r="U2235" i="2"/>
  <c r="E315" i="2"/>
  <c r="U316" i="2"/>
  <c r="E1454" i="2"/>
  <c r="U1455" i="2"/>
  <c r="U673" i="2"/>
  <c r="E672" i="2"/>
  <c r="U2080" i="2"/>
  <c r="U2017" i="2"/>
  <c r="U1172" i="2"/>
  <c r="E1171" i="2"/>
  <c r="U334" i="2"/>
  <c r="E333" i="2"/>
  <c r="U523" i="2"/>
  <c r="E389" i="2" l="1"/>
  <c r="E2201" i="2"/>
  <c r="U97" i="2"/>
  <c r="E96" i="2"/>
  <c r="U1852" i="2"/>
  <c r="E1851" i="2"/>
  <c r="E401" i="2"/>
  <c r="U402" i="2"/>
  <c r="E894" i="2"/>
  <c r="U895" i="2"/>
  <c r="U690" i="2"/>
  <c r="E689" i="2"/>
  <c r="U231" i="2"/>
  <c r="E230" i="2"/>
  <c r="E334" i="2"/>
  <c r="E877" i="2"/>
  <c r="U878" i="2"/>
  <c r="E1115" i="2"/>
  <c r="U1116" i="2"/>
  <c r="E1065" i="2"/>
  <c r="U1066" i="2"/>
  <c r="U807" i="2"/>
  <c r="E806" i="2"/>
  <c r="E65" i="2"/>
  <c r="E2460" i="2"/>
  <c r="E1644" i="2"/>
  <c r="E2108" i="2"/>
  <c r="U2109" i="2"/>
  <c r="E1405" i="2"/>
  <c r="U1406" i="2"/>
  <c r="E2433" i="2"/>
  <c r="U2434" i="2"/>
  <c r="E2779" i="2"/>
  <c r="U2780" i="2"/>
  <c r="E1604" i="2"/>
  <c r="U1505" i="2"/>
  <c r="E1497" i="2"/>
  <c r="U79" i="2"/>
  <c r="E957" i="2"/>
  <c r="E120" i="2"/>
  <c r="U121" i="2"/>
  <c r="E1784" i="2"/>
  <c r="U2409" i="2"/>
  <c r="E1239" i="2"/>
  <c r="U1249" i="2"/>
  <c r="E23" i="2"/>
  <c r="U24" i="2"/>
  <c r="U2685" i="2"/>
  <c r="U2601" i="2"/>
  <c r="E2600" i="2"/>
  <c r="U1743" i="2"/>
  <c r="E1742" i="2"/>
  <c r="E2834" i="2"/>
  <c r="U2835" i="2"/>
  <c r="E2479" i="2"/>
  <c r="U2480" i="2"/>
  <c r="U1043" i="2"/>
  <c r="E1042" i="2"/>
  <c r="E2735" i="2"/>
  <c r="U2736" i="2"/>
  <c r="U1304" i="2"/>
  <c r="E1303" i="2"/>
  <c r="E1210" i="2"/>
  <c r="U1211" i="2"/>
  <c r="U2123" i="2"/>
  <c r="E2122" i="2"/>
  <c r="E1553" i="2"/>
  <c r="U1554" i="2"/>
  <c r="U1625" i="2"/>
  <c r="E1624" i="2"/>
  <c r="U674" i="2"/>
  <c r="E673" i="2"/>
  <c r="U2049" i="2"/>
  <c r="U1457" i="2"/>
  <c r="E1455" i="2"/>
  <c r="U2587" i="2"/>
  <c r="E2586" i="2"/>
  <c r="U2295" i="2"/>
  <c r="U2622" i="2"/>
  <c r="E2621" i="2"/>
  <c r="E1354" i="2"/>
  <c r="U1355" i="2"/>
  <c r="E2369" i="2"/>
  <c r="U2370" i="2"/>
  <c r="U524" i="2"/>
  <c r="E523" i="2"/>
  <c r="U1173" i="2"/>
  <c r="E1172" i="2"/>
  <c r="E2542" i="2"/>
  <c r="U2543" i="2"/>
  <c r="U2081" i="2"/>
  <c r="E2080" i="2"/>
  <c r="U317" i="2"/>
  <c r="E316" i="2"/>
  <c r="U2004" i="2"/>
  <c r="U2236" i="2"/>
  <c r="E2235" i="2"/>
  <c r="E2587" i="2" l="1"/>
  <c r="U2481" i="2"/>
  <c r="E2481" i="2" s="1"/>
  <c r="E1406" i="2"/>
  <c r="E2109" i="2"/>
  <c r="U1067" i="2"/>
  <c r="E1066" i="2"/>
  <c r="U879" i="2"/>
  <c r="E878" i="2"/>
  <c r="U232" i="2"/>
  <c r="E231" i="2"/>
  <c r="E402" i="2"/>
  <c r="U403" i="2"/>
  <c r="E1852" i="2"/>
  <c r="U1853" i="2"/>
  <c r="U2124" i="2"/>
  <c r="U2125" i="2" s="1"/>
  <c r="U808" i="2"/>
  <c r="E807" i="2"/>
  <c r="U1117" i="2"/>
  <c r="E1116" i="2"/>
  <c r="E690" i="2"/>
  <c r="U691" i="2"/>
  <c r="U896" i="2"/>
  <c r="E895" i="2"/>
  <c r="U98" i="2"/>
  <c r="E97" i="2"/>
  <c r="U1645" i="2"/>
  <c r="E1554" i="2"/>
  <c r="U1555" i="2"/>
  <c r="E2434" i="2"/>
  <c r="U2781" i="2"/>
  <c r="E2780" i="2"/>
  <c r="U1605" i="2"/>
  <c r="E1505" i="2"/>
  <c r="U1506" i="2"/>
  <c r="U80" i="2"/>
  <c r="E79" i="2"/>
  <c r="U1093" i="2"/>
  <c r="E1249" i="2"/>
  <c r="U1785" i="2"/>
  <c r="U25" i="2"/>
  <c r="E24" i="2"/>
  <c r="U2410" i="2"/>
  <c r="E2409" i="2"/>
  <c r="E121" i="2"/>
  <c r="U122" i="2"/>
  <c r="U1626" i="2"/>
  <c r="E1625" i="2"/>
  <c r="E1304" i="2"/>
  <c r="U1305" i="2"/>
  <c r="U1044" i="2"/>
  <c r="E1043" i="2"/>
  <c r="U1744" i="2"/>
  <c r="E1743" i="2"/>
  <c r="E2601" i="2"/>
  <c r="U2602" i="2"/>
  <c r="U1212" i="2"/>
  <c r="E1211" i="2"/>
  <c r="E2736" i="2"/>
  <c r="U2737" i="2"/>
  <c r="U2836" i="2"/>
  <c r="E2835" i="2"/>
  <c r="E2685" i="2"/>
  <c r="U2686" i="2"/>
  <c r="E2123" i="2"/>
  <c r="U452" i="2"/>
  <c r="U2237" i="2"/>
  <c r="E2236" i="2"/>
  <c r="U318" i="2"/>
  <c r="E317" i="2"/>
  <c r="U2082" i="2"/>
  <c r="E2081" i="2"/>
  <c r="U1177" i="2"/>
  <c r="E1173" i="2"/>
  <c r="U2623" i="2"/>
  <c r="E2622" i="2"/>
  <c r="E674" i="2"/>
  <c r="U675" i="2"/>
  <c r="E2004" i="2"/>
  <c r="U2005" i="2"/>
  <c r="E2543" i="2"/>
  <c r="U1968" i="2"/>
  <c r="E2370" i="2"/>
  <c r="U1368" i="2"/>
  <c r="E1355" i="2"/>
  <c r="U2050" i="2"/>
  <c r="E2049" i="2"/>
  <c r="E524" i="2"/>
  <c r="U525" i="2"/>
  <c r="U2296" i="2"/>
  <c r="E2295" i="2"/>
  <c r="U1458" i="2"/>
  <c r="E1457" i="2"/>
  <c r="U2482" i="2" l="1"/>
  <c r="U2483" i="2" s="1"/>
  <c r="E2125" i="2"/>
  <c r="E1555" i="2"/>
  <c r="U99" i="2"/>
  <c r="E98" i="2"/>
  <c r="E1117" i="2"/>
  <c r="U1118" i="2"/>
  <c r="E808" i="2"/>
  <c r="U809" i="2"/>
  <c r="U1854" i="2"/>
  <c r="E1853" i="2"/>
  <c r="U880" i="2"/>
  <c r="E879" i="2"/>
  <c r="U897" i="2"/>
  <c r="E896" i="2"/>
  <c r="E691" i="2"/>
  <c r="U692" i="2"/>
  <c r="E2124" i="2"/>
  <c r="U404" i="2"/>
  <c r="E403" i="2"/>
  <c r="U233" i="2"/>
  <c r="E232" i="2"/>
  <c r="E1067" i="2"/>
  <c r="U1068" i="2"/>
  <c r="U1646" i="2"/>
  <c r="E1645" i="2"/>
  <c r="E2082" i="2"/>
  <c r="U2083" i="2"/>
  <c r="U2435" i="2"/>
  <c r="E2781" i="2"/>
  <c r="U2782" i="2"/>
  <c r="E1605" i="2"/>
  <c r="U1606" i="2"/>
  <c r="E1506" i="2"/>
  <c r="U1507" i="2"/>
  <c r="U1094" i="2"/>
  <c r="E1093" i="2"/>
  <c r="U81" i="2"/>
  <c r="E80" i="2"/>
  <c r="E122" i="2"/>
  <c r="U123" i="2"/>
  <c r="U1786" i="2"/>
  <c r="E1785" i="2"/>
  <c r="U2411" i="2"/>
  <c r="E2410" i="2"/>
  <c r="U26" i="2"/>
  <c r="E25" i="2"/>
  <c r="U1250" i="2"/>
  <c r="U2603" i="2"/>
  <c r="E2602" i="2"/>
  <c r="E2836" i="2"/>
  <c r="U2837" i="2"/>
  <c r="U1627" i="2"/>
  <c r="E1626" i="2"/>
  <c r="U2738" i="2"/>
  <c r="E2737" i="2"/>
  <c r="E1305" i="2"/>
  <c r="U1306" i="2"/>
  <c r="E2686" i="2"/>
  <c r="U2687" i="2"/>
  <c r="E1212" i="2"/>
  <c r="U1213" i="2"/>
  <c r="U1760" i="2"/>
  <c r="E1744" i="2"/>
  <c r="E1044" i="2"/>
  <c r="U526" i="2"/>
  <c r="E525" i="2"/>
  <c r="E2296" i="2"/>
  <c r="U2297" i="2"/>
  <c r="E2050" i="2"/>
  <c r="U2051" i="2"/>
  <c r="E1968" i="2"/>
  <c r="U1969" i="2"/>
  <c r="E1368" i="2"/>
  <c r="U1369" i="2"/>
  <c r="E2623" i="2"/>
  <c r="U2644" i="2"/>
  <c r="U1178" i="2"/>
  <c r="E1177" i="2"/>
  <c r="U2544" i="2"/>
  <c r="U2006" i="2"/>
  <c r="E2005" i="2"/>
  <c r="U676" i="2"/>
  <c r="E675" i="2"/>
  <c r="E452" i="2"/>
  <c r="U453" i="2"/>
  <c r="U1459" i="2"/>
  <c r="E1458" i="2"/>
  <c r="U2371" i="2"/>
  <c r="E318" i="2"/>
  <c r="U2238" i="2"/>
  <c r="E2237" i="2"/>
  <c r="E2483" i="2" l="1"/>
  <c r="U2484" i="2"/>
  <c r="E2484" i="2" s="1"/>
  <c r="U405" i="2"/>
  <c r="E404" i="2"/>
  <c r="E692" i="2"/>
  <c r="U693" i="2"/>
  <c r="E897" i="2"/>
  <c r="U898" i="2"/>
  <c r="E1854" i="2"/>
  <c r="U1855" i="2"/>
  <c r="U810" i="2"/>
  <c r="E809" i="2"/>
  <c r="E2083" i="2"/>
  <c r="U1069" i="2"/>
  <c r="E1068" i="2"/>
  <c r="E233" i="2"/>
  <c r="U234" i="2"/>
  <c r="U881" i="2"/>
  <c r="E880" i="2"/>
  <c r="E1118" i="2"/>
  <c r="U1119" i="2"/>
  <c r="E99" i="2"/>
  <c r="U100" i="2"/>
  <c r="U101" i="2" s="1"/>
  <c r="E1646" i="2"/>
  <c r="U1647" i="2"/>
  <c r="E676" i="2"/>
  <c r="U677" i="2"/>
  <c r="E2687" i="2"/>
  <c r="U2688" i="2"/>
  <c r="E2435" i="2"/>
  <c r="U2436" i="2"/>
  <c r="U2783" i="2"/>
  <c r="E2782" i="2"/>
  <c r="E1606" i="2"/>
  <c r="U1607" i="2"/>
  <c r="U1508" i="2"/>
  <c r="E1507" i="2"/>
  <c r="E81" i="2"/>
  <c r="U82" i="2"/>
  <c r="E1094" i="2"/>
  <c r="U1095" i="2"/>
  <c r="U2168" i="2"/>
  <c r="U2412" i="2"/>
  <c r="E2411" i="2"/>
  <c r="E1250" i="2"/>
  <c r="U1251" i="2"/>
  <c r="U124" i="2"/>
  <c r="E123" i="2"/>
  <c r="E26" i="2"/>
  <c r="U27" i="2"/>
  <c r="E1786" i="2"/>
  <c r="U1787" i="2"/>
  <c r="E1306" i="2"/>
  <c r="U1307" i="2"/>
  <c r="E1760" i="2"/>
  <c r="U1761" i="2"/>
  <c r="E2738" i="2"/>
  <c r="U2739" i="2"/>
  <c r="E1627" i="2"/>
  <c r="U1628" i="2"/>
  <c r="U1045" i="2"/>
  <c r="U1214" i="2"/>
  <c r="E1213" i="2"/>
  <c r="U2838" i="2"/>
  <c r="E2837" i="2"/>
  <c r="U2604" i="2"/>
  <c r="E2603" i="2"/>
  <c r="E453" i="2"/>
  <c r="U454" i="2"/>
  <c r="E2371" i="2"/>
  <c r="U2372" i="2"/>
  <c r="U2298" i="2"/>
  <c r="E2297" i="2"/>
  <c r="U319" i="2"/>
  <c r="U831" i="2"/>
  <c r="E1459" i="2"/>
  <c r="U1460" i="2"/>
  <c r="U2007" i="2"/>
  <c r="E2006" i="2"/>
  <c r="E1178" i="2"/>
  <c r="U1179" i="2"/>
  <c r="U2545" i="2"/>
  <c r="E2544" i="2"/>
  <c r="E2644" i="2"/>
  <c r="U2645" i="2"/>
  <c r="E1369" i="2"/>
  <c r="U1370" i="2"/>
  <c r="U1970" i="2"/>
  <c r="E1969" i="2"/>
  <c r="E2051" i="2"/>
  <c r="U2052" i="2"/>
  <c r="U2239" i="2"/>
  <c r="E2238" i="2"/>
  <c r="U527" i="2"/>
  <c r="E526" i="2"/>
  <c r="U1461" i="2" l="1"/>
  <c r="E831" i="2"/>
  <c r="E1119" i="2"/>
  <c r="E881" i="2"/>
  <c r="U882" i="2"/>
  <c r="U235" i="2"/>
  <c r="E234" i="2"/>
  <c r="U1070" i="2"/>
  <c r="E1069" i="2"/>
  <c r="U899" i="2"/>
  <c r="E898" i="2"/>
  <c r="U2839" i="2"/>
  <c r="U2840" i="2" s="1"/>
  <c r="U1629" i="2"/>
  <c r="U1630" i="2" s="1"/>
  <c r="E677" i="2"/>
  <c r="E100" i="2"/>
  <c r="E810" i="2"/>
  <c r="U811" i="2"/>
  <c r="E1855" i="2"/>
  <c r="U1856" i="2"/>
  <c r="E693" i="2"/>
  <c r="U694" i="2"/>
  <c r="E405" i="2"/>
  <c r="U406" i="2"/>
  <c r="U1648" i="2"/>
  <c r="E1647" i="2"/>
  <c r="E2688" i="2"/>
  <c r="U2689" i="2"/>
  <c r="U2437" i="2"/>
  <c r="E2436" i="2"/>
  <c r="U102" i="2"/>
  <c r="E101" i="2"/>
  <c r="E2783" i="2"/>
  <c r="U2784" i="2"/>
  <c r="E1607" i="2"/>
  <c r="U1509" i="2"/>
  <c r="E1508" i="2"/>
  <c r="E82" i="2"/>
  <c r="U83" i="2"/>
  <c r="E1095" i="2"/>
  <c r="U1096" i="2"/>
  <c r="E1251" i="2"/>
  <c r="U1252" i="2"/>
  <c r="U125" i="2"/>
  <c r="E124" i="2"/>
  <c r="U1788" i="2"/>
  <c r="E1787" i="2"/>
  <c r="E27" i="2"/>
  <c r="U28" i="2"/>
  <c r="U482" i="2"/>
  <c r="E2168" i="2"/>
  <c r="U2169" i="2"/>
  <c r="E2412" i="2"/>
  <c r="U2413" i="2"/>
  <c r="E1628" i="2"/>
  <c r="U1762" i="2"/>
  <c r="E1761" i="2"/>
  <c r="U1308" i="2"/>
  <c r="E1307" i="2"/>
  <c r="E2838" i="2"/>
  <c r="E1045" i="2"/>
  <c r="U1046" i="2"/>
  <c r="E2739" i="2"/>
  <c r="U2740" i="2"/>
  <c r="U2499" i="2"/>
  <c r="E2604" i="2"/>
  <c r="U1215" i="2"/>
  <c r="E1214" i="2"/>
  <c r="E2645" i="2"/>
  <c r="U2646" i="2"/>
  <c r="E1179" i="2"/>
  <c r="E1460" i="2"/>
  <c r="E454" i="2"/>
  <c r="E527" i="2"/>
  <c r="E2239" i="2"/>
  <c r="U2253" i="2"/>
  <c r="E1970" i="2"/>
  <c r="U1971" i="2"/>
  <c r="U832" i="2"/>
  <c r="E2298" i="2"/>
  <c r="U2299" i="2"/>
  <c r="E2052" i="2"/>
  <c r="U2053" i="2"/>
  <c r="E1370" i="2"/>
  <c r="U1371" i="2"/>
  <c r="U320" i="2"/>
  <c r="E319" i="2"/>
  <c r="U2373" i="2"/>
  <c r="E2372" i="2"/>
  <c r="U2546" i="2"/>
  <c r="E2545" i="2"/>
  <c r="U2008" i="2"/>
  <c r="E2007" i="2"/>
  <c r="E2840" i="2" l="1"/>
  <c r="E1630" i="2"/>
  <c r="U695" i="2"/>
  <c r="E694" i="2"/>
  <c r="E811" i="2"/>
  <c r="U812" i="2"/>
  <c r="E1629" i="2"/>
  <c r="E2839" i="2"/>
  <c r="E899" i="2"/>
  <c r="U900" i="2"/>
  <c r="U236" i="2"/>
  <c r="E235" i="2"/>
  <c r="E882" i="2"/>
  <c r="E1461" i="2"/>
  <c r="E832" i="2"/>
  <c r="E2689" i="2"/>
  <c r="E406" i="2"/>
  <c r="U407" i="2"/>
  <c r="E1856" i="2"/>
  <c r="U1857" i="2"/>
  <c r="U1071" i="2"/>
  <c r="E1070" i="2"/>
  <c r="U1372" i="2"/>
  <c r="E1648" i="2"/>
  <c r="U1649" i="2"/>
  <c r="E83" i="2"/>
  <c r="U84" i="2"/>
  <c r="E2437" i="2"/>
  <c r="U2438" i="2"/>
  <c r="E102" i="2"/>
  <c r="U103" i="2"/>
  <c r="E2784" i="2"/>
  <c r="U2785" i="2"/>
  <c r="U1608" i="2"/>
  <c r="E1509" i="2"/>
  <c r="U1510" i="2"/>
  <c r="U1097" i="2"/>
  <c r="E1096" i="2"/>
  <c r="U2170" i="2"/>
  <c r="E2169" i="2"/>
  <c r="E1788" i="2"/>
  <c r="U1789" i="2"/>
  <c r="E125" i="2"/>
  <c r="U126" i="2"/>
  <c r="E2413" i="2"/>
  <c r="U2414" i="2"/>
  <c r="U483" i="2"/>
  <c r="E482" i="2"/>
  <c r="E28" i="2"/>
  <c r="U29" i="2"/>
  <c r="E1252" i="2"/>
  <c r="U1253" i="2"/>
  <c r="U2741" i="2"/>
  <c r="E2740" i="2"/>
  <c r="U1216" i="2"/>
  <c r="E1215" i="2"/>
  <c r="U2605" i="2"/>
  <c r="U1763" i="2"/>
  <c r="E1762" i="2"/>
  <c r="U571" i="2"/>
  <c r="E2499" i="2"/>
  <c r="U2500" i="2"/>
  <c r="U1047" i="2"/>
  <c r="E1046" i="2"/>
  <c r="E1308" i="2"/>
  <c r="U1309" i="2"/>
  <c r="U2054" i="2"/>
  <c r="E2053" i="2"/>
  <c r="U835" i="2"/>
  <c r="E2253" i="2"/>
  <c r="U1462" i="2"/>
  <c r="E2008" i="2"/>
  <c r="U2009" i="2"/>
  <c r="U528" i="2"/>
  <c r="U1180" i="2"/>
  <c r="E1371" i="2"/>
  <c r="E2299" i="2"/>
  <c r="E1971" i="2"/>
  <c r="U2647" i="2"/>
  <c r="E2646" i="2"/>
  <c r="E2546" i="2"/>
  <c r="U2547" i="2"/>
  <c r="E2373" i="2"/>
  <c r="U2374" i="2"/>
  <c r="U321" i="2"/>
  <c r="E320" i="2"/>
  <c r="U455" i="2"/>
  <c r="E407" i="2" l="1"/>
  <c r="U408" i="2"/>
  <c r="E236" i="2"/>
  <c r="U237" i="2"/>
  <c r="E900" i="2"/>
  <c r="U901" i="2"/>
  <c r="E321" i="2"/>
  <c r="E835" i="2"/>
  <c r="E2438" i="2"/>
  <c r="E84" i="2"/>
  <c r="E1649" i="2"/>
  <c r="E1372" i="2"/>
  <c r="E1071" i="2"/>
  <c r="U1858" i="2"/>
  <c r="E1857" i="2"/>
  <c r="E812" i="2"/>
  <c r="U813" i="2"/>
  <c r="U696" i="2"/>
  <c r="E695" i="2"/>
  <c r="U1373" i="2"/>
  <c r="E2009" i="2"/>
  <c r="U2010" i="2"/>
  <c r="E2374" i="2"/>
  <c r="U2375" i="2"/>
  <c r="U104" i="2"/>
  <c r="E103" i="2"/>
  <c r="E2785" i="2"/>
  <c r="U2786" i="2"/>
  <c r="E1608" i="2"/>
  <c r="U1609" i="2"/>
  <c r="U1511" i="2"/>
  <c r="E1510" i="2"/>
  <c r="U1098" i="2"/>
  <c r="E1097" i="2"/>
  <c r="U1254" i="2"/>
  <c r="E1253" i="2"/>
  <c r="E29" i="2"/>
  <c r="U30" i="2"/>
  <c r="E2414" i="2"/>
  <c r="E126" i="2"/>
  <c r="U127" i="2"/>
  <c r="E1789" i="2"/>
  <c r="U1790" i="2"/>
  <c r="U484" i="2"/>
  <c r="E483" i="2"/>
  <c r="U367" i="2"/>
  <c r="U2171" i="2"/>
  <c r="E2170" i="2"/>
  <c r="E1309" i="2"/>
  <c r="U1310" i="2"/>
  <c r="U2501" i="2"/>
  <c r="E2500" i="2"/>
  <c r="E2605" i="2"/>
  <c r="U2606" i="2"/>
  <c r="E2741" i="2"/>
  <c r="U2742" i="2"/>
  <c r="U1048" i="2"/>
  <c r="E1047" i="2"/>
  <c r="E571" i="2"/>
  <c r="U572" i="2"/>
  <c r="E1763" i="2"/>
  <c r="U1217" i="2"/>
  <c r="E1216" i="2"/>
  <c r="U1710" i="2"/>
  <c r="E2647" i="2"/>
  <c r="U2648" i="2"/>
  <c r="U1972" i="2"/>
  <c r="U1181" i="2"/>
  <c r="E1180" i="2"/>
  <c r="U631" i="2"/>
  <c r="U2254" i="2"/>
  <c r="U2548" i="2"/>
  <c r="E2547" i="2"/>
  <c r="E528" i="2"/>
  <c r="U529" i="2"/>
  <c r="E455" i="2"/>
  <c r="U456" i="2"/>
  <c r="E1462" i="2"/>
  <c r="U1463" i="2"/>
  <c r="U836" i="2"/>
  <c r="U2055" i="2"/>
  <c r="E2054" i="2"/>
  <c r="E836" i="2" l="1"/>
  <c r="E2375" i="2"/>
  <c r="E2010" i="2"/>
  <c r="U697" i="2"/>
  <c r="E696" i="2"/>
  <c r="E813" i="2"/>
  <c r="U814" i="2"/>
  <c r="U1859" i="2"/>
  <c r="E1858" i="2"/>
  <c r="U902" i="2"/>
  <c r="E901" i="2"/>
  <c r="U409" i="2"/>
  <c r="E408" i="2"/>
  <c r="E127" i="2"/>
  <c r="E237" i="2"/>
  <c r="U238" i="2"/>
  <c r="U1374" i="2"/>
  <c r="E1373" i="2"/>
  <c r="E30" i="2"/>
  <c r="U31" i="2"/>
  <c r="E1463" i="2"/>
  <c r="U1464" i="2"/>
  <c r="E456" i="2"/>
  <c r="U457" i="2"/>
  <c r="E1181" i="2"/>
  <c r="U1182" i="2"/>
  <c r="E2606" i="2"/>
  <c r="U2607" i="2"/>
  <c r="E2548" i="2"/>
  <c r="U2549" i="2"/>
  <c r="E104" i="2"/>
  <c r="U105" i="2"/>
  <c r="E2786" i="2"/>
  <c r="U2787" i="2"/>
  <c r="E1609" i="2"/>
  <c r="U1610" i="2"/>
  <c r="E1511" i="2"/>
  <c r="E1098" i="2"/>
  <c r="U1099" i="2"/>
  <c r="E2171" i="2"/>
  <c r="U2172" i="2"/>
  <c r="E484" i="2"/>
  <c r="U485" i="2"/>
  <c r="E1790" i="2"/>
  <c r="U1791" i="2"/>
  <c r="U2415" i="2"/>
  <c r="E367" i="2"/>
  <c r="U368" i="2"/>
  <c r="E1254" i="2"/>
  <c r="U1255" i="2"/>
  <c r="U573" i="2"/>
  <c r="E572" i="2"/>
  <c r="E2742" i="2"/>
  <c r="U2743" i="2"/>
  <c r="U1218" i="2"/>
  <c r="E1217" i="2"/>
  <c r="U1764" i="2"/>
  <c r="U1311" i="2"/>
  <c r="E1310" i="2"/>
  <c r="U1049" i="2"/>
  <c r="E1048" i="2"/>
  <c r="U2502" i="2"/>
  <c r="E2501" i="2"/>
  <c r="E529" i="2"/>
  <c r="U530" i="2"/>
  <c r="E2648" i="2"/>
  <c r="U2056" i="2"/>
  <c r="E2055" i="2"/>
  <c r="U1973" i="2"/>
  <c r="E1972" i="2"/>
  <c r="U1711" i="2"/>
  <c r="E1710" i="2"/>
  <c r="E2254" i="2"/>
  <c r="U2255" i="2"/>
  <c r="E631" i="2"/>
  <c r="U632" i="2"/>
  <c r="U574" i="2" l="1"/>
  <c r="U575" i="2" s="1"/>
  <c r="U903" i="2"/>
  <c r="E902" i="2"/>
  <c r="E2549" i="2"/>
  <c r="E2607" i="2"/>
  <c r="E1182" i="2"/>
  <c r="E457" i="2"/>
  <c r="E1464" i="2"/>
  <c r="E31" i="2"/>
  <c r="U239" i="2"/>
  <c r="E238" i="2"/>
  <c r="E409" i="2"/>
  <c r="U410" i="2"/>
  <c r="U1860" i="2"/>
  <c r="E1859" i="2"/>
  <c r="E814" i="2"/>
  <c r="U815" i="2"/>
  <c r="E697" i="2"/>
  <c r="U1375" i="2"/>
  <c r="E1374" i="2"/>
  <c r="E2502" i="2"/>
  <c r="U2503" i="2"/>
  <c r="E632" i="2"/>
  <c r="U633" i="2"/>
  <c r="E1255" i="2"/>
  <c r="U1256" i="2"/>
  <c r="E1610" i="2"/>
  <c r="U1611" i="2"/>
  <c r="E105" i="2"/>
  <c r="U106" i="2"/>
  <c r="U2788" i="2"/>
  <c r="E2787" i="2"/>
  <c r="U1512" i="2"/>
  <c r="U726" i="2"/>
  <c r="U1100" i="2"/>
  <c r="E1099" i="2"/>
  <c r="U1792" i="2"/>
  <c r="E1791" i="2"/>
  <c r="U486" i="2"/>
  <c r="E485" i="2"/>
  <c r="U2416" i="2"/>
  <c r="E2415" i="2"/>
  <c r="U369" i="2"/>
  <c r="E368" i="2"/>
  <c r="E2172" i="2"/>
  <c r="U2173" i="2"/>
  <c r="U1765" i="2"/>
  <c r="E1764" i="2"/>
  <c r="E2743" i="2"/>
  <c r="U2744" i="2"/>
  <c r="E1311" i="2"/>
  <c r="U1219" i="2"/>
  <c r="E1218" i="2"/>
  <c r="U1050" i="2"/>
  <c r="E1049" i="2"/>
  <c r="E573" i="2"/>
  <c r="E2255" i="2"/>
  <c r="U2256" i="2"/>
  <c r="U2649" i="2"/>
  <c r="U531" i="2"/>
  <c r="E530" i="2"/>
  <c r="E1711" i="2"/>
  <c r="U1712" i="2"/>
  <c r="E1973" i="2"/>
  <c r="U1974" i="2"/>
  <c r="E2056" i="2"/>
  <c r="U2057" i="2"/>
  <c r="E1611" i="2" l="1"/>
  <c r="E1256" i="2"/>
  <c r="E633" i="2"/>
  <c r="E2503" i="2"/>
  <c r="E815" i="2"/>
  <c r="U816" i="2"/>
  <c r="U1861" i="2"/>
  <c r="E1860" i="2"/>
  <c r="E410" i="2"/>
  <c r="U411" i="2"/>
  <c r="E239" i="2"/>
  <c r="U240" i="2"/>
  <c r="E574" i="2"/>
  <c r="E2788" i="2"/>
  <c r="E903" i="2"/>
  <c r="U904" i="2"/>
  <c r="E1375" i="2"/>
  <c r="U1376" i="2"/>
  <c r="E106" i="2"/>
  <c r="U107" i="2"/>
  <c r="E2744" i="2"/>
  <c r="U2745" i="2"/>
  <c r="E1512" i="2"/>
  <c r="U1513" i="2"/>
  <c r="U1101" i="2"/>
  <c r="E1100" i="2"/>
  <c r="U727" i="2"/>
  <c r="E726" i="2"/>
  <c r="E2173" i="2"/>
  <c r="E369" i="2"/>
  <c r="U370" i="2"/>
  <c r="E486" i="2"/>
  <c r="U1827" i="2"/>
  <c r="U2417" i="2"/>
  <c r="E2416" i="2"/>
  <c r="E1792" i="2"/>
  <c r="U1793" i="2"/>
  <c r="U1312" i="2"/>
  <c r="E1050" i="2"/>
  <c r="U1051" i="2"/>
  <c r="U576" i="2"/>
  <c r="E575" i="2"/>
  <c r="U1220" i="2"/>
  <c r="E1219" i="2"/>
  <c r="U1766" i="2"/>
  <c r="E1765" i="2"/>
  <c r="E1974" i="2"/>
  <c r="U1975" i="2"/>
  <c r="E1712" i="2"/>
  <c r="U1713" i="2"/>
  <c r="E531" i="2"/>
  <c r="U532" i="2"/>
  <c r="E2057" i="2"/>
  <c r="U2058" i="2"/>
  <c r="U2650" i="2"/>
  <c r="E2649" i="2"/>
  <c r="U2257" i="2"/>
  <c r="E2256" i="2"/>
  <c r="E2745" i="2" l="1"/>
  <c r="E107" i="2"/>
  <c r="E904" i="2"/>
  <c r="U905" i="2"/>
  <c r="U412" i="2"/>
  <c r="E411" i="2"/>
  <c r="E1861" i="2"/>
  <c r="U1862" i="2"/>
  <c r="U817" i="2"/>
  <c r="E816" i="2"/>
  <c r="U241" i="2"/>
  <c r="E240" i="2"/>
  <c r="E1376" i="2"/>
  <c r="U1377" i="2"/>
  <c r="E1713" i="2"/>
  <c r="U1714" i="2"/>
  <c r="E532" i="2"/>
  <c r="U533" i="2"/>
  <c r="E1051" i="2"/>
  <c r="U1052" i="2"/>
  <c r="E1793" i="2"/>
  <c r="U1794" i="2"/>
  <c r="E2417" i="2"/>
  <c r="U2418" i="2"/>
  <c r="E1513" i="2"/>
  <c r="U1514" i="2"/>
  <c r="E727" i="2"/>
  <c r="E1101" i="2"/>
  <c r="U1102" i="2"/>
  <c r="U371" i="2"/>
  <c r="E370" i="2"/>
  <c r="E1827" i="2"/>
  <c r="U1828" i="2"/>
  <c r="U487" i="2"/>
  <c r="U2174" i="2"/>
  <c r="E1766" i="2"/>
  <c r="U1767" i="2"/>
  <c r="E1312" i="2"/>
  <c r="U1313" i="2"/>
  <c r="E1220" i="2"/>
  <c r="U1221" i="2"/>
  <c r="U577" i="2"/>
  <c r="E576" i="2"/>
  <c r="E2058" i="2"/>
  <c r="U2059" i="2"/>
  <c r="E1975" i="2"/>
  <c r="U1976" i="2"/>
  <c r="E2650" i="2"/>
  <c r="U2651" i="2"/>
  <c r="U2258" i="2"/>
  <c r="E2257" i="2"/>
  <c r="E2418" i="2" l="1"/>
  <c r="E1794" i="2"/>
  <c r="E1052" i="2"/>
  <c r="E533" i="2"/>
  <c r="E1714" i="2"/>
  <c r="E817" i="2"/>
  <c r="U818" i="2"/>
  <c r="U1863" i="2"/>
  <c r="E1862" i="2"/>
  <c r="U413" i="2"/>
  <c r="E412" i="2"/>
  <c r="U906" i="2"/>
  <c r="E905" i="2"/>
  <c r="E241" i="2"/>
  <c r="U242" i="2"/>
  <c r="E1377" i="2"/>
  <c r="U1378" i="2"/>
  <c r="E2258" i="2"/>
  <c r="U2259" i="2"/>
  <c r="E487" i="2"/>
  <c r="U488" i="2"/>
  <c r="E1102" i="2"/>
  <c r="U1103" i="2"/>
  <c r="E1514" i="2"/>
  <c r="U1515" i="2"/>
  <c r="U728" i="2"/>
  <c r="E1828" i="2"/>
  <c r="U1829" i="2"/>
  <c r="E2174" i="2"/>
  <c r="U2175" i="2"/>
  <c r="E371" i="2"/>
  <c r="E1221" i="2"/>
  <c r="U1222" i="2"/>
  <c r="E1313" i="2"/>
  <c r="U1314" i="2"/>
  <c r="E1767" i="2"/>
  <c r="E577" i="2"/>
  <c r="U578" i="2"/>
  <c r="E1976" i="2"/>
  <c r="U1977" i="2"/>
  <c r="U2060" i="2"/>
  <c r="E2059" i="2"/>
  <c r="E2651" i="2"/>
  <c r="U2652" i="2"/>
  <c r="E1515" i="2" l="1"/>
  <c r="E1103" i="2"/>
  <c r="E488" i="2"/>
  <c r="E2259" i="2"/>
  <c r="E242" i="2"/>
  <c r="U243" i="2"/>
  <c r="E906" i="2"/>
  <c r="U907" i="2"/>
  <c r="U1864" i="2"/>
  <c r="E1863" i="2"/>
  <c r="U819" i="2"/>
  <c r="E818" i="2"/>
  <c r="U2653" i="2"/>
  <c r="U2654" i="2" s="1"/>
  <c r="U414" i="2"/>
  <c r="E1378" i="2"/>
  <c r="U1379" i="2"/>
  <c r="E1977" i="2"/>
  <c r="U1978" i="2"/>
  <c r="E2175" i="2"/>
  <c r="U2176" i="2"/>
  <c r="U729" i="2"/>
  <c r="E728" i="2"/>
  <c r="U372" i="2"/>
  <c r="E1829" i="2"/>
  <c r="U1830" i="2"/>
  <c r="E578" i="2"/>
  <c r="U579" i="2"/>
  <c r="U1768" i="2"/>
  <c r="E1314" i="2"/>
  <c r="U1315" i="2"/>
  <c r="E1222" i="2"/>
  <c r="U1223" i="2"/>
  <c r="E2652" i="2"/>
  <c r="U2061" i="2"/>
  <c r="E2060" i="2"/>
  <c r="E2654" i="2" l="1"/>
  <c r="U415" i="2"/>
  <c r="E414" i="2"/>
  <c r="E2653" i="2"/>
  <c r="U820" i="2"/>
  <c r="E819" i="2"/>
  <c r="E243" i="2"/>
  <c r="U244" i="2"/>
  <c r="E2176" i="2"/>
  <c r="E1978" i="2"/>
  <c r="E1864" i="2"/>
  <c r="U1865" i="2"/>
  <c r="U908" i="2"/>
  <c r="E907" i="2"/>
  <c r="U1380" i="2"/>
  <c r="E1379" i="2"/>
  <c r="E1768" i="2"/>
  <c r="U1769" i="2"/>
  <c r="U730" i="2"/>
  <c r="E729" i="2"/>
  <c r="U1831" i="2"/>
  <c r="E1830" i="2"/>
  <c r="U984" i="2"/>
  <c r="U373" i="2"/>
  <c r="E372" i="2"/>
  <c r="E1315" i="2"/>
  <c r="U1316" i="2"/>
  <c r="U1224" i="2"/>
  <c r="E1223" i="2"/>
  <c r="U580" i="2"/>
  <c r="E579" i="2"/>
  <c r="U2062" i="2"/>
  <c r="E2061" i="2"/>
  <c r="U2317" i="2"/>
  <c r="E1769" i="2" l="1"/>
  <c r="E244" i="2"/>
  <c r="U821" i="2"/>
  <c r="E820" i="2"/>
  <c r="E908" i="2"/>
  <c r="U909" i="2"/>
  <c r="U1866" i="2"/>
  <c r="E1865" i="2"/>
  <c r="E415" i="2"/>
  <c r="U416" i="2"/>
  <c r="E1380" i="2"/>
  <c r="U1381" i="2"/>
  <c r="E1316" i="2"/>
  <c r="U1317" i="2"/>
  <c r="U731" i="2"/>
  <c r="E730" i="2"/>
  <c r="U985" i="2"/>
  <c r="E984" i="2"/>
  <c r="E373" i="2"/>
  <c r="U374" i="2"/>
  <c r="U1832" i="2"/>
  <c r="E1831" i="2"/>
  <c r="E1224" i="2"/>
  <c r="U1225" i="2"/>
  <c r="E580" i="2"/>
  <c r="E2317" i="2"/>
  <c r="U2318" i="2"/>
  <c r="E2062" i="2"/>
  <c r="E1317" i="2" l="1"/>
  <c r="U417" i="2"/>
  <c r="E416" i="2"/>
  <c r="E1866" i="2"/>
  <c r="U1867" i="2"/>
  <c r="E909" i="2"/>
  <c r="U910" i="2"/>
  <c r="E821" i="2"/>
  <c r="U822" i="2"/>
  <c r="U1382" i="2"/>
  <c r="E1381" i="2"/>
  <c r="E1225" i="2"/>
  <c r="U1226" i="2"/>
  <c r="U732" i="2"/>
  <c r="E731" i="2"/>
  <c r="U375" i="2"/>
  <c r="E374" i="2"/>
  <c r="E1832" i="2"/>
  <c r="U1833" i="2"/>
  <c r="U986" i="2"/>
  <c r="E985" i="2"/>
  <c r="U581" i="2"/>
  <c r="E2318" i="2"/>
  <c r="U2063" i="2"/>
  <c r="E910" i="2" l="1"/>
  <c r="U911" i="2"/>
  <c r="E1226" i="2"/>
  <c r="U823" i="2"/>
  <c r="E822" i="2"/>
  <c r="E1867" i="2"/>
  <c r="U1868" i="2"/>
  <c r="E417" i="2"/>
  <c r="U418" i="2"/>
  <c r="U1383" i="2"/>
  <c r="E1382" i="2"/>
  <c r="E375" i="2"/>
  <c r="U376" i="2"/>
  <c r="U733" i="2"/>
  <c r="E732" i="2"/>
  <c r="E1833" i="2"/>
  <c r="U987" i="2"/>
  <c r="E986" i="2"/>
  <c r="U582" i="2"/>
  <c r="E581" i="2"/>
  <c r="U2064" i="2"/>
  <c r="E2063" i="2"/>
  <c r="U2328" i="2"/>
  <c r="U1869" i="2" l="1"/>
  <c r="E1868" i="2"/>
  <c r="U824" i="2"/>
  <c r="E823" i="2"/>
  <c r="E911" i="2"/>
  <c r="U912" i="2"/>
  <c r="E376" i="2"/>
  <c r="E418" i="2"/>
  <c r="E1383" i="2"/>
  <c r="U1384" i="2"/>
  <c r="E733" i="2"/>
  <c r="U734" i="2"/>
  <c r="E987" i="2"/>
  <c r="U988" i="2"/>
  <c r="U1834" i="2"/>
  <c r="U583" i="2"/>
  <c r="E582" i="2"/>
  <c r="E2328" i="2"/>
  <c r="U2329" i="2"/>
  <c r="E2064" i="2"/>
  <c r="U2065" i="2"/>
  <c r="U913" i="2" l="1"/>
  <c r="E912" i="2"/>
  <c r="E824" i="2"/>
  <c r="U825" i="2"/>
  <c r="E1869" i="2"/>
  <c r="U1870" i="2"/>
  <c r="E1384" i="2"/>
  <c r="U1385" i="2"/>
  <c r="E583" i="2"/>
  <c r="U584" i="2"/>
  <c r="U735" i="2"/>
  <c r="E734" i="2"/>
  <c r="U1835" i="2"/>
  <c r="E1834" i="2"/>
  <c r="U989" i="2"/>
  <c r="E988" i="2"/>
  <c r="E2329" i="2"/>
  <c r="U2330" i="2"/>
  <c r="U2066" i="2"/>
  <c r="E2065" i="2"/>
  <c r="E2066" i="2" l="1"/>
  <c r="E584" i="2"/>
  <c r="U1871" i="2"/>
  <c r="E1870" i="2"/>
  <c r="U826" i="2"/>
  <c r="E825" i="2"/>
  <c r="E913" i="2"/>
  <c r="U1386" i="2"/>
  <c r="E1385" i="2"/>
  <c r="E735" i="2"/>
  <c r="U736" i="2"/>
  <c r="E989" i="2"/>
  <c r="U990" i="2"/>
  <c r="U1836" i="2"/>
  <c r="E1835" i="2"/>
  <c r="U1889" i="2"/>
  <c r="E2330" i="2"/>
  <c r="U2331" i="2"/>
  <c r="E826" i="2" l="1"/>
  <c r="U827" i="2"/>
  <c r="E736" i="2"/>
  <c r="U1872" i="2"/>
  <c r="E1871" i="2"/>
  <c r="U1387" i="2"/>
  <c r="E1386" i="2"/>
  <c r="E1836" i="2"/>
  <c r="U1837" i="2"/>
  <c r="E990" i="2"/>
  <c r="U991" i="2"/>
  <c r="U1890" i="2"/>
  <c r="E1889" i="2"/>
  <c r="E2331" i="2"/>
  <c r="U2332" i="2"/>
  <c r="E1872" i="2" l="1"/>
  <c r="E827" i="2"/>
  <c r="E1387" i="2"/>
  <c r="U1388" i="2"/>
  <c r="E991" i="2"/>
  <c r="U992" i="2"/>
  <c r="U1838" i="2"/>
  <c r="E1837" i="2"/>
  <c r="U1891" i="2"/>
  <c r="E1890" i="2"/>
  <c r="U2333" i="2"/>
  <c r="E2332" i="2"/>
  <c r="U854" i="2"/>
  <c r="E992" i="2" l="1"/>
  <c r="U1389" i="2"/>
  <c r="E1388" i="2"/>
  <c r="E1838" i="2"/>
  <c r="U1839" i="2"/>
  <c r="U1892" i="2"/>
  <c r="E1891" i="2"/>
  <c r="U2334" i="2"/>
  <c r="E2333" i="2"/>
  <c r="E854" i="2"/>
  <c r="U855" i="2"/>
  <c r="E1839" i="2" l="1"/>
  <c r="E1389" i="2"/>
  <c r="U1390" i="2"/>
  <c r="E1892" i="2"/>
  <c r="U1893" i="2"/>
  <c r="E855" i="2"/>
  <c r="U856" i="2"/>
  <c r="U2335" i="2"/>
  <c r="E2334" i="2"/>
  <c r="U1391" i="2" l="1"/>
  <c r="E1390" i="2"/>
  <c r="E1893" i="2"/>
  <c r="U1894" i="2"/>
  <c r="U857" i="2"/>
  <c r="E856" i="2"/>
  <c r="E2335" i="2"/>
  <c r="U2336" i="2"/>
  <c r="U2337" i="2" l="1"/>
  <c r="U2338" i="2" s="1"/>
  <c r="E1391" i="2"/>
  <c r="U1392" i="2"/>
  <c r="E1894" i="2"/>
  <c r="U1895" i="2"/>
  <c r="E2336" i="2"/>
  <c r="E857" i="2"/>
  <c r="U858" i="2"/>
  <c r="E2337" i="2" l="1"/>
  <c r="E2338" i="2"/>
  <c r="E1392" i="2"/>
  <c r="E858" i="2"/>
  <c r="U859" i="2"/>
  <c r="U1896" i="2"/>
  <c r="E1895" i="2"/>
  <c r="E859" i="2" l="1"/>
  <c r="E1896" i="2"/>
  <c r="U1897" i="2"/>
  <c r="E1897" i="2" l="1"/>
  <c r="U1914" i="2"/>
  <c r="E1914" i="2" l="1"/>
  <c r="U1915" i="2"/>
  <c r="E1915" i="2" l="1"/>
  <c r="U1916" i="2"/>
  <c r="E1916" i="2" l="1"/>
  <c r="U1917" i="2" l="1"/>
  <c r="U1918" i="2" l="1"/>
  <c r="E1917" i="2"/>
  <c r="E1918" i="2" l="1"/>
  <c r="U1919" i="2"/>
  <c r="E1919" i="2" l="1"/>
  <c r="U1920" i="2"/>
  <c r="E1920" i="2" l="1"/>
  <c r="U1921" i="2"/>
  <c r="E1921" i="2" l="1"/>
  <c r="U217" i="2"/>
  <c r="A2317" i="2"/>
  <c r="A2318" i="2" s="1"/>
  <c r="A2328" i="2"/>
  <c r="A2329" i="2" s="1"/>
  <c r="A2330" i="2" s="1"/>
  <c r="A2331" i="2" s="1"/>
  <c r="A2332" i="2" s="1"/>
  <c r="A2333" i="2" s="1"/>
  <c r="A2334" i="2" s="1"/>
  <c r="A2335" i="2" s="1"/>
  <c r="A2336" i="2" s="1"/>
  <c r="C2328" i="2"/>
  <c r="C2329" i="2" s="1"/>
  <c r="C2330" i="2" s="1"/>
  <c r="C2331" i="2" s="1"/>
  <c r="C2332" i="2" s="1"/>
  <c r="C2333" i="2" s="1"/>
  <c r="C2334" i="2" s="1"/>
  <c r="C2335" i="2" s="1"/>
  <c r="C2336" i="2" s="1"/>
  <c r="B2317" i="2"/>
  <c r="B2318" i="2" s="1"/>
  <c r="B2328" i="2"/>
  <c r="B2329" i="2" s="1"/>
  <c r="B2330" i="2" s="1"/>
  <c r="B2331" i="2" s="1"/>
  <c r="B2332" i="2" s="1"/>
  <c r="B2333" i="2" s="1"/>
  <c r="B2334" i="2" s="1"/>
  <c r="B2335" i="2" s="1"/>
  <c r="B2336" i="2" s="1"/>
  <c r="C2317" i="2"/>
  <c r="C2318" i="2" s="1"/>
  <c r="E217" i="2" l="1"/>
  <c r="U218" i="2"/>
  <c r="C2337" i="2"/>
  <c r="C2338" i="2" s="1"/>
  <c r="B2337" i="2"/>
  <c r="B2338" i="2" s="1"/>
  <c r="A2337" i="2"/>
  <c r="A2338" i="2" s="1"/>
  <c r="U2300" i="2"/>
  <c r="E2300" i="2" l="1"/>
  <c r="E218" i="2"/>
  <c r="U2301" i="2"/>
  <c r="U2302" i="2" l="1"/>
  <c r="E2301" i="2"/>
  <c r="E2302" i="2" l="1"/>
  <c r="U2303" i="2"/>
  <c r="E2303" i="2" l="1"/>
  <c r="U2304" i="2"/>
  <c r="U2305" i="2" l="1"/>
  <c r="E2304" i="2"/>
  <c r="E2305" i="2" l="1"/>
  <c r="U2306" i="2"/>
  <c r="C2300" i="2"/>
  <c r="C2301" i="2" s="1"/>
  <c r="C2302" i="2" s="1"/>
  <c r="C2303" i="2" s="1"/>
  <c r="C2304" i="2" s="1"/>
  <c r="C2305" i="2" s="1"/>
  <c r="C2306" i="2" s="1"/>
  <c r="B2300" i="2"/>
  <c r="B2301" i="2" s="1"/>
  <c r="B2302" i="2" s="1"/>
  <c r="B2303" i="2" s="1"/>
  <c r="B2304" i="2" s="1"/>
  <c r="B2305" i="2" s="1"/>
  <c r="B2306" i="2" s="1"/>
  <c r="A2300" i="2"/>
  <c r="A2301" i="2" s="1"/>
  <c r="A2302" i="2" s="1"/>
  <c r="A2303" i="2" s="1"/>
  <c r="A2304" i="2" s="1"/>
  <c r="A2305" i="2" s="1"/>
  <c r="A2306" i="2" s="1"/>
  <c r="B3638" i="2"/>
  <c r="B3639" i="2" s="1"/>
  <c r="B3665" i="2"/>
  <c r="B3666" i="2" s="1"/>
  <c r="B3667" i="2" s="1"/>
  <c r="B3668" i="2" s="1"/>
  <c r="B3669" i="2" s="1"/>
  <c r="B3676" i="2"/>
  <c r="B3677" i="2" s="1"/>
  <c r="B3678" i="2" s="1"/>
  <c r="B3679" i="2" s="1"/>
  <c r="C3638" i="2"/>
  <c r="C3639" i="2" s="1"/>
  <c r="C3665" i="2"/>
  <c r="C3666" i="2" s="1"/>
  <c r="C3667" i="2" s="1"/>
  <c r="C3668" i="2" s="1"/>
  <c r="C3669" i="2" s="1"/>
  <c r="C3676" i="2"/>
  <c r="C3677" i="2" s="1"/>
  <c r="C3678" i="2" s="1"/>
  <c r="C3679" i="2" s="1"/>
  <c r="A3638" i="2"/>
  <c r="A3639" i="2" s="1"/>
  <c r="A3665" i="2"/>
  <c r="A3666" i="2" s="1"/>
  <c r="A3667" i="2" s="1"/>
  <c r="A3668" i="2" s="1"/>
  <c r="A3669" i="2" s="1"/>
  <c r="A3676" i="2"/>
  <c r="A3677" i="2" s="1"/>
  <c r="A3678" i="2" s="1"/>
  <c r="A3679" i="2" s="1"/>
  <c r="B4130" i="2"/>
  <c r="B4131" i="2" s="1"/>
  <c r="B4132" i="2" s="1"/>
  <c r="A4130" i="2"/>
  <c r="A4131" i="2" s="1"/>
  <c r="A4132" i="2" s="1"/>
  <c r="B4088" i="2"/>
  <c r="B4119" i="2"/>
  <c r="B4120" i="2" s="1"/>
  <c r="B4121" i="2" s="1"/>
  <c r="C4088" i="2"/>
  <c r="C4119" i="2"/>
  <c r="C4120" i="2" s="1"/>
  <c r="C4121" i="2" s="1"/>
  <c r="C4130" i="2"/>
  <c r="C4131" i="2" s="1"/>
  <c r="C4132" i="2" s="1"/>
  <c r="A4088" i="2"/>
  <c r="A4119" i="2"/>
  <c r="A4120" i="2" s="1"/>
  <c r="A4121" i="2" s="1"/>
  <c r="E2306" i="2" l="1"/>
  <c r="A4133" i="2"/>
  <c r="C4133" i="2"/>
  <c r="B4133" i="2"/>
  <c r="B4432" i="2"/>
  <c r="B4433" i="2" s="1"/>
  <c r="B4434" i="2" s="1"/>
  <c r="B4435" i="2" s="1"/>
  <c r="B4436" i="2" s="1"/>
  <c r="B4437" i="2" s="1"/>
  <c r="B4438" i="2" s="1"/>
  <c r="B4439" i="2" s="1"/>
  <c r="B4440" i="2" s="1"/>
  <c r="B4441" i="2" s="1"/>
  <c r="B4442" i="2" s="1"/>
  <c r="B4443" i="2" s="1"/>
  <c r="B4444" i="2" s="1"/>
  <c r="C4432" i="2"/>
  <c r="C4433" i="2" s="1"/>
  <c r="C4434" i="2" s="1"/>
  <c r="C4435" i="2" s="1"/>
  <c r="C4436" i="2" s="1"/>
  <c r="C4437" i="2" s="1"/>
  <c r="C4438" i="2" s="1"/>
  <c r="C4439" i="2" s="1"/>
  <c r="C4440" i="2" s="1"/>
  <c r="C4441" i="2" s="1"/>
  <c r="C4442" i="2" s="1"/>
  <c r="C4443" i="2" s="1"/>
  <c r="C4444" i="2" s="1"/>
  <c r="A4432" i="2"/>
  <c r="A4433" i="2" s="1"/>
  <c r="A4434" i="2" s="1"/>
  <c r="A4435" i="2" s="1"/>
  <c r="A4436" i="2" s="1"/>
  <c r="A4437" i="2" s="1"/>
  <c r="A4438" i="2" s="1"/>
  <c r="A4439" i="2" s="1"/>
  <c r="A4440" i="2" s="1"/>
  <c r="A4441" i="2" s="1"/>
  <c r="A4442" i="2" s="1"/>
  <c r="A4443" i="2" s="1"/>
  <c r="A4444" i="2" s="1"/>
  <c r="A4307" i="2"/>
  <c r="A4308" i="2" s="1"/>
  <c r="A4309" i="2" s="1"/>
  <c r="A4310" i="2" s="1"/>
  <c r="A4311" i="2" s="1"/>
  <c r="A4312" i="2" s="1"/>
  <c r="C4307" i="2"/>
  <c r="C4308" i="2" s="1"/>
  <c r="C4309" i="2" s="1"/>
  <c r="C4310" i="2" s="1"/>
  <c r="C4311" i="2" s="1"/>
  <c r="C4312" i="2" s="1"/>
  <c r="B4307" i="2"/>
  <c r="B4308" i="2" s="1"/>
  <c r="B4309" i="2" s="1"/>
  <c r="B4310" i="2" s="1"/>
  <c r="B4311" i="2" s="1"/>
  <c r="B4312" i="2" s="1"/>
  <c r="B3517" i="2"/>
  <c r="B3548" i="2"/>
  <c r="B3549" i="2" s="1"/>
  <c r="B3550" i="2" s="1"/>
  <c r="B3551" i="2" s="1"/>
  <c r="B3552" i="2" s="1"/>
  <c r="B3553" i="2" s="1"/>
  <c r="B3554" i="2" s="1"/>
  <c r="B3555" i="2" s="1"/>
  <c r="B3556" i="2" s="1"/>
  <c r="B3557" i="2" s="1"/>
  <c r="B3558" i="2" s="1"/>
  <c r="B3559" i="2" s="1"/>
  <c r="B3560" i="2" s="1"/>
  <c r="C3517" i="2"/>
  <c r="C3548" i="2"/>
  <c r="C3549" i="2" s="1"/>
  <c r="C3550" i="2" s="1"/>
  <c r="C3551" i="2" s="1"/>
  <c r="C3552" i="2" s="1"/>
  <c r="C3553" i="2" s="1"/>
  <c r="C3554" i="2" s="1"/>
  <c r="C3555" i="2" s="1"/>
  <c r="C3556" i="2" s="1"/>
  <c r="C3557" i="2" s="1"/>
  <c r="C3558" i="2" s="1"/>
  <c r="C3559" i="2" s="1"/>
  <c r="C3560" i="2" s="1"/>
  <c r="A3517" i="2"/>
  <c r="A3548" i="2"/>
  <c r="A3549" i="2" s="1"/>
  <c r="A3550" i="2" s="1"/>
  <c r="A3551" i="2" s="1"/>
  <c r="A3552" i="2" s="1"/>
  <c r="A3553" i="2" s="1"/>
  <c r="A3554" i="2" s="1"/>
  <c r="A3555" i="2" s="1"/>
  <c r="A3556" i="2" s="1"/>
  <c r="A3557" i="2" s="1"/>
  <c r="A3558" i="2" s="1"/>
  <c r="A3559" i="2" s="1"/>
  <c r="A3560" i="2" s="1"/>
  <c r="A3518" i="2" l="1"/>
  <c r="A3519" i="2" s="1"/>
  <c r="A3520" i="2" s="1"/>
  <c r="A3521" i="2" s="1"/>
  <c r="B3518" i="2"/>
  <c r="B3519" i="2" s="1"/>
  <c r="B3520" i="2" s="1"/>
  <c r="B3521" i="2" s="1"/>
  <c r="C3518" i="2"/>
  <c r="C3519" i="2" s="1"/>
  <c r="C3520" i="2" s="1"/>
  <c r="C3521" i="2" s="1"/>
  <c r="B3522" i="2" l="1"/>
  <c r="B3523" i="2" s="1"/>
  <c r="B3524" i="2" s="1"/>
  <c r="B3525" i="2" s="1"/>
  <c r="B3526" i="2" s="1"/>
  <c r="B3527" i="2" s="1"/>
  <c r="B3528" i="2" s="1"/>
  <c r="A3522" i="2"/>
  <c r="A3523" i="2" s="1"/>
  <c r="A3524" i="2" s="1"/>
  <c r="A3525" i="2" s="1"/>
  <c r="A3526" i="2" s="1"/>
  <c r="A3527" i="2" s="1"/>
  <c r="A3528" i="2" s="1"/>
  <c r="C3522" i="2"/>
  <c r="C3523" i="2" s="1"/>
  <c r="C3524" i="2" s="1"/>
  <c r="C3525" i="2" s="1"/>
  <c r="C3526" i="2" s="1"/>
  <c r="C3527" i="2" s="1"/>
  <c r="C3528" i="2" s="1"/>
  <c r="A4510" i="2"/>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C4510" i="2"/>
  <c r="C4511" i="2" s="1"/>
  <c r="C4512" i="2" s="1"/>
  <c r="C4513" i="2" s="1"/>
  <c r="C4514" i="2" s="1"/>
  <c r="C4515" i="2" s="1"/>
  <c r="C4516" i="2" s="1"/>
  <c r="C4517" i="2" s="1"/>
  <c r="C4518" i="2" s="1"/>
  <c r="C4519" i="2" s="1"/>
  <c r="C4520" i="2" s="1"/>
  <c r="C4521" i="2" s="1"/>
  <c r="C4522" i="2" s="1"/>
  <c r="C4523" i="2" s="1"/>
  <c r="C4524" i="2" s="1"/>
  <c r="C4525" i="2" s="1"/>
  <c r="C4526" i="2" s="1"/>
  <c r="C4527" i="2" s="1"/>
  <c r="C4528" i="2" s="1"/>
  <c r="C4529" i="2" s="1"/>
  <c r="C4530" i="2" s="1"/>
  <c r="C4531" i="2" s="1"/>
  <c r="C4532" i="2" s="1"/>
  <c r="C4533" i="2" s="1"/>
  <c r="C4534" i="2" s="1"/>
  <c r="C4535" i="2" s="1"/>
  <c r="C4536" i="2" s="1"/>
  <c r="C4537" i="2" s="1"/>
  <c r="C4538" i="2" s="1"/>
  <c r="C4539" i="2" s="1"/>
  <c r="C4540" i="2" s="1"/>
  <c r="C4541" i="2" s="1"/>
  <c r="C4542" i="2" s="1"/>
  <c r="C4543" i="2" s="1"/>
  <c r="C4544" i="2" s="1"/>
  <c r="C4545" i="2" s="1"/>
  <c r="C4546" i="2" s="1"/>
  <c r="C4547" i="2" s="1"/>
  <c r="C4548" i="2" s="1"/>
  <c r="C4549" i="2" s="1"/>
  <c r="C4550" i="2" s="1"/>
  <c r="C4551" i="2" s="1"/>
  <c r="C4552" i="2" s="1"/>
  <c r="C4553" i="2" s="1"/>
  <c r="C4554" i="2" s="1"/>
  <c r="C4555" i="2" s="1"/>
  <c r="C4556" i="2" s="1"/>
  <c r="B4510" i="2"/>
  <c r="B4511" i="2" s="1"/>
  <c r="B4512" i="2" s="1"/>
  <c r="B4513" i="2" s="1"/>
  <c r="B4514" i="2" s="1"/>
  <c r="B4515" i="2" s="1"/>
  <c r="B4516" i="2" s="1"/>
  <c r="B4517" i="2" s="1"/>
  <c r="B4518" i="2" s="1"/>
  <c r="B4519" i="2" s="1"/>
  <c r="B4520" i="2" s="1"/>
  <c r="B4521" i="2" s="1"/>
  <c r="B4522" i="2" s="1"/>
  <c r="B4523" i="2" s="1"/>
  <c r="B4524" i="2" s="1"/>
  <c r="B4525" i="2" s="1"/>
  <c r="B4526" i="2" s="1"/>
  <c r="B4527" i="2" s="1"/>
  <c r="B4528" i="2" s="1"/>
  <c r="B4529" i="2" s="1"/>
  <c r="B4530" i="2" s="1"/>
  <c r="B4531" i="2" s="1"/>
  <c r="B4532" i="2" s="1"/>
  <c r="B4533" i="2" s="1"/>
  <c r="B4534" i="2" s="1"/>
  <c r="B4535" i="2" s="1"/>
  <c r="B4536" i="2" s="1"/>
  <c r="B4537" i="2" s="1"/>
  <c r="B4538" i="2" s="1"/>
  <c r="B4539" i="2" s="1"/>
  <c r="B4540" i="2" s="1"/>
  <c r="B4541" i="2" s="1"/>
  <c r="B4542" i="2" s="1"/>
  <c r="B4543" i="2" s="1"/>
  <c r="B4544" i="2" s="1"/>
  <c r="B4545" i="2" s="1"/>
  <c r="B4546" i="2" s="1"/>
  <c r="B4547" i="2" s="1"/>
  <c r="B4548" i="2" s="1"/>
  <c r="B4549" i="2" s="1"/>
  <c r="B4550" i="2" s="1"/>
  <c r="B4551" i="2" s="1"/>
  <c r="B4552" i="2" s="1"/>
  <c r="B4553" i="2" s="1"/>
  <c r="B4554" i="2" s="1"/>
  <c r="B4555" i="2" s="1"/>
  <c r="B4556" i="2" s="1"/>
</calcChain>
</file>

<file path=xl/sharedStrings.xml><?xml version="1.0" encoding="utf-8"?>
<sst xmlns="http://schemas.openxmlformats.org/spreadsheetml/2006/main" count="39710" uniqueCount="8152">
  <si>
    <t>高温作業</t>
  </si>
  <si>
    <t>被服衛生学の概要と問題点</t>
  </si>
  <si>
    <t>福岡市</t>
    <rPh sb="0" eb="3">
      <t>フクオカシ</t>
    </rPh>
    <phoneticPr fontId="2"/>
  </si>
  <si>
    <t>26</t>
    <phoneticPr fontId="2"/>
  </si>
  <si>
    <t>談話会“個体差をめぐって”</t>
  </si>
  <si>
    <t>◎A水梨サワ子（奈良女子大）</t>
  </si>
  <si>
    <t>司会：岡田守道（霊長研）</t>
  </si>
  <si>
    <t>◎A古賀俊策（九州芸工大）</t>
  </si>
  <si>
    <t>人類働態学研究会第5回大会のお知らせ</t>
  </si>
  <si>
    <t>乗船調査における「調査方法」と「実態」</t>
  </si>
  <si>
    <t>◎A大橋信夫（海上労働科学研究所）</t>
  </si>
  <si>
    <t>第4回大会に参加して</t>
  </si>
  <si>
    <t>◎A松井秀治（名大教養保体）</t>
  </si>
  <si>
    <t>人類働態学に関する私見</t>
  </si>
  <si>
    <t>計測・データ処理・ミス</t>
  </si>
  <si>
    <t>◎A馬場和朗（月星化成）</t>
  </si>
  <si>
    <t>J. Human Ergology　1巻1号創刊について</t>
  </si>
  <si>
    <t>30-31</t>
    <phoneticPr fontId="2"/>
  </si>
  <si>
    <t>岐阜県下呂町</t>
    <rPh sb="0" eb="3">
      <t>ギフケン</t>
    </rPh>
    <rPh sb="3" eb="4">
      <t>カ</t>
    </rPh>
    <rPh sb="4" eb="5">
      <t>ロ</t>
    </rPh>
    <rPh sb="5" eb="6">
      <t>マチ</t>
    </rPh>
    <phoneticPr fontId="2"/>
  </si>
  <si>
    <t>あさぎり荘</t>
    <rPh sb="4" eb="5">
      <t>ソウ</t>
    </rPh>
    <phoneticPr fontId="2"/>
  </si>
  <si>
    <t>体格・体力・運動能力の測定と人類働態学</t>
  </si>
  <si>
    <t>◎A今井義量（熊本大体質医研）</t>
  </si>
  <si>
    <t>人類働態学入門・篠崎信男　著</t>
  </si>
  <si>
    <t>製品科学研究所人間工学部の紹介</t>
  </si>
  <si>
    <t>◎A佐渡山亜兵</t>
  </si>
  <si>
    <t>第1回九州地方会開かる</t>
  </si>
  <si>
    <t>◎A篠崎</t>
  </si>
  <si>
    <t>人類働態学研究会九州地方会会則</t>
  </si>
  <si>
    <t>人類働態学研究会第5回大会</t>
  </si>
  <si>
    <t>抄録（一般演題、シンポジウム）</t>
  </si>
  <si>
    <t>環境と働態学</t>
  </si>
  <si>
    <t>◎A近藤四郎（京都大学霊長類研究所）</t>
  </si>
  <si>
    <t>581</t>
  </si>
  <si>
    <t>会員が語った働態学―懇親会の席上で―</t>
  </si>
  <si>
    <t>生活時間を調べ始めたころ</t>
  </si>
  <si>
    <t>◎A越河六郎（労研）</t>
  </si>
  <si>
    <t>国立極地研究所</t>
  </si>
  <si>
    <t>◎A松田達郎</t>
  </si>
  <si>
    <t>人類働態学研究会第17回大会</t>
  </si>
  <si>
    <t>[第17回大会に参加して]</t>
  </si>
  <si>
    <t>英文研究論文の書き方</t>
  </si>
  <si>
    <t>◎A大越有近（千葉大）</t>
  </si>
  <si>
    <t>日本語音と五十音図</t>
  </si>
  <si>
    <t>◎A中野豊道（東洋工業・東洋病院）</t>
  </si>
  <si>
    <t>人類働態学研究会第18回大会のお知らせ</t>
  </si>
  <si>
    <t>26-27</t>
  </si>
  <si>
    <t>三浦市</t>
    <rPh sb="0" eb="3">
      <t>ミウラシ</t>
    </rPh>
    <phoneticPr fontId="2"/>
  </si>
  <si>
    <t>日本リクルートセンター油壺研修所</t>
    <rPh sb="0" eb="2">
      <t>ニホン</t>
    </rPh>
    <rPh sb="11" eb="13">
      <t>アブラツボ</t>
    </rPh>
    <rPh sb="13" eb="15">
      <t>ケンシュウ</t>
    </rPh>
    <rPh sb="15" eb="16">
      <t>ジョ</t>
    </rPh>
    <phoneticPr fontId="2"/>
  </si>
  <si>
    <t>599</t>
  </si>
  <si>
    <t>ながら行動考</t>
  </si>
  <si>
    <t>◎A香原志勢（立教大一般教育）</t>
  </si>
  <si>
    <t>◎A安倍和則（横浜市大医衛生）</t>
  </si>
  <si>
    <t>人類働態学研究会・西日本地方会第8回大会</t>
  </si>
  <si>
    <t>別府市</t>
  </si>
  <si>
    <t>つるみ荘</t>
  </si>
  <si>
    <t>生体防御</t>
  </si>
  <si>
    <t>神経・内分泌・代謝反応</t>
  </si>
  <si>
    <t>生体防御のなりたち－異物排除の立場から－</t>
  </si>
  <si>
    <t>炎症反応</t>
  </si>
  <si>
    <t>癌免疫</t>
  </si>
  <si>
    <t>発病と生体リズム</t>
  </si>
  <si>
    <t>人類働態学研究会・東日本地方会第13回大会</t>
  </si>
  <si>
    <t>集団の働態をどうとらえるか</t>
  </si>
  <si>
    <t>集団の働態をどうとらえるか－南極越冬隊の考察</t>
  </si>
  <si>
    <t>◎A松田達郎（国立極地研）</t>
  </si>
  <si>
    <t>肢体不自由児病室における、小集団場面での言語内容の比較－オヤツ場面における話題から－</t>
  </si>
  <si>
    <t>◎A三浦勝雄（都精神医学総合研）</t>
  </si>
  <si>
    <t>異文化を持つ船員集団の働態</t>
  </si>
  <si>
    <t>日本語常民文化研究所が神奈川大学に移管されて再出発</t>
  </si>
  <si>
    <t>◎A服部昭（海上労働科研究所）</t>
  </si>
  <si>
    <t>日本女子体育大　人類・解剖研究室</t>
  </si>
  <si>
    <t>国立極地研究所</t>
    <phoneticPr fontId="2"/>
  </si>
  <si>
    <t>619</t>
  </si>
  <si>
    <t>国際障害者・第一年度を終えて</t>
  </si>
  <si>
    <t>◎A草野勝彦（宮崎大障害児教育）</t>
  </si>
  <si>
    <t>さあ書けと言われて困る働態の窓</t>
  </si>
  <si>
    <t>◎A綿貫茂樹（九州芸工大）</t>
  </si>
  <si>
    <t>研究室伝説</t>
  </si>
  <si>
    <t>◎A富田守（お茶の水女子大）</t>
  </si>
  <si>
    <t>人類働態学研究会第18回大会</t>
  </si>
  <si>
    <t>工業技術院筑波研究センター共用講堂</t>
  </si>
  <si>
    <t>作られた都市と生活働態</t>
  </si>
  <si>
    <t>◎A内村喜之（製品科研・人間工学）</t>
  </si>
  <si>
    <t>大会管見記</t>
  </si>
  <si>
    <t>◎A古瀬敏（建築研）</t>
  </si>
  <si>
    <t>地域労働衛生講座</t>
  </si>
  <si>
    <t>◎A酒井一博</t>
  </si>
  <si>
    <t>JHE1982年度刊行助成金の報告</t>
  </si>
  <si>
    <t>631</t>
  </si>
  <si>
    <t>自覚症状の意味論</t>
  </si>
  <si>
    <t>◎A吉竹博（高知大・人文・心理）</t>
  </si>
  <si>
    <t>◎A窪田悟（成蹊大・工）</t>
  </si>
  <si>
    <t>技を育むもの</t>
  </si>
  <si>
    <t>◎A森清善行（神戸大・文）</t>
  </si>
  <si>
    <t>◎A中野豊道（東洋工業KK.東洋病院）</t>
  </si>
  <si>
    <t>人類働態学研究会・西日本地方会第9回大会</t>
  </si>
  <si>
    <t>加齢と働態</t>
  </si>
  <si>
    <t>加齢の人間生物学</t>
  </si>
  <si>
    <t>◎A兜真徳（長崎大 医 公衆衛生）</t>
  </si>
  <si>
    <t>職業と体位・身体可動度</t>
  </si>
  <si>
    <t>◎A菅原正志（長崎大教養体育）</t>
  </si>
  <si>
    <t>生活行動－とくに食生活について－</t>
  </si>
  <si>
    <t>◎A島岡章（大分医大公衆衛生）</t>
  </si>
  <si>
    <t>加齢と精神機能</t>
  </si>
  <si>
    <t>◎A吉福健二（長崎大精神神経科）</t>
  </si>
  <si>
    <t>人類働態学研究会・東日本地方会第14大会</t>
  </si>
  <si>
    <t>朝日生命保険相互会社会議室</t>
  </si>
  <si>
    <t>東日本地方会第14回大会に参加して</t>
  </si>
  <si>
    <t>◎A森岡亮（千葉大工人間工学）</t>
  </si>
  <si>
    <t>◎A我妻亨（千葉大工人間工学）</t>
  </si>
  <si>
    <t>筑波大学体育科学系身体形態学研究室</t>
  </si>
  <si>
    <t>宮島</t>
    <rPh sb="0" eb="2">
      <t>ミヤジマ</t>
    </rPh>
    <phoneticPr fontId="2"/>
  </si>
  <si>
    <t>東洋工業</t>
    <rPh sb="0" eb="2">
      <t>トウヨウ</t>
    </rPh>
    <rPh sb="2" eb="4">
      <t>コウギョウ</t>
    </rPh>
    <phoneticPr fontId="2"/>
  </si>
  <si>
    <t>651</t>
  </si>
  <si>
    <t>一日の生活</t>
  </si>
  <si>
    <t>◎A原子令三（明治大経営）</t>
  </si>
  <si>
    <t>手前味噌とパック画一化</t>
  </si>
  <si>
    <t>◎A小島麗逸（アジア経済研究所）</t>
  </si>
  <si>
    <t>重症心身障害児施設にて</t>
  </si>
  <si>
    <t>◎A瀬間弥英子（都立府中療育センター）</t>
  </si>
  <si>
    <t>高齢者・身体障害者配慮の実践住宅</t>
  </si>
  <si>
    <t>◎A堀田明裕（製品科学研究所）</t>
  </si>
  <si>
    <t>読まれている会報　9割が保存</t>
  </si>
  <si>
    <t>会報編集委員会</t>
  </si>
  <si>
    <t>別冊</t>
  </si>
  <si>
    <t>◎A青山英康（岡山大医衛生）</t>
  </si>
  <si>
    <t>働態ミニ情報（その2）</t>
  </si>
  <si>
    <t>学会発足2年目をむかえて</t>
  </si>
  <si>
    <t>女性と労働‐生理的機能の性差‐</t>
  </si>
  <si>
    <t>◎A片岡洵子（日女体育大）</t>
  </si>
  <si>
    <t>調査の難しさ：食物摂取と栄養素接種の場合</t>
  </si>
  <si>
    <t>港湾労働との出会い</t>
  </si>
  <si>
    <t>◎A近藤雄二（奈良県立医大）</t>
  </si>
  <si>
    <t>手の働き研究会</t>
  </si>
  <si>
    <t>人類働態学会・西日本地方第12回大会</t>
  </si>
  <si>
    <t>佐賀市</t>
  </si>
  <si>
    <t>セレモニーパレ・マリトピア</t>
  </si>
  <si>
    <t>奈良女子大学家政学部被服生理学講座</t>
  </si>
  <si>
    <t>◎A登倉尋実</t>
  </si>
  <si>
    <t>会勢報告（1986年度末現在）</t>
  </si>
  <si>
    <t>JHE最終年度刊行助成金の報告</t>
  </si>
  <si>
    <t>人類働態学会第22回大会のお知らせ</t>
  </si>
  <si>
    <t>女性</t>
    <rPh sb="0" eb="2">
      <t>ジョセイ</t>
    </rPh>
    <phoneticPr fontId="2"/>
  </si>
  <si>
    <t>823</t>
    <phoneticPr fontId="2"/>
  </si>
  <si>
    <t>横浜逓信会館</t>
  </si>
  <si>
    <t>横浜逓信会館</t>
    <rPh sb="0" eb="2">
      <t>ヨコハマ</t>
    </rPh>
    <rPh sb="2" eb="4">
      <t>テイシン</t>
    </rPh>
    <rPh sb="4" eb="6">
      <t>カイカン</t>
    </rPh>
    <phoneticPr fontId="2"/>
  </si>
  <si>
    <t>839</t>
  </si>
  <si>
    <t>婦人労働をめぐる今日的状況‐切り離せない男性の労働条件‐</t>
  </si>
  <si>
    <t>◎A塩沢美代子（アジア女子労働者交流センター）</t>
  </si>
  <si>
    <t>調査者と被調査者</t>
  </si>
  <si>
    <t>◎A高坂宏一（杏林大保健人類生態）</t>
  </si>
  <si>
    <t>5年後のギデラ族再訪</t>
  </si>
  <si>
    <t>人類働態学会第22回大会</t>
  </si>
  <si>
    <t>17-19</t>
  </si>
  <si>
    <t>抄録、司会記（特別講演、シンポジウム、一般演題）</t>
  </si>
  <si>
    <t>労働時間の「弾力化」について</t>
  </si>
  <si>
    <t>産業労働の国際化</t>
  </si>
  <si>
    <t>日本的経営国際化の国内社会へのインパクト</t>
  </si>
  <si>
    <t>異文化体験の教えるもの −母親達の体験から−</t>
  </si>
  <si>
    <t>難民として体験した日本</t>
  </si>
  <si>
    <t>日本の伝統社会における閉鎖性と開放性 −都市祭礼･大文字を題材として−</t>
  </si>
  <si>
    <t>◎A伊藤幸恵（日女体大人類解剖）</t>
  </si>
  <si>
    <t>大会感想にかえて</t>
  </si>
  <si>
    <t>◎A御子柴慶治（信州サイクリングリサーチ）</t>
  </si>
  <si>
    <t>第22回大会に参加して</t>
  </si>
  <si>
    <t>What nice days I had!</t>
  </si>
  <si>
    <t>◎A岡島史佳（お茶の水女子大家政）</t>
  </si>
  <si>
    <t>大会を御世話して</t>
  </si>
  <si>
    <t>港湾荷役見学会を御世話して</t>
  </si>
  <si>
    <t>◎A天明佳臣（港町診療所）</t>
  </si>
  <si>
    <t>港湾荷役見学会に参加して</t>
  </si>
  <si>
    <t>◎A小島龍平（筑波記念病院）</t>
  </si>
  <si>
    <t>岡山大学医学部衛生学研究室</t>
  </si>
  <si>
    <t>◎A井谷徹</t>
  </si>
  <si>
    <t>Human Ecology of Health and Survival in Asia and the South Pacific. Edited by T.Suzuki and R.Ohtsuka 東大出版会</t>
  </si>
  <si>
    <t>働態学的フィールド調査論（科学の中の統計学）</t>
  </si>
  <si>
    <t>第23回大会は鹿屋体育大で開催</t>
  </si>
  <si>
    <t>「くらしの中の共生」第8回シンポジウム「自転車との共生―生活の見直しの中における自転車の役割―」</t>
  </si>
  <si>
    <t>次世代検討ワーキンググループ企画：出版関連講習会「働態研究の方法」</t>
  </si>
  <si>
    <t>案内・プログラム</t>
  </si>
  <si>
    <t>■▲地方会大会東</t>
  </si>
  <si>
    <t>第40回東日本地方会</t>
  </si>
  <si>
    <t>案内</t>
  </si>
  <si>
    <t>抄録</t>
  </si>
  <si>
    <t>■第46回全国大会から</t>
  </si>
  <si>
    <t>シンポジウム　働態学会らしい生活の見直しから考える自転車の新しい役割～若手研究者育成支援による科研費申請のためのロードマップの一環として～　ワークショップ各班からの報告</t>
  </si>
  <si>
    <t>■地方会から</t>
  </si>
  <si>
    <t>■学会報告・連絡</t>
  </si>
  <si>
    <t>人類働態学会―日本生理人類学会　合同シンポジウム開催のお知らせ</t>
  </si>
  <si>
    <t>人類働態学会第47回全国大会企画のお知らせ</t>
  </si>
  <si>
    <t>I</t>
    <phoneticPr fontId="2"/>
  </si>
  <si>
    <t>H</t>
    <phoneticPr fontId="2"/>
  </si>
  <si>
    <t>G</t>
    <phoneticPr fontId="2"/>
  </si>
  <si>
    <t>F</t>
    <phoneticPr fontId="2"/>
  </si>
  <si>
    <t>E</t>
    <phoneticPr fontId="2"/>
  </si>
  <si>
    <t>全国</t>
    <rPh sb="0" eb="2">
      <t>ゼンコク</t>
    </rPh>
    <phoneticPr fontId="2"/>
  </si>
  <si>
    <t>「東北タイ・ラオス働態学の旅」報告</t>
    <phoneticPr fontId="2"/>
  </si>
  <si>
    <t>3.働態学（Ergology）の過去・現在・未来</t>
    <phoneticPr fontId="2"/>
  </si>
  <si>
    <t>1.キーノート・スピーチ「長谷川言人先生について」</t>
    <phoneticPr fontId="2"/>
  </si>
  <si>
    <t>◎A真家和生（大妻女子大）、◎A早己 惇（日本女子体育大）、◎A池上 徹（千葉工大）、◎A森 和夫（職業能力開発大）</t>
    <phoneticPr fontId="2"/>
  </si>
  <si>
    <t>自転車との共生―生活の見直しの中における自転車の役割―</t>
    <phoneticPr fontId="2"/>
  </si>
  <si>
    <t>優秀発表賞・受賞者からの感想</t>
  </si>
  <si>
    <t>各班世話人</t>
    <rPh sb="0" eb="2">
      <t>カクハン</t>
    </rPh>
    <rPh sb="2" eb="4">
      <t>セワ</t>
    </rPh>
    <rPh sb="4" eb="5">
      <t>ニン</t>
    </rPh>
    <phoneticPr fontId="2"/>
  </si>
  <si>
    <t>◎A酒井一博（労研）・各班世話人</t>
    <rPh sb="11" eb="13">
      <t>カクハン</t>
    </rPh>
    <rPh sb="13" eb="15">
      <t>セワ</t>
    </rPh>
    <rPh sb="15" eb="16">
      <t>ニン</t>
    </rPh>
    <phoneticPr fontId="2"/>
  </si>
  <si>
    <t>報告：まとめ</t>
    <rPh sb="0" eb="2">
      <t>ホウコク</t>
    </rPh>
    <phoneticPr fontId="2"/>
  </si>
  <si>
    <t>「働態研究の方法」出版企画の原稿募集</t>
  </si>
  <si>
    <t>事務局からのお知らせ</t>
  </si>
  <si>
    <t>企画</t>
    <rPh sb="0" eb="2">
      <t>キカク</t>
    </rPh>
    <phoneticPr fontId="2"/>
  </si>
  <si>
    <t>募集</t>
    <rPh sb="0" eb="2">
      <t>ボシュウ</t>
    </rPh>
    <phoneticPr fontId="2"/>
  </si>
  <si>
    <t>出版</t>
    <rPh sb="0" eb="2">
      <t>シュッパン</t>
    </rPh>
    <phoneticPr fontId="2"/>
  </si>
  <si>
    <t>原稿</t>
    <rPh sb="0" eb="2">
      <t>ゲンコウ</t>
    </rPh>
    <phoneticPr fontId="2"/>
  </si>
  <si>
    <t>事務</t>
    <rPh sb="0" eb="2">
      <t>ジム</t>
    </rPh>
    <phoneticPr fontId="2"/>
  </si>
  <si>
    <t>会費</t>
    <rPh sb="0" eb="2">
      <t>カイヒ</t>
    </rPh>
    <phoneticPr fontId="2"/>
  </si>
  <si>
    <t>船員の行動を考えた労働安全について</t>
    <phoneticPr fontId="2"/>
  </si>
  <si>
    <t>88</t>
  </si>
  <si>
    <t>第43回全国大会</t>
  </si>
  <si>
    <t>琉球王国における宿次のはじまりについて‐国頭村における「道」の変遷について‐</t>
  </si>
  <si>
    <t>◎A宮城樹正（社会福祉法人容山楚洲あさひの丘）</t>
  </si>
  <si>
    <t>89</t>
  </si>
  <si>
    <t xml:space="preserve">故　渡辺俊男先生を偲んで </t>
  </si>
  <si>
    <t>川原ゆり（日本女子大学名誉教授）</t>
  </si>
  <si>
    <t>90</t>
  </si>
  <si>
    <t>15</t>
    <phoneticPr fontId="2"/>
  </si>
  <si>
    <t>70</t>
    <phoneticPr fontId="2"/>
  </si>
  <si>
    <t>◎A三輪紘市（高崎経済大）</t>
    <rPh sb="2" eb="4">
      <t>ミワ</t>
    </rPh>
    <rPh sb="4" eb="5">
      <t>コウ</t>
    </rPh>
    <rPh sb="5" eb="6">
      <t>イチ</t>
    </rPh>
    <rPh sb="7" eb="9">
      <t>タカサキ</t>
    </rPh>
    <rPh sb="9" eb="12">
      <t>ケイザイダイ</t>
    </rPh>
    <phoneticPr fontId="2"/>
  </si>
  <si>
    <t>76</t>
    <phoneticPr fontId="2"/>
  </si>
  <si>
    <t>司会：佐藤方彦</t>
  </si>
  <si>
    <t>話題提供1．</t>
  </si>
  <si>
    <t>話題提供2．</t>
  </si>
  <si>
    <t>討論</t>
  </si>
  <si>
    <t>第2日</t>
  </si>
  <si>
    <t>司会：斎藤良夫</t>
  </si>
  <si>
    <t>話題提供3．</t>
  </si>
  <si>
    <t>話題提供4．</t>
  </si>
  <si>
    <t>話題提供5．</t>
  </si>
  <si>
    <t>◎A渡辺明彦（労働科研）</t>
  </si>
  <si>
    <t>話題提供6．</t>
  </si>
  <si>
    <t>話題提供7．</t>
  </si>
  <si>
    <t>◎A近藤四郎（霊長研）</t>
  </si>
  <si>
    <t>話題提供8．</t>
  </si>
  <si>
    <t>「体力と生活」雑感</t>
  </si>
  <si>
    <t>◎A芝山秀太郎（体力医学研究所）</t>
  </si>
  <si>
    <t>懇談会“ergonomicsとergology”</t>
  </si>
  <si>
    <t>九州芸術工科大学人間工学教室の紹介</t>
  </si>
  <si>
    <t>◎A佐藤方彦</t>
  </si>
  <si>
    <t>人類働態学研究会会則</t>
  </si>
  <si>
    <t>12-13</t>
    <phoneticPr fontId="2"/>
  </si>
  <si>
    <t>湯河原</t>
    <rPh sb="0" eb="1">
      <t>ユ</t>
    </rPh>
    <rPh sb="1" eb="3">
      <t>カワハラ</t>
    </rPh>
    <phoneticPr fontId="2"/>
  </si>
  <si>
    <t>敷島館</t>
    <rPh sb="0" eb="2">
      <t>シキシマ</t>
    </rPh>
    <rPh sb="2" eb="3">
      <t>カン</t>
    </rPh>
    <phoneticPr fontId="2"/>
  </si>
  <si>
    <t>札幌市</t>
    <rPh sb="0" eb="3">
      <t>サッポロシ</t>
    </rPh>
    <phoneticPr fontId="2"/>
  </si>
  <si>
    <t>北大</t>
    <rPh sb="0" eb="2">
      <t>ホクダイ</t>
    </rPh>
    <phoneticPr fontId="2"/>
  </si>
  <si>
    <t>学士会館本郷分館</t>
  </si>
  <si>
    <t>大会</t>
  </si>
  <si>
    <t>疲労自覚症状の判定方法について</t>
  </si>
  <si>
    <t>労働と健康感覚</t>
  </si>
  <si>
    <t>◎A小沼正哉（日本鋼管）</t>
  </si>
  <si>
    <t>生活における健康概念</t>
  </si>
  <si>
    <t>監視における注意状態の変化</t>
  </si>
  <si>
    <t>単調作業時の態度の変容</t>
  </si>
  <si>
    <t>人のからだによる運搬と運搬姿勢−ニューギニアにみる−</t>
  </si>
  <si>
    <t>心理学とヒューマン・エルゴロジー</t>
  </si>
  <si>
    <t>◎A斎藤良夫（鉄道労働科学研究所）</t>
  </si>
  <si>
    <t>労働科学研究所</t>
  </si>
  <si>
    <t>◎A森清善行</t>
  </si>
  <si>
    <t>会誌刊行基金の募金について</t>
  </si>
  <si>
    <t>人類働態学研究会第4回大会案内</t>
  </si>
  <si>
    <t>会則の変更</t>
  </si>
  <si>
    <t>◎A吉竹博（労研）</t>
  </si>
  <si>
    <t>◎A黒江敏治（電々公社労研）</t>
  </si>
  <si>
    <t>動と働の問題追及 ―研究会の3年目を迎えて―</t>
  </si>
  <si>
    <t>◎A篠崎信男</t>
  </si>
  <si>
    <t>ニホンザルに会うために</t>
  </si>
  <si>
    <t>◎A岩野泰三（東京大学理学部人類学教室）</t>
  </si>
  <si>
    <t>京都大学自然人類学講座紹介</t>
  </si>
  <si>
    <t>◎A原子令三</t>
  </si>
  <si>
    <t>人類働態学研究会第4回大会準備事務局</t>
  </si>
  <si>
    <t>◎A佐藤方彦（九州芸工大人間工学）</t>
  </si>
  <si>
    <t>ヒューマン・エルゴロジー研究会発足にあたって</t>
    <rPh sb="12" eb="15">
      <t>ケンキュウカイ</t>
    </rPh>
    <rPh sb="15" eb="17">
      <t>ハッソク</t>
    </rPh>
    <phoneticPr fontId="2"/>
  </si>
  <si>
    <t>討論会“生活ルーチンと働態学”</t>
    <phoneticPr fontId="2"/>
  </si>
  <si>
    <t>討論会“慣れと習熟”</t>
    <phoneticPr fontId="2"/>
  </si>
  <si>
    <t xml:space="preserve">合宿談話会　“フィールド・ワーク”-その方法と問題点- </t>
    <rPh sb="0" eb="2">
      <t>ガッシュク</t>
    </rPh>
    <phoneticPr fontId="2"/>
  </si>
  <si>
    <t>第3回人類働態学討論会</t>
    <phoneticPr fontId="2"/>
  </si>
  <si>
    <t>◎A日山克之（八戸市産業振興部産業政策課）</t>
  </si>
  <si>
    <t>「八戸市水産科学館マリエンとの指定管理者運営について」</t>
  </si>
  <si>
    <t>◎A小渡章好（八戸市水産科学館マリエンと館長・海の八戸NPO副理事長）</t>
  </si>
  <si>
    <t>地域づくりと共生—安心して行き来できる街づくり：国際観光都市鎌倉のユニバーサルデザイン化</t>
  </si>
  <si>
    <t>巻頭</t>
    <rPh sb="0" eb="2">
      <t>カントウ</t>
    </rPh>
    <phoneticPr fontId="2"/>
  </si>
  <si>
    <t>42</t>
    <phoneticPr fontId="2"/>
  </si>
  <si>
    <t>2007</t>
    <phoneticPr fontId="2"/>
  </si>
  <si>
    <t>八戸市総合福祉会館</t>
    <rPh sb="0" eb="3">
      <t>ハチノヘシ</t>
    </rPh>
    <rPh sb="3" eb="5">
      <t>ソウゴウ</t>
    </rPh>
    <rPh sb="5" eb="7">
      <t>フクシ</t>
    </rPh>
    <rPh sb="7" eb="9">
      <t>カイカン</t>
    </rPh>
    <phoneticPr fontId="2"/>
  </si>
  <si>
    <t>9</t>
    <phoneticPr fontId="2"/>
  </si>
  <si>
    <t>10</t>
    <phoneticPr fontId="2"/>
  </si>
  <si>
    <t>11</t>
    <phoneticPr fontId="2"/>
  </si>
  <si>
    <t>◎A堀野定雄（神奈川大工人間工学）</t>
    <phoneticPr fontId="2"/>
  </si>
  <si>
    <t>宮崎東病院</t>
    <rPh sb="0" eb="2">
      <t>ミヤザキ</t>
    </rPh>
    <rPh sb="2" eb="3">
      <t>アズマ</t>
    </rPh>
    <rPh sb="3" eb="5">
      <t>ビョウイン</t>
    </rPh>
    <phoneticPr fontId="2"/>
  </si>
  <si>
    <t>33</t>
    <phoneticPr fontId="2"/>
  </si>
  <si>
    <t>西日本地方会の紹介と第32回地方会の報告</t>
  </si>
  <si>
    <t>大箸純也（近畿大学産理工）</t>
    <rPh sb="0" eb="2">
      <t>オオハシ</t>
    </rPh>
    <rPh sb="2" eb="4">
      <t>ジュンヤ</t>
    </rPh>
    <rPh sb="5" eb="7">
      <t>キンキ</t>
    </rPh>
    <rPh sb="7" eb="9">
      <t>ダイガク</t>
    </rPh>
    <rPh sb="9" eb="10">
      <t>サン</t>
    </rPh>
    <rPh sb="10" eb="12">
      <t>リコウ</t>
    </rPh>
    <phoneticPr fontId="2"/>
  </si>
  <si>
    <t>■催し物の報告</t>
  </si>
  <si>
    <t>IEA－HES研究交流会－IEA会長David Caple氏を囲んで</t>
  </si>
  <si>
    <t>実行委員会</t>
  </si>
  <si>
    <t>早弓惇先生退職記念　熱海シンポジウム報告</t>
  </si>
  <si>
    <t>◎A金本めぐみ（上智大学保健体育研究室）</t>
  </si>
  <si>
    <t>足と心とえんぴつと〜岸田孝弥先生の卒業式と新たなる旅ち〜</t>
  </si>
  <si>
    <t>◎A下平佳江（長野県短期大学）</t>
  </si>
  <si>
    <t>■会員だより</t>
  </si>
  <si>
    <t>定年退職、そして再就職</t>
  </si>
  <si>
    <t>◎A佐藤陽彦（西九州大学）</t>
  </si>
  <si>
    <t>働態学に潜むと思われる内観・外観・共感覚の主題について画家として論じる〜イメージ無しの描画の話題を中心として〜</t>
  </si>
  <si>
    <t>◎A大越有近</t>
  </si>
  <si>
    <t>71</t>
  </si>
  <si>
    <t>催事</t>
    <rPh sb="0" eb="2">
      <t>サイジ</t>
    </rPh>
    <phoneticPr fontId="2"/>
  </si>
  <si>
    <t>交流会・研修会</t>
    <rPh sb="0" eb="3">
      <t>コウリュウカイ</t>
    </rPh>
    <rPh sb="4" eb="7">
      <t>ケンシュウカイ</t>
    </rPh>
    <phoneticPr fontId="2"/>
  </si>
  <si>
    <t>開催記</t>
    <rPh sb="0" eb="2">
      <t>カイサイ</t>
    </rPh>
    <rPh sb="2" eb="3">
      <t>キ</t>
    </rPh>
    <phoneticPr fontId="2"/>
  </si>
  <si>
    <t>参加記</t>
    <rPh sb="0" eb="2">
      <t>サンカ</t>
    </rPh>
    <rPh sb="2" eb="3">
      <t>キ</t>
    </rPh>
    <phoneticPr fontId="2"/>
  </si>
  <si>
    <t>IEA会長David Caple氏を迎えての研究交流会に参加して</t>
    <rPh sb="3" eb="5">
      <t>カイチョウ</t>
    </rPh>
    <rPh sb="16" eb="17">
      <t>シ</t>
    </rPh>
    <rPh sb="18" eb="19">
      <t>ムカ</t>
    </rPh>
    <rPh sb="22" eb="24">
      <t>ケンキュウ</t>
    </rPh>
    <rPh sb="24" eb="27">
      <t>コウリュウカイ</t>
    </rPh>
    <rPh sb="28" eb="30">
      <t>サンカ</t>
    </rPh>
    <phoneticPr fontId="2"/>
  </si>
  <si>
    <t>山田泰行（順天堂大院）</t>
    <rPh sb="0" eb="2">
      <t>ヤマダ</t>
    </rPh>
    <rPh sb="2" eb="4">
      <t>ヤスユキ</t>
    </rPh>
    <rPh sb="5" eb="8">
      <t>ジュンテンドウ</t>
    </rPh>
    <rPh sb="8" eb="9">
      <t>ダイ</t>
    </rPh>
    <rPh sb="9" eb="10">
      <t>イン</t>
    </rPh>
    <phoneticPr fontId="2"/>
  </si>
  <si>
    <t>研究交流会雑感記</t>
    <rPh sb="0" eb="2">
      <t>ケンキュウ</t>
    </rPh>
    <rPh sb="2" eb="5">
      <t>コウリュウカイ</t>
    </rPh>
    <rPh sb="5" eb="7">
      <t>ザッカン</t>
    </rPh>
    <rPh sb="7" eb="8">
      <t>キ</t>
    </rPh>
    <phoneticPr fontId="2"/>
  </si>
  <si>
    <t>新家敦（株 島津ビジネスシステムズ）</t>
    <rPh sb="0" eb="2">
      <t>シンヤ</t>
    </rPh>
    <rPh sb="2" eb="3">
      <t>アツシ</t>
    </rPh>
    <rPh sb="4" eb="5">
      <t>カブ</t>
    </rPh>
    <rPh sb="6" eb="8">
      <t>シマヅ</t>
    </rPh>
    <phoneticPr fontId="2"/>
  </si>
  <si>
    <t>退職</t>
    <rPh sb="0" eb="2">
      <t>タイショク</t>
    </rPh>
    <phoneticPr fontId="2"/>
  </si>
  <si>
    <t>研究</t>
    <rPh sb="0" eb="2">
      <t>ケンキュウ</t>
    </rPh>
    <phoneticPr fontId="2"/>
  </si>
  <si>
    <t>会員だより</t>
    <rPh sb="0" eb="2">
      <t>カイイン</t>
    </rPh>
    <phoneticPr fontId="2"/>
  </si>
  <si>
    <t>たより</t>
    <phoneticPr fontId="2"/>
  </si>
  <si>
    <t>JHE投稿論文の提出先と提出方法について</t>
  </si>
  <si>
    <t>78</t>
  </si>
  <si>
    <t>提示</t>
    <rPh sb="0" eb="2">
      <t>テイジ</t>
    </rPh>
    <phoneticPr fontId="2"/>
  </si>
  <si>
    <t>87</t>
  </si>
  <si>
    <t>「暮らしの中の共生」第4回シンポジウム</t>
  </si>
  <si>
    <t>信号における作り手と受けての論理のずれ：事例紹介とその背景</t>
  </si>
  <si>
    <t>◎A真家和生（大妻女子大学）</t>
  </si>
  <si>
    <t>博物館における文字解説の条件</t>
  </si>
  <si>
    <t>◎A高杉克子（元交通博物館学芸員）</t>
  </si>
  <si>
    <t>視覚障害者の道路横断と支援設備</t>
  </si>
  <si>
    <t>◎A大倉元宏（成蹊大学）</t>
  </si>
  <si>
    <t>認知の視点からみる信号と人の共生の事例</t>
  </si>
  <si>
    <t>◎A山岡俊樹（和歌山大学）</t>
  </si>
  <si>
    <t>優秀発表賞選考結果報告</t>
  </si>
  <si>
    <t>優秀発表賞受賞者からのことば</t>
  </si>
  <si>
    <t>色覚の個人差に配慮した信号機の開発：概要およびアンケート調査結果</t>
  </si>
  <si>
    <t>43</t>
  </si>
  <si>
    <t>電子メールアドレスの連絡のお願いと事務局変更のお知らせ</t>
  </si>
  <si>
    <t>36</t>
    <phoneticPr fontId="2"/>
  </si>
  <si>
    <t>武蔵野大</t>
    <rPh sb="0" eb="3">
      <t>ムサシノ</t>
    </rPh>
    <rPh sb="3" eb="4">
      <t>ダイ</t>
    </rPh>
    <phoneticPr fontId="2"/>
  </si>
  <si>
    <t>信号・標識との共生－作る側の論理と受け取り側の論理－</t>
    <rPh sb="0" eb="2">
      <t>シンゴウ</t>
    </rPh>
    <rPh sb="3" eb="5">
      <t>ヒョウシキ</t>
    </rPh>
    <rPh sb="7" eb="9">
      <t>キョウセイ</t>
    </rPh>
    <rPh sb="10" eb="11">
      <t>ツク</t>
    </rPh>
    <rPh sb="12" eb="13">
      <t>ガワ</t>
    </rPh>
    <rPh sb="14" eb="16">
      <t>ロンリ</t>
    </rPh>
    <rPh sb="17" eb="18">
      <t>ウ</t>
    </rPh>
    <rPh sb="19" eb="20">
      <t>ト</t>
    </rPh>
    <rPh sb="21" eb="22">
      <t>ガワ</t>
    </rPh>
    <rPh sb="23" eb="25">
      <t>ロンリ</t>
    </rPh>
    <phoneticPr fontId="2"/>
  </si>
  <si>
    <t>パネルディスカッション</t>
    <phoneticPr fontId="2"/>
  </si>
  <si>
    <t>第42回人類働態学会全国大会の顛末記</t>
    <rPh sb="15" eb="17">
      <t>テンマツ</t>
    </rPh>
    <rPh sb="17" eb="18">
      <t>キ</t>
    </rPh>
    <phoneticPr fontId="2"/>
  </si>
  <si>
    <t>◎A久宗周二（高崎経済大）</t>
    <rPh sb="2" eb="3">
      <t>ヒサ</t>
    </rPh>
    <rPh sb="3" eb="4">
      <t>ムネ</t>
    </rPh>
    <rPh sb="4" eb="6">
      <t>シュウジ</t>
    </rPh>
    <rPh sb="7" eb="9">
      <t>タカサキ</t>
    </rPh>
    <rPh sb="9" eb="12">
      <t>ケイザイダイ</t>
    </rPh>
    <phoneticPr fontId="2"/>
  </si>
  <si>
    <t>第42回全国大会優秀発表賞選考委員会</t>
    <rPh sb="0" eb="1">
      <t>ダイ</t>
    </rPh>
    <rPh sb="3" eb="4">
      <t>カイ</t>
    </rPh>
    <rPh sb="4" eb="6">
      <t>ゼンコク</t>
    </rPh>
    <rPh sb="6" eb="8">
      <t>タイカイ</t>
    </rPh>
    <rPh sb="15" eb="18">
      <t>イインカイ</t>
    </rPh>
    <phoneticPr fontId="2"/>
  </si>
  <si>
    <t>◎A宮代雅之（東京農工大）／◎A杉浦幸（順天堂大院）／◎A松田文子（労研）</t>
    <rPh sb="2" eb="4">
      <t>ミヤシロ</t>
    </rPh>
    <rPh sb="4" eb="6">
      <t>マサユキ</t>
    </rPh>
    <rPh sb="7" eb="9">
      <t>トウキョウ</t>
    </rPh>
    <rPh sb="9" eb="12">
      <t>ノウコウダイ</t>
    </rPh>
    <rPh sb="16" eb="18">
      <t>スギウラ</t>
    </rPh>
    <rPh sb="18" eb="19">
      <t>サチ</t>
    </rPh>
    <rPh sb="20" eb="23">
      <t>ジュンテンドウ</t>
    </rPh>
    <rPh sb="23" eb="24">
      <t>ダイ</t>
    </rPh>
    <rPh sb="24" eb="25">
      <t>イン</t>
    </rPh>
    <rPh sb="29" eb="31">
      <t>マツダ</t>
    </rPh>
    <rPh sb="31" eb="33">
      <t>フミコ</t>
    </rPh>
    <rPh sb="34" eb="35">
      <t>ロウ</t>
    </rPh>
    <rPh sb="35" eb="36">
      <t>ケン</t>
    </rPh>
    <phoneticPr fontId="2"/>
  </si>
  <si>
    <t>調査</t>
    <rPh sb="0" eb="2">
      <t>チョウサ</t>
    </rPh>
    <phoneticPr fontId="2"/>
  </si>
  <si>
    <t>ワークショップ</t>
    <phoneticPr fontId="2"/>
  </si>
  <si>
    <t>宗像ユリックス</t>
    <rPh sb="0" eb="2">
      <t>ムナカタ</t>
    </rPh>
    <phoneticPr fontId="2"/>
  </si>
  <si>
    <t>移動・依頼</t>
    <rPh sb="0" eb="2">
      <t>イドウ</t>
    </rPh>
    <rPh sb="3" eb="5">
      <t>イライ</t>
    </rPh>
    <phoneticPr fontId="2"/>
  </si>
  <si>
    <t>組織：西</t>
    <rPh sb="0" eb="2">
      <t>ソシキ</t>
    </rPh>
    <rPh sb="3" eb="4">
      <t>ニシ</t>
    </rPh>
    <phoneticPr fontId="2"/>
  </si>
  <si>
    <t>43</t>
    <phoneticPr fontId="2"/>
  </si>
  <si>
    <t>2008</t>
  </si>
  <si>
    <t>2008</t>
    <phoneticPr fontId="2"/>
  </si>
  <si>
    <t>沖縄キリスト教学院大</t>
    <rPh sb="0" eb="2">
      <t>オキナワ</t>
    </rPh>
    <rPh sb="6" eb="7">
      <t>キョウ</t>
    </rPh>
    <rPh sb="7" eb="10">
      <t>ガクインダイ</t>
    </rPh>
    <phoneticPr fontId="2"/>
  </si>
  <si>
    <t>49</t>
    <phoneticPr fontId="2"/>
  </si>
  <si>
    <t>日本人間工学会九州支部第30回大会・人類働態学会西日本地方会第35回大会合同大会</t>
  </si>
  <si>
    <t>大会記、司会記</t>
    <rPh sb="0" eb="2">
      <t>タイカイ</t>
    </rPh>
    <rPh sb="2" eb="3">
      <t>キ</t>
    </rPh>
    <rPh sb="4" eb="6">
      <t>シカイ</t>
    </rPh>
    <rPh sb="6" eb="7">
      <t>キ</t>
    </rPh>
    <phoneticPr fontId="2"/>
  </si>
  <si>
    <t>外科入院患者の体力とその評価について</t>
  </si>
  <si>
    <t>有酸素的作業能力の測度としての多段階負荷時血中乳酸濃度の検討</t>
  </si>
  <si>
    <t>◎A志波和美・進藤宗洋・田中宏暁／森山善彦／近藤芳昭（福岡大体育／佐田病院／福岡大医第二内科）</t>
  </si>
  <si>
    <t>最大酸素摂取量測定時の尿濃縮・希釈機構について</t>
  </si>
  <si>
    <t>◎A井本岳秋・小郷克敏・長尾愛彦・有江醇子・今井義量・沢田芳男（熊本大体質医研・熊本大教育）</t>
  </si>
  <si>
    <t>◎A首藤貴（愛媛大・医学部・整形外科）</t>
  </si>
  <si>
    <t>国際心理学会（東ドイツ・ライプチッヒ）参加記</t>
  </si>
  <si>
    <t>◎A斉藤良夫（中央大・心理）</t>
  </si>
  <si>
    <t>愛媛大学医学部　衛生学教室</t>
  </si>
  <si>
    <t>◎A渡辺孟</t>
  </si>
  <si>
    <t>事務局引きつぎにあたり</t>
  </si>
  <si>
    <t>早弓さんありがとう</t>
  </si>
  <si>
    <t>◎A中村正（代表幹事）</t>
  </si>
  <si>
    <t>JHE刊行助成について</t>
  </si>
  <si>
    <t>人類働態学研究会第16回大会についてのお知らせ</t>
  </si>
  <si>
    <t>事務局が移転します</t>
  </si>
  <si>
    <t>愛媛県医師会館</t>
    <rPh sb="0" eb="3">
      <t>エヒメケン</t>
    </rPh>
    <rPh sb="3" eb="5">
      <t>イシ</t>
    </rPh>
    <rPh sb="5" eb="7">
      <t>カイカン</t>
    </rPh>
    <phoneticPr fontId="2"/>
  </si>
  <si>
    <t>[特別講演]映画と解説：両上肢欠損者のリハビリテーション</t>
  </si>
  <si>
    <t>挨拶</t>
    <rPh sb="0" eb="2">
      <t>アイサツ</t>
    </rPh>
    <phoneticPr fontId="2"/>
  </si>
  <si>
    <t>12-13</t>
  </si>
  <si>
    <t>ホテルデン晴海</t>
  </si>
  <si>
    <t>ホテルデン晴海</t>
    <rPh sb="5" eb="7">
      <t>ハルミ</t>
    </rPh>
    <phoneticPr fontId="2"/>
  </si>
  <si>
    <t>507</t>
  </si>
  <si>
    <t>長寿症候群</t>
  </si>
  <si>
    <t>老化問題とリハビリテ―ション</t>
  </si>
  <si>
    <t>◎A瀬間弥栄子（都神経研）</t>
  </si>
  <si>
    <t>◎A安河内朗（九州芸工大）</t>
  </si>
  <si>
    <t>ジュネーブだより―プロジェクトの設計と評価―</t>
  </si>
  <si>
    <t>◎A小木和孝（労研・ILO）</t>
  </si>
  <si>
    <t>抄録（一般演題）、プログラム</t>
  </si>
  <si>
    <t>広島大院総合科学</t>
    <rPh sb="0" eb="3">
      <t>ヒロシマダイ</t>
    </rPh>
    <rPh sb="3" eb="4">
      <t>イン</t>
    </rPh>
    <rPh sb="4" eb="6">
      <t>ソウゴウ</t>
    </rPh>
    <rPh sb="6" eb="8">
      <t>カガク</t>
    </rPh>
    <phoneticPr fontId="2"/>
  </si>
  <si>
    <t>陳謝</t>
    <rPh sb="0" eb="2">
      <t>チンシャ</t>
    </rPh>
    <phoneticPr fontId="2"/>
  </si>
  <si>
    <t>94</t>
  </si>
  <si>
    <t>第46回全国大会・シンポジウム</t>
  </si>
  <si>
    <t>基調講演</t>
  </si>
  <si>
    <t>第45回人類働態学会全国大会ならびに学会創立40周年記念国際シンポジウムを終えて</t>
  </si>
  <si>
    <t>◎A城憲秀（中部大学）</t>
  </si>
  <si>
    <t>◎A川田裕次郎（順天堂大院）／◎A森島美佳（信州大）</t>
  </si>
  <si>
    <t>◎A水戸和幸（電気通信大学大学院情報理工学研究科）</t>
  </si>
  <si>
    <t>若手優秀発表賞受賞者からの感想</t>
  </si>
  <si>
    <t>◎A石内愛美（九大院）／◎Aユジョンワン（柳政完）（広島大院）／◎A山本真史（京大院）／◎A永橋崇史（九大院）</t>
  </si>
  <si>
    <t>104</t>
  </si>
  <si>
    <t>人類働態学会の「働態研究の方法」が刊行されました・他</t>
  </si>
  <si>
    <t>人類働態学会―日本生理人類学会合同シンポジウム開催のお知らせ</t>
  </si>
  <si>
    <t>引地農園</t>
    <rPh sb="0" eb="2">
      <t>ヒキチ</t>
    </rPh>
    <rPh sb="2" eb="4">
      <t>ノウエン</t>
    </rPh>
    <phoneticPr fontId="2"/>
  </si>
  <si>
    <t>会費・会報販売・刊行</t>
    <rPh sb="0" eb="2">
      <t>カイヒ</t>
    </rPh>
    <rPh sb="3" eb="5">
      <t>カイホウ</t>
    </rPh>
    <rPh sb="5" eb="7">
      <t>ハンバイ</t>
    </rPh>
    <rPh sb="8" eb="10">
      <t>カンコウ</t>
    </rPh>
    <phoneticPr fontId="2"/>
  </si>
  <si>
    <t>日本の農業再生のための福祉工学の展開</t>
  </si>
  <si>
    <t>◎A宇土博(広島文教女子大)</t>
  </si>
  <si>
    <t>わが国農業の現状と諸問題―農作業の身体的負荷軽減を考える</t>
  </si>
  <si>
    <t>◎A今井俊治(ブドウ根域制限栽培研)</t>
  </si>
  <si>
    <t>報告：全容</t>
    <rPh sb="0" eb="2">
      <t>ホウコク</t>
    </rPh>
    <rPh sb="3" eb="5">
      <t>ゼンヨウ</t>
    </rPh>
    <phoneticPr fontId="2"/>
  </si>
  <si>
    <t>◎A香原志勢（元立教大）、真家和生（大妻女子大）、松村秋芳（防衛医大）、田中秀幸（東京農工）</t>
    <phoneticPr fontId="2"/>
  </si>
  <si>
    <t>対談</t>
    <rPh sb="0" eb="2">
      <t>タイダン</t>
    </rPh>
    <phoneticPr fontId="2"/>
  </si>
  <si>
    <t>香原志勢</t>
    <rPh sb="0" eb="2">
      <t>カハラ</t>
    </rPh>
    <rPh sb="2" eb="3">
      <t>シ</t>
    </rPh>
    <rPh sb="3" eb="4">
      <t>ゼイ</t>
    </rPh>
    <phoneticPr fontId="2"/>
  </si>
  <si>
    <t>日本生理人類学会</t>
    <rPh sb="0" eb="2">
      <t>ニホン</t>
    </rPh>
    <rPh sb="2" eb="7">
      <t>セイリジンルイガク</t>
    </rPh>
    <rPh sb="7" eb="8">
      <t>カイ</t>
    </rPh>
    <phoneticPr fontId="2"/>
  </si>
  <si>
    <t>会員の皆様へ：会長からのご報告</t>
  </si>
  <si>
    <t>会長</t>
    <rPh sb="0" eb="2">
      <t>カイチョウ</t>
    </rPh>
    <phoneticPr fontId="2"/>
  </si>
  <si>
    <t>121</t>
    <phoneticPr fontId="2"/>
  </si>
  <si>
    <t>2011</t>
    <phoneticPr fontId="2"/>
  </si>
  <si>
    <t>123</t>
    <phoneticPr fontId="2"/>
  </si>
  <si>
    <t>127</t>
    <phoneticPr fontId="2"/>
  </si>
  <si>
    <t>128</t>
    <phoneticPr fontId="2"/>
  </si>
  <si>
    <t>129</t>
    <phoneticPr fontId="2"/>
  </si>
  <si>
    <t>130</t>
    <phoneticPr fontId="2"/>
  </si>
  <si>
    <t>132</t>
    <phoneticPr fontId="2"/>
  </si>
  <si>
    <t>681</t>
  </si>
  <si>
    <t>高齢者の一日―生活の中の移動を中心に―</t>
  </si>
  <si>
    <t>◎A肝付邦憲（労研）</t>
  </si>
  <si>
    <t>◎A武富志郎（宮崎養護学校）</t>
  </si>
  <si>
    <t>[杏林大医学部衛生学教室]</t>
  </si>
  <si>
    <t>◎A松本一弥</t>
  </si>
  <si>
    <t>第19回大会をお世話して</t>
  </si>
  <si>
    <t>力学的にみたヒトの歩行</t>
  </si>
  <si>
    <t>動揺（立位）について</t>
  </si>
  <si>
    <t>労働科学からみた姿勢</t>
  </si>
  <si>
    <t>家事作業における姿勢</t>
  </si>
  <si>
    <t>制御工学における姿勢の問題点</t>
  </si>
  <si>
    <t>筋電図よりみた姿勢</t>
  </si>
  <si>
    <t>体育生理学における姿勢の研究</t>
  </si>
  <si>
    <t>単調作業とパフォーマンス</t>
  </si>
  <si>
    <t>単調作業における機能変動</t>
  </si>
  <si>
    <t>検壜作業におけるパフォーマンスと作業態度について</t>
  </si>
  <si>
    <t>単調における入眠</t>
  </si>
  <si>
    <t>単調作業者の意識調査について</t>
  </si>
  <si>
    <t>高温時最大下作業の負担測定</t>
  </si>
  <si>
    <t>築紫山脈三瀬村住民の作業能力の研究</t>
  </si>
  <si>
    <t>最大下作業による作業能の評価</t>
  </si>
  <si>
    <t>精神薄弱者の作業能力</t>
  </si>
  <si>
    <t>勤労青壮年者のWork Capacityとそのトレーニング効果</t>
  </si>
  <si>
    <t>青少年の作業能力と学校体育の効果</t>
  </si>
  <si>
    <t>都市・農村青少年の作業能力</t>
  </si>
  <si>
    <t>作業能力の測定法と国際比較</t>
  </si>
  <si>
    <t>自動車交通騒音にたいする人間の反応</t>
  </si>
  <si>
    <t>航空機騒音にたいする人間の反応</t>
  </si>
  <si>
    <t>環境音楽にたいする人間の反応</t>
  </si>
  <si>
    <t>騒音の運動系への影響</t>
  </si>
  <si>
    <t>聴覚刺激と瞳孔反応</t>
  </si>
  <si>
    <t>騒音のHomeostasisの乱れ</t>
  </si>
  <si>
    <t>都市化と変異</t>
  </si>
  <si>
    <t>身長の発育現象にみられる地域差</t>
  </si>
  <si>
    <t>騒音・煙公害地区児童の発育特性</t>
  </si>
  <si>
    <t>発育にみる環境の影響−とくに一村内での標高差と身長の関連について−</t>
  </si>
  <si>
    <t>家庭（親）の職業と発育</t>
  </si>
  <si>
    <t>三才児健康診査に関する一考察</t>
  </si>
  <si>
    <t>高温下筋労作が生体におよぼす影響</t>
  </si>
  <si>
    <t>腱反射閾にみる高温労作負担</t>
  </si>
  <si>
    <t>鉄鋼業における高熱対策</t>
  </si>
  <si>
    <t>高温作業における電解質代謝と内分泌</t>
  </si>
  <si>
    <t>高温労働の許容基準</t>
  </si>
  <si>
    <t>追加発言</t>
  </si>
  <si>
    <t>パンティストッキング着用に関する衣服衛生学的研究</t>
  </si>
  <si>
    <t>衣服気候に関する研究</t>
  </si>
  <si>
    <t>婦人服装の体温調節に関する研究−被服の型の相違が保温効果におよぼす影響−</t>
  </si>
  <si>
    <t>軽作業の被服と温熱</t>
  </si>
  <si>
    <t>衣服圧に関する研究</t>
  </si>
  <si>
    <t>司会　◎A森清善行（神戸大）</t>
    <phoneticPr fontId="2"/>
  </si>
  <si>
    <t>司会　◎A藤本実雄（九州大・教養）</t>
    <phoneticPr fontId="2"/>
  </si>
  <si>
    <t>司会　◎A佐藤方彦（九州芸工大・人間工学）</t>
    <phoneticPr fontId="2"/>
  </si>
  <si>
    <t>プログラムとセッション別解説</t>
    <rPh sb="11" eb="12">
      <t>ベツ</t>
    </rPh>
    <rPh sb="12" eb="14">
      <t>カイセツ</t>
    </rPh>
    <phoneticPr fontId="2"/>
  </si>
  <si>
    <t>仏教の視点による共生</t>
    <phoneticPr fontId="2"/>
  </si>
  <si>
    <t>人間と技術の共生について―人間工学の視点から―</t>
    <phoneticPr fontId="2"/>
  </si>
  <si>
    <t>人と人の共生―かかわりの原理から－</t>
    <phoneticPr fontId="2"/>
  </si>
  <si>
    <t>利き手と生活行動の共生</t>
  </si>
  <si>
    <t>利き手の発生と維持</t>
  </si>
  <si>
    <t>大型類人猿の利き手</t>
  </si>
  <si>
    <t>乗り物利用時や運動時における利き手</t>
  </si>
  <si>
    <t>◎A山岡俊樹(和歌山大)</t>
  </si>
  <si>
    <t>◎A真家和生(大妻女子大)、松村秋芳・中村好宏(防衛医大)</t>
  </si>
  <si>
    <t>◎A松村秋芳(防衛医大)、真家和生(大妻女子大)、高橋裕((防衛医大)</t>
  </si>
  <si>
    <t>◎A植竹照雄(東京農工大院)</t>
  </si>
  <si>
    <t>抄録（解説）</t>
    <rPh sb="0" eb="2">
      <t>ショウロク</t>
    </rPh>
    <rPh sb="3" eb="5">
      <t>カイセツ</t>
    </rPh>
    <phoneticPr fontId="2"/>
  </si>
  <si>
    <t>13</t>
    <phoneticPr fontId="2"/>
  </si>
  <si>
    <t>14</t>
    <phoneticPr fontId="2"/>
  </si>
  <si>
    <t>世話人</t>
    <rPh sb="0" eb="2">
      <t>セワ</t>
    </rPh>
    <rPh sb="2" eb="3">
      <t>ニン</t>
    </rPh>
    <phoneticPr fontId="2"/>
  </si>
  <si>
    <t>10</t>
    <phoneticPr fontId="2"/>
  </si>
  <si>
    <t>◎A横山真太郎（北大衛生工学）</t>
  </si>
  <si>
    <t>◎A高崎裕治（九州芸工大）</t>
  </si>
  <si>
    <t>抄録・司会のまとめ</t>
  </si>
  <si>
    <t>抄録・まとめ</t>
  </si>
  <si>
    <t>関東地方会第3回大会／テーマ：動作の記録と解析</t>
    <phoneticPr fontId="2"/>
  </si>
  <si>
    <t>関東地方会第4回大会／テーマ：生活の時間研究</t>
    <phoneticPr fontId="2"/>
  </si>
  <si>
    <t>20-21</t>
    <phoneticPr fontId="2"/>
  </si>
  <si>
    <t>23-25</t>
    <phoneticPr fontId="2"/>
  </si>
  <si>
    <t>福岡市他</t>
    <rPh sb="0" eb="2">
      <t>フクオカ</t>
    </rPh>
    <rPh sb="2" eb="3">
      <t>シ</t>
    </rPh>
    <rPh sb="3" eb="4">
      <t>ホカ</t>
    </rPh>
    <phoneticPr fontId="2"/>
  </si>
  <si>
    <t>福岡国際ホール</t>
    <rPh sb="0" eb="2">
      <t>フクオカ</t>
    </rPh>
    <rPh sb="2" eb="4">
      <t>コクサイ</t>
    </rPh>
    <phoneticPr fontId="2"/>
  </si>
  <si>
    <t xml:space="preserve"> 全</t>
    <rPh sb="1" eb="2">
      <t>ゼン</t>
    </rPh>
    <phoneticPr fontId="2"/>
  </si>
  <si>
    <t>11-12</t>
    <phoneticPr fontId="2"/>
  </si>
  <si>
    <t>奈良市</t>
    <rPh sb="0" eb="3">
      <t>ナラシ</t>
    </rPh>
    <phoneticPr fontId="2"/>
  </si>
  <si>
    <t>奈良女子大</t>
    <rPh sb="0" eb="2">
      <t>ナラ</t>
    </rPh>
    <rPh sb="2" eb="5">
      <t>ジョシダイ</t>
    </rPh>
    <phoneticPr fontId="2"/>
  </si>
  <si>
    <t>抄録・司会記（一般演題・シンポジウム）</t>
  </si>
  <si>
    <t>生活革新時代における衣生活の対応</t>
  </si>
  <si>
    <t>◎A加地悦子（別府大）</t>
  </si>
  <si>
    <t>日本の疲労研究における方法の現状とその展望</t>
  </si>
  <si>
    <t>インドネシアの産業発展とアーゴノミクスの役割</t>
  </si>
  <si>
    <t>Samutplakarn地方の工業化と地域衛生向上における国際協力</t>
  </si>
  <si>
    <t>私のアーゴノミクス観</t>
  </si>
  <si>
    <t>ILOの活動計画とアーゴノミクス</t>
  </si>
  <si>
    <t>小木和孝（労研）</t>
    <phoneticPr fontId="2"/>
  </si>
  <si>
    <t>A.Manuaba（バリ島Udayana大）</t>
    <phoneticPr fontId="2"/>
  </si>
  <si>
    <t>M.Wonpanich（タイMahidol大）</t>
    <phoneticPr fontId="2"/>
  </si>
  <si>
    <t>Ko教授（台湾）</t>
    <phoneticPr fontId="2"/>
  </si>
  <si>
    <t>田中隆二（ILOアジア太平洋市域事務所、バンコク）</t>
    <phoneticPr fontId="2"/>
  </si>
  <si>
    <t>[拓殖大工学部工業デザイン科人間工学]</t>
  </si>
  <si>
    <t>◎A大越有近（拓殖大）</t>
  </si>
  <si>
    <t>自然言語理解と情緒的処理</t>
  </si>
  <si>
    <t>人間と機械の対話 −ファジー情報処理−</t>
  </si>
  <si>
    <t>健康管理の情報処理</t>
  </si>
  <si>
    <t>◎A高城博文（九州健康科学研）</t>
  </si>
  <si>
    <t>大会と見学会をお世話して</t>
  </si>
  <si>
    <t>◎A今井義量（鹿屋体育大）</t>
  </si>
  <si>
    <t>人類働態学会に参加して</t>
  </si>
  <si>
    <t>◎A志村正子（鹿屋体育大）／◎A長曽我部博（宮崎大教育）</t>
  </si>
  <si>
    <t>大谷石採掘場跡・宇都宮大学農場見学を企画して</t>
  </si>
  <si>
    <t>夏季研究会に参加して</t>
  </si>
  <si>
    <t>◎A柿沢敏文（筑波大）</t>
  </si>
  <si>
    <t>1拡大</t>
  </si>
  <si>
    <t>大谷石採掘場跡・宇都宮大学農場見学</t>
    <phoneticPr fontId="2"/>
  </si>
  <si>
    <t>大谷石採掘場跡・宇都宮大学農場</t>
    <phoneticPr fontId="2"/>
  </si>
  <si>
    <t>937</t>
  </si>
  <si>
    <t>環境の中を移動する人間と視覚情報</t>
  </si>
  <si>
    <t>◎A中島英司（鹿屋体育大哲学）</t>
  </si>
  <si>
    <t>神経科学からみた情報処理雑考</t>
  </si>
  <si>
    <t>パプアニューギニア人と働怠学</t>
  </si>
  <si>
    <t>◎A稲岡司（熊本大医公衆衛生）</t>
  </si>
  <si>
    <t>自己管理をめざした教育</t>
  </si>
  <si>
    <t>東京大学医学部保健学科人類生態学教室</t>
  </si>
  <si>
    <t>◎A鈴木継美</t>
  </si>
  <si>
    <t>人類働態学会・東日本地方会第17回大会</t>
  </si>
  <si>
    <t>日本女子体育大学</t>
  </si>
  <si>
    <t>生活活動時間研究における「簡易スポットチェック法」の紹介</t>
  </si>
  <si>
    <t>◎A門司和彦（長崎大）</t>
  </si>
  <si>
    <t>ある老漁師との出会いから</t>
  </si>
  <si>
    <t>◎A川上剛（産医研）</t>
  </si>
  <si>
    <t>西ドイツで考えたこと‐働くことと生きること</t>
  </si>
  <si>
    <t>熊本大学医学部公衆衛生学講座</t>
  </si>
  <si>
    <t>◎A二塚信</t>
  </si>
  <si>
    <t>949</t>
  </si>
  <si>
    <t>人類働態学会第24回大会</t>
  </si>
  <si>
    <t>東京大学</t>
  </si>
  <si>
    <t>環境と人間の行動</t>
  </si>
  <si>
    <t>人間行動の観察方法 −パプアニューギニア調査から−</t>
  </si>
  <si>
    <t>高層・高密度居住と子供の発達</t>
  </si>
  <si>
    <t>痴呆老人の異常精神症状と環境</t>
  </si>
  <si>
    <t>人口減少地域住民の保健行動</t>
  </si>
  <si>
    <t>受療行動にかかわる環境</t>
  </si>
  <si>
    <t>人類働態学会第24回大会を終わって</t>
  </si>
  <si>
    <t>人類働態学会・西日本地方会第14回大会</t>
  </si>
  <si>
    <t>飯塚市</t>
  </si>
  <si>
    <t>近畿大学九州工学部</t>
  </si>
  <si>
    <t>地方会、全国事務局の移転</t>
  </si>
  <si>
    <t>人類働態学会第25回大会</t>
  </si>
  <si>
    <t>24</t>
    <phoneticPr fontId="2"/>
  </si>
  <si>
    <t>12-14</t>
    <phoneticPr fontId="2"/>
  </si>
  <si>
    <t>高知市</t>
  </si>
  <si>
    <t>高知市</t>
    <rPh sb="0" eb="3">
      <t>コウチシ</t>
    </rPh>
    <phoneticPr fontId="2"/>
  </si>
  <si>
    <t>61</t>
  </si>
  <si>
    <t>969</t>
  </si>
  <si>
    <t>会長に就任して</t>
  </si>
  <si>
    <t>◎A松田達郎（武蔵野美大）</t>
  </si>
  <si>
    <t>会長を辞すにあたって</t>
  </si>
  <si>
    <t>「現代労働衛生ハンドブック」における「人類働態学」</t>
  </si>
  <si>
    <t>集団観察にこだわる</t>
  </si>
  <si>
    <t>筑波大学心身障害学系</t>
  </si>
  <si>
    <t>高知会館・共済会館</t>
  </si>
  <si>
    <t>抄録（一般演題、特別講演、シンポジウム）</t>
  </si>
  <si>
    <t>海外技術協力の将来展望</t>
  </si>
  <si>
    <t>老人と行動と生活環境</t>
  </si>
  <si>
    <t>老人の特徴と社会的役割</t>
  </si>
  <si>
    <t>高齢者の行動特性と居住環境計画−居住志向を中心に−</t>
  </si>
  <si>
    <t>交通事故から見た高齢者の行動特性と都市環境</t>
  </si>
  <si>
    <t>老人の社会的活動と健康</t>
  </si>
  <si>
    <t>第25回大会をお世話して</t>
  </si>
  <si>
    <t>◎A大原啓志（高知医大公衆衛生）</t>
  </si>
  <si>
    <t>大会事務局を担当して</t>
  </si>
  <si>
    <t>◎A三野善央（高知医大公衆衛生）</t>
  </si>
  <si>
    <t>◎A高橋尚子（筑波大学院）</t>
  </si>
  <si>
    <t>人類働態学会・西日本地方会第15回大会</t>
  </si>
  <si>
    <t>6-7</t>
  </si>
  <si>
    <t>北九州市</t>
  </si>
  <si>
    <t>産業医科大学</t>
  </si>
  <si>
    <t>抄録（シンポジウム、一般演題、特別講演）</t>
  </si>
  <si>
    <t>展望　人類働態学‐その課題と社会的役割‐</t>
  </si>
  <si>
    <t>司会　香原志勢（立教大・一般教育）</t>
  </si>
  <si>
    <t>人類働態学再考</t>
  </si>
  <si>
    <t>人類生態学の視点から</t>
  </si>
  <si>
    <t>◎A竹本泰一郎（長崎大医公衛）</t>
  </si>
  <si>
    <t>生理人類学の視点から</t>
  </si>
  <si>
    <t>疫学の視点から</t>
  </si>
  <si>
    <t>◎A吉村健清（産業医大臨床疫学）</t>
  </si>
  <si>
    <t>心理工学の視点から</t>
  </si>
  <si>
    <t>◎A八木昭宏（関西学院大文心理）</t>
  </si>
  <si>
    <t>沈黙の螺旋</t>
  </si>
  <si>
    <t>人類働態学会・東日本地方会第18回大会</t>
  </si>
  <si>
    <t>筑波大学</t>
  </si>
  <si>
    <t>第26回大会のお知らせ</t>
  </si>
  <si>
    <t>投稿募集（分類説明）</t>
  </si>
  <si>
    <t>第61号別冊</t>
    <phoneticPr fontId="2"/>
  </si>
  <si>
    <t>人類働態学会会員名簿（1990/12/31）</t>
    <phoneticPr fontId="2"/>
  </si>
  <si>
    <t>15-16</t>
    <phoneticPr fontId="2"/>
  </si>
  <si>
    <t>お茶の水女子大</t>
  </si>
  <si>
    <t>お茶の水女子大</t>
    <rPh sb="1" eb="2">
      <t>チャ</t>
    </rPh>
    <rPh sb="3" eb="4">
      <t>ミズ</t>
    </rPh>
    <rPh sb="4" eb="7">
      <t>ジョシダイ</t>
    </rPh>
    <phoneticPr fontId="2"/>
  </si>
  <si>
    <t>62</t>
  </si>
  <si>
    <t>働態学研究のTHPへの寄与</t>
  </si>
  <si>
    <t>人間の衣服づくりを考える</t>
  </si>
  <si>
    <t>◎A長塩滋子</t>
  </si>
  <si>
    <t>空間行動を研究して</t>
  </si>
  <si>
    <t>◎A小西啓史（武蔵野女子大）</t>
  </si>
  <si>
    <t>現代絵画における創作過程の分析</t>
  </si>
  <si>
    <t>マウンテンバイク考</t>
  </si>
  <si>
    <t>日本女子大学人間社会学部心理学科生理心理学研究室</t>
  </si>
  <si>
    <t>◎A川原ゆり</t>
  </si>
  <si>
    <t>人類働態学会・東日本地方会第19回大会</t>
  </si>
  <si>
    <t>人類働態学会・西日本地方会第16回大会</t>
  </si>
  <si>
    <t>広島市</t>
  </si>
  <si>
    <t>マツダ株式会社</t>
  </si>
  <si>
    <t>顧客第一主義の経営</t>
  </si>
  <si>
    <t>◎A山本健一（マツダ（株）代表取締役会長）</t>
  </si>
  <si>
    <t>「はきもの」に見られる日本人の知恵</t>
  </si>
  <si>
    <t>◎A丸山茂樹（日本はきもの博物館長・広島県立歴史博物館長）</t>
  </si>
  <si>
    <t>成熟社会における能力開発システム（大塚製薬（株）の場合）</t>
  </si>
  <si>
    <t>国際的観点に立ったエルゴノミクス</t>
  </si>
  <si>
    <t>第3回東南アジア人間工学連合（SEAES）、第13回アジア労働衛生会議（ACOH）の合同大会お知らせ</t>
  </si>
  <si>
    <t>夏季研究会のお知らせ（1991/8）</t>
  </si>
  <si>
    <t>1007</t>
    <phoneticPr fontId="2"/>
  </si>
  <si>
    <t>夏季</t>
  </si>
  <si>
    <t>生きがいセミナー</t>
  </si>
  <si>
    <t>28-29</t>
  </si>
  <si>
    <t>群馬県太田市</t>
    <rPh sb="0" eb="3">
      <t>グンマケン</t>
    </rPh>
    <rPh sb="3" eb="6">
      <t>オオタシ</t>
    </rPh>
    <phoneticPr fontId="2"/>
  </si>
  <si>
    <t>東毛学習文化センター、三枚橋病院</t>
    <rPh sb="0" eb="1">
      <t>ヒガシ</t>
    </rPh>
    <rPh sb="1" eb="2">
      <t>ケ</t>
    </rPh>
    <rPh sb="2" eb="4">
      <t>ガクシュウ</t>
    </rPh>
    <rPh sb="4" eb="6">
      <t>ブンカ</t>
    </rPh>
    <rPh sb="11" eb="13">
      <t>サンマイ</t>
    </rPh>
    <rPh sb="13" eb="14">
      <t>ハシ</t>
    </rPh>
    <rPh sb="14" eb="16">
      <t>ビョウイン</t>
    </rPh>
    <phoneticPr fontId="2"/>
  </si>
  <si>
    <t>生きがいセミナー、三枚橋病院見学</t>
    <rPh sb="0" eb="1">
      <t>イ</t>
    </rPh>
    <rPh sb="9" eb="11">
      <t>サンマイ</t>
    </rPh>
    <rPh sb="11" eb="12">
      <t>ハシ</t>
    </rPh>
    <rPh sb="12" eb="14">
      <t>ビョウイン</t>
    </rPh>
    <rPh sb="14" eb="16">
      <t>ケンガク</t>
    </rPh>
    <phoneticPr fontId="2"/>
  </si>
  <si>
    <t>1027</t>
  </si>
  <si>
    <t>生涯学習について一考察</t>
  </si>
  <si>
    <t>◎A松田達郎（群馬県立東毛学習文化センター）</t>
  </si>
  <si>
    <t>高齢者の“社会的な関係”と健康</t>
  </si>
  <si>
    <t>◎A大原啓志（高知医大）</t>
  </si>
  <si>
    <t>高齢化社会と家庭生活</t>
  </si>
  <si>
    <t>◎A岡島史佳（聖セシリア女子短大）</t>
  </si>
  <si>
    <t>東北タイ研究結果</t>
  </si>
  <si>
    <t>◎A大澤清二（大妻女子大・人間生活科学研）</t>
  </si>
  <si>
    <t>疲れないシートを目指して　中国ツボ医学を取り入れたシート開発のアプローチ</t>
  </si>
  <si>
    <t>◎A中野潤一（池田物産（株）実験課）</t>
  </si>
  <si>
    <t>人類働態学会第26回大会</t>
  </si>
  <si>
    <t>抄録（シンポジウム、一般演題）</t>
  </si>
  <si>
    <t>美の働態学</t>
  </si>
  <si>
    <t>感性的伝達の構造</t>
  </si>
  <si>
    <t>都市の美しさ</t>
  </si>
  <si>
    <t>もてる顔はどう変わってきたか</t>
  </si>
  <si>
    <t>雄はなぜ美しいか</t>
  </si>
  <si>
    <t>映像記録型ドライブレコーダによる出会い頭ニアミス・事故分析－運転者働態からみた交差点視界評価と予防安全－</t>
  </si>
  <si>
    <t>一般演題・フォーラム趣旨</t>
    <rPh sb="0" eb="2">
      <t>イッパン</t>
    </rPh>
    <rPh sb="2" eb="4">
      <t>エンダイ</t>
    </rPh>
    <rPh sb="10" eb="12">
      <t>シュシ</t>
    </rPh>
    <phoneticPr fontId="2"/>
  </si>
  <si>
    <t>プログラム・抄録</t>
    <rPh sb="6" eb="8">
      <t>ショウロク</t>
    </rPh>
    <phoneticPr fontId="2"/>
  </si>
  <si>
    <t>抄録・司会記（一般演題）</t>
    <rPh sb="0" eb="2">
      <t>ショウロク</t>
    </rPh>
    <rPh sb="3" eb="5">
      <t>シカイ</t>
    </rPh>
    <rPh sb="5" eb="6">
      <t>キ</t>
    </rPh>
    <rPh sb="7" eb="9">
      <t>イッパン</t>
    </rPh>
    <rPh sb="9" eb="11">
      <t>エンダイ</t>
    </rPh>
    <phoneticPr fontId="2"/>
  </si>
  <si>
    <t>国際シンポジウム〝アジアにおける産業化の影響とアーゴノミクス〟（1976年9月26日-27日）開催に関する報告</t>
  </si>
  <si>
    <t>熊本大学体質医学研究所の形態学の紹介</t>
  </si>
  <si>
    <t>◎A今井義量</t>
  </si>
  <si>
    <t>アジア産業保険会議の第1回と8回を省みて</t>
  </si>
  <si>
    <t>◎A斎藤一（労研）</t>
  </si>
  <si>
    <t>国際</t>
    <rPh sb="0" eb="2">
      <t>コクサイ</t>
    </rPh>
    <phoneticPr fontId="2"/>
  </si>
  <si>
    <t>国際文化会館</t>
    <rPh sb="0" eb="2">
      <t>コクサイ</t>
    </rPh>
    <rPh sb="2" eb="4">
      <t>ブンカ</t>
    </rPh>
    <rPh sb="4" eb="6">
      <t>カイカン</t>
    </rPh>
    <phoneticPr fontId="2"/>
  </si>
  <si>
    <t>291</t>
  </si>
  <si>
    <t>体力とは何か―防衛体力―</t>
  </si>
  <si>
    <t>合宿談話会“生体反応の信頼性”</t>
    <phoneticPr fontId="2"/>
  </si>
  <si>
    <t>抄録（一般演題）</t>
    <phoneticPr fontId="2"/>
  </si>
  <si>
    <t>抄録・討論</t>
  </si>
  <si>
    <t>松村秋芳</t>
    <rPh sb="0" eb="2">
      <t>マツムラ</t>
    </rPh>
    <rPh sb="2" eb="4">
      <t>アキヨシ</t>
    </rPh>
    <phoneticPr fontId="2"/>
  </si>
  <si>
    <t>全体</t>
  </si>
  <si>
    <t>全体</t>
    <rPh sb="0" eb="2">
      <t>ゼンタイ</t>
    </rPh>
    <phoneticPr fontId="2"/>
  </si>
  <si>
    <t>地域づくりと共生</t>
    <rPh sb="0" eb="2">
      <t>チイキ</t>
    </rPh>
    <rPh sb="6" eb="8">
      <t>キョウセイ</t>
    </rPh>
    <phoneticPr fontId="2"/>
  </si>
  <si>
    <t>パネルディスカッション：共生を考える</t>
    <rPh sb="12" eb="14">
      <t>キョウセイ</t>
    </rPh>
    <rPh sb="15" eb="16">
      <t>カンガ</t>
    </rPh>
    <phoneticPr fontId="2"/>
  </si>
  <si>
    <t>利き手と生活行動の共生</t>
    <rPh sb="0" eb="3">
      <t>キキテ</t>
    </rPh>
    <rPh sb="4" eb="6">
      <t>セイカツ</t>
    </rPh>
    <rPh sb="6" eb="8">
      <t>コウドウ</t>
    </rPh>
    <rPh sb="9" eb="11">
      <t>キョウセイ</t>
    </rPh>
    <phoneticPr fontId="2"/>
  </si>
  <si>
    <t>追悼</t>
    <rPh sb="0" eb="2">
      <t>ツイトウ</t>
    </rPh>
    <phoneticPr fontId="2"/>
  </si>
  <si>
    <t>生活助具との共生－介護と生活助具－</t>
    <rPh sb="0" eb="2">
      <t>セイカツ</t>
    </rPh>
    <rPh sb="2" eb="3">
      <t>ジョ</t>
    </rPh>
    <rPh sb="3" eb="4">
      <t>グ</t>
    </rPh>
    <rPh sb="6" eb="8">
      <t>キョウセイ</t>
    </rPh>
    <phoneticPr fontId="2"/>
  </si>
  <si>
    <t>267</t>
  </si>
  <si>
    <t>エルゴロジーの中の動作</t>
  </si>
  <si>
    <t>◎A渡辺俊男（横浜国大教育）</t>
  </si>
  <si>
    <t>人類働態学研究会第11回大会</t>
  </si>
  <si>
    <t>15-16</t>
  </si>
  <si>
    <t>福山市</t>
  </si>
  <si>
    <t>廣島大学福山分校</t>
  </si>
  <si>
    <t>人間とシステム</t>
  </si>
  <si>
    <t>被服構成の基礎</t>
  </si>
  <si>
    <t>労働と睡眠</t>
  </si>
  <si>
    <t>大会をお世話して</t>
  </si>
  <si>
    <t>◎A萩原仁（広島大学）</t>
  </si>
  <si>
    <t>働態の窓（8）</t>
  </si>
  <si>
    <t>◎A中野豊道（東洋工業附属病院・広大）</t>
  </si>
  <si>
    <t>第19回人類働態学会西日本地方会</t>
  </si>
  <si>
    <t>働態と健康：シンポジウムのねらい「有病量転換Morbidity Trasitionの完成へ向けて</t>
  </si>
  <si>
    <t>◎A門司和彦（長崎大医）</t>
  </si>
  <si>
    <t>加齢と体構成変化</t>
  </si>
  <si>
    <t>◎A田原靖昭（長崎大教養保健体育）</t>
  </si>
  <si>
    <t>中高年齢者の環境適応能</t>
  </si>
  <si>
    <t>◎A神代雅晴（産業医大産業生態研人間工学）</t>
  </si>
  <si>
    <t>長崎市の在宅老人ケアの実態と対策</t>
  </si>
  <si>
    <t>◎A永田耕司（長崎大医公衆衛生）</t>
  </si>
  <si>
    <t>第22回人類働態学会東日本地方会</t>
  </si>
  <si>
    <t>人類働態学会第30回大会のお知らせ</t>
  </si>
  <si>
    <t>人類働態学会会員名簿（1995/6/20）</t>
  </si>
  <si>
    <t>長崎大</t>
    <phoneticPr fontId="2"/>
  </si>
  <si>
    <t>人類働態学と健康科学</t>
    <phoneticPr fontId="2"/>
  </si>
  <si>
    <t>家の光ビル</t>
    <rPh sb="0" eb="1">
      <t>イエ</t>
    </rPh>
    <rPh sb="2" eb="3">
      <t>ヒカリ</t>
    </rPh>
    <phoneticPr fontId="2"/>
  </si>
  <si>
    <t>アジア地域の労働改善協力に見る変化</t>
  </si>
  <si>
    <t>◎A小木和孝（労働科学研）</t>
  </si>
  <si>
    <t>第4回東南アジア人間工学会に参加して</t>
  </si>
  <si>
    <t>宇宙開発事業団筑波宇宙センター</t>
  </si>
  <si>
    <t>真夏の夜の夢をつくばの宇宙センターで</t>
    <phoneticPr fontId="2"/>
  </si>
  <si>
    <t>◎A長沼敦昌（筑波大）／◎A真家和生（大妻女子大）</t>
  </si>
  <si>
    <t>人類働態学会第29回大会</t>
  </si>
  <si>
    <t>7-9</t>
  </si>
  <si>
    <t>網走市</t>
  </si>
  <si>
    <t>東京農業大学</t>
  </si>
  <si>
    <t>北の地での学会開催して</t>
  </si>
  <si>
    <t>◎A大西徳明（東京農大）</t>
  </si>
  <si>
    <t>人類働態学会の受付をしたこと、あるいは、「正しい」疲労について</t>
  </si>
  <si>
    <t>◎A松井俊和（東京農大生物産業学部）</t>
  </si>
  <si>
    <t>◎A堀内弓子（横浜女子短大）</t>
  </si>
  <si>
    <t>3（拡大）</t>
  </si>
  <si>
    <t>1283</t>
  </si>
  <si>
    <t>過疎地で過疎を考える−星と山の静けさの中、村のお年寄りと和尚さんを囲んで−</t>
  </si>
  <si>
    <t>24-25</t>
  </si>
  <si>
    <t>長野県上水内郡中条村</t>
  </si>
  <si>
    <t>エルゴロジーとは臨界体力学と見つけたり</t>
  </si>
  <si>
    <t>◎A加藤哲郎（一橋大・政治学）</t>
  </si>
  <si>
    <t>「過疎地で過疎を与える」夏季研究会に参加して</t>
  </si>
  <si>
    <t>◎A丸小野敦子（West Virginia大）</t>
  </si>
  <si>
    <t>人類働態学会夏季研究会い参加して</t>
  </si>
  <si>
    <t>◎A三井智子（長野県短大・人間工学）</t>
  </si>
  <si>
    <t>中条村見聞と印象記</t>
  </si>
  <si>
    <t>お茶の水女子大学生活科学部人間科学</t>
  </si>
  <si>
    <t>第20回人類働態学会西日本地方会</t>
  </si>
  <si>
    <t>総合せき損センター</t>
  </si>
  <si>
    <t>第23回人類働態学会東日本地方会</t>
  </si>
  <si>
    <t>人類働態学会創立25周年記念第31回大会のご案内</t>
  </si>
  <si>
    <t>26-28</t>
    <phoneticPr fontId="2"/>
  </si>
  <si>
    <t>横浜テクノタワーホテル</t>
    <rPh sb="0" eb="2">
      <t>ヨコハマ</t>
    </rPh>
    <phoneticPr fontId="2"/>
  </si>
  <si>
    <t>1301</t>
  </si>
  <si>
    <t>人類働態学会創立25周年記念第31回大会・国際シンポジウム</t>
  </si>
  <si>
    <t>人類働態学会第31回大会の感想</t>
  </si>
  <si>
    <t>◎A高橋真人（神奈川大）</t>
  </si>
  <si>
    <t>人類働態学会第30回大会</t>
  </si>
  <si>
    <t>飯田橋レインボーホール</t>
  </si>
  <si>
    <t>人類働態学研究のための方法論</t>
  </si>
  <si>
    <t>－働態研究に共通する視点とその有効性－</t>
  </si>
  <si>
    <t>第21回人類働態学会西日本地方会</t>
  </si>
  <si>
    <t>産業医科大</t>
  </si>
  <si>
    <t>人類働態学会東日本地方会（案内）</t>
  </si>
  <si>
    <t>人類働態学会会員名簿（1998/2/13）</t>
  </si>
  <si>
    <t>筑波大</t>
    <rPh sb="0" eb="3">
      <t>ツクバダイ</t>
    </rPh>
    <phoneticPr fontId="2"/>
  </si>
  <si>
    <t>1335</t>
  </si>
  <si>
    <t>[大阪市立大学生活科学部生活環境学科人間工学研究室]</t>
  </si>
  <si>
    <t>第22回人類働態学会西日本地方会</t>
  </si>
  <si>
    <t>広島工業大</t>
  </si>
  <si>
    <t>実験的肥満動物の立場から</t>
  </si>
  <si>
    <t>◎A奥田拓道（愛媛大医生化学第2）</t>
  </si>
  <si>
    <t>肥満児教室の経験から</t>
  </si>
  <si>
    <t>◎A河野恒文（松山市成人病センター）</t>
  </si>
  <si>
    <t>運動処方の立場から</t>
  </si>
  <si>
    <t>◎A進藤宗洋（福岡大体育運動生理）</t>
  </si>
  <si>
    <t>中高年肥満婦人への効果をみて</t>
  </si>
  <si>
    <t>◎A材木允男（愛媛大医衛生）</t>
  </si>
  <si>
    <t>最大酸素摂取量間接推定法の比較－被験者の身体活動度を中心として</t>
  </si>
  <si>
    <t>◎A吉良悟・成相隆之・山崎和彦・綿貫茂喜（九州芸工大）</t>
  </si>
  <si>
    <t>日本人の最大酸素摂取量における性差－特に体組成の観点から－</t>
  </si>
  <si>
    <t>◎A吉岡創・安河内朗・久保田千絵・藤家馨（九州芸工大）</t>
  </si>
  <si>
    <t>鍛錬中高年男子および肥満中年女子の最大酸素摂取量</t>
  </si>
  <si>
    <t>◎A吉武裕・日野精二・小村堯・葛原建男／進藤宗洋・田中宏暁（愛媛大医衛生／福岡大体育）</t>
  </si>
  <si>
    <t>1261</t>
    <phoneticPr fontId="2"/>
  </si>
  <si>
    <t>大会記・参加記</t>
    <rPh sb="0" eb="2">
      <t>タイカイ</t>
    </rPh>
    <rPh sb="2" eb="3">
      <t>キ</t>
    </rPh>
    <rPh sb="4" eb="6">
      <t>サンカ</t>
    </rPh>
    <rPh sb="6" eb="7">
      <t>キ</t>
    </rPh>
    <phoneticPr fontId="2"/>
  </si>
  <si>
    <t>◎A大橋信夫（海上労研）</t>
  </si>
  <si>
    <t>ヒューマン・エルゴロジー研究会に望む（1）</t>
    <phoneticPr fontId="2"/>
  </si>
  <si>
    <t>ヒューマン・エルゴロジー研究会に望む（2）</t>
    <phoneticPr fontId="2"/>
  </si>
  <si>
    <t>ヒューマン・エルゴロジー研究会に望む（3）</t>
  </si>
  <si>
    <t>ヒューマン・エルゴロジー研究会に望む（4）</t>
  </si>
  <si>
    <t>ヒューマン・エルゴロジー研究会に望む（5）</t>
  </si>
  <si>
    <t>ヒューマン・エルゴロジー研究会に望む（6）</t>
  </si>
  <si>
    <t>ヒューマン・エルゴロジー研究会に望む（7）</t>
  </si>
  <si>
    <t>ヒューマン・エルゴロジー研究会に望む（8）</t>
  </si>
  <si>
    <t>ヒューマン・エルゴロジー研究会に望む（9）</t>
  </si>
  <si>
    <t>ヒューマン・エルゴロジー研究会に望む（10）</t>
  </si>
  <si>
    <t>ヒューマン・エルゴロジー研究会に望む（11）</t>
  </si>
  <si>
    <t>ヒューマン・エルゴロジー研究会に望む（12）</t>
  </si>
  <si>
    <t>■</t>
  </si>
  <si>
    <t>国立教育会館</t>
  </si>
  <si>
    <t>東京都</t>
  </si>
  <si>
    <t>◎A篠崎信男（人口問題研）</t>
  </si>
  <si>
    <t>農民の労働・睡眠時間の季節的変動</t>
  </si>
  <si>
    <t>テレビラジオ接触と精神疲労</t>
  </si>
  <si>
    <t>越冬期間における狩猟活動について</t>
  </si>
  <si>
    <t>会費納入のお願い</t>
  </si>
  <si>
    <t>話題らん</t>
  </si>
  <si>
    <t>◎A香原志勢（立教大）</t>
  </si>
  <si>
    <t>◎A阿久津邦男（専修大）</t>
  </si>
  <si>
    <t>千葉大学工学部工業意匠学科における人類働態学研究の動向について</t>
  </si>
  <si>
    <t>個性を肯定すること</t>
  </si>
  <si>
    <t>◎A大橋一雄（労働科学研究所農業労働研究室）</t>
  </si>
  <si>
    <t>生きている人間の探究　-或る生態学的理論-（人類のロコモーション系に関する野外研究の必要性／自然の中でのヒトのロコモーション）</t>
  </si>
  <si>
    <t>総合研究の申請について</t>
  </si>
  <si>
    <t>研究会の会誌発行について</t>
  </si>
  <si>
    <t>◎A大西徳明（労働科学研究所）</t>
  </si>
  <si>
    <t>◎A内村喜之（製品科学研究所）</t>
  </si>
  <si>
    <t>人類働態学における人間性の問題</t>
  </si>
  <si>
    <t>物理的ストレスに対して</t>
  </si>
  <si>
    <t>身体運動ストレスによるサバイバル</t>
  </si>
  <si>
    <t>南極生活におけるサバイバル</t>
  </si>
  <si>
    <t>われらが働態学研究会と学術会議との関係について</t>
  </si>
  <si>
    <t>◎A近藤四郎（大妻女子大）</t>
  </si>
  <si>
    <t>人類働態学研究会西日本地方会第10回大会および研修会（案内）</t>
  </si>
  <si>
    <t>人類働態学研究会東日本地方会第15回大会（案内）</t>
  </si>
  <si>
    <t>30-12/1</t>
  </si>
  <si>
    <t>30-12/1</t>
    <phoneticPr fontId="2"/>
  </si>
  <si>
    <t>久留米市</t>
  </si>
  <si>
    <t>筑水会館</t>
    <rPh sb="0" eb="1">
      <t>チク</t>
    </rPh>
    <rPh sb="1" eb="2">
      <t>スイ</t>
    </rPh>
    <rPh sb="2" eb="4">
      <t>カイカン</t>
    </rPh>
    <phoneticPr fontId="2"/>
  </si>
  <si>
    <t>立教大学</t>
    <rPh sb="0" eb="2">
      <t>リッキョウ</t>
    </rPh>
    <rPh sb="2" eb="4">
      <t>ダイガク</t>
    </rPh>
    <phoneticPr fontId="2"/>
  </si>
  <si>
    <t>715</t>
  </si>
  <si>
    <t>生活論</t>
  </si>
  <si>
    <t>◎A篠崎信男（人口問題研究会）</t>
  </si>
  <si>
    <t>◎A藤井力男（北海道教育大・札幌分校・障害児教育学）</t>
  </si>
  <si>
    <t>トライアスロンと私</t>
  </si>
  <si>
    <t>◎A有江醇子（熊本大・医・遺伝研）</t>
  </si>
  <si>
    <t>スウェーデン労働衛生事情</t>
  </si>
  <si>
    <t>大妻女子大学人間生活科学研究所生理生態研究部門</t>
  </si>
  <si>
    <t>◎A真家和生</t>
  </si>
  <si>
    <t>23-24</t>
  </si>
  <si>
    <t>ブリジストン株式会社</t>
  </si>
  <si>
    <t>人類働態学研究会・西日本地方会第10回大会</t>
  </si>
  <si>
    <t>久留米大学医学部筑水会館</t>
  </si>
  <si>
    <t>新しい健康管理の視点</t>
  </si>
  <si>
    <t>学童の健康管理</t>
  </si>
  <si>
    <t>◎A新宮世三（日南病院）</t>
  </si>
  <si>
    <t>職場における健康管理</t>
  </si>
  <si>
    <t>◎A林田一男（王子診療所）</t>
  </si>
  <si>
    <t>思春期と家庭医</t>
  </si>
  <si>
    <t>◎A菅正明（菅内科）</t>
  </si>
  <si>
    <t>人類働態学から見た感染症</t>
  </si>
  <si>
    <t>人類働態学研究会・東日本地方会15回大会</t>
  </si>
  <si>
    <t>Primate Morphophysiology: Locomotor Analyses and Human Bipedalism., Shiro Kondo Ed.、東大出版会、1985</t>
  </si>
  <si>
    <t>西日本地方会だより</t>
  </si>
  <si>
    <t>篠崎信夫元代表幹事受勲</t>
  </si>
  <si>
    <t>人類働態学研究会第20回大会（案内）</t>
  </si>
  <si>
    <t>◎A真家和夫（大妻女子大）</t>
  </si>
  <si>
    <t>講演</t>
    <rPh sb="0" eb="2">
      <t>コウエン</t>
    </rPh>
    <phoneticPr fontId="2"/>
  </si>
  <si>
    <t>立教大</t>
    <phoneticPr fontId="2"/>
  </si>
  <si>
    <t>18-19</t>
  </si>
  <si>
    <t>18-19</t>
    <phoneticPr fontId="2"/>
  </si>
  <si>
    <t>大妻女子大</t>
  </si>
  <si>
    <t>大妻女子大</t>
    <rPh sb="0" eb="2">
      <t>オオツマ</t>
    </rPh>
    <rPh sb="2" eb="5">
      <t>ジョシダイ</t>
    </rPh>
    <phoneticPr fontId="2"/>
  </si>
  <si>
    <t>735</t>
  </si>
  <si>
    <t>生活医学－生活と健康</t>
  </si>
  <si>
    <t>◎A渡辺孟（愛媛大）</t>
  </si>
  <si>
    <t>病者・障害者の生活</t>
  </si>
  <si>
    <t>◎A佐直信幸（東北労災病院）</t>
  </si>
  <si>
    <t>働態ミニ情報その1</t>
  </si>
  <si>
    <t>VDT・健康セミナー～テクノストレスとその対策～、田村博他著、労働経済社、1984</t>
  </si>
  <si>
    <t>規定</t>
    <rPh sb="0" eb="2">
      <t>キテイ</t>
    </rPh>
    <phoneticPr fontId="2"/>
  </si>
  <si>
    <t>移動</t>
    <rPh sb="0" eb="2">
      <t>イドウ</t>
    </rPh>
    <phoneticPr fontId="2"/>
  </si>
  <si>
    <t>「遊び」を考える</t>
    <phoneticPr fontId="2"/>
  </si>
  <si>
    <t>JHE投稿規定（2011年5月）</t>
    <phoneticPr fontId="2"/>
  </si>
  <si>
    <t>シンポジウム</t>
    <phoneticPr fontId="2"/>
  </si>
  <si>
    <t>抄録</t>
    <phoneticPr fontId="2"/>
  </si>
  <si>
    <t>抄録</t>
    <phoneticPr fontId="2"/>
  </si>
  <si>
    <t>自転車との共生－自転車利用者からみた共生を目指した交通システム構築に向けて－</t>
    <phoneticPr fontId="2"/>
  </si>
  <si>
    <t>司会：植村照雄（東京農工大）</t>
    <phoneticPr fontId="2"/>
  </si>
  <si>
    <t>◎A瀧澤友美（武蔵野大院）／◎A本田勇輝（順天堂大院）／◎A水野統太（電通大院）</t>
    <phoneticPr fontId="2"/>
  </si>
  <si>
    <t>参加記</t>
    <phoneticPr fontId="2"/>
  </si>
  <si>
    <t>◎A山本あゆ美（広島市大院）</t>
    <phoneticPr fontId="2"/>
  </si>
  <si>
    <t>順天堂大学大学院</t>
    <phoneticPr fontId="2"/>
  </si>
  <si>
    <t>◎A竹内由利子（事務局）</t>
    <phoneticPr fontId="2"/>
  </si>
  <si>
    <t>◎A篠崎信男（人口問題研究所）</t>
  </si>
  <si>
    <t>働態研究の立場</t>
  </si>
  <si>
    <t>◎A小木和孝（鉄道労研）</t>
  </si>
  <si>
    <t>回</t>
  </si>
  <si>
    <t>ヒューマン・エルゴロジー研究会　趣旨書</t>
  </si>
  <si>
    <t>会則</t>
  </si>
  <si>
    <t>あとがき</t>
  </si>
  <si>
    <t>◎A鶴間薫子（順天堂大）</t>
  </si>
  <si>
    <t>◎A佐藤方彦（九州芸工大）</t>
  </si>
  <si>
    <t>◎A浅見高明（東京教育大）</t>
  </si>
  <si>
    <t>◎A石井勝（九州芸工大）</t>
  </si>
  <si>
    <t>◎A斎藤良夫（鉄道労研）</t>
  </si>
  <si>
    <t>大会記・他</t>
    <rPh sb="0" eb="2">
      <t>タイカイ</t>
    </rPh>
    <rPh sb="2" eb="3">
      <t>キ</t>
    </rPh>
    <rPh sb="4" eb="5">
      <t>ホカ</t>
    </rPh>
    <phoneticPr fontId="2"/>
  </si>
  <si>
    <t>大会記・参加記</t>
    <rPh sb="0" eb="3">
      <t>タイカイキ</t>
    </rPh>
    <rPh sb="4" eb="7">
      <t>サンカキ</t>
    </rPh>
    <phoneticPr fontId="2"/>
  </si>
  <si>
    <t>大会記・参加記・報告</t>
    <rPh sb="0" eb="3">
      <t>タイカイキ</t>
    </rPh>
    <rPh sb="4" eb="7">
      <t>サンカキ</t>
    </rPh>
    <rPh sb="8" eb="10">
      <t>ホウコク</t>
    </rPh>
    <phoneticPr fontId="2"/>
  </si>
  <si>
    <t>司会記・写真集</t>
    <rPh sb="0" eb="2">
      <t>シカイ</t>
    </rPh>
    <rPh sb="2" eb="3">
      <t>キ</t>
    </rPh>
    <rPh sb="4" eb="6">
      <t>シャシン</t>
    </rPh>
    <rPh sb="6" eb="7">
      <t>シュウ</t>
    </rPh>
    <phoneticPr fontId="2"/>
  </si>
  <si>
    <t>大会記・参加記・報告</t>
    <rPh sb="0" eb="2">
      <t>タイカイ</t>
    </rPh>
    <rPh sb="2" eb="3">
      <t>キ</t>
    </rPh>
    <rPh sb="4" eb="6">
      <t>サンカ</t>
    </rPh>
    <rPh sb="6" eb="7">
      <t>キ</t>
    </rPh>
    <rPh sb="8" eb="10">
      <t>ホウコク</t>
    </rPh>
    <phoneticPr fontId="2"/>
  </si>
  <si>
    <t>参加記・司会記</t>
    <rPh sb="0" eb="2">
      <t>サンカ</t>
    </rPh>
    <rPh sb="2" eb="3">
      <t>キ</t>
    </rPh>
    <rPh sb="4" eb="6">
      <t>シカイ</t>
    </rPh>
    <rPh sb="6" eb="7">
      <t>キ</t>
    </rPh>
    <phoneticPr fontId="2"/>
  </si>
  <si>
    <t>報告・参加記</t>
    <rPh sb="0" eb="2">
      <t>ホウコク</t>
    </rPh>
    <rPh sb="3" eb="5">
      <t>サンカ</t>
    </rPh>
    <rPh sb="5" eb="6">
      <t>キ</t>
    </rPh>
    <phoneticPr fontId="2"/>
  </si>
  <si>
    <t>報告・参加記</t>
    <rPh sb="0" eb="2">
      <t>ホウコク</t>
    </rPh>
    <rPh sb="3" eb="6">
      <t>サンカキ</t>
    </rPh>
    <phoneticPr fontId="2"/>
  </si>
  <si>
    <t>開催準備</t>
    <rPh sb="0" eb="2">
      <t>カイサイ</t>
    </rPh>
    <rPh sb="2" eb="4">
      <t>ジュンビ</t>
    </rPh>
    <phoneticPr fontId="2"/>
  </si>
  <si>
    <t>「環境ストレス研究国際会議」の印象</t>
  </si>
  <si>
    <t>「暮らしの中の共生」第2回シンポジウム報告</t>
  </si>
  <si>
    <t>人類働態学会第41回大会運営顛末記</t>
  </si>
  <si>
    <t>パネルディスカッションの司会まとめ</t>
  </si>
  <si>
    <t>11</t>
  </si>
  <si>
    <t>人類働態学会優秀発表賞選考結果報告</t>
  </si>
  <si>
    <t>優秀発表賞を受賞して</t>
  </si>
  <si>
    <t>◎A山田泰行（順天堂大・院）、青木長朗（東京農工大）</t>
  </si>
  <si>
    <t>ナイトセッションでの驚き</t>
  </si>
  <si>
    <t>◎A松田貴嗣（武蔵野大）</t>
  </si>
  <si>
    <t>参加記</t>
  </si>
  <si>
    <t>◎A菊地奈美（順天堂大）</t>
  </si>
  <si>
    <t>大会を振り返って</t>
  </si>
  <si>
    <t>◎A立川公子（武蔵野大・院）</t>
  </si>
  <si>
    <t>会長を就任して</t>
  </si>
  <si>
    <t>◎A片岡洵子（日本女子体育大）</t>
  </si>
  <si>
    <t>事務局長就任にあたって</t>
  </si>
  <si>
    <t>◎A松田文子（労働科学研究所）</t>
  </si>
  <si>
    <t>知識と技術と本質の理解−人類働態学会に期待するもの−</t>
  </si>
  <si>
    <t>◎A加藤麻樹（長野県短期大）</t>
  </si>
  <si>
    <t>入会のごあいさつ</t>
  </si>
  <si>
    <t>◎A塩沢美代子</t>
  </si>
  <si>
    <t>もうひとつの“国際化”‐オープンソサエティーをめざして‐</t>
  </si>
  <si>
    <t>人類働態学会　大会・地方会演題一覧</t>
  </si>
  <si>
    <t>2．東日本地方会</t>
  </si>
  <si>
    <t>3．九州地方会</t>
  </si>
  <si>
    <t>4．西日本地方会</t>
  </si>
  <si>
    <t>人類働態学会会報総目次51号（1986） ～ 65号（1992）</t>
  </si>
  <si>
    <t>Journal of Human Ergology 総目次（Vol.14-1, 1985 ～ Vol.20-1, 1991）</t>
  </si>
  <si>
    <t>66</t>
  </si>
  <si>
    <t>1123</t>
  </si>
  <si>
    <t>「未来と音楽を楽しむ集い」などをめぐって</t>
  </si>
  <si>
    <t>地球の未来‐南極研究から見た地球環境‐</t>
  </si>
  <si>
    <t>人の未来‐その適応性高い「来し方」を省み、予測不能な「行く末」を考える‐</t>
  </si>
  <si>
    <t>特集・人類働態学をめぐって‐その1‐</t>
  </si>
  <si>
    <t>西日本地方会発表演題を整理して思ったこと</t>
  </si>
  <si>
    <t>大会演題を整理して</t>
  </si>
  <si>
    <t>◎A小島龍平（筑波大・体育）</t>
  </si>
  <si>
    <t>カラーイメージステレオタイプ</t>
  </si>
  <si>
    <t>◎A吉岡松太郎（製品科研）</t>
  </si>
  <si>
    <t>早稲田大学理工学部工業経営学科人間工学研究室</t>
  </si>
  <si>
    <t>◎A斉藤むら子</t>
  </si>
  <si>
    <t>人類働態学会西日本地方第17回大会</t>
  </si>
  <si>
    <t>宗像市</t>
  </si>
  <si>
    <t>宗像ユリックス・のがみ宗像会館</t>
  </si>
  <si>
    <t>抄録（一部：一般演題、シンポジウム）</t>
  </si>
  <si>
    <t>教育とサーカディアン・リズム</t>
  </si>
  <si>
    <t>3.働態学（Ergology）の過去・現在・未来</t>
    <phoneticPr fontId="2"/>
  </si>
  <si>
    <t>コメント</t>
    <phoneticPr fontId="2"/>
  </si>
  <si>
    <t>JHE編集委員長　◎A岡田守彦（筑波大）</t>
    <phoneticPr fontId="2"/>
  </si>
  <si>
    <t>2</t>
    <phoneticPr fontId="2"/>
  </si>
  <si>
    <t>労働の国際化と職場における文化摩擦</t>
  </si>
  <si>
    <t>宮崎大学　教育学部　特殊教育研究室</t>
  </si>
  <si>
    <t>JHE1983年度刊行助成金の報告</t>
  </si>
  <si>
    <t>働態ミニ情報その2</t>
  </si>
  <si>
    <t>Handbook of Nautical Medicine,1984</t>
  </si>
  <si>
    <t>747</t>
  </si>
  <si>
    <t>日本的労使関係と単身赴任問題</t>
  </si>
  <si>
    <t>◎A高橋祐吉（専修大）</t>
  </si>
  <si>
    <t>南極越冬隊の仕事と遊びを考える</t>
  </si>
  <si>
    <t>◎A大竹美登利（都立立川短大）</t>
  </si>
  <si>
    <t>学会の移行に思うこと</t>
  </si>
  <si>
    <t>◎A石橋富和（大阪公衆研）</t>
  </si>
  <si>
    <t>◎A斉藤良夫（中大心理）</t>
  </si>
  <si>
    <t>◎A登倉尋実（奈良女子大）</t>
  </si>
  <si>
    <t>◎A松田達郎（極地研）</t>
  </si>
  <si>
    <t>◎A三戸秀樹（近畿大）</t>
  </si>
  <si>
    <t>◎A山崎昌廣（熊本大）</t>
  </si>
  <si>
    <t>◎A福場良之（広島大医）</t>
  </si>
  <si>
    <t>会則変更投票での記述</t>
  </si>
  <si>
    <t>挿絵</t>
    <rPh sb="0" eb="2">
      <t>サシエ</t>
    </rPh>
    <phoneticPr fontId="2"/>
  </si>
  <si>
    <t>人類働態学研究会・西日本地方会第11回大会</t>
  </si>
  <si>
    <t>鹿屋市</t>
  </si>
  <si>
    <t>スポーツにおける科学の役割</t>
  </si>
  <si>
    <t>水泳トレーニングにおける科学の役割</t>
  </si>
  <si>
    <t>◎A田口信教（鹿屋体育大）</t>
  </si>
  <si>
    <t>一流マラソン・ランナーの生理的特性－宗選手兄弟を中心に－</t>
  </si>
  <si>
    <t>◎A江橋博（明治生命体力医研）</t>
  </si>
  <si>
    <t>トライアスロンの科学</t>
  </si>
  <si>
    <t>◎A長尾愛彦、有江醇子、澤田芳男（熊本大医遺伝研、日本クリニック、熊本短大）</t>
  </si>
  <si>
    <t>体操オリンピック選手における着地動作の緩衝</t>
  </si>
  <si>
    <t>◎A北川淳一（鹿屋体育大）</t>
  </si>
  <si>
    <t>スポーツ選手における炭酸脱水酵素活性</t>
  </si>
  <si>
    <t>◎A徳田修司（鹿児島大）</t>
  </si>
  <si>
    <t>海洋とスポーツ－マリンスポーツ・リクリエーションの特性と将来展望</t>
  </si>
  <si>
    <t>◎A酒井哲雄（鹿屋体育大）</t>
  </si>
  <si>
    <t>人類働態学研究会・東日本地方会第16回大会</t>
  </si>
  <si>
    <t>日本大学会館</t>
  </si>
  <si>
    <t>東北大医リハ研</t>
  </si>
  <si>
    <t>人類働態学会会則</t>
  </si>
  <si>
    <t>◎A早弓・瀬間</t>
  </si>
  <si>
    <t>概要</t>
    <rPh sb="0" eb="2">
      <t>ガイヨウ</t>
    </rPh>
    <phoneticPr fontId="2"/>
  </si>
  <si>
    <t>秋季</t>
    <rPh sb="0" eb="2">
      <t>シュウキ</t>
    </rPh>
    <phoneticPr fontId="2"/>
  </si>
  <si>
    <t>803</t>
  </si>
  <si>
    <t>人類働態学は新分野へ飛躍できるか</t>
  </si>
  <si>
    <t>「着ること」をめぐって</t>
  </si>
  <si>
    <t>生活と衣服および住居‐温熱生理学および時間生理学の立場から‐</t>
  </si>
  <si>
    <t>◎A堀野定雄（神奈川大工人間工学）</t>
    <phoneticPr fontId="2"/>
  </si>
  <si>
    <t>シンポジウム</t>
    <phoneticPr fontId="2"/>
  </si>
  <si>
    <t>シンポジウム</t>
    <phoneticPr fontId="2"/>
  </si>
  <si>
    <t>シンポジウム</t>
    <phoneticPr fontId="2"/>
  </si>
  <si>
    <t>シンポジウム</t>
    <phoneticPr fontId="2"/>
  </si>
  <si>
    <t>プログラム</t>
    <phoneticPr fontId="2"/>
  </si>
  <si>
    <t>優秀発表賞を受賞して</t>
    <phoneticPr fontId="2"/>
  </si>
  <si>
    <t>SEAES（東南アジア人間工学連合）便り</t>
  </si>
  <si>
    <t>57</t>
  </si>
  <si>
    <t>893</t>
  </si>
  <si>
    <t>ハンマー作業の小実験と医療・裁判</t>
  </si>
  <si>
    <t>子ども</t>
  </si>
  <si>
    <t>フィンランドで目にしたJHE</t>
  </si>
  <si>
    <t>産業医大・産業生態研究所・人間工学研究室</t>
  </si>
  <si>
    <t>◎A神代雅晴</t>
  </si>
  <si>
    <t>J.Human Ergology 近況</t>
  </si>
  <si>
    <t>JHE編集委員長　◎A菊池安行（千葉大工人間工学）</t>
  </si>
  <si>
    <t>書評「ロボットのしごと・安全の生理」中野豊道著、築地書館、1988</t>
  </si>
  <si>
    <t>人類学講座第9巻「適応」、香原志勢編集、雄山閣出版</t>
  </si>
  <si>
    <t>別冊）</t>
  </si>
  <si>
    <t>人類働態学会研究会会員名簿(1988/7/15)</t>
    <phoneticPr fontId="2"/>
  </si>
  <si>
    <t>■特別展“Haar”</t>
  </si>
  <si>
    <t>◎A松村秋芳（防衛医大・生物）</t>
  </si>
  <si>
    <t>22</t>
  </si>
  <si>
    <t>■第41回人類働態学会大会「一般演題」要旨とセッションのまとめ</t>
  </si>
  <si>
    <t>415</t>
  </si>
  <si>
    <t>巨大システムの安全性について</t>
  </si>
  <si>
    <t>◎A飯田裕康（労働科学研究所）</t>
  </si>
  <si>
    <t>◎A古山明男（フリー）</t>
  </si>
  <si>
    <t>人類働態学研究会　第14回大会</t>
  </si>
  <si>
    <t>16-17</t>
  </si>
  <si>
    <t>国際文化会館</t>
  </si>
  <si>
    <t>旅客としての人間行動</t>
  </si>
  <si>
    <t>◎A鎌滝昭男（福岡工大）</t>
  </si>
  <si>
    <t>EMG－スティックピクチャーと動作分析</t>
  </si>
  <si>
    <t>◎A谷井克則（製科研・人間工学）</t>
  </si>
  <si>
    <t>日本大学生産工学部管理工学科人間工学研究室</t>
  </si>
  <si>
    <t>◎A大久保尭夫</t>
  </si>
  <si>
    <t>Road-use Behavior and Traffic Accidents by R.Näätänen and H.Summala, North-Holland(1976)</t>
  </si>
  <si>
    <t>モノグラフ・シリーズの刊行計画について</t>
  </si>
  <si>
    <t>3,4</t>
  </si>
  <si>
    <t>JHE刊行契約について</t>
  </si>
  <si>
    <t>日本学術会議会員選挙有権者登録について</t>
  </si>
  <si>
    <t>25</t>
    <phoneticPr fontId="2"/>
  </si>
  <si>
    <t>会議</t>
    <rPh sb="0" eb="2">
      <t>カイギ</t>
    </rPh>
    <phoneticPr fontId="2"/>
  </si>
  <si>
    <t>農村保健の研究動向について</t>
  </si>
  <si>
    <t>◎A天明佳臣（労研嘱託・神奈川県勤医協）</t>
  </si>
  <si>
    <t>ラウンド・テーブル討議をおえて</t>
  </si>
  <si>
    <t>◎A酒井一博（東日本地方会事務局）</t>
  </si>
  <si>
    <t>ラウンド・テーブル討議の印象</t>
  </si>
  <si>
    <t>◎A岡田明（千葉大工人間工学）</t>
  </si>
  <si>
    <t>[感想]</t>
  </si>
  <si>
    <t>◎A天明佳臣（労研嘱託神奈川県勤医協）</t>
  </si>
  <si>
    <t>◎A原敏子（日本女子体育大）</t>
  </si>
  <si>
    <t>第4回人間－熱環境系シンポジウムのお知らせ</t>
  </si>
  <si>
    <t>人類働態学研究会・西日本地方会第5回大会</t>
  </si>
  <si>
    <t>長寿</t>
  </si>
  <si>
    <t>疾病・死亡構造の変遷よりみた長寿</t>
  </si>
  <si>
    <t>過去と現在の生活</t>
  </si>
  <si>
    <t>沖縄における長寿の背景</t>
  </si>
  <si>
    <t>◎A古見耕一（琉球大保健）</t>
  </si>
  <si>
    <t>沖縄における長寿者の栄養評価</t>
  </si>
  <si>
    <t>◎A赤松隆（琉球大保成人保健）</t>
  </si>
  <si>
    <t>「人間学」関係・諸学会連合大会の提唱－諸学会の〝共通の水脈〝としての人間学－</t>
  </si>
  <si>
    <t>◎A村上幸雄（産業能率大生物学研）</t>
  </si>
  <si>
    <t>筑波大学体育科学系　浅見研究室</t>
  </si>
  <si>
    <t>◎A浅見高明</t>
  </si>
  <si>
    <t>日本の野生動物99の謎：日本列島フィールドガイド」サンポーブックス　1978　近藤四郎編著</t>
  </si>
  <si>
    <t>人類働態学研究会第15回大会のお知らせ</t>
  </si>
  <si>
    <t>431</t>
  </si>
  <si>
    <t>労研ホール</t>
    <rPh sb="0" eb="1">
      <t>ロウ</t>
    </rPh>
    <rPh sb="1" eb="2">
      <t>ケン</t>
    </rPh>
    <phoneticPr fontId="2"/>
  </si>
  <si>
    <t>8-9</t>
    <phoneticPr fontId="2"/>
  </si>
  <si>
    <t>那覇市</t>
    <rPh sb="0" eb="3">
      <t>ナハシ</t>
    </rPh>
    <phoneticPr fontId="2"/>
  </si>
  <si>
    <t>グランドキャッスルホテル</t>
    <phoneticPr fontId="2"/>
  </si>
  <si>
    <t>熊本市</t>
  </si>
  <si>
    <t>熊本市民会館</t>
    <rPh sb="0" eb="2">
      <t>クマモト</t>
    </rPh>
    <rPh sb="2" eb="4">
      <t>シミン</t>
    </rPh>
    <rPh sb="4" eb="6">
      <t>カイカン</t>
    </rPh>
    <phoneticPr fontId="2"/>
  </si>
  <si>
    <t>451</t>
  </si>
  <si>
    <t>代表幹事を辞任して</t>
  </si>
  <si>
    <t>代表幹事就任にあたって</t>
  </si>
  <si>
    <t>◎A麻生勤（日本自動車研究所）</t>
  </si>
  <si>
    <t>私の工場見聞録より―人類働態学研究への一つの提言―</t>
  </si>
  <si>
    <t>◎A神代雅晴（産医大人間工学）</t>
  </si>
  <si>
    <t>高崎経済大学産業心理学・労務管理研究室</t>
  </si>
  <si>
    <t>◎A岸田孝弥</t>
  </si>
  <si>
    <t>関連学会だより</t>
  </si>
  <si>
    <t>人類働態学研究会西日本地方会第6回大会および第6回研修会（予定）</t>
  </si>
  <si>
    <t>問題と立場</t>
  </si>
  <si>
    <t>◎A狩野広之（学研）</t>
  </si>
  <si>
    <t>松山市</t>
  </si>
  <si>
    <t>松山市</t>
    <rPh sb="0" eb="3">
      <t>マツヤマシ</t>
    </rPh>
    <phoneticPr fontId="2"/>
  </si>
  <si>
    <t>愛媛県医師会医学研修所</t>
    <rPh sb="0" eb="3">
      <t>エヒメケン</t>
    </rPh>
    <rPh sb="3" eb="6">
      <t>イシカイ</t>
    </rPh>
    <rPh sb="6" eb="8">
      <t>イガク</t>
    </rPh>
    <rPh sb="8" eb="10">
      <t>ケンシュウ</t>
    </rPh>
    <rPh sb="10" eb="11">
      <t>ジョ</t>
    </rPh>
    <phoneticPr fontId="2"/>
  </si>
  <si>
    <t>467</t>
  </si>
  <si>
    <t>老熟と晩春－高令化社会に対して－</t>
  </si>
  <si>
    <t>老化とエルゴロジー</t>
  </si>
  <si>
    <t>老人の生活環境を考える</t>
  </si>
  <si>
    <t>◎A堀田明裕（製品科学研）</t>
  </si>
  <si>
    <t>◎A大越有近（千葉大学）</t>
  </si>
  <si>
    <t>第8回国際バイオメカニクス会議について</t>
  </si>
  <si>
    <t>人類働態学研究会第15回大会</t>
  </si>
  <si>
    <t>働態学的立場からみた左右性</t>
  </si>
  <si>
    <t>働態学的立場からみた女性と男性</t>
  </si>
  <si>
    <t>第15回大会のお世話をして</t>
  </si>
  <si>
    <t>◎A菊池安行（千葉大工）</t>
  </si>
  <si>
    <t>人類働態学研究会・東日本地方会第8回大会</t>
  </si>
  <si>
    <t>日本女子体育大学会議室）</t>
  </si>
  <si>
    <t>福岡教育大学教育学部附属体育研究センター</t>
  </si>
  <si>
    <t>夏の合宿：ケーススタディをめぐって</t>
    <rPh sb="0" eb="1">
      <t>ナツ</t>
    </rPh>
    <rPh sb="2" eb="4">
      <t>ガッシュク</t>
    </rPh>
    <phoneticPr fontId="2"/>
  </si>
  <si>
    <t>22-23</t>
    <phoneticPr fontId="2"/>
  </si>
  <si>
    <t>榛名町</t>
    <rPh sb="0" eb="1">
      <t>ハシバミ</t>
    </rPh>
    <rPh sb="1" eb="2">
      <t>ナ</t>
    </rPh>
    <rPh sb="2" eb="3">
      <t>マチ</t>
    </rPh>
    <phoneticPr fontId="2"/>
  </si>
  <si>
    <t>榛名山の家</t>
    <rPh sb="0" eb="1">
      <t>ハシバミ</t>
    </rPh>
    <rPh sb="1" eb="2">
      <t>ナ</t>
    </rPh>
    <rPh sb="2" eb="3">
      <t>ヤマ</t>
    </rPh>
    <rPh sb="4" eb="5">
      <t>イエ</t>
    </rPh>
    <phoneticPr fontId="2"/>
  </si>
  <si>
    <t>483</t>
  </si>
  <si>
    <t>医学から働態学へ</t>
  </si>
  <si>
    <t>老化と体力</t>
  </si>
  <si>
    <t>◎A小川新吉（筑波大・体育科学）</t>
  </si>
  <si>
    <t>年令分業とライフサイクル：生態人類学的新視点</t>
  </si>
  <si>
    <t>◎A渡辺仁（北大・文・北方文化研究施設）</t>
  </si>
  <si>
    <t>人類働態学研究会・西日本地方会第6回大会</t>
  </si>
  <si>
    <t>抄録（一般演題、シンポジウム、特別講演）</t>
  </si>
  <si>
    <t>肥満と運動</t>
  </si>
  <si>
    <t>生活</t>
    <rPh sb="0" eb="2">
      <t>セイカツ</t>
    </rPh>
    <phoneticPr fontId="2"/>
  </si>
  <si>
    <t>佐川哲也（金沢大）</t>
    <phoneticPr fontId="2"/>
  </si>
  <si>
    <t>合宿談話会”測定項目の選定をめぐって”</t>
  </si>
  <si>
    <t>第二回西日本地方会のお知らせ</t>
  </si>
  <si>
    <t>会報編集委員会について</t>
  </si>
  <si>
    <t>研究国際交流委員会</t>
  </si>
  <si>
    <t>アジアにおける工業化の影響とアーゴノミクス</t>
  </si>
  <si>
    <t>28-29</t>
    <phoneticPr fontId="2"/>
  </si>
  <si>
    <t>神奈川県箱根湯本</t>
    <rPh sb="0" eb="4">
      <t>カナガワケン</t>
    </rPh>
    <rPh sb="4" eb="6">
      <t>ハコネ</t>
    </rPh>
    <rPh sb="6" eb="8">
      <t>ユモト</t>
    </rPh>
    <phoneticPr fontId="2"/>
  </si>
  <si>
    <t>挿絵</t>
  </si>
  <si>
    <t>工具・機械操作能力の形成について</t>
  </si>
  <si>
    <t>球技運動の学習過程</t>
  </si>
  <si>
    <t>九州地方会の新役員および今後の方針</t>
  </si>
  <si>
    <t>夏の合宿談話会“研究と時刻”</t>
  </si>
  <si>
    <t>佐津の松枝</t>
  </si>
  <si>
    <t>◎A谷井克則（製品科研）</t>
  </si>
  <si>
    <t>国際会議をめぐって</t>
  </si>
  <si>
    <t>人類働態学研究会会員名簿追加</t>
  </si>
  <si>
    <t>宗像市</t>
    <rPh sb="0" eb="3">
      <t>ムナカタシ</t>
    </rPh>
    <phoneticPr fontId="2"/>
  </si>
  <si>
    <t>福岡教育大学</t>
    <rPh sb="0" eb="2">
      <t>フクオカ</t>
    </rPh>
    <rPh sb="2" eb="4">
      <t>キョウイク</t>
    </rPh>
    <rPh sb="4" eb="6">
      <t>ダイガク</t>
    </rPh>
    <phoneticPr fontId="2"/>
  </si>
  <si>
    <t>25-26</t>
    <phoneticPr fontId="2"/>
  </si>
  <si>
    <t>兵庫県香住町</t>
    <rPh sb="0" eb="3">
      <t>ヒョウゴケン</t>
    </rPh>
    <rPh sb="3" eb="4">
      <t>カオ</t>
    </rPh>
    <rPh sb="4" eb="5">
      <t>ス</t>
    </rPh>
    <rPh sb="5" eb="6">
      <t>マチ</t>
    </rPh>
    <phoneticPr fontId="2"/>
  </si>
  <si>
    <t>六郎兵衛</t>
    <rPh sb="0" eb="2">
      <t>ロクロウ</t>
    </rPh>
    <rPh sb="2" eb="4">
      <t>ベエ</t>
    </rPh>
    <phoneticPr fontId="2"/>
  </si>
  <si>
    <t>JHE編集会議</t>
  </si>
  <si>
    <t>203</t>
  </si>
  <si>
    <t>Performance雑想</t>
  </si>
  <si>
    <t>◎A森清善行（神戸大学）</t>
  </si>
  <si>
    <t>既存学問による都市化の定義</t>
  </si>
  <si>
    <t>働態の窓（4）</t>
  </si>
  <si>
    <t>◎A郷克敏（熊本大）</t>
  </si>
  <si>
    <t>人類働態学研究会第9会大会</t>
  </si>
  <si>
    <t>29-30</t>
  </si>
  <si>
    <t>昼夜交替勤務と生体リズム</t>
  </si>
  <si>
    <t>昼夜交替勤務と生体リズム−ホルモンを中心として−</t>
  </si>
  <si>
    <t>若年者2交代勤務の問題点</t>
  </si>
  <si>
    <t>二重構造の交代制が生活へ及ぼす影響</t>
  </si>
  <si>
    <t>都市化の人類形質ならびに行動におよぼす影響</t>
  </si>
  <si>
    <t>都市化による母子保健の現状と問題点</t>
  </si>
  <si>
    <t>◎A篠崎信男（厚生省人口研）</t>
  </si>
  <si>
    <t>新産都市福山地区における母子保健調査について</t>
  </si>
  <si>
    <t>通学環境の体力作業への影響</t>
  </si>
  <si>
    <t>発育に及ぼす環境騒音の影響</t>
  </si>
  <si>
    <t>都市化に伴う健康度の変化</t>
  </si>
  <si>
    <t>人類働態学研究会第9会大会に出席して</t>
  </si>
  <si>
    <t>◎A橋本昭夫（九州芸工大）</t>
  </si>
  <si>
    <t>エルゴロジー雑感</t>
  </si>
  <si>
    <t>◎A齋藤良夫（鉄道労研）</t>
  </si>
  <si>
    <t>生活環境の変化における働態</t>
  </si>
  <si>
    <t>◎A松田喜美子（日本家庭科教育方研）</t>
  </si>
  <si>
    <t>エルゴロジー国際会議問題</t>
  </si>
  <si>
    <t>人類働態学研究会第10回大会のお知らせ</t>
  </si>
  <si>
    <t>13-14</t>
    <phoneticPr fontId="2"/>
  </si>
  <si>
    <t>横浜市</t>
    <rPh sb="0" eb="3">
      <t>ヨコハマシ</t>
    </rPh>
    <phoneticPr fontId="2"/>
  </si>
  <si>
    <t>神奈川県薬業会館</t>
    <rPh sb="0" eb="4">
      <t>カナガワケン</t>
    </rPh>
    <rPh sb="4" eb="6">
      <t>ヤクギョウ</t>
    </rPh>
    <rPh sb="6" eb="8">
      <t>カイカン</t>
    </rPh>
    <phoneticPr fontId="2"/>
  </si>
  <si>
    <t>●</t>
  </si>
  <si>
    <t>メッセージ</t>
  </si>
  <si>
    <t>働態学</t>
  </si>
  <si>
    <t>巻頭</t>
  </si>
  <si>
    <t>「労働と生活の人間化」という理念</t>
  </si>
  <si>
    <t>夏季研究会</t>
  </si>
  <si>
    <t>東</t>
  </si>
  <si>
    <t>特集「長谷川言人先生と働態学」：シンポジウムの記録</t>
  </si>
  <si>
    <t>発表</t>
  </si>
  <si>
    <t>2.思い出の会報記事—長谷川言人論文に見る働態学（Ergology）</t>
  </si>
  <si>
    <t>討議</t>
  </si>
  <si>
    <t>4.総合討論</t>
  </si>
  <si>
    <t>大会記</t>
  </si>
  <si>
    <t>感想</t>
  </si>
  <si>
    <t>①はじめての学会発表</t>
  </si>
  <si>
    <t>全</t>
  </si>
  <si>
    <t>①フォーラム「働態学を生かす—学会とのかかわりの中から」</t>
  </si>
  <si>
    <t>②人類働態学会初参加の感想</t>
  </si>
  <si>
    <t>③座長のことば</t>
  </si>
  <si>
    <t>④人類働態学会に参加して</t>
  </si>
  <si>
    <t>JHE</t>
  </si>
  <si>
    <t>人類働態学会機関誌JHEより—新しい刊行体制と現状について</t>
  </si>
  <si>
    <t>英文</t>
  </si>
  <si>
    <t>規定</t>
  </si>
  <si>
    <t>人類働態学会機関誌JHE投稿規定（英文）</t>
  </si>
  <si>
    <t>滋栄英知為の挑戦—その壱—“投稿規定改訂の謎”</t>
  </si>
  <si>
    <t>連絡</t>
  </si>
  <si>
    <t>会員</t>
  </si>
  <si>
    <t>訃報</t>
  </si>
  <si>
    <t>訃報：松田達郎元会長、近藤四郎元会長</t>
  </si>
  <si>
    <t>会報</t>
  </si>
  <si>
    <t>お知らせ（会報関係）</t>
  </si>
  <si>
    <t>■編集後記</t>
  </si>
  <si>
    <t>②参加記</t>
  </si>
  <si>
    <t>アジア</t>
    <phoneticPr fontId="2"/>
  </si>
  <si>
    <t>◎A香原志勢（帝塚山学院大）</t>
  </si>
  <si>
    <t>◎A堀野定雄（神奈川大）</t>
  </si>
  <si>
    <t>◎A菊地安行（武蔵野女子大）</t>
  </si>
  <si>
    <t>◎A楊炫叡（千葉大院生）</t>
  </si>
  <si>
    <t>◎A岡田 衛（和歌山大院生）</t>
  </si>
  <si>
    <t>◎A司会:岡田 明（大阪市立大）</t>
  </si>
  <si>
    <t>◎A坂牧美歌子（日本体育大）</t>
  </si>
  <si>
    <t>◎A佐藤陽彦（九州芸工大）</t>
  </si>
  <si>
    <t>◎A大西明宏（日本体育大）</t>
  </si>
  <si>
    <t>◎A田中秀幸（東京農工大）</t>
  </si>
  <si>
    <t>人類働態学会長 ◎A佐藤陽彦（九州芸工大）</t>
    <phoneticPr fontId="2"/>
  </si>
  <si>
    <t>JHE編集委員長　◎A岡田守彦（筑波大）</t>
    <phoneticPr fontId="2"/>
  </si>
  <si>
    <t>◎A池田良夫（愛知工大）・小島龍平（埼玉医大短大）</t>
    <phoneticPr fontId="2"/>
  </si>
  <si>
    <t>80</t>
  </si>
  <si>
    <t>2003</t>
  </si>
  <si>
    <t>8</t>
  </si>
  <si>
    <t>25</t>
  </si>
  <si>
    <t>追悼特集</t>
  </si>
  <si>
    <t>雑考</t>
  </si>
  <si>
    <t>追悼</t>
  </si>
  <si>
    <t>近藤四郎先生を偲んで</t>
  </si>
  <si>
    <t>◎A早弓 惇（日本女子体育大）</t>
  </si>
  <si>
    <t>1</t>
  </si>
  <si>
    <t>松田達郎先生を悼む</t>
  </si>
  <si>
    <t>◎A菊池安行（千葉大）</t>
  </si>
  <si>
    <t>追悼 松田達郎先生</t>
  </si>
  <si>
    <t>◎A酒井一博（労研）</t>
  </si>
  <si>
    <t>2</t>
  </si>
  <si>
    <t>特集「長谷川言人と働態学 Part-Ⅱ」:シンポジウムの記録</t>
  </si>
  <si>
    <t>世話人:松村秋芳（防衛医大）、司会/岡田守彦（筑波大）・松本秋芳（防衛医大）</t>
  </si>
  <si>
    <t>4</t>
  </si>
  <si>
    <t>1.Part-Ⅱの開催にあたって:前回の概要</t>
  </si>
  <si>
    <t>6</t>
  </si>
  <si>
    <t>2.長谷川言人先生の人類学</t>
  </si>
  <si>
    <t>◎A佐倉 翔（札幌学院大）</t>
  </si>
  <si>
    <t>9</t>
  </si>
  <si>
    <t>3.働態学についての私見</t>
  </si>
  <si>
    <t>15</t>
  </si>
  <si>
    <t>4.働態学の起点と私たち</t>
  </si>
  <si>
    <t>◎A小林和孝（労研）</t>
  </si>
  <si>
    <t>24</t>
  </si>
  <si>
    <t>5.総合討論</t>
  </si>
  <si>
    <t>35</t>
  </si>
  <si>
    <t>◎A大箸純也（近畿大九州工学部）</t>
  </si>
  <si>
    <t>40</t>
  </si>
  <si>
    <t>ブリスベンにおける道態学</t>
  </si>
  <si>
    <t>44</t>
  </si>
  <si>
    <t>特別展“Handebegreifen”</t>
  </si>
  <si>
    <t>◎A松村秋芳（防衛医大）</t>
  </si>
  <si>
    <t>47</t>
  </si>
  <si>
    <t>大阪大学大学院人間科学研究科生物人類学教室</t>
  </si>
  <si>
    <t>◎A熊倉博雄（大阪大）</t>
  </si>
  <si>
    <t>50</t>
  </si>
  <si>
    <t>財団法人海上労働科学研究所研究部</t>
  </si>
  <si>
    <t>◎A久宗周二（海上労研）</t>
  </si>
  <si>
    <t>52</t>
  </si>
  <si>
    <t>滋栄英知為の挑戦—その弐—“速やかな編集をめざして”</t>
  </si>
  <si>
    <t>54</t>
  </si>
  <si>
    <t>総会</t>
  </si>
  <si>
    <t>55</t>
  </si>
  <si>
    <t>理事会</t>
  </si>
  <si>
    <t>17</t>
  </si>
  <si>
    <t>東南アジア人類働態学の旅第2弾のお知らせ</t>
  </si>
  <si>
    <t>60</t>
  </si>
  <si>
    <t>コメント</t>
    <phoneticPr fontId="2"/>
  </si>
  <si>
    <t>コメント1</t>
  </si>
  <si>
    <t>23</t>
  </si>
  <si>
    <t>コメント2</t>
  </si>
  <si>
    <t>◎A岩田浩子（名古屋女子大）</t>
  </si>
  <si>
    <t>33</t>
  </si>
  <si>
    <t>コメント3</t>
  </si>
  <si>
    <t>◎A岡田 明（大阪市立大）</t>
  </si>
  <si>
    <t>34</t>
  </si>
  <si>
    <t>シンポジウム</t>
  </si>
  <si>
    <t>海外だより</t>
  </si>
  <si>
    <t>編集後記</t>
  </si>
  <si>
    <t>討議</t>
    <rPh sb="0" eb="2">
      <t>トウギ</t>
    </rPh>
    <phoneticPr fontId="2"/>
  </si>
  <si>
    <t>大会記</t>
    <rPh sb="0" eb="2">
      <t>タイカイ</t>
    </rPh>
    <rPh sb="2" eb="3">
      <t>キ</t>
    </rPh>
    <phoneticPr fontId="2"/>
  </si>
  <si>
    <t>全</t>
    <rPh sb="0" eb="1">
      <t>ゼン</t>
    </rPh>
    <phoneticPr fontId="2"/>
  </si>
  <si>
    <t>38</t>
  </si>
  <si>
    <t>38</t>
    <phoneticPr fontId="2"/>
  </si>
  <si>
    <t>2003</t>
    <phoneticPr fontId="2"/>
  </si>
  <si>
    <t>6</t>
    <phoneticPr fontId="2"/>
  </si>
  <si>
    <t>雑考</t>
    <rPh sb="0" eb="2">
      <t>ザッコウ</t>
    </rPh>
    <phoneticPr fontId="2"/>
  </si>
  <si>
    <t>紹介</t>
    <rPh sb="0" eb="2">
      <t>ショウカイ</t>
    </rPh>
    <phoneticPr fontId="2"/>
  </si>
  <si>
    <t>運営</t>
    <rPh sb="0" eb="2">
      <t>ウンエイ</t>
    </rPh>
    <phoneticPr fontId="2"/>
  </si>
  <si>
    <t>研究室</t>
    <rPh sb="0" eb="3">
      <t>ケンキュウシツ</t>
    </rPh>
    <phoneticPr fontId="2"/>
  </si>
  <si>
    <t>組織紹介</t>
    <rPh sb="0" eb="2">
      <t>ソシキ</t>
    </rPh>
    <rPh sb="2" eb="4">
      <t>ショウカイ</t>
    </rPh>
    <phoneticPr fontId="2"/>
  </si>
  <si>
    <t>題名</t>
    <rPh sb="0" eb="2">
      <t>ダイメイ</t>
    </rPh>
    <phoneticPr fontId="2"/>
  </si>
  <si>
    <t>57</t>
    <phoneticPr fontId="2"/>
  </si>
  <si>
    <t>58</t>
    <phoneticPr fontId="2"/>
  </si>
  <si>
    <t>59</t>
    <phoneticPr fontId="2"/>
  </si>
  <si>
    <t>60</t>
    <phoneticPr fontId="2"/>
  </si>
  <si>
    <t>記録</t>
    <rPh sb="0" eb="2">
      <t>キロク</t>
    </rPh>
    <phoneticPr fontId="2"/>
  </si>
  <si>
    <t>17</t>
    <phoneticPr fontId="2"/>
  </si>
  <si>
    <t>1</t>
    <phoneticPr fontId="2"/>
  </si>
  <si>
    <t>2</t>
    <phoneticPr fontId="2"/>
  </si>
  <si>
    <t>3</t>
  </si>
  <si>
    <t>3</t>
    <phoneticPr fontId="2"/>
  </si>
  <si>
    <t>4</t>
    <phoneticPr fontId="2"/>
  </si>
  <si>
    <t>5</t>
  </si>
  <si>
    <t>5</t>
    <phoneticPr fontId="2"/>
  </si>
  <si>
    <t>連絡</t>
    <rPh sb="0" eb="2">
      <t>レンラク</t>
    </rPh>
    <phoneticPr fontId="2"/>
  </si>
  <si>
    <t>研修会</t>
    <rPh sb="0" eb="3">
      <t>ケンシュウカイ</t>
    </rPh>
    <phoneticPr fontId="2"/>
  </si>
  <si>
    <t>81</t>
  </si>
  <si>
    <t>2005</t>
  </si>
  <si>
    <t>26</t>
  </si>
  <si>
    <t>特集「働態学の到達」</t>
  </si>
  <si>
    <t>働態研究の視点</t>
  </si>
  <si>
    <t>働態学の方法論:質的研究の方法</t>
  </si>
  <si>
    <t>◎A山岡俊樹（和歌山大）</t>
  </si>
  <si>
    <t>感銘を受けた言葉—宮本常一著「民俗学の旅」から−</t>
  </si>
  <si>
    <t>◎A河原雅典（高岡短大）</t>
  </si>
  <si>
    <t>10</t>
  </si>
  <si>
    <t>働態学いろいろ</t>
  </si>
  <si>
    <t>◎A出浦淑枝（コマツ）</t>
  </si>
  <si>
    <t>12</t>
  </si>
  <si>
    <t>私にとっての働態学会の魅力</t>
  </si>
  <si>
    <t>13</t>
  </si>
  <si>
    <t>「201×年ある日の働態学的生活」働態学の未来</t>
  </si>
  <si>
    <t>14</t>
  </si>
  <si>
    <t>人類働態学会の思い出</t>
  </si>
  <si>
    <t>◎A庄司卓郎（産業安全研）</t>
  </si>
  <si>
    <t>人類働態学に未来はあるか</t>
  </si>
  <si>
    <t>人類働態学研究会第14回大会のお知らせ</t>
  </si>
  <si>
    <t>16-17</t>
    <phoneticPr fontId="2"/>
  </si>
  <si>
    <t>389</t>
  </si>
  <si>
    <t>文化と働態</t>
  </si>
  <si>
    <t>人類働態学研究会第13回大会</t>
  </si>
  <si>
    <t>11-12</t>
  </si>
  <si>
    <t>奈良市</t>
  </si>
  <si>
    <t>奈良女子大家政</t>
  </si>
  <si>
    <t>ヒトの体内時計と社会生活</t>
  </si>
  <si>
    <t>第13回研究会をお世話して</t>
  </si>
  <si>
    <t>第13回大会に出席して</t>
  </si>
  <si>
    <t>人類働態学研究会・関東地方会第6回大会／テーマ：姿勢拘束条件における働態</t>
  </si>
  <si>
    <t>人類働態学研究会・西日本地方会第4回大会</t>
  </si>
  <si>
    <t>体力</t>
  </si>
  <si>
    <t>運動選手の体力</t>
  </si>
  <si>
    <t>◎A新畑茂充（名古屋市大）</t>
  </si>
  <si>
    <t>◎A渡辺孟（愛媛大医）</t>
  </si>
  <si>
    <t>マラソンでの事故死について</t>
  </si>
  <si>
    <t>◎A高橋潔（福島県立医大）</t>
  </si>
  <si>
    <t>◎A沢田芳男（熊本大）</t>
  </si>
  <si>
    <t>循環機能よりみた姿勢の特性</t>
  </si>
  <si>
    <t>◎A勝浦哲夫（九州芸工大）</t>
  </si>
  <si>
    <t>側わん傾向児の姿勢について</t>
  </si>
  <si>
    <t>◎A新立義文・長尾愛彦・小郷克敏・今井義量・沢田芳男（熊本大）</t>
  </si>
  <si>
    <t>ヒトの待ち姿勢時にみられる自由動作について</t>
  </si>
  <si>
    <t>◎A片岡洵子（日本女子体育短大）</t>
  </si>
  <si>
    <t>モアレ法による脳性マヒ児の立位姿勢の評価</t>
  </si>
  <si>
    <t>◎A上村喜一（宮崎県立日南養護学校）</t>
  </si>
  <si>
    <t>尿量・尿組成に及ぼす姿勢の影響</t>
  </si>
  <si>
    <t>働態の窓（15）</t>
  </si>
  <si>
    <t>◎A川原ゆり（日本女子大）</t>
  </si>
  <si>
    <t>200カイリ体制と漁業者の生活</t>
  </si>
  <si>
    <t>明治生命厚生事業団・体力医学研究所</t>
  </si>
  <si>
    <t>◎A芝山秀太郎</t>
  </si>
  <si>
    <t>働態ミニ情報</t>
  </si>
  <si>
    <t>第3回人間-熱環境系シンポジウムのお知らせ</t>
  </si>
  <si>
    <t>◎A登倉尋実（奈良女子大家政）</t>
    <phoneticPr fontId="2"/>
  </si>
  <si>
    <t>◎A長塩滋子（静岡女子大）</t>
    <phoneticPr fontId="2"/>
  </si>
  <si>
    <t>福山市</t>
    <rPh sb="0" eb="3">
      <t>フクヤマシ</t>
    </rPh>
    <phoneticPr fontId="2"/>
  </si>
  <si>
    <t>三菱電機福山製作所・広大教育福山分校</t>
    <rPh sb="0" eb="2">
      <t>ミツビシ</t>
    </rPh>
    <rPh sb="2" eb="4">
      <t>デンキ</t>
    </rPh>
    <rPh sb="4" eb="6">
      <t>フクヤマ</t>
    </rPh>
    <rPh sb="6" eb="9">
      <t>セイサクショ</t>
    </rPh>
    <rPh sb="10" eb="12">
      <t>ヒロダイ</t>
    </rPh>
    <rPh sb="12" eb="14">
      <t>キョウイク</t>
    </rPh>
    <rPh sb="14" eb="16">
      <t>フクヤマ</t>
    </rPh>
    <rPh sb="16" eb="18">
      <t>ブンコウ</t>
    </rPh>
    <phoneticPr fontId="2"/>
  </si>
  <si>
    <t>ふり返ってみて</t>
  </si>
  <si>
    <t>◎A早弓惇</t>
  </si>
  <si>
    <t>98</t>
  </si>
  <si>
    <t>99</t>
  </si>
  <si>
    <t>三惠工業（株）</t>
    <phoneticPr fontId="2"/>
  </si>
  <si>
    <t>◎A小西てう子（麻生リハビリ総合病院）</t>
    <phoneticPr fontId="2"/>
  </si>
  <si>
    <t>学会記</t>
    <rPh sb="0" eb="2">
      <t>ガッカイ</t>
    </rPh>
    <rPh sb="2" eb="3">
      <t>キ</t>
    </rPh>
    <phoneticPr fontId="2"/>
  </si>
  <si>
    <t>第38回東日本地方会を終えて</t>
    <phoneticPr fontId="2"/>
  </si>
  <si>
    <t>10-13</t>
    <phoneticPr fontId="2"/>
  </si>
  <si>
    <t>津田沼</t>
    <rPh sb="0" eb="3">
      <t>ツダヌマ</t>
    </rPh>
    <phoneticPr fontId="2"/>
  </si>
  <si>
    <t>14-15</t>
  </si>
  <si>
    <t>14-15</t>
    <phoneticPr fontId="2"/>
  </si>
  <si>
    <t>飯塚市</t>
    <rPh sb="0" eb="3">
      <t>イイヅカシ</t>
    </rPh>
    <phoneticPr fontId="2"/>
  </si>
  <si>
    <t>北九州市</t>
    <rPh sb="0" eb="4">
      <t>キタキュウシュウシ</t>
    </rPh>
    <phoneticPr fontId="2"/>
  </si>
  <si>
    <t>長野県諏訪郡富士見町</t>
  </si>
  <si>
    <t>長野県諏訪郡富士見町</t>
    <rPh sb="0" eb="3">
      <t>ナガノケン</t>
    </rPh>
    <rPh sb="3" eb="6">
      <t>スワグン</t>
    </rPh>
    <rPh sb="6" eb="10">
      <t>フジミチョウ</t>
    </rPh>
    <phoneticPr fontId="2"/>
  </si>
  <si>
    <t>5-8</t>
    <phoneticPr fontId="2"/>
  </si>
  <si>
    <t>30-7/1</t>
    <phoneticPr fontId="2"/>
  </si>
  <si>
    <t>21-22</t>
    <phoneticPr fontId="2"/>
  </si>
  <si>
    <t>沖縄県中頭郡西原町</t>
    <rPh sb="0" eb="3">
      <t>オキナワケン</t>
    </rPh>
    <rPh sb="3" eb="4">
      <t>ナカ</t>
    </rPh>
    <rPh sb="4" eb="5">
      <t>アタマ</t>
    </rPh>
    <rPh sb="5" eb="6">
      <t>グン</t>
    </rPh>
    <rPh sb="6" eb="9">
      <t>ニシハラマチ</t>
    </rPh>
    <phoneticPr fontId="2"/>
  </si>
  <si>
    <t>24-25</t>
    <phoneticPr fontId="2"/>
  </si>
  <si>
    <t>11-13</t>
    <phoneticPr fontId="2"/>
  </si>
  <si>
    <t>名古屋市</t>
    <rPh sb="0" eb="4">
      <t>ナゴヤシ</t>
    </rPh>
    <phoneticPr fontId="2"/>
  </si>
  <si>
    <t>調布市</t>
    <rPh sb="0" eb="3">
      <t>チョウフシ</t>
    </rPh>
    <phoneticPr fontId="2"/>
  </si>
  <si>
    <t>4-5</t>
    <phoneticPr fontId="2"/>
  </si>
  <si>
    <t>広島市</t>
    <rPh sb="0" eb="3">
      <t>ヒロシマシ</t>
    </rPh>
    <phoneticPr fontId="2"/>
  </si>
  <si>
    <t>東広島市</t>
    <rPh sb="0" eb="1">
      <t>ヒガシ</t>
    </rPh>
    <rPh sb="1" eb="4">
      <t>ヒロシマシ</t>
    </rPh>
    <phoneticPr fontId="2"/>
  </si>
  <si>
    <t>所沢市</t>
    <rPh sb="0" eb="3">
      <t>トコロザワシ</t>
    </rPh>
    <phoneticPr fontId="2"/>
  </si>
  <si>
    <t>和歌山市</t>
    <rPh sb="0" eb="4">
      <t>ワカヤマシ</t>
    </rPh>
    <phoneticPr fontId="2"/>
  </si>
  <si>
    <t>霧島市</t>
    <rPh sb="0" eb="2">
      <t>キリシマ</t>
    </rPh>
    <rPh sb="2" eb="3">
      <t>シ</t>
    </rPh>
    <phoneticPr fontId="2"/>
  </si>
  <si>
    <t>◎A堀野定雄</t>
    <rPh sb="2" eb="4">
      <t>ホリノ</t>
    </rPh>
    <rPh sb="4" eb="6">
      <t>サダオ</t>
    </rPh>
    <phoneticPr fontId="2"/>
  </si>
  <si>
    <t>149</t>
  </si>
  <si>
    <t>人間工学と標準に関する国際会議</t>
  </si>
  <si>
    <t>総会資料</t>
    <rPh sb="2" eb="4">
      <t>シリョウ</t>
    </rPh>
    <phoneticPr fontId="2"/>
  </si>
  <si>
    <t>22</t>
    <phoneticPr fontId="2"/>
  </si>
  <si>
    <t>88</t>
    <phoneticPr fontId="2"/>
  </si>
  <si>
    <t>94</t>
    <phoneticPr fontId="2"/>
  </si>
  <si>
    <t>86</t>
    <phoneticPr fontId="2"/>
  </si>
  <si>
    <t>◎A竹内由利子（事務局）</t>
    <phoneticPr fontId="2"/>
  </si>
  <si>
    <t>2014</t>
  </si>
  <si>
    <t>「くらしの中の共生」シンポジウム第10回</t>
  </si>
  <si>
    <t>第42回東日本地方会</t>
  </si>
  <si>
    <t>第38回西日本地方会から</t>
  </si>
  <si>
    <t>優秀発表賞受賞者からの感想</t>
  </si>
  <si>
    <t>◎A上島佳佑（和歌山大）</t>
  </si>
  <si>
    <t>■第48回全国大会・夏季研究会から</t>
  </si>
  <si>
    <t>◎A山岡俊樹</t>
  </si>
  <si>
    <t>◎A安井鯨太（和歌山大院）／◎A芳地泰幸（順天堂大院）／◎A平田一郎（兵庫県立工業技術センター）／◎A高島実穂（和歌山大院）</t>
  </si>
  <si>
    <t>案内・プログラム</t>
    <phoneticPr fontId="2"/>
  </si>
  <si>
    <t>霧島国際ホテル</t>
    <rPh sb="0" eb="2">
      <t>キリシマ</t>
    </rPh>
    <rPh sb="2" eb="4">
      <t>コクサイ</t>
    </rPh>
    <phoneticPr fontId="2"/>
  </si>
  <si>
    <t>報告</t>
    <phoneticPr fontId="2"/>
  </si>
  <si>
    <t>報告：紹介</t>
    <rPh sb="0" eb="2">
      <t>ホウコク</t>
    </rPh>
    <rPh sb="3" eb="5">
      <t>ショウカイ</t>
    </rPh>
    <phoneticPr fontId="2"/>
  </si>
  <si>
    <t>合同</t>
    <rPh sb="0" eb="2">
      <t>ゴウドウ</t>
    </rPh>
    <phoneticPr fontId="2"/>
  </si>
  <si>
    <t>シンポジウム</t>
    <phoneticPr fontId="2"/>
  </si>
  <si>
    <t>40周年記念国際</t>
  </si>
  <si>
    <t>理事会企画</t>
  </si>
  <si>
    <t>組織</t>
  </si>
  <si>
    <t>組織</t>
    <phoneticPr fontId="2"/>
  </si>
  <si>
    <t>編集</t>
    <rPh sb="0" eb="2">
      <t>ヘンシュウ</t>
    </rPh>
    <phoneticPr fontId="2"/>
  </si>
  <si>
    <t>和文</t>
    <rPh sb="0" eb="2">
      <t>ワブン</t>
    </rPh>
    <phoneticPr fontId="2"/>
  </si>
  <si>
    <t>近畿大</t>
    <rPh sb="0" eb="3">
      <t>キンキダイ</t>
    </rPh>
    <phoneticPr fontId="2"/>
  </si>
  <si>
    <t>37</t>
    <phoneticPr fontId="2"/>
  </si>
  <si>
    <t>38</t>
    <phoneticPr fontId="2"/>
  </si>
  <si>
    <t>変更</t>
    <rPh sb="0" eb="2">
      <t>ヘンコウ</t>
    </rPh>
    <phoneticPr fontId="2"/>
  </si>
  <si>
    <t>田子農協</t>
    <rPh sb="0" eb="2">
      <t>タゴ</t>
    </rPh>
    <rPh sb="2" eb="4">
      <t>ノウキョウ</t>
    </rPh>
    <phoneticPr fontId="2"/>
  </si>
  <si>
    <t>報告：優秀賞選考</t>
    <rPh sb="0" eb="2">
      <t>ホウコク</t>
    </rPh>
    <rPh sb="3" eb="6">
      <t>ユウシュウショウ</t>
    </rPh>
    <rPh sb="6" eb="8">
      <t>センコウ</t>
    </rPh>
    <phoneticPr fontId="2"/>
  </si>
  <si>
    <t>メッセージ：報告</t>
    <rPh sb="6" eb="8">
      <t>ホウコク</t>
    </rPh>
    <phoneticPr fontId="2"/>
  </si>
  <si>
    <t>私見：退職</t>
    <rPh sb="0" eb="2">
      <t>シケン</t>
    </rPh>
    <rPh sb="3" eb="5">
      <t>タイショク</t>
    </rPh>
    <phoneticPr fontId="2"/>
  </si>
  <si>
    <t>道具と身体の相互作用－ヒトと道具の共生を考える－</t>
    <rPh sb="0" eb="2">
      <t>ドウグ</t>
    </rPh>
    <rPh sb="3" eb="5">
      <t>シンタイ</t>
    </rPh>
    <rPh sb="6" eb="8">
      <t>ソウゴ</t>
    </rPh>
    <rPh sb="8" eb="10">
      <t>サヨウ</t>
    </rPh>
    <rPh sb="14" eb="16">
      <t>ドウグ</t>
    </rPh>
    <rPh sb="17" eb="19">
      <t>キョウセイ</t>
    </rPh>
    <rPh sb="20" eb="21">
      <t>カンガ</t>
    </rPh>
    <phoneticPr fontId="2"/>
  </si>
  <si>
    <t>シンポジウム</t>
    <phoneticPr fontId="2"/>
  </si>
  <si>
    <t>2</t>
    <phoneticPr fontId="2"/>
  </si>
  <si>
    <t>高齢化社会における身体と環境との相互作用</t>
    <rPh sb="0" eb="3">
      <t>コウレイカ</t>
    </rPh>
    <rPh sb="3" eb="5">
      <t>シャカイ</t>
    </rPh>
    <rPh sb="9" eb="11">
      <t>カラダ</t>
    </rPh>
    <rPh sb="12" eb="14">
      <t>カンキョウ</t>
    </rPh>
    <rPh sb="16" eb="18">
      <t>ソウゴ</t>
    </rPh>
    <rPh sb="18" eb="20">
      <t>サヨウ</t>
    </rPh>
    <phoneticPr fontId="2"/>
  </si>
  <si>
    <t>抄録（一般演題、特別講演、招待講演）</t>
  </si>
  <si>
    <t>抄録、司会記</t>
  </si>
  <si>
    <t>働態学から見た人間活動</t>
  </si>
  <si>
    <t>96</t>
    <phoneticPr fontId="2"/>
  </si>
  <si>
    <t>参加記（優秀発表賞受賞者）</t>
    <rPh sb="4" eb="6">
      <t>ユウシュウ</t>
    </rPh>
    <rPh sb="6" eb="8">
      <t>ハッピョウ</t>
    </rPh>
    <rPh sb="8" eb="9">
      <t>ショウ</t>
    </rPh>
    <rPh sb="9" eb="12">
      <t>ジュショウシャ</t>
    </rPh>
    <phoneticPr fontId="2"/>
  </si>
  <si>
    <t>メッセージ：就任</t>
    <rPh sb="6" eb="8">
      <t>シュウニン</t>
    </rPh>
    <phoneticPr fontId="2"/>
  </si>
  <si>
    <t>93</t>
  </si>
  <si>
    <t>93</t>
    <phoneticPr fontId="2"/>
  </si>
  <si>
    <t>「くらしの中の共生」シンポジウムシリーズ第6回：高齢者の生活と安全対策</t>
  </si>
  <si>
    <t>27</t>
  </si>
  <si>
    <t>◎A田渕舞（日本女子体育大学）</t>
  </si>
  <si>
    <t>◎A水野基樹（順天堂大学）</t>
  </si>
  <si>
    <t>28</t>
  </si>
  <si>
    <t>学会賞選考結果報告</t>
  </si>
  <si>
    <t>話題提供1　生体反応測定上の問題</t>
  </si>
  <si>
    <t>◎A守和子（労働衛生研）</t>
  </si>
  <si>
    <t>話題提供2　脳性マヒ時の運動巧緻性について</t>
  </si>
  <si>
    <t>◎A中村隆一・瀬間弥栄子（神経科研）</t>
  </si>
  <si>
    <t>話題提供3　機能研究と形態研究</t>
  </si>
  <si>
    <t>話題提供4　生体機能測定とデザイン</t>
  </si>
  <si>
    <t>◎A森則雄（特許庁意匠課）</t>
  </si>
  <si>
    <t>福岡大学</t>
  </si>
  <si>
    <t>福岡大学</t>
    <rPh sb="0" eb="2">
      <t>フクオカ</t>
    </rPh>
    <rPh sb="2" eb="4">
      <t>ダイガク</t>
    </rPh>
    <phoneticPr fontId="2"/>
  </si>
  <si>
    <t>9-10</t>
  </si>
  <si>
    <t>9-10</t>
    <phoneticPr fontId="2"/>
  </si>
  <si>
    <t>野口英世記念館</t>
    <rPh sb="0" eb="2">
      <t>ノグチ</t>
    </rPh>
    <rPh sb="2" eb="4">
      <t>ヒデヨ</t>
    </rPh>
    <rPh sb="4" eb="6">
      <t>キネン</t>
    </rPh>
    <rPh sb="6" eb="7">
      <t>カン</t>
    </rPh>
    <phoneticPr fontId="2"/>
  </si>
  <si>
    <t>27-28</t>
    <phoneticPr fontId="2"/>
  </si>
  <si>
    <t>館山市</t>
    <rPh sb="0" eb="1">
      <t>ヤカタ</t>
    </rPh>
    <rPh sb="1" eb="2">
      <t>ヤマ</t>
    </rPh>
    <rPh sb="2" eb="3">
      <t>シ</t>
    </rPh>
    <phoneticPr fontId="2"/>
  </si>
  <si>
    <t>なぎさ荘</t>
    <rPh sb="3" eb="4">
      <t>ソウ</t>
    </rPh>
    <phoneticPr fontId="2"/>
  </si>
  <si>
    <t>◎A森 和夫（東京農工大）</t>
  </si>
  <si>
    <t>人類働態学の展望と課題:長谷部シンポジウム：世話人印象記</t>
  </si>
  <si>
    <t>8</t>
    <phoneticPr fontId="2"/>
  </si>
  <si>
    <t>特集</t>
    <rPh sb="0" eb="2">
      <t>トクシュウ</t>
    </rPh>
    <phoneticPr fontId="2"/>
  </si>
  <si>
    <t>会員</t>
    <rPh sb="0" eb="2">
      <t>カイイン</t>
    </rPh>
    <phoneticPr fontId="2"/>
  </si>
  <si>
    <t>感想</t>
    <rPh sb="0" eb="2">
      <t>カンソウ</t>
    </rPh>
    <phoneticPr fontId="2"/>
  </si>
  <si>
    <t>私見</t>
    <rPh sb="0" eb="2">
      <t>シケン</t>
    </rPh>
    <phoneticPr fontId="2"/>
  </si>
  <si>
    <t>抄録</t>
    <rPh sb="0" eb="2">
      <t>ショウロク</t>
    </rPh>
    <phoneticPr fontId="2"/>
  </si>
  <si>
    <t>大会</t>
    <rPh sb="0" eb="2">
      <t>タイカイ</t>
    </rPh>
    <phoneticPr fontId="2"/>
  </si>
  <si>
    <t>一般演題</t>
    <rPh sb="0" eb="2">
      <t>イッパン</t>
    </rPh>
    <rPh sb="2" eb="4">
      <t>エンダイ</t>
    </rPh>
    <phoneticPr fontId="2"/>
  </si>
  <si>
    <t>：</t>
    <phoneticPr fontId="2"/>
  </si>
  <si>
    <t>近畿大九州工学部</t>
    <rPh sb="0" eb="3">
      <t>キンキダイ</t>
    </rPh>
    <rPh sb="3" eb="5">
      <t>キュウシュウ</t>
    </rPh>
    <rPh sb="5" eb="8">
      <t>コウガクブ</t>
    </rPh>
    <phoneticPr fontId="2"/>
  </si>
  <si>
    <t>東</t>
    <rPh sb="0" eb="1">
      <t>ヒガシ</t>
    </rPh>
    <phoneticPr fontId="2"/>
  </si>
  <si>
    <t>30</t>
    <phoneticPr fontId="2"/>
  </si>
  <si>
    <t>2001</t>
    <phoneticPr fontId="2"/>
  </si>
  <si>
    <t>12</t>
    <phoneticPr fontId="2"/>
  </si>
  <si>
    <t>第26回大会をお世話して</t>
  </si>
  <si>
    <t>第26回大会に参加して</t>
  </si>
  <si>
    <t>◎A内野希代子（お茶大文京心理）</t>
  </si>
  <si>
    <t>シンポジウム「美の働態学」に参加して</t>
  </si>
  <si>
    <t>シンポジウムの討論に参加して</t>
  </si>
  <si>
    <t>◎A小島龍平（筑波大・体育科学系）</t>
  </si>
  <si>
    <t>◎A大塚純、池田秀明、岩瀬俊、佐々木誠、高橋雄三、森木茂（神奈川大工人間工学4年）</t>
  </si>
  <si>
    <t>座談：人類働態学会第26回大会に参加して</t>
    <rPh sb="0" eb="2">
      <t>ザダン</t>
    </rPh>
    <phoneticPr fontId="2"/>
  </si>
  <si>
    <t>64</t>
  </si>
  <si>
    <t>1053</t>
  </si>
  <si>
    <t>太田市</t>
  </si>
  <si>
    <t>東毛学習文化センター</t>
  </si>
  <si>
    <t>概要、パネル抄録</t>
  </si>
  <si>
    <t>「生きがいセミナー」開催まで</t>
  </si>
  <si>
    <t>◎A野口幸男（群馬県立東毛学習文化センター館長）</t>
  </si>
  <si>
    <t>Ⅰ　生きがい論</t>
  </si>
  <si>
    <t>「頑張って下さい」への疑問</t>
  </si>
  <si>
    <t>学習メニュー方式で学ぶオルム方式（Ota Learning Menu System）</t>
  </si>
  <si>
    <t>◎A野口實（群馬県太田市教医）</t>
  </si>
  <si>
    <t>Ⅱ　仕事の中の人間性</t>
  </si>
  <si>
    <t>「ハイテク時代における人間の復権</t>
  </si>
  <si>
    <t>会社人間からの脱皮</t>
  </si>
  <si>
    <t>Ⅲ　異文化交流の中の生きがい</t>
  </si>
  <si>
    <t>異文化理解で新しい友人と新しい世界に</t>
  </si>
  <si>
    <t>◎A大橋信夫（長野県短大・生活科学・人間工学）</t>
  </si>
  <si>
    <t>企業における海外との共存</t>
  </si>
  <si>
    <t>◎A守随一郎（（株）オギハラ）</t>
  </si>
  <si>
    <t>人類働態学との出会い</t>
  </si>
  <si>
    <t>熱環境における作業服の現状</t>
  </si>
  <si>
    <t>◎A松村佐知子（㈱ベル松村デザイン事務所）</t>
  </si>
  <si>
    <t>東京大学工学部建築学科</t>
  </si>
  <si>
    <t>◎A高橋鷹志</t>
  </si>
  <si>
    <t>人類働態学会第27回大会（案内）</t>
  </si>
  <si>
    <t>◎A山田重明（東芝シリコーン（株））</t>
    <phoneticPr fontId="2"/>
  </si>
  <si>
    <t>20-21</t>
  </si>
  <si>
    <t>20-21</t>
    <phoneticPr fontId="2"/>
  </si>
  <si>
    <t>八戸市</t>
  </si>
  <si>
    <t>八戸市</t>
    <rPh sb="0" eb="3">
      <t>ハチノヘシ</t>
    </rPh>
    <phoneticPr fontId="2"/>
  </si>
  <si>
    <t>八戸大学</t>
  </si>
  <si>
    <t>八戸大学</t>
    <rPh sb="0" eb="2">
      <t>ハチノヘ</t>
    </rPh>
    <rPh sb="2" eb="4">
      <t>ダイガク</t>
    </rPh>
    <phoneticPr fontId="2"/>
  </si>
  <si>
    <t>65</t>
  </si>
  <si>
    <t>1069</t>
  </si>
  <si>
    <t>特集　人類働態学</t>
  </si>
  <si>
    <t>特集発行に寄せて</t>
  </si>
  <si>
    <t>◎A柿沢敏文・小島龍平（筑波大）・小西啓史（武蔵野女子大）</t>
  </si>
  <si>
    <t>◎A柳沢澄子（お茶の水女子大）</t>
  </si>
  <si>
    <t>第3回西日本地方会および研修会のお知らせ</t>
  </si>
  <si>
    <t>関東地方会1977年秋季例会のお知らせ</t>
  </si>
  <si>
    <t>8</t>
    <phoneticPr fontId="2"/>
  </si>
  <si>
    <t>3-4</t>
    <phoneticPr fontId="2"/>
  </si>
  <si>
    <t>別府市</t>
    <rPh sb="0" eb="3">
      <t>ベップシ</t>
    </rPh>
    <phoneticPr fontId="2"/>
  </si>
  <si>
    <t>つるみ荘</t>
    <rPh sb="3" eb="4">
      <t>ソウ</t>
    </rPh>
    <phoneticPr fontId="2"/>
  </si>
  <si>
    <t>307</t>
  </si>
  <si>
    <t>働態学についての白昼夢</t>
  </si>
  <si>
    <t>◎A香原志勢（立教大一般教育部）</t>
  </si>
  <si>
    <t>◎A横山真太郎（北大・衛生工学）</t>
  </si>
  <si>
    <t>人類働態学研究会第12回大会</t>
  </si>
  <si>
    <t>8-9</t>
  </si>
  <si>
    <t>長崎市</t>
  </si>
  <si>
    <t>長崎大学医学部</t>
  </si>
  <si>
    <t>司会記（一般演題、シンポジウム）</t>
  </si>
  <si>
    <t>近代農民の労働負担</t>
  </si>
  <si>
    <t>九州・沖縄の学童における体格の劣りとその背景</t>
  </si>
  <si>
    <t>アメリカでの子供たち</t>
  </si>
  <si>
    <t>◎A片岡洵子（日本女子体大）</t>
  </si>
  <si>
    <t>働態の窓</t>
    <phoneticPr fontId="2"/>
  </si>
  <si>
    <t>315</t>
  </si>
  <si>
    <t>人類働態研究への発想原点</t>
  </si>
  <si>
    <t>働態の窓（11）</t>
  </si>
  <si>
    <t>フィリピンの工場衛生</t>
  </si>
  <si>
    <t>奈良女子大学被服生理学研究室</t>
  </si>
  <si>
    <t>◎A水梨サワ子・登倉尋実（奈良女子大学）</t>
  </si>
  <si>
    <t>会員移動</t>
  </si>
  <si>
    <t>第2回人間-熱環境系シンポジウムのお知らせ</t>
  </si>
  <si>
    <t>国際学術交流について</t>
  </si>
  <si>
    <t>人類働態学研究会第13回大会のお知らせ</t>
  </si>
  <si>
    <t>325</t>
  </si>
  <si>
    <t>人類働態学への期待</t>
  </si>
  <si>
    <t>◎A斉藤良夫（中央大学）</t>
  </si>
  <si>
    <t>◎A谷井克則（製科学研）</t>
  </si>
  <si>
    <t>◎A中明賢二（労働科研）</t>
  </si>
  <si>
    <t>◎A岸田孝弥（高崎経大）</t>
  </si>
  <si>
    <t>◎A佐渡山亜兵（製科研）</t>
  </si>
  <si>
    <t>プログラム・セミナー・フォーラム報告・抄録</t>
  </si>
  <si>
    <t>合宿談話会“個体差をめぐって”</t>
    <rPh sb="0" eb="2">
      <t>ガッシュク</t>
    </rPh>
    <phoneticPr fontId="2"/>
  </si>
  <si>
    <t>◎A菊池安行・◎A富田守</t>
    <rPh sb="2" eb="4">
      <t>キクチ</t>
    </rPh>
    <rPh sb="4" eb="5">
      <t>ヤス</t>
    </rPh>
    <rPh sb="5" eb="6">
      <t>ユキ</t>
    </rPh>
    <rPh sb="9" eb="11">
      <t>トミタ</t>
    </rPh>
    <rPh sb="11" eb="12">
      <t>マモル</t>
    </rPh>
    <phoneticPr fontId="2"/>
  </si>
  <si>
    <t>要約話題別、開催記</t>
    <rPh sb="6" eb="8">
      <t>カイサイ</t>
    </rPh>
    <rPh sb="8" eb="9">
      <t>キ</t>
    </rPh>
    <phoneticPr fontId="2"/>
  </si>
  <si>
    <t>開催記、参加記</t>
    <rPh sb="0" eb="2">
      <t>カイサイ</t>
    </rPh>
    <rPh sb="2" eb="3">
      <t>キ</t>
    </rPh>
    <rPh sb="4" eb="6">
      <t>サンカ</t>
    </rPh>
    <rPh sb="6" eb="7">
      <t>キ</t>
    </rPh>
    <phoneticPr fontId="2"/>
  </si>
  <si>
    <t>港湾荷役見学会</t>
    <phoneticPr fontId="2"/>
  </si>
  <si>
    <t>日野ディーゼル見学</t>
    <phoneticPr fontId="2"/>
  </si>
  <si>
    <t>論説、開催記、参加記</t>
    <rPh sb="0" eb="2">
      <t>ロンセツ</t>
    </rPh>
    <rPh sb="3" eb="5">
      <t>カイサイ</t>
    </rPh>
    <rPh sb="5" eb="6">
      <t>キ</t>
    </rPh>
    <rPh sb="7" eb="9">
      <t>サンカ</t>
    </rPh>
    <rPh sb="9" eb="10">
      <t>キ</t>
    </rPh>
    <phoneticPr fontId="2"/>
  </si>
  <si>
    <t>特集、開催記、抄録、参加記</t>
    <rPh sb="0" eb="2">
      <t>トクシュウ</t>
    </rPh>
    <rPh sb="3" eb="5">
      <t>カイサイ</t>
    </rPh>
    <rPh sb="5" eb="6">
      <t>キ</t>
    </rPh>
    <rPh sb="7" eb="9">
      <t>ショウロク</t>
    </rPh>
    <rPh sb="10" eb="12">
      <t>サンカ</t>
    </rPh>
    <rPh sb="12" eb="13">
      <t>キ</t>
    </rPh>
    <phoneticPr fontId="2"/>
  </si>
  <si>
    <t>抄録、開催記、参加記</t>
    <rPh sb="3" eb="5">
      <t>カイサイ</t>
    </rPh>
    <rPh sb="5" eb="6">
      <t>キ</t>
    </rPh>
    <rPh sb="7" eb="9">
      <t>サンカ</t>
    </rPh>
    <rPh sb="9" eb="10">
      <t>キ</t>
    </rPh>
    <phoneticPr fontId="2"/>
  </si>
  <si>
    <t>概要、参加記</t>
    <rPh sb="0" eb="2">
      <t>ガイヨウ</t>
    </rPh>
    <rPh sb="3" eb="5">
      <t>サンカ</t>
    </rPh>
    <rPh sb="5" eb="6">
      <t>キ</t>
    </rPh>
    <phoneticPr fontId="2"/>
  </si>
  <si>
    <t>プログラム、参加記、開催記</t>
    <rPh sb="6" eb="8">
      <t>サンカ</t>
    </rPh>
    <rPh sb="8" eb="9">
      <t>キ</t>
    </rPh>
    <rPh sb="10" eb="12">
      <t>カイサイ</t>
    </rPh>
    <rPh sb="12" eb="13">
      <t>キ</t>
    </rPh>
    <phoneticPr fontId="2"/>
  </si>
  <si>
    <t>開催記（報告）、参加記</t>
    <rPh sb="0" eb="2">
      <t>カイサイ</t>
    </rPh>
    <rPh sb="2" eb="3">
      <t>キ</t>
    </rPh>
    <rPh sb="4" eb="6">
      <t>ホウコク</t>
    </rPh>
    <rPh sb="8" eb="10">
      <t>サンカ</t>
    </rPh>
    <rPh sb="10" eb="11">
      <t>キ</t>
    </rPh>
    <phoneticPr fontId="2"/>
  </si>
  <si>
    <t>◎A渡辺俊男</t>
    <rPh sb="2" eb="4">
      <t>ワタナベ</t>
    </rPh>
    <rPh sb="4" eb="6">
      <t>トシオ</t>
    </rPh>
    <phoneticPr fontId="2"/>
  </si>
  <si>
    <t>精神の自由としてのスポーツ</t>
    <phoneticPr fontId="2"/>
  </si>
  <si>
    <t>◎A中島史朗（広島大学大学院総合科学研究科）◎A／佐藤昭雅（武蔵野大学大学院）◎A／立川公子（武蔵野大学）</t>
  </si>
  <si>
    <t>西日本地方会第35回大会の報告</t>
    <phoneticPr fontId="2"/>
  </si>
  <si>
    <t>◎A塩満春彦（九大院）◎A／岩崎泰典（九工大院）</t>
  </si>
  <si>
    <t>学会創立40周年記念</t>
    <phoneticPr fontId="2"/>
  </si>
  <si>
    <t>学会創立40周年記念寄稿</t>
    <phoneticPr fontId="2"/>
  </si>
  <si>
    <t>20</t>
    <phoneticPr fontId="2"/>
  </si>
  <si>
    <t>101</t>
    <phoneticPr fontId="2"/>
  </si>
  <si>
    <t>102</t>
    <phoneticPr fontId="2"/>
  </si>
  <si>
    <t>100</t>
    <phoneticPr fontId="2"/>
  </si>
  <si>
    <t>103</t>
    <phoneticPr fontId="2"/>
  </si>
  <si>
    <t>106</t>
    <phoneticPr fontId="2"/>
  </si>
  <si>
    <t>JHE投稿規定（2010年5月）</t>
    <phoneticPr fontId="2"/>
  </si>
  <si>
    <t>事務局からのお知らせとお願い</t>
    <rPh sb="12" eb="13">
      <t>ネガ</t>
    </rPh>
    <phoneticPr fontId="2"/>
  </si>
  <si>
    <t>プログラム</t>
    <phoneticPr fontId="2"/>
  </si>
  <si>
    <t>女性の外働きと生活活動</t>
    <phoneticPr fontId="2"/>
  </si>
  <si>
    <t>発表奨励賞を授賞しての感想</t>
    <phoneticPr fontId="2"/>
  </si>
  <si>
    <t>◎A中崎恭子（武蔵野大院）</t>
    <phoneticPr fontId="2"/>
  </si>
  <si>
    <t>プログラム</t>
    <phoneticPr fontId="2"/>
  </si>
  <si>
    <t>メッセージ</t>
    <phoneticPr fontId="2"/>
  </si>
  <si>
    <t>シンポジウム</t>
    <phoneticPr fontId="2"/>
  </si>
  <si>
    <t>プログラム</t>
    <phoneticPr fontId="2"/>
  </si>
  <si>
    <t>2009年度 夏季研修の報告</t>
    <phoneticPr fontId="2"/>
  </si>
  <si>
    <t>人類働態学第45回全国大会ならびに学会創立40周年記念企画のお知らせ</t>
    <phoneticPr fontId="2"/>
  </si>
  <si>
    <t>プログラム</t>
    <phoneticPr fontId="2"/>
  </si>
  <si>
    <t>三惠工業（株）</t>
    <phoneticPr fontId="2"/>
  </si>
  <si>
    <t>◎A小西てう子（麻生リハビリ総合病院）</t>
    <phoneticPr fontId="2"/>
  </si>
  <si>
    <t>第38回東日本地方会を終えて</t>
    <phoneticPr fontId="2"/>
  </si>
  <si>
    <t>西日本地方会第35回大会の報告</t>
    <phoneticPr fontId="2"/>
  </si>
  <si>
    <t>JHE投稿規定（2010年5月）</t>
    <phoneticPr fontId="2"/>
  </si>
  <si>
    <t>2011年第46回人類働態学会全国大会、夏季研究会のお知らせ（第1報）</t>
    <phoneticPr fontId="2"/>
  </si>
  <si>
    <t>◎A香原志勢（元立教大）、真家和生（大妻女子大）、松村秋芳（防衛医大）、田中秀幸（東京農工）</t>
    <phoneticPr fontId="2"/>
  </si>
  <si>
    <t>第25回人類働態学会東日本地方会</t>
  </si>
  <si>
    <t>筑波大</t>
    <phoneticPr fontId="2"/>
  </si>
  <si>
    <t>[ホームページの開設]</t>
  </si>
  <si>
    <t>人類働態学会第34回大会（案内）</t>
  </si>
  <si>
    <t>76</t>
  </si>
  <si>
    <t>1363</t>
  </si>
  <si>
    <t>住めば雪国</t>
  </si>
  <si>
    <t>◎A安井友康（北海道教育大学岩見沢校）</t>
  </si>
  <si>
    <t>第23回人類働態学会西日本地方会</t>
  </si>
  <si>
    <t>福岡教育大</t>
  </si>
  <si>
    <t>抄録（一般演題：有欠損）</t>
  </si>
  <si>
    <t>第26回人類働態学会東日本地方会</t>
  </si>
  <si>
    <t>抄録（一般演題：有欠損、ミニシンポジウム）</t>
  </si>
  <si>
    <t>人間機械系の人類働態学</t>
  </si>
  <si>
    <t>クレーンオペレータをとりまく環境</t>
  </si>
  <si>
    <t>◎A出浦淑枝（コマツ建機研究所）</t>
  </si>
  <si>
    <t>建設機械の安全性と操作方法の統一</t>
  </si>
  <si>
    <t>◎A堀野定雄（神奈川大工経営工学）</t>
  </si>
  <si>
    <t>JHE編集委員会および投稿規定（英文）</t>
  </si>
  <si>
    <t>ミニ情報</t>
  </si>
  <si>
    <t>人類働態学会秋季（？）研修会（案）</t>
  </si>
  <si>
    <t>久宗周二（海上労働科学研究所）</t>
  </si>
  <si>
    <t>第10回国際バイオメカニクス学会</t>
  </si>
  <si>
    <t>◎A井谷徹（岡山大）</t>
  </si>
  <si>
    <t>中央大学文学部心理学研究室</t>
  </si>
  <si>
    <t>人類働態学研究会第20回大会</t>
  </si>
  <si>
    <t>抄録（一般演題、シンポジウム）、司会記（シンポジウム）</t>
  </si>
  <si>
    <t>現代人の労働と遊び</t>
  </si>
  <si>
    <t>基調スピーチ　南極越冬生活の中の仕事と遊び</t>
  </si>
  <si>
    <t>名簿</t>
  </si>
  <si>
    <t>人類働態学研究会会員名簿</t>
  </si>
  <si>
    <t>人類働態学研究会第4回大会</t>
  </si>
  <si>
    <t>59</t>
  </si>
  <si>
    <t>姿勢</t>
  </si>
  <si>
    <t>単調労働の生理心理</t>
  </si>
  <si>
    <t>Physical Work Capacity</t>
  </si>
  <si>
    <t>音と作業</t>
  </si>
  <si>
    <t>人類と都市化</t>
  </si>
  <si>
    <t>環境と発育</t>
  </si>
  <si>
    <t>オーガナイザー：榎原毅（名古屋市大院）、松村秋芳（防衛医大）、司会: 酒井一博（労研）</t>
  </si>
  <si>
    <t>レジリエンスの理論的背景</t>
  </si>
  <si>
    <t>◎A榎原毅（名古屋市立大学大学院）</t>
  </si>
  <si>
    <t>東日本大震災、原発事故への対応と未来への対策</t>
  </si>
  <si>
    <t>◎A大橋智樹（宮城学院女子大学）</t>
  </si>
  <si>
    <t>災害時における自衛隊の活動と対応</t>
  </si>
  <si>
    <t>◎A徳野慎一（陸上自衛隊衛生学校）</t>
  </si>
  <si>
    <t>災害体験情報の共有化と減災に向けた取り組み</t>
  </si>
  <si>
    <t>◎A申紅仙（常磐大学）</t>
  </si>
  <si>
    <t>73</t>
  </si>
  <si>
    <t>第46回全国大会報告</t>
  </si>
  <si>
    <t>◎A村上玄樹</t>
  </si>
  <si>
    <t>74</t>
  </si>
  <si>
    <t>優秀発表賞受賞者から</t>
  </si>
  <si>
    <t>◎A山西那央（電通大院）／◎A島田達也（電通大院）／◎A山田泰行（名古屋市大院）</t>
  </si>
  <si>
    <t>◎A宇和川知里・小澤彰・原田拓実（武蔵野大）</t>
  </si>
  <si>
    <t>■会員寄稿</t>
  </si>
  <si>
    <t>香原志勢先生が語る「私と人類働態学」（後編）</t>
  </si>
  <si>
    <t>香原志勢（元立教大）、真家和生（大妻女子大）、松村秋芳（防衛医大）、田中秀幸（東京農工）</t>
  </si>
  <si>
    <t>抄録</t>
    <phoneticPr fontId="2"/>
  </si>
  <si>
    <t>23</t>
    <phoneticPr fontId="2"/>
  </si>
  <si>
    <t>抄録：構成</t>
    <rPh sb="0" eb="2">
      <t>ショウロク</t>
    </rPh>
    <rPh sb="3" eb="5">
      <t>コウセイ</t>
    </rPh>
    <phoneticPr fontId="2"/>
  </si>
  <si>
    <t>感想：参加記</t>
    <rPh sb="0" eb="2">
      <t>カンソウ</t>
    </rPh>
    <rPh sb="3" eb="5">
      <t>サンカ</t>
    </rPh>
    <rPh sb="5" eb="6">
      <t>キ</t>
    </rPh>
    <phoneticPr fontId="2"/>
  </si>
  <si>
    <t>第41回東日本地方会</t>
  </si>
  <si>
    <t>■▲地方会大会西</t>
  </si>
  <si>
    <t>第37回西日本地方会（日本人間工学会九州・沖縄支部会第33回大会との合同開催）</t>
  </si>
  <si>
    <t>30</t>
  </si>
  <si>
    <t>■第47回全国大会から</t>
  </si>
  <si>
    <t>優秀発表賞・受賞からの感想</t>
  </si>
  <si>
    <t>■学会からJHE論文募集</t>
  </si>
  <si>
    <t>58</t>
  </si>
  <si>
    <t>「くらしの中の共生」第9回シンポジウム「自転車との共生－自転車利用者からみた共生を目指した交通システム構築に向けて－」</t>
  </si>
  <si>
    <t>自転車との共生－自転車利用者からみた共生を目指した交通システム構築に向けて－</t>
    <phoneticPr fontId="2"/>
  </si>
  <si>
    <t>西日本工業大学</t>
    <rPh sb="0" eb="1">
      <t>ニシ</t>
    </rPh>
    <rPh sb="1" eb="3">
      <t>ニホン</t>
    </rPh>
    <rPh sb="3" eb="5">
      <t>コウギョウ</t>
    </rPh>
    <rPh sb="5" eb="7">
      <t>ダイガク</t>
    </rPh>
    <phoneticPr fontId="2"/>
  </si>
  <si>
    <t>所沢市中央公民館</t>
    <rPh sb="0" eb="3">
      <t>トコロザワシ</t>
    </rPh>
    <rPh sb="3" eb="5">
      <t>チュウオウ</t>
    </rPh>
    <rPh sb="5" eb="8">
      <t>コウミンカン</t>
    </rPh>
    <phoneticPr fontId="2"/>
  </si>
  <si>
    <t>◎A山本あゆ美（広島市大院）／◎A藤野紀行（グローバルベイシック（株））／◎A日榮麻衣子（中京大院）</t>
  </si>
  <si>
    <t>◎A藤井啓嗣（順天堂大院）</t>
  </si>
  <si>
    <t>情報</t>
    <rPh sb="0" eb="2">
      <t>ジョウホウ</t>
    </rPh>
    <phoneticPr fontId="2"/>
  </si>
  <si>
    <t>書籍</t>
    <rPh sb="0" eb="2">
      <t>ショセキ</t>
    </rPh>
    <phoneticPr fontId="2"/>
  </si>
  <si>
    <t>書評</t>
    <rPh sb="0" eb="2">
      <t>ショヒョウ</t>
    </rPh>
    <phoneticPr fontId="2"/>
  </si>
  <si>
    <t>図書の紹介</t>
    <rPh sb="0" eb="2">
      <t>トショ</t>
    </rPh>
    <rPh sb="3" eb="5">
      <t>ショウカイ</t>
    </rPh>
    <phoneticPr fontId="2"/>
  </si>
  <si>
    <t>論理的思考によるデザイン 造形工学の基本と実践（山岡俊樹著）ビー・エヌ・エヌ新社,2012</t>
  </si>
  <si>
    <t>平田一郎（兵庫県立工業技術センター）</t>
  </si>
  <si>
    <t>2013</t>
  </si>
  <si>
    <t>第48回全国大会・シンポジウム</t>
  </si>
  <si>
    <t>荻野敏行（三ヶ島製作所）</t>
  </si>
  <si>
    <t>植竹照雄（東京農工大）</t>
  </si>
  <si>
    <t>岸田孝弥（中京大）</t>
  </si>
  <si>
    <t>岡田明（大坂市大）</t>
  </si>
  <si>
    <t>自転車シンポジウム：各グループの活動報告</t>
  </si>
  <si>
    <t>司会：真家、植竹</t>
  </si>
  <si>
    <t>概要紹介</t>
  </si>
  <si>
    <t>真家、植竹</t>
  </si>
  <si>
    <t>自動車事故要因グループ</t>
  </si>
  <si>
    <t>自転車利用者働態研究グループ</t>
  </si>
  <si>
    <t>真家、植竹、松村</t>
  </si>
  <si>
    <t>住民参加型事業提案グループ</t>
  </si>
  <si>
    <t>岸田、橋本</t>
  </si>
  <si>
    <t>自転車・道路デザイングループ</t>
  </si>
  <si>
    <t>岡田、山岡</t>
  </si>
  <si>
    <t>72</t>
  </si>
  <si>
    <t>75</t>
  </si>
  <si>
    <t>第41回人類働態学会東日本地方会報告</t>
  </si>
  <si>
    <t>◎A水戸和幸</t>
  </si>
  <si>
    <t>大会および地方会についての報告</t>
  </si>
  <si>
    <t>◎A謝チエ（九大院）／◎A中島弘貴（九大院）／◎A西川孝広（九大院）</t>
  </si>
  <si>
    <t>フリー統計ソフト「Ｒ」を用いたやさしい統計解析講座【基礎コース】</t>
  </si>
  <si>
    <t>◎A山村昌代（横浜美術大）</t>
  </si>
  <si>
    <t>2013</t>
    <phoneticPr fontId="2"/>
  </si>
  <si>
    <t>和歌山大</t>
    <rPh sb="0" eb="4">
      <t>ワカヤマダイ</t>
    </rPh>
    <phoneticPr fontId="2"/>
  </si>
  <si>
    <t>人間工学４M 視点で誰もが安心できる新交通システム構築</t>
  </si>
  <si>
    <t>◎A堀野定雄</t>
    <rPh sb="4" eb="6">
      <t>サダオ</t>
    </rPh>
    <phoneticPr fontId="2"/>
  </si>
  <si>
    <t>堀野、水野</t>
    <phoneticPr fontId="2"/>
  </si>
  <si>
    <t>参加記</t>
    <phoneticPr fontId="2"/>
  </si>
  <si>
    <t>◎A山本あゆ美（広島市大院）</t>
    <phoneticPr fontId="2"/>
  </si>
  <si>
    <t>◎A瀧澤友美（武蔵野大院）／◎A本田勇輝（順天堂大院）／◎A水野統太（電通大院）</t>
    <phoneticPr fontId="2"/>
  </si>
  <si>
    <t>順天堂大学大学院</t>
    <phoneticPr fontId="2"/>
  </si>
  <si>
    <t>統計講習会</t>
    <rPh sb="0" eb="2">
      <t>トウケイ</t>
    </rPh>
    <rPh sb="2" eb="5">
      <t>コウシュウカイ</t>
    </rPh>
    <phoneticPr fontId="2"/>
  </si>
  <si>
    <t>実施記録</t>
    <rPh sb="0" eb="2">
      <t>ジッシ</t>
    </rPh>
    <rPh sb="2" eb="4">
      <t>キロク</t>
    </rPh>
    <phoneticPr fontId="2"/>
  </si>
  <si>
    <t>人類働態学研究会・西日本地方大会第7回大会</t>
  </si>
  <si>
    <t>4-5</t>
  </si>
  <si>
    <t>熊本市産業文化会館</t>
  </si>
  <si>
    <t>異常環境下の生体機能</t>
  </si>
  <si>
    <t>高温環境</t>
  </si>
  <si>
    <t>◎A小坂吉男（長崎大熱帯医学研疫学－環境生理）</t>
  </si>
  <si>
    <t>低温・低圧環境</t>
  </si>
  <si>
    <t>◎A万木良平（防衛医大衛生）</t>
  </si>
  <si>
    <t>高圧環境</t>
  </si>
  <si>
    <t>◎A関邦博（海洋科学技術センター）</t>
  </si>
  <si>
    <t>西日本地方会第7回大会に参加して</t>
  </si>
  <si>
    <t>◎A岩永光一（九州芸工大）</t>
  </si>
  <si>
    <t>人類働態学研究会・東日本地方会第11回大会</t>
  </si>
  <si>
    <t>中央大学文学部</t>
  </si>
  <si>
    <t>東日本地方会に参加して</t>
  </si>
  <si>
    <t>◎A木村新（神奈川大工）</t>
  </si>
  <si>
    <t>再びフィールドワークの方法と問題点を考える</t>
  </si>
  <si>
    <t>5-6</t>
  </si>
  <si>
    <t>神戸市</t>
  </si>
  <si>
    <t>関西地区大学セミナーハウス</t>
  </si>
  <si>
    <t>夏季研究会をお世話して</t>
  </si>
  <si>
    <t>JHE10巻以降の刊行にあたって</t>
  </si>
  <si>
    <t>代表幹事　中村正（長崎大医衛生）</t>
  </si>
  <si>
    <t>Journal of Human Ergologyのご案内</t>
  </si>
  <si>
    <t>J.Human Ergol.投稿規定</t>
  </si>
  <si>
    <t>漁業労働における高令化</t>
  </si>
  <si>
    <t>青風荘</t>
    <rPh sb="0" eb="1">
      <t>アオ</t>
    </rPh>
    <rPh sb="1" eb="2">
      <t>カゼ</t>
    </rPh>
    <rPh sb="2" eb="3">
      <t>ソウ</t>
    </rPh>
    <phoneticPr fontId="2"/>
  </si>
  <si>
    <t>西</t>
  </si>
  <si>
    <t>11-12</t>
    <phoneticPr fontId="2"/>
  </si>
  <si>
    <t>宮崎市</t>
    <rPh sb="0" eb="3">
      <t>ミヤザキシ</t>
    </rPh>
    <phoneticPr fontId="2"/>
  </si>
  <si>
    <t>ホテルニュー高千穂</t>
    <rPh sb="6" eb="9">
      <t>タカチホ</t>
    </rPh>
    <phoneticPr fontId="2"/>
  </si>
  <si>
    <t>277</t>
  </si>
  <si>
    <t>随意運動のメカニズムの研究・雑感</t>
  </si>
  <si>
    <t>第1回国際シンポジウムの印象</t>
  </si>
  <si>
    <t>◎A岡田守彦（東京教育大）</t>
  </si>
  <si>
    <t>◎A堀野定雄（神奈川大工学部）</t>
  </si>
  <si>
    <t>◎A内村喜之（製品研）</t>
  </si>
  <si>
    <t>◎A大平昌彦（岡山大医学部衛生学）</t>
  </si>
  <si>
    <t>◎A狩野広之（労研）</t>
  </si>
  <si>
    <t>◎A坂本弘（三重大医衛生）</t>
  </si>
  <si>
    <t>◎A須藤清二（日本鋼管病院）</t>
  </si>
  <si>
    <t>◎A栃原裕（昭和大医公衆衛生）</t>
  </si>
  <si>
    <t>案内・プログラム・発表抄録</t>
    <rPh sb="0" eb="2">
      <t>アンナイ</t>
    </rPh>
    <rPh sb="9" eb="11">
      <t>ハッピョウ</t>
    </rPh>
    <rPh sb="11" eb="13">
      <t>ショウロク</t>
    </rPh>
    <phoneticPr fontId="2"/>
  </si>
  <si>
    <t>プログラム・発表抄録</t>
    <rPh sb="6" eb="8">
      <t>ハッピョウ</t>
    </rPh>
    <rPh sb="8" eb="10">
      <t>ショウロク</t>
    </rPh>
    <phoneticPr fontId="2"/>
  </si>
  <si>
    <t>◎A松尾秀行（和歌山大）／◎A田渕舞（筑波大院）／◎A本田勇輝（順天堂大院）</t>
  </si>
  <si>
    <t>◎A杉山昌平（電通大院）</t>
  </si>
  <si>
    <t>2012</t>
  </si>
  <si>
    <t>2012</t>
    <phoneticPr fontId="2"/>
  </si>
  <si>
    <t>所沢市小手指公民館</t>
    <rPh sb="0" eb="3">
      <t>トコロザワシ</t>
    </rPh>
    <rPh sb="3" eb="4">
      <t>ショウ</t>
    </rPh>
    <rPh sb="4" eb="6">
      <t>シュシ</t>
    </rPh>
    <rPh sb="6" eb="9">
      <t>コウミンカン</t>
    </rPh>
    <phoneticPr fontId="2"/>
  </si>
  <si>
    <t>JHE投稿規定（2011年5月）</t>
    <phoneticPr fontId="2"/>
  </si>
  <si>
    <t>香原志勢先生が語る「私と人類働態学」（前編）</t>
    <rPh sb="19" eb="21">
      <t>ゼンペン</t>
    </rPh>
    <phoneticPr fontId="2"/>
  </si>
  <si>
    <t>第47回全国大会・シンポジウム</t>
  </si>
  <si>
    <t>ヒトの動作とかたちを測定する</t>
  </si>
  <si>
    <t>オーガナイザー：竹内京子（帝京平成大）、松村秋芳（防衛医大）、司会：岡田守彦（帝京平成大）</t>
  </si>
  <si>
    <t>股関節回旋運動測定器の開発と応用　―運動パフォーマンス評価の試みー</t>
  </si>
  <si>
    <t>◎A竹内京子1、松村秋芳2、菊原伸郎3、煙山健仁2、西田育弘2、岡田守彦1（1帝京平成大院、2防衛医大、3埼玉大）</t>
  </si>
  <si>
    <t>歩行時の足の形を測る</t>
  </si>
  <si>
    <t>◎A河内まき子（産技研）</t>
  </si>
  <si>
    <t>床振動時と足踏み運動時の支持機能の一側優位性</t>
  </si>
  <si>
    <t>◎A藤原勝夫1、清田岳臣2、開田千鶴1、伊禮まり子1（1金沢大, 2札幌国際大）</t>
  </si>
  <si>
    <t>循環型社会の新しい・楽しい自転車利用</t>
  </si>
  <si>
    <t>オーガナイザー・司会：真家和生（大妻女子大）</t>
  </si>
  <si>
    <t>◎A真家和生（大妻女子大）</t>
  </si>
  <si>
    <t>人間工学から見た自転車の安全</t>
  </si>
  <si>
    <t>日本の自転車ペダルの変遷</t>
  </si>
  <si>
    <t>自転車事故の要因</t>
  </si>
  <si>
    <t>交通システムと教育</t>
  </si>
  <si>
    <t>自然災害と人類の対応力(レジリエンス)</t>
  </si>
  <si>
    <t>◎A小木和孝（J.H.E.編集委員会）</t>
  </si>
  <si>
    <t>神奈川県葉山町</t>
    <rPh sb="0" eb="4">
      <t>カナガワケン</t>
    </rPh>
    <rPh sb="4" eb="6">
      <t>ハヤマ</t>
    </rPh>
    <rPh sb="6" eb="7">
      <t>チョウ</t>
    </rPh>
    <phoneticPr fontId="2"/>
  </si>
  <si>
    <t>リクルート葉山研修所</t>
    <rPh sb="5" eb="6">
      <t>ハ</t>
    </rPh>
    <rPh sb="6" eb="7">
      <t>ヤマ</t>
    </rPh>
    <rPh sb="7" eb="9">
      <t>ケンシュウ</t>
    </rPh>
    <rPh sb="9" eb="10">
      <t>ショ</t>
    </rPh>
    <phoneticPr fontId="2"/>
  </si>
  <si>
    <t>地方会だより</t>
    <phoneticPr fontId="2"/>
  </si>
  <si>
    <t>241</t>
  </si>
  <si>
    <t>長谷部言人論文に見る働態学（Ergology）</t>
  </si>
  <si>
    <t>251</t>
  </si>
  <si>
    <t>「安静」ということば</t>
  </si>
  <si>
    <t>◎A渡辺明彦（学研）</t>
  </si>
  <si>
    <t>働態の窓（７）</t>
  </si>
  <si>
    <t>米国と欧州見聞4ヶ月</t>
  </si>
  <si>
    <t>人類働態学研究会第1回西日本研究会</t>
  </si>
  <si>
    <t>心拍数について</t>
  </si>
  <si>
    <t>5分間走における心拍数と尿中成分の変化について</t>
  </si>
  <si>
    <t>壮年者駅伝競走前後における心拍数と尿成分について</t>
  </si>
  <si>
    <t>心拍間隔の変動性について</t>
  </si>
  <si>
    <t>姿勢について</t>
  </si>
  <si>
    <t>◎A渡辺珪子（福岡県農業技術課）</t>
  </si>
  <si>
    <t>いちご作農家の作業姿勢について</t>
  </si>
  <si>
    <t>ヒール高の変化による女子体型のモアレ図について</t>
  </si>
  <si>
    <t>腰椎角とその可動性</t>
  </si>
  <si>
    <t>働態学を志すものとして</t>
  </si>
  <si>
    <t>◎A楢木暢雄（九芸工大）</t>
  </si>
  <si>
    <t>◎A片岡洵子（日本女子体大）</t>
    <phoneticPr fontId="2"/>
  </si>
  <si>
    <t>熊本市</t>
    <rPh sb="0" eb="3">
      <t>クマモトシ</t>
    </rPh>
    <phoneticPr fontId="2"/>
  </si>
  <si>
    <t>熊本県立教育センター</t>
    <rPh sb="0" eb="4">
      <t>クマモトケンリツ</t>
    </rPh>
    <rPh sb="4" eb="6">
      <t>キョウイク</t>
    </rPh>
    <phoneticPr fontId="2"/>
  </si>
  <si>
    <t>重複障害教育研究所</t>
    <rPh sb="0" eb="2">
      <t>チョウフク</t>
    </rPh>
    <rPh sb="2" eb="4">
      <t>ショウガイ</t>
    </rPh>
    <rPh sb="4" eb="6">
      <t>キョウイク</t>
    </rPh>
    <rPh sb="6" eb="9">
      <t>ケンキュウショ</t>
    </rPh>
    <phoneticPr fontId="2"/>
  </si>
  <si>
    <t>記事</t>
    <rPh sb="0" eb="2">
      <t>キジ</t>
    </rPh>
    <phoneticPr fontId="2"/>
  </si>
  <si>
    <t>135</t>
  </si>
  <si>
    <t>人類働態学研究会第6回大会</t>
  </si>
  <si>
    <t>◎A森清善行（神戸大）</t>
  </si>
  <si>
    <t>話題提供2</t>
  </si>
  <si>
    <t>話題提供3</t>
  </si>
  <si>
    <t>話題提供4</t>
  </si>
  <si>
    <t>仕事における余暇のもつ意味</t>
  </si>
  <si>
    <t>交替制各直勤務の通勤と余暇からみた生活パターン</t>
  </si>
  <si>
    <t>不規則勤務者の休養感と自覚疲労</t>
  </si>
  <si>
    <t>間隔時間の長短と余暇の構成</t>
  </si>
  <si>
    <t>疎外感について−価値観と生きがいとの関連から−</t>
  </si>
  <si>
    <t>J．Human Ergology　購読について</t>
  </si>
  <si>
    <t>投稿募集</t>
  </si>
  <si>
    <t>人類働態学研究会第6回大会に出席して</t>
  </si>
  <si>
    <t>◎A清家道博（神奈川大工）</t>
  </si>
  <si>
    <t>第2回九州地方会</t>
  </si>
  <si>
    <t>第7回大会</t>
  </si>
  <si>
    <t>関東地方会｜テーマ：動作の記録と解析</t>
  </si>
  <si>
    <t>関東地方会｜テーマ：生活の時間研究</t>
  </si>
  <si>
    <t>関東地方会｜テーマ：姿勢拘束条件における働態</t>
  </si>
  <si>
    <t>司会記（一般演題、シンポジウム）</t>
    <phoneticPr fontId="2"/>
  </si>
  <si>
    <t>◎A石田裕一（千葉大院）／◎A冨永彩容子（和歌山大）／◎A脇坂佳子（武蔵野大院）／◎A大川夏季（日本女子体大）／◎A菅原瑞愛（日本女子体大）／◎A細井彩（日本女子体大）／◎A吉田さやか（日本女子体大）</t>
    <rPh sb="2" eb="4">
      <t>イシダ</t>
    </rPh>
    <rPh sb="4" eb="6">
      <t>ユウイチ</t>
    </rPh>
    <rPh sb="7" eb="10">
      <t>チバダイ</t>
    </rPh>
    <rPh sb="10" eb="11">
      <t>イン</t>
    </rPh>
    <rPh sb="15" eb="17">
      <t>トミナガ</t>
    </rPh>
    <rPh sb="17" eb="18">
      <t>アヤ</t>
    </rPh>
    <rPh sb="18" eb="20">
      <t>ヨウコ</t>
    </rPh>
    <rPh sb="21" eb="25">
      <t>ワカヤマダイ</t>
    </rPh>
    <rPh sb="29" eb="31">
      <t>ワキサカ</t>
    </rPh>
    <rPh sb="31" eb="33">
      <t>ケイコ</t>
    </rPh>
    <rPh sb="34" eb="37">
      <t>ムサシノ</t>
    </rPh>
    <rPh sb="37" eb="38">
      <t>ダイ</t>
    </rPh>
    <rPh sb="38" eb="39">
      <t>イン</t>
    </rPh>
    <rPh sb="43" eb="45">
      <t>オオカワ</t>
    </rPh>
    <rPh sb="45" eb="47">
      <t>カキ</t>
    </rPh>
    <rPh sb="48" eb="50">
      <t>ニホン</t>
    </rPh>
    <rPh sb="50" eb="52">
      <t>ジョシ</t>
    </rPh>
    <rPh sb="52" eb="53">
      <t>タイ</t>
    </rPh>
    <rPh sb="53" eb="54">
      <t>ダイ</t>
    </rPh>
    <rPh sb="58" eb="60">
      <t>スガワラ</t>
    </rPh>
    <rPh sb="60" eb="61">
      <t>ミズル</t>
    </rPh>
    <rPh sb="61" eb="62">
      <t>アイ</t>
    </rPh>
    <rPh sb="73" eb="75">
      <t>ホソイ</t>
    </rPh>
    <rPh sb="75" eb="76">
      <t>アヤ</t>
    </rPh>
    <rPh sb="87" eb="89">
      <t>ヨシダ</t>
    </rPh>
    <phoneticPr fontId="2"/>
  </si>
  <si>
    <t>受賞者からのことば</t>
    <rPh sb="0" eb="3">
      <t>ジュショウシャ</t>
    </rPh>
    <phoneticPr fontId="2"/>
  </si>
  <si>
    <t>能登裕子（九州芸工大院）</t>
    <rPh sb="0" eb="2">
      <t>ノト</t>
    </rPh>
    <rPh sb="2" eb="4">
      <t>ユウコ</t>
    </rPh>
    <rPh sb="5" eb="7">
      <t>キュウシュウ</t>
    </rPh>
    <rPh sb="7" eb="10">
      <t>ゲイコウダイ</t>
    </rPh>
    <rPh sb="10" eb="11">
      <t>イン</t>
    </rPh>
    <phoneticPr fontId="2"/>
  </si>
  <si>
    <t>92</t>
    <phoneticPr fontId="2"/>
  </si>
  <si>
    <t>99</t>
    <phoneticPr fontId="2"/>
  </si>
  <si>
    <t>104</t>
    <phoneticPr fontId="2"/>
  </si>
  <si>
    <t>105</t>
    <phoneticPr fontId="2"/>
  </si>
  <si>
    <t>107</t>
    <phoneticPr fontId="2"/>
  </si>
  <si>
    <t>109</t>
    <phoneticPr fontId="2"/>
  </si>
  <si>
    <t>111</t>
    <phoneticPr fontId="2"/>
  </si>
  <si>
    <t>112</t>
    <phoneticPr fontId="2"/>
  </si>
  <si>
    <t>世話人：松村秋芳（防衛医大）、司会／岡田守彦（筑波大）、松村秋芳（防衛医科大）</t>
    <rPh sb="33" eb="35">
      <t>ボウエイ</t>
    </rPh>
    <rPh sb="35" eb="38">
      <t>イカダイ</t>
    </rPh>
    <phoneticPr fontId="2"/>
  </si>
  <si>
    <t>アスリート・バーンアウトに個人差をもたらす性格要因の検討</t>
  </si>
  <si>
    <t>大学生アスリートにおける達成動機と達成行動の関連―目標理論からのアプローチ―</t>
  </si>
  <si>
    <t>プロスポーツ選手のキャリア・トランジションを考える意味とは？―人類働態学からの再考の試み―</t>
  </si>
  <si>
    <t>大学でのリサイクルに対する意識について</t>
  </si>
  <si>
    <t>脊髄損傷者の立位姿勢を中心とした起立・移動・運動</t>
  </si>
  <si>
    <t>静的牽引力の加齢変化と刈払い機始動時の力特性</t>
  </si>
  <si>
    <t>トイレ動作介助者の筋負担低減のための介助具の検討</t>
  </si>
  <si>
    <t>Ｆｌａｓｈを用いた動作時間分析ツールの開発</t>
  </si>
  <si>
    <t>高齢者のワーキングメモリーとメンタルモデルの検討</t>
  </si>
  <si>
    <t>許容範囲測定法における効果的主観評価の検討</t>
  </si>
  <si>
    <t>構造化タスク分析手法の提案</t>
  </si>
  <si>
    <t>日用品における誤動作の働態及びそのデザイン対策</t>
  </si>
  <si>
    <t>事務機器に対するサービスマンの働態</t>
  </si>
  <si>
    <t>琉球王国における宿次のはじまりについて　―国頭村における「道」の変遷について―</t>
  </si>
  <si>
    <t>非鉄金属鋳物業における技能伝承・教育の現状と課題</t>
  </si>
  <si>
    <t>日本・インドネシア協働授業研究の効果</t>
  </si>
  <si>
    <t>娘達はどれほど赤ちゃんに接しているか</t>
  </si>
  <si>
    <t>世話人：真家和生(大妻女子大)、松村秋芳(防衛医大)、植竹照雄(東京農工大院)</t>
  </si>
  <si>
    <t>作業システム設計（ＩＳＯ標準）再訪とその導入</t>
  </si>
  <si>
    <t>小規模職場における参加型低コスト改善を容易にする方法の共通特徴</t>
  </si>
  <si>
    <t>施設保育士の職業性ストレスを規定する要因の検討</t>
  </si>
  <si>
    <t>介護における作業負担感およびその選好に関する簡便調査票の検討</t>
  </si>
  <si>
    <t>1-2</t>
  </si>
  <si>
    <t>2-3</t>
  </si>
  <si>
    <t>3-4</t>
  </si>
  <si>
    <t>近藤四郎元代表幹事紫綬褒章を受章</t>
  </si>
  <si>
    <t>JHE刊行助成会費納入と新規募集のお願い</t>
  </si>
  <si>
    <t>JHE特別号講読のおすすめ</t>
  </si>
  <si>
    <t>訃報　鎌滝昭男</t>
  </si>
  <si>
    <t>人類働態学研究会会員名簿（第45号別冊）</t>
  </si>
  <si>
    <t>鹿屋体育大学</t>
  </si>
  <si>
    <t>人類働態学第1回九州地方会</t>
  </si>
  <si>
    <t>第1回九州地方の印象</t>
  </si>
  <si>
    <t>◎A西田田鶴子（東筑柴短大・被服）</t>
  </si>
  <si>
    <t>西欧の関連研究見聞記</t>
  </si>
  <si>
    <t>◎A佐藤方彦（九州芸術工科大学人間工学教室）</t>
  </si>
  <si>
    <t>九州大学教養部保険体育学教室の紹介</t>
  </si>
  <si>
    <t>◎A藤本実雄</t>
  </si>
  <si>
    <t>人類働態学研究会第6回大会案内</t>
  </si>
  <si>
    <t>庶務幹事会</t>
  </si>
  <si>
    <t>福岡市</t>
  </si>
  <si>
    <t>久留米市</t>
    <rPh sb="0" eb="4">
      <t>クルメシ</t>
    </rPh>
    <phoneticPr fontId="2"/>
  </si>
  <si>
    <t>久留米大</t>
    <rPh sb="0" eb="3">
      <t>クルメ</t>
    </rPh>
    <rPh sb="3" eb="4">
      <t>ダイ</t>
    </rPh>
    <phoneticPr fontId="2"/>
  </si>
  <si>
    <t>2-3</t>
    <phoneticPr fontId="2"/>
  </si>
  <si>
    <t>大阪市</t>
    <rPh sb="0" eb="3">
      <t>オオサカシ</t>
    </rPh>
    <phoneticPr fontId="2"/>
  </si>
  <si>
    <t>大阪教育青年センター</t>
    <rPh sb="0" eb="2">
      <t>オオサカ</t>
    </rPh>
    <rPh sb="2" eb="4">
      <t>キョウイク</t>
    </rPh>
    <rPh sb="4" eb="6">
      <t>セイネン</t>
    </rPh>
    <phoneticPr fontId="2"/>
  </si>
  <si>
    <t>JHE</t>
    <phoneticPr fontId="2"/>
  </si>
  <si>
    <t>127</t>
  </si>
  <si>
    <t>インテリアと働態学</t>
  </si>
  <si>
    <t>◎A寺門弘道（千葉大学）</t>
  </si>
  <si>
    <t>掲載論文要旨</t>
  </si>
  <si>
    <t>若い働態研究者の会</t>
  </si>
  <si>
    <t>第6回大会を終って</t>
  </si>
  <si>
    <t>◎A森清善行（神戸大文）</t>
  </si>
  <si>
    <t>総合研究「都市化」について</t>
  </si>
  <si>
    <t>中国使節団と会見して想うこと</t>
  </si>
  <si>
    <t>◎A堀野定雄（神奈川大・工）</t>
  </si>
  <si>
    <t>九州地方会</t>
  </si>
  <si>
    <t>事務局</t>
    <phoneticPr fontId="2"/>
  </si>
  <si>
    <t>221</t>
  </si>
  <si>
    <t>健康について</t>
  </si>
  <si>
    <t>働態の窓（5）</t>
  </si>
  <si>
    <t>◎A伊藤秀三郎（早稲田大学教育学部）</t>
  </si>
  <si>
    <t>足と靴</t>
  </si>
  <si>
    <t>野外実験あれこれ</t>
  </si>
  <si>
    <t>◎A大久保堯夫（日本生産工学部・人間工学）</t>
  </si>
  <si>
    <t>国際会議偶感</t>
  </si>
  <si>
    <t>J.H.E.刊行助成会員募集のお願い</t>
  </si>
  <si>
    <t>227</t>
  </si>
  <si>
    <t>エルゴロジー管見</t>
  </si>
  <si>
    <t>働態の窓（6）</t>
  </si>
  <si>
    <t>◎A瀬間弥栄子（東京都神経科研）</t>
  </si>
  <si>
    <t>人類働態学研究会第10回大会</t>
  </si>
  <si>
    <t>13-14</t>
  </si>
  <si>
    <t>横浜市</t>
  </si>
  <si>
    <t>神奈川県産業会館</t>
  </si>
  <si>
    <t>インテリアと人間</t>
  </si>
  <si>
    <t>公団住宅における座居様式の時間的推移</t>
  </si>
  <si>
    <t>住宅における家具概念の分析</t>
  </si>
  <si>
    <t>司会のまとめ</t>
  </si>
  <si>
    <t>人類働態学研究会第7回大会</t>
  </si>
  <si>
    <t>野口英世記念会館</t>
  </si>
  <si>
    <t>スキルの諸問題</t>
  </si>
  <si>
    <t>スキルの基礎としての手足の調整力について</t>
  </si>
  <si>
    <t>◎A浅見高明（東京教育大スポーツ研）</t>
  </si>
  <si>
    <t>上肢動作にみられる判断能力</t>
  </si>
  <si>
    <t>◎A渡辺俊男・川原ゆり（横浜国大・立正大保育専門学校）</t>
  </si>
  <si>
    <t>姿勢と反応時間</t>
  </si>
  <si>
    <t>◎A中村隆一（東京都神経科総合研）</t>
  </si>
  <si>
    <t>高速道路と一般道路走行時の運転者の熟練度と心身反応について</t>
  </si>
  <si>
    <t>人間の制御特性に関する一実験</t>
  </si>
  <si>
    <t>◎A大越有近、菊池安行（千葉大学工学部）</t>
  </si>
  <si>
    <t>手動制御系におけるディスプレイ効果</t>
  </si>
  <si>
    <t>◎A篠原正美、吉岡松太郎、中村和男（製品科研）</t>
  </si>
  <si>
    <t>司会　香原志勢（立教大）</t>
  </si>
  <si>
    <t>話題提供1　生体計測値から見た都市化現象</t>
  </si>
  <si>
    <t>話題提供2　産業化と児童の体位</t>
  </si>
  <si>
    <t>◎A額田粲（東邦大・医・衛生）</t>
  </si>
  <si>
    <t>話題提供3　都市化と工業化</t>
  </si>
  <si>
    <t>話題提供4　都市化と人口問題</t>
  </si>
  <si>
    <t>話題提供5　都市化と人の行動様式</t>
  </si>
  <si>
    <t>人類働態学研究会第2回九州地方</t>
  </si>
  <si>
    <t>抄録（一般演題）</t>
  </si>
  <si>
    <t>音楽・演劇でのアプローチ</t>
  </si>
  <si>
    <t>作業所作でのアプローチ</t>
  </si>
  <si>
    <t>中高年者の運動処方へのアプローチ</t>
  </si>
  <si>
    <t>人間の行動動作の歴史的考察</t>
  </si>
  <si>
    <t>第八回大会について</t>
  </si>
  <si>
    <t>川村英男（福岡大・体育）</t>
    <phoneticPr fontId="2"/>
  </si>
  <si>
    <t>パネル討論：都市化研究の視点</t>
    <rPh sb="3" eb="5">
      <t>トウロン</t>
    </rPh>
    <phoneticPr fontId="2"/>
  </si>
  <si>
    <t>運動療法への展開</t>
    <phoneticPr fontId="2"/>
  </si>
  <si>
    <t>7-8</t>
  </si>
  <si>
    <t>7-8</t>
    <phoneticPr fontId="2"/>
  </si>
  <si>
    <t>津市</t>
  </si>
  <si>
    <t>津市</t>
    <rPh sb="0" eb="2">
      <t>ツシ</t>
    </rPh>
    <phoneticPr fontId="2"/>
  </si>
  <si>
    <t>津商工会議所</t>
    <rPh sb="0" eb="1">
      <t>ツ</t>
    </rPh>
    <rPh sb="1" eb="3">
      <t>ショウコウ</t>
    </rPh>
    <rPh sb="3" eb="6">
      <t>カイギショ</t>
    </rPh>
    <phoneticPr fontId="2"/>
  </si>
  <si>
    <t>157</t>
  </si>
  <si>
    <t>173</t>
  </si>
  <si>
    <t>研究会の一層の充実を</t>
  </si>
  <si>
    <t>代表幹事の交替の弁</t>
  </si>
  <si>
    <t>労働法における“働”の概念</t>
  </si>
  <si>
    <t>人口働態と世界人口問題</t>
  </si>
  <si>
    <t>人類働態学研究会第8回大会</t>
  </si>
  <si>
    <t>津商工会議所ホール</t>
  </si>
  <si>
    <t>あま</t>
  </si>
  <si>
    <t>海女の成立についての一私見</t>
  </si>
  <si>
    <t>あまの生態について</t>
  </si>
  <si>
    <t>あまの作業能力について</t>
  </si>
  <si>
    <t>あまの健康</t>
  </si>
  <si>
    <t>肥満</t>
  </si>
  <si>
    <t>肥満児の体格、体力</t>
  </si>
  <si>
    <t>肥満児への体育的試み</t>
  </si>
  <si>
    <t>肥満傾向中高年者の体力</t>
  </si>
  <si>
    <t>産業労働者の体力と肥満</t>
  </si>
  <si>
    <t>人類働態学研究会第8回大会をお世話して</t>
  </si>
  <si>
    <t>◎A三重大学医学部衛生学教室教員グルー</t>
  </si>
  <si>
    <t>働態の窓（2）</t>
  </si>
  <si>
    <t>働態の窓</t>
    <rPh sb="0" eb="2">
      <t>ドウタイ</t>
    </rPh>
    <rPh sb="3" eb="4">
      <t>マド</t>
    </rPh>
    <phoneticPr fontId="2"/>
  </si>
  <si>
    <t>189</t>
  </si>
  <si>
    <t>働態の窓（3）</t>
  </si>
  <si>
    <t>人類働態学研究会第3回九州地方会</t>
  </si>
  <si>
    <t>抄録（一般演題、課題研究発表、シンポジウム）</t>
  </si>
  <si>
    <t>農作業の姿勢が身体に及ぼす影響について</t>
  </si>
  <si>
    <t>家事作業姿勢研究（文献研究）</t>
  </si>
  <si>
    <t>動作の習熟過程について</t>
  </si>
  <si>
    <t>脳性マヒ児の動作不自由とその訓練について</t>
  </si>
  <si>
    <t>運動学習過程と能力</t>
  </si>
  <si>
    <t>夏季</t>
    <phoneticPr fontId="2"/>
  </si>
  <si>
    <t>秋季</t>
    <phoneticPr fontId="2"/>
  </si>
  <si>
    <t>あとがき</t>
    <phoneticPr fontId="2"/>
  </si>
  <si>
    <t>働態の窓（１）：3月のある編集委員会にて</t>
    <rPh sb="0" eb="2">
      <t>ドウタイ</t>
    </rPh>
    <rPh sb="3" eb="4">
      <t>マド</t>
    </rPh>
    <rPh sb="9" eb="10">
      <t>ガツ</t>
    </rPh>
    <rPh sb="13" eb="15">
      <t>ヘンシュウ</t>
    </rPh>
    <rPh sb="15" eb="17">
      <t>イイン</t>
    </rPh>
    <rPh sb="17" eb="18">
      <t>カイ</t>
    </rPh>
    <phoneticPr fontId="2"/>
  </si>
  <si>
    <t>海難遺族世帯を訪ねて</t>
    <phoneticPr fontId="2"/>
  </si>
  <si>
    <t>◎A服部昭（八戸大）</t>
    <phoneticPr fontId="2"/>
  </si>
  <si>
    <t>ラットと実験形態学</t>
    <phoneticPr fontId="2"/>
  </si>
  <si>
    <t>◎A松村秋芳（防衛医大）</t>
    <phoneticPr fontId="2"/>
  </si>
  <si>
    <t>ヒューマン・エルゴロジー研究会に望む（13）</t>
    <phoneticPr fontId="2"/>
  </si>
  <si>
    <t>ヒューマン・エルゴロジー研究会に望む（14）</t>
    <phoneticPr fontId="2"/>
  </si>
  <si>
    <t>ヒューマン・エルゴロジー研究会に望む（15）</t>
    <phoneticPr fontId="2"/>
  </si>
  <si>
    <t>ヒューマン・エルゴロジー研究会に望む（16）</t>
    <phoneticPr fontId="2"/>
  </si>
  <si>
    <t>ヒューマン・エルゴロジー研究会に望む（17）</t>
    <phoneticPr fontId="2"/>
  </si>
  <si>
    <t>発表奨励賞を授賞しての感想</t>
    <phoneticPr fontId="2"/>
  </si>
  <si>
    <t>◎A折笠舞美（大妻女子大）／◎A五反田朱乃（大妻女子大）／◎A後藤早苗（大妻女子大）／◎A竹本愛美（大妻女子大）／◎A福司光成（高崎経済大）／◎A柳生瑛莉香（大妻女子大）</t>
  </si>
  <si>
    <t>◎A中崎恭子（武蔵野大院）</t>
    <phoneticPr fontId="2"/>
  </si>
  <si>
    <t>「くらしの中の共生」シンポジウムシリーズ第7回：暮らしの中の絵文字（pictogram）の活用と効果</t>
  </si>
  <si>
    <t>第39回東日本地方会</t>
  </si>
  <si>
    <t>第39回東日本地方会 シンポジウム・</t>
  </si>
  <si>
    <t>第39回東日本地方会発表抄録</t>
  </si>
  <si>
    <t>◎A真家和生（大妻女子大学）、植竹照雄（東京農工大学）、水野有希（東洋学園大学）、申紅仙（常磐大学）、松村秋芳（防衛医大）</t>
  </si>
  <si>
    <t>ピクトグラフは通じているか？こどもはどう読むピクトグラフ？</t>
  </si>
  <si>
    <t>◎A岡田　明（大阪市立大学大学院）</t>
  </si>
  <si>
    <t>これからの人類働態学会</t>
  </si>
  <si>
    <t>◎A真家和生（第21期会長/大妻女子大学）</t>
  </si>
  <si>
    <t>働態研究の広場</t>
  </si>
  <si>
    <t>◎A小木和孝（財団法人　労働科学研究所）</t>
  </si>
  <si>
    <t>42</t>
  </si>
  <si>
    <t>働態学を小学生に説明するには？</t>
  </si>
  <si>
    <t>◎A河原雅典（富山大学芸術文化学部）</t>
  </si>
  <si>
    <t>私にとっての人類働態学</t>
  </si>
  <si>
    <t>会報のA4版化に対してのお詫び</t>
  </si>
  <si>
    <t>39</t>
    <phoneticPr fontId="2"/>
  </si>
  <si>
    <t>電気通信大学</t>
    <rPh sb="0" eb="2">
      <t>デンキ</t>
    </rPh>
    <rPh sb="2" eb="4">
      <t>ツウシン</t>
    </rPh>
    <rPh sb="4" eb="6">
      <t>ダイガク</t>
    </rPh>
    <phoneticPr fontId="2"/>
  </si>
  <si>
    <t>2011</t>
  </si>
  <si>
    <t>2011</t>
    <phoneticPr fontId="2"/>
  </si>
  <si>
    <t>広島大学</t>
    <rPh sb="0" eb="2">
      <t>ヒロシマ</t>
    </rPh>
    <rPh sb="2" eb="4">
      <t>ダイガク</t>
    </rPh>
    <phoneticPr fontId="2"/>
  </si>
  <si>
    <t>2011年第46回人類働態学会全国大会、夏季研究会のお知らせ（第1報）</t>
    <phoneticPr fontId="2"/>
  </si>
  <si>
    <t>くらしの中の絵文字（pictogram）の活用と効果</t>
    <phoneticPr fontId="2"/>
  </si>
  <si>
    <t>世話人：◎A真家和生（大妻女子大学）、植竹照雄（東京農工大学）、水野有希（東洋学園大学）、申紅仙（常磐大学）、松村秋芳（防衛医大）</t>
    <rPh sb="0" eb="2">
      <t>セワ</t>
    </rPh>
    <rPh sb="2" eb="3">
      <t>ニン</t>
    </rPh>
    <phoneticPr fontId="2"/>
  </si>
  <si>
    <t>学会創立40周年記念寄稿（2）</t>
    <phoneticPr fontId="2"/>
  </si>
  <si>
    <t>回顧：歴代会長</t>
    <rPh sb="0" eb="2">
      <t>カイコ</t>
    </rPh>
    <rPh sb="3" eb="5">
      <t>レキダイ</t>
    </rPh>
    <rPh sb="5" eb="7">
      <t>カイチョウ</t>
    </rPh>
    <phoneticPr fontId="2"/>
  </si>
  <si>
    <t>シンポジウム</t>
    <phoneticPr fontId="2"/>
  </si>
  <si>
    <t>アジア</t>
    <phoneticPr fontId="2"/>
  </si>
  <si>
    <t>シンポジウム</t>
    <phoneticPr fontId="2"/>
  </si>
  <si>
    <t>情報型組織における互恵マインドの育成</t>
    <phoneticPr fontId="2"/>
  </si>
  <si>
    <t>◎A齋藤むら子（HCTMリーサーチセンタ）</t>
    <phoneticPr fontId="2"/>
  </si>
  <si>
    <t>◎A水野有希（武蔵野大学）公募研究実行委員会</t>
    <phoneticPr fontId="2"/>
  </si>
  <si>
    <t>会報編集委員長就任のあいさつと編集後記</t>
    <phoneticPr fontId="2"/>
  </si>
  <si>
    <t>プログラム</t>
    <phoneticPr fontId="2"/>
  </si>
  <si>
    <t>船員の行動を考えた労働安全について</t>
    <phoneticPr fontId="2"/>
  </si>
  <si>
    <t>操作の運動方向関係におけるステレオタイプ</t>
  </si>
  <si>
    <t>緊急場面における人の退避行動</t>
  </si>
  <si>
    <t>実験住宅による住環境設計の研究</t>
  </si>
  <si>
    <t>◎A草野勝彦（宮崎大教育）</t>
  </si>
  <si>
    <t>第19回大会に参加して</t>
  </si>
  <si>
    <t>◎A中田英雄（筑波大心障学系）</t>
  </si>
  <si>
    <t>新版絵巻物による日本常民生活絵引（全5巻）平凡社</t>
  </si>
  <si>
    <t>（代表幹事から会員へ）</t>
  </si>
  <si>
    <t>訂正：会員名簿（45号別冊分）</t>
  </si>
  <si>
    <t>◎A佐藤陽彦</t>
  </si>
  <si>
    <t>◎A佐藤陽彦</t>
    <phoneticPr fontId="2"/>
  </si>
  <si>
    <t>693</t>
  </si>
  <si>
    <t>つくば市</t>
  </si>
  <si>
    <t>工業技術院筑波研究センター</t>
  </si>
  <si>
    <t>A.筑波研究学園都市における住民意識の変容</t>
  </si>
  <si>
    <t>◎A上笠恒（筑波大哲学思想）</t>
  </si>
  <si>
    <t>B.多摩ニュータウンにおける生活環境の課題</t>
  </si>
  <si>
    <t>◎A松田喜美子（ヒューマンエコロジー研）</t>
  </si>
  <si>
    <t>C.パプアニューギニア西州の州都ダルーに関する人類生態学的考察</t>
  </si>
  <si>
    <t>◎A大柳柳太郎（東京大医）</t>
  </si>
  <si>
    <t>D.都市の人間性</t>
  </si>
  <si>
    <t>人類働態学研究会第19回大会</t>
  </si>
  <si>
    <t>宮崎市</t>
  </si>
  <si>
    <t>ひまわり荘</t>
  </si>
  <si>
    <t>抄録、司会記（一般演題、シンポジウム）</t>
  </si>
  <si>
    <t>日本人の生活のゆくえ</t>
  </si>
  <si>
    <t>衣生活のゆくえ</t>
  </si>
  <si>
    <t>食生活のゆくえ</t>
  </si>
  <si>
    <t>住宅生活のゆくえ</t>
  </si>
  <si>
    <t>◎A堀田明裕（製科研）</t>
  </si>
  <si>
    <t>労働生活のゆくえ</t>
  </si>
  <si>
    <t>サバイバル</t>
  </si>
  <si>
    <t>千葉工大</t>
    <rPh sb="0" eb="2">
      <t>チバ</t>
    </rPh>
    <rPh sb="2" eb="4">
      <t>コウダイ</t>
    </rPh>
    <phoneticPr fontId="2"/>
  </si>
  <si>
    <t>31</t>
  </si>
  <si>
    <t>31</t>
    <phoneticPr fontId="2"/>
  </si>
  <si>
    <t>32</t>
  </si>
  <si>
    <t>32</t>
    <phoneticPr fontId="2"/>
  </si>
  <si>
    <t>2002</t>
    <phoneticPr fontId="2"/>
  </si>
  <si>
    <t>フォーラム</t>
    <phoneticPr fontId="2"/>
  </si>
  <si>
    <t>趣旨</t>
    <rPh sb="0" eb="2">
      <t>シュシ</t>
    </rPh>
    <phoneticPr fontId="2"/>
  </si>
  <si>
    <t>西</t>
    <rPh sb="0" eb="1">
      <t>ニシ</t>
    </rPh>
    <phoneticPr fontId="2"/>
  </si>
  <si>
    <t>27</t>
    <phoneticPr fontId="2"/>
  </si>
  <si>
    <t>28</t>
    <phoneticPr fontId="2"/>
  </si>
  <si>
    <t>29</t>
    <phoneticPr fontId="2"/>
  </si>
  <si>
    <t>県立長崎シーボルト大</t>
    <rPh sb="0" eb="2">
      <t>ケンリツ</t>
    </rPh>
    <rPh sb="2" eb="4">
      <t>ナガサキ</t>
    </rPh>
    <rPh sb="9" eb="10">
      <t>ダイ</t>
    </rPh>
    <phoneticPr fontId="2"/>
  </si>
  <si>
    <t>九工大院</t>
    <rPh sb="0" eb="1">
      <t>キュウ</t>
    </rPh>
    <rPh sb="1" eb="3">
      <t>コウダイ</t>
    </rPh>
    <rPh sb="3" eb="4">
      <t>イン</t>
    </rPh>
    <phoneticPr fontId="2"/>
  </si>
  <si>
    <t>35</t>
    <phoneticPr fontId="2"/>
  </si>
  <si>
    <t>46</t>
  </si>
  <si>
    <t>46</t>
    <phoneticPr fontId="2"/>
  </si>
  <si>
    <t>55</t>
    <phoneticPr fontId="2"/>
  </si>
  <si>
    <t>63</t>
  </si>
  <si>
    <t>63</t>
    <phoneticPr fontId="2"/>
  </si>
  <si>
    <t>45</t>
    <phoneticPr fontId="2"/>
  </si>
  <si>
    <t>7</t>
  </si>
  <si>
    <t>7</t>
    <phoneticPr fontId="2"/>
  </si>
  <si>
    <t>67</t>
  </si>
  <si>
    <t>67</t>
    <phoneticPr fontId="2"/>
  </si>
  <si>
    <t>68</t>
    <phoneticPr fontId="2"/>
  </si>
  <si>
    <t>82</t>
  </si>
  <si>
    <t>20</t>
  </si>
  <si>
    <t>特集「なぜそれを食するのか」[人類働態学会第40回大会シンポジウム記録]</t>
  </si>
  <si>
    <t>企画のねらい</t>
  </si>
  <si>
    <t>食のおいしさとその重要性</t>
  </si>
  <si>
    <t>◎A山本 隆（大阪大）</t>
  </si>
  <si>
    <t>霊長類の食物選択:ヒトの食性の種特異性と霊長類との連続性</t>
  </si>
  <si>
    <t>◎A中川尚史（京都大）</t>
  </si>
  <si>
    <t>フィリピンにおける料理法と食物をめぐる文化的側面:北部ルソン島のイフガオの人々の事例研究</t>
  </si>
  <si>
    <t>◎A熊野 建（関西大）</t>
  </si>
  <si>
    <t>第3回優秀発表賞:リーチング動作の運動方向が視覚的注意に及ぼす効果</t>
  </si>
  <si>
    <t>◎A内藤宏（大阪大）</t>
  </si>
  <si>
    <t>第3回優秀発表賞:公共用音サインの音表現のガイドラインに関する検討</t>
  </si>
  <si>
    <t>◎A楊炫叡（千葉大）</t>
  </si>
  <si>
    <t>初めて人類働態学会に参加して</t>
  </si>
  <si>
    <t>◎A福田映子（大阪市立大）</t>
  </si>
  <si>
    <t>36</t>
  </si>
  <si>
    <t>大阪大学での発表を終えて</t>
  </si>
  <si>
    <t>◎A紺屋和良（東京農工大）</t>
  </si>
  <si>
    <t>人類働態学会公式ロゴマーク選定の経緯</t>
  </si>
  <si>
    <t>37</t>
  </si>
  <si>
    <t>「くらしの中の共生」シンポジウムシリーズ第1回「道具と身体の相互作用−ヒトと道具の共生を考える−」（案内）</t>
  </si>
  <si>
    <t>◎A中田英雄（筑波大）</t>
  </si>
  <si>
    <t>2005年度人類働態学会夏季研究会イン・ラオス</t>
  </si>
  <si>
    <t>◎A小島龍平（埼玉医科大）</t>
  </si>
  <si>
    <t>39</t>
  </si>
  <si>
    <t>東南アジア人間工学会との連帯</t>
  </si>
  <si>
    <t>なぜそれを食するのか</t>
    <phoneticPr fontId="2"/>
  </si>
  <si>
    <t>人類働態学会第40回大会シンポジウム記録</t>
    <phoneticPr fontId="2"/>
  </si>
  <si>
    <t>発表</t>
    <rPh sb="0" eb="2">
      <t>ハッピョウ</t>
    </rPh>
    <phoneticPr fontId="2"/>
  </si>
  <si>
    <t>記録：特集</t>
    <rPh sb="0" eb="2">
      <t>キロク</t>
    </rPh>
    <rPh sb="3" eb="5">
      <t>トクシュウ</t>
    </rPh>
    <phoneticPr fontId="2"/>
  </si>
  <si>
    <t>40</t>
    <phoneticPr fontId="2"/>
  </si>
  <si>
    <t>2005</t>
    <phoneticPr fontId="2"/>
  </si>
  <si>
    <t>大阪大</t>
    <rPh sb="0" eb="3">
      <t>オオサカダイ</t>
    </rPh>
    <phoneticPr fontId="2"/>
  </si>
  <si>
    <t>職業能力開発大</t>
    <rPh sb="0" eb="2">
      <t>ショクギョウ</t>
    </rPh>
    <rPh sb="2" eb="4">
      <t>ノウリョク</t>
    </rPh>
    <rPh sb="4" eb="6">
      <t>カイハツ</t>
    </rPh>
    <rPh sb="6" eb="7">
      <t>ダイ</t>
    </rPh>
    <phoneticPr fontId="2"/>
  </si>
  <si>
    <t>報告</t>
    <rPh sb="0" eb="2">
      <t>ホウコク</t>
    </rPh>
    <phoneticPr fontId="2"/>
  </si>
  <si>
    <t>組織</t>
    <rPh sb="0" eb="2">
      <t>ソシキ</t>
    </rPh>
    <phoneticPr fontId="2"/>
  </si>
  <si>
    <t>シンポジウム</t>
    <phoneticPr fontId="2"/>
  </si>
  <si>
    <t>夏季</t>
    <rPh sb="0" eb="2">
      <t>カキ</t>
    </rPh>
    <phoneticPr fontId="2"/>
  </si>
  <si>
    <t>2004</t>
    <phoneticPr fontId="2"/>
  </si>
  <si>
    <t>18</t>
  </si>
  <si>
    <t>18</t>
    <phoneticPr fontId="2"/>
  </si>
  <si>
    <t>47</t>
    <phoneticPr fontId="2"/>
  </si>
  <si>
    <t>50</t>
    <phoneticPr fontId="2"/>
  </si>
  <si>
    <t>学生会員制度の新設のお知らせ</t>
  </si>
  <si>
    <t>49</t>
  </si>
  <si>
    <t>人類働態学会会則（2005年6月19日改定）</t>
  </si>
  <si>
    <t>53</t>
  </si>
  <si>
    <t>会則</t>
    <rPh sb="0" eb="2">
      <t>カイソク</t>
    </rPh>
    <phoneticPr fontId="2"/>
  </si>
  <si>
    <t>83</t>
  </si>
  <si>
    <t>人類働態学会「くらしの中の共生」第1回シンポジウム予稿集</t>
  </si>
  <si>
    <t>特別講演：道具から機械へ−繊維を中心に−</t>
  </si>
  <si>
    <t>◎A田中鶴代（東京農工大）</t>
  </si>
  <si>
    <t>身体と義肢の相互作用</t>
  </si>
  <si>
    <t>◎A佐々木一彦（国立身体障害者リハ・センター）</t>
  </si>
  <si>
    <t>より多くの人が使えるモノ・サービス・環境について</t>
  </si>
  <si>
    <t>◎A星川安之（（財）共用品推進機構）</t>
  </si>
  <si>
    <t>高齢者の農業（いきがい）を支える道具</t>
  </si>
  <si>
    <t>◎A下平佳江（長野県短大）</t>
  </si>
  <si>
    <t>人と道具の付きつ離れつの密な関係−HCIにおける一体化と環境化</t>
  </si>
  <si>
    <t>◎A甲 洋介（法政大）</t>
  </si>
  <si>
    <t>テニスとラケットとの共生</t>
  </si>
  <si>
    <t>◎A蝶間林利男（横浜国大）</t>
  </si>
  <si>
    <t>16</t>
  </si>
  <si>
    <t>安全な剣道用具の開発</t>
  </si>
  <si>
    <t>◎A百鬼史訓（東京農工大）</t>
  </si>
  <si>
    <t>19</t>
  </si>
  <si>
    <t>特別講演</t>
    <rPh sb="0" eb="2">
      <t>トクベツ</t>
    </rPh>
    <rPh sb="2" eb="4">
      <t>コウエン</t>
    </rPh>
    <phoneticPr fontId="2"/>
  </si>
  <si>
    <t>34</t>
    <phoneticPr fontId="2"/>
  </si>
  <si>
    <t>東京農工大</t>
    <rPh sb="0" eb="2">
      <t>トウキョウ</t>
    </rPh>
    <rPh sb="2" eb="5">
      <t>ノウコウダイ</t>
    </rPh>
    <phoneticPr fontId="2"/>
  </si>
  <si>
    <t>21</t>
  </si>
  <si>
    <t>21</t>
    <phoneticPr fontId="2"/>
  </si>
  <si>
    <t>84</t>
  </si>
  <si>
    <t>2006</t>
  </si>
  <si>
    <t>国際シンポジウム：アジアにおける産業化の影響とアーゴノミクス</t>
  </si>
  <si>
    <t>大橋信夫（長野県短期大）</t>
    <phoneticPr fontId="2"/>
  </si>
  <si>
    <t>古川文隆（日本ウェルネス協会）</t>
    <phoneticPr fontId="2"/>
  </si>
  <si>
    <t>生活時間構造からみた労働と生活のゆとり</t>
  </si>
  <si>
    <t>狩猟採集民ピグミーの実例</t>
  </si>
  <si>
    <t>重度障害児における労働と遊び</t>
  </si>
  <si>
    <t>◎A瀬間弥栄子（都立府中療育センター）</t>
  </si>
  <si>
    <t>ヒトの労働と家族</t>
  </si>
  <si>
    <t>基調スピーチ　労働と家族形成はヒトの適応戦略か</t>
  </si>
  <si>
    <t>労働省の残業と家庭生活</t>
  </si>
  <si>
    <t>ラクダ遊牧民・レンディーレ族（北ケニアの生活）</t>
  </si>
  <si>
    <t>労働と労働力再生産</t>
  </si>
  <si>
    <t>老いる前に</t>
  </si>
  <si>
    <t>機械化のはざまで</t>
  </si>
  <si>
    <t>海外出稼ぎと家族</t>
  </si>
  <si>
    <t>子のつきあい・親のつきあい−アメリカのSuburbanizationのもとで</t>
  </si>
  <si>
    <t>人類働態学研究会第20回大会をお世話して</t>
  </si>
  <si>
    <t>人類働態学研究会会報総目次30号（1970）～50号（1985）</t>
  </si>
  <si>
    <t>Journal of Human Ergology 総目次（Vol.7-2,1978 ～ Vol.13-2,1984）</t>
  </si>
  <si>
    <t>生体信号処理の基礎：伊藤正美監修、オーム社、1985</t>
  </si>
  <si>
    <t>人類働態学研究会会則改定投票結果報告</t>
  </si>
  <si>
    <t>◎A近藤四郎・真家和生（大妻女子大）</t>
  </si>
  <si>
    <t>◎A菊池哲彦（筑波大人文心理）、◎A小池紀美（ぎょうせい）、◎A久宗周二（高崎経済大3年）</t>
  </si>
  <si>
    <t>◎A福場良之（広島大）</t>
  </si>
  <si>
    <t>775</t>
  </si>
  <si>
    <t>学会への発足にあたり</t>
  </si>
  <si>
    <t>盲人バレー</t>
  </si>
  <si>
    <t>第7回国際夜勤・交代制シンポジウム1985/9/18-21イーグルス</t>
  </si>
  <si>
    <t>◎A芹澤玖美（大妻女大）</t>
  </si>
  <si>
    <t>熊本大学医学部遺伝医学研究施設生体制御部門</t>
  </si>
  <si>
    <t>◎A山崎昌廣</t>
  </si>
  <si>
    <t>富田守（お茶大家政）</t>
  </si>
  <si>
    <t>（挿絵 時実と富田）</t>
  </si>
  <si>
    <t>人類働態学会第35回大会（予定の案内）</t>
  </si>
  <si>
    <t>茨城県鹿島郡波崎町</t>
    <rPh sb="0" eb="3">
      <t>イバラギケン</t>
    </rPh>
    <rPh sb="3" eb="6">
      <t>カシマグン</t>
    </rPh>
    <rPh sb="6" eb="7">
      <t>ナミ</t>
    </rPh>
    <rPh sb="7" eb="8">
      <t>サキ</t>
    </rPh>
    <rPh sb="8" eb="9">
      <t>マチ</t>
    </rPh>
    <phoneticPr fontId="2"/>
  </si>
  <si>
    <t>波崎漁民組合</t>
    <rPh sb="0" eb="1">
      <t>ナミ</t>
    </rPh>
    <rPh sb="1" eb="2">
      <t>サキ</t>
    </rPh>
    <rPh sb="2" eb="4">
      <t>ギョミン</t>
    </rPh>
    <rPh sb="4" eb="6">
      <t>クミアイ</t>
    </rPh>
    <phoneticPr fontId="2"/>
  </si>
  <si>
    <t>長野県短大</t>
    <rPh sb="0" eb="2">
      <t>ナガノ</t>
    </rPh>
    <rPh sb="2" eb="3">
      <t>ケン</t>
    </rPh>
    <rPh sb="3" eb="5">
      <t>タンダイ</t>
    </rPh>
    <phoneticPr fontId="2"/>
  </si>
  <si>
    <t>77</t>
  </si>
  <si>
    <t>1373</t>
    <phoneticPr fontId="2"/>
  </si>
  <si>
    <t>[信州大学繊維学部感性工学科佐渡山研究室]</t>
  </si>
  <si>
    <t>人類働態学会の活性化と人類働態学会研究</t>
  </si>
  <si>
    <t>第11回国際女性技術者・科学者会議に参加して</t>
  </si>
  <si>
    <t>人類働態学会第32回大会</t>
  </si>
  <si>
    <t>名古屋市</t>
  </si>
  <si>
    <t>名古屋市立大学医学部</t>
  </si>
  <si>
    <t>抄録（一般演題：有欠損、シンポジウム：1題）</t>
  </si>
  <si>
    <t>人類史的にみた遊び</t>
  </si>
  <si>
    <t>タイ国農村の生活と子供遊びの変容</t>
  </si>
  <si>
    <t>異文化を持つ人々で組織されている職場における遊びの効用</t>
  </si>
  <si>
    <t>休養・遊び・ウェルネス</t>
  </si>
  <si>
    <t>人類働態学会第35回大会のご案内</t>
  </si>
  <si>
    <t>◎A大橋信夫（長野県短期大学）</t>
  </si>
  <si>
    <t>[東京大学人類生態学教室]</t>
  </si>
  <si>
    <t>◎A大塚柳太郎</t>
  </si>
  <si>
    <t>人類働態学会第33回大会</t>
  </si>
  <si>
    <t>九州芸術工科大学</t>
  </si>
  <si>
    <t>第24回人類働態学会西日本地方会</t>
  </si>
  <si>
    <t>佐賀大学農学部</t>
  </si>
  <si>
    <t>抄録（一般演題：有欠損、特別講演）</t>
  </si>
  <si>
    <t>佐賀県小城地区における縦断的発育調査</t>
  </si>
  <si>
    <t>◎A篠田謙一（佐賀医科大）</t>
  </si>
  <si>
    <t>第25回人類働態学会西日本地方会</t>
  </si>
  <si>
    <t>抄録（一般演題、特別講演）</t>
  </si>
  <si>
    <t>熊本大</t>
    <phoneticPr fontId="2"/>
  </si>
  <si>
    <t>有明海に生きる人々－その漁撈と採捕－</t>
  </si>
  <si>
    <t>◎A武田淳（佐賀大農生物生産地域資源学）</t>
  </si>
  <si>
    <t>第26回人類働態学会西日本地方会</t>
  </si>
  <si>
    <t>鹿児島市</t>
  </si>
  <si>
    <t>志學館大学</t>
  </si>
  <si>
    <t>鹿児島県与論島における在宅死亡の現状について</t>
  </si>
  <si>
    <t>◎A近藤功行（志學館大法）</t>
  </si>
  <si>
    <t>第27回人類働態学会東日本地方会</t>
  </si>
  <si>
    <t>千葉工業大</t>
  </si>
  <si>
    <t>第28回人類働態学会東日本地方会</t>
  </si>
  <si>
    <t>第29回人類働態学会東日本地方会</t>
  </si>
  <si>
    <t>情報欄</t>
  </si>
  <si>
    <t>工夫された研究発表会 -アメリカで見た一つの試み</t>
  </si>
  <si>
    <t>◎A堀野定雄（神奈川大工）</t>
  </si>
  <si>
    <t>福岡大学体育学部運動生理学研究室</t>
  </si>
  <si>
    <t>◎A進藤宗洋・田中宏暁・志波和美</t>
  </si>
  <si>
    <t>人類働態学研究会第17回大会のお知らせ</t>
  </si>
  <si>
    <t>会報にISSN割り当てらる</t>
  </si>
  <si>
    <t>26-27</t>
    <phoneticPr fontId="2"/>
  </si>
  <si>
    <t>仙台市</t>
  </si>
  <si>
    <t>東北大学艮陵会館</t>
  </si>
  <si>
    <t>571</t>
  </si>
  <si>
    <t>中村　正教授を悼む（1918-1982）</t>
  </si>
  <si>
    <t>◎A沢田芳男（熊本大体質医研）</t>
  </si>
  <si>
    <t>◎A香原志勢（立教大・一般教育）</t>
  </si>
  <si>
    <t>老人と性</t>
  </si>
  <si>
    <t>◎A篠崎信夫（（財）人口問題研究会）</t>
  </si>
  <si>
    <t>◎A井上範江（熊本大・教育）</t>
  </si>
  <si>
    <t>ヨーロッパ放浪記</t>
  </si>
  <si>
    <t>森岡三生先生を偲んで</t>
  </si>
  <si>
    <t>JHE1981年度刊行助成金の報告</t>
  </si>
  <si>
    <t>会則の変更（会費値上げ）</t>
  </si>
  <si>
    <t>41</t>
  </si>
  <si>
    <t>41</t>
    <phoneticPr fontId="2"/>
  </si>
  <si>
    <t>2006</t>
    <phoneticPr fontId="2"/>
  </si>
  <si>
    <t>海上労働科学研究所とその活動</t>
  </si>
  <si>
    <t>◎A大橋信夫</t>
  </si>
  <si>
    <t>入会者リスト</t>
  </si>
  <si>
    <t>論説</t>
    <rPh sb="0" eb="2">
      <t>ロンセツ</t>
    </rPh>
    <phoneticPr fontId="2"/>
  </si>
  <si>
    <t>紡績業新入女子労働者の寄宿舎生活への慣れ</t>
  </si>
  <si>
    <t>漁撈作業のなかの慣れ</t>
  </si>
  <si>
    <t>◎A服部昭（海上労研）</t>
  </si>
  <si>
    <t>◎A渡辺俊男（横浜国大）</t>
  </si>
  <si>
    <t>騒音に対する慣れ</t>
  </si>
  <si>
    <t>音響刺激に対する習熟と理解</t>
  </si>
  <si>
    <t>手足の左右差と習熟</t>
  </si>
  <si>
    <t>習熟と心身反応</t>
  </si>
  <si>
    <t>◎A服部恒明（慈恵医大）</t>
  </si>
  <si>
    <t>◎A富田守（お茶の水大・家政・家庭経営）</t>
  </si>
  <si>
    <t>ニューギニア渡航を前にして</t>
  </si>
  <si>
    <t>東大学教室における働態学研究の一側面</t>
  </si>
  <si>
    <t>国立教育会館</t>
    <rPh sb="2" eb="4">
      <t>キョウイク</t>
    </rPh>
    <rPh sb="4" eb="6">
      <t>カイカン</t>
    </rPh>
    <phoneticPr fontId="2"/>
  </si>
  <si>
    <t>東京都</t>
    <rPh sb="0" eb="3">
      <t>トウキョウト</t>
    </rPh>
    <phoneticPr fontId="2"/>
  </si>
  <si>
    <t>第1日</t>
  </si>
  <si>
    <t>風土と衣服気候の一考察</t>
  </si>
  <si>
    <t>南極基地での衣生活</t>
  </si>
  <si>
    <t>立体把握による婦人服作製</t>
  </si>
  <si>
    <t>◎A河村興三（（有）なかしま）</t>
  </si>
  <si>
    <t>Wash and Wearの紳士服</t>
  </si>
  <si>
    <t>今後の衣服消費動向について</t>
  </si>
  <si>
    <t>生体機能と日内リズム</t>
  </si>
  <si>
    <t>◎A佐々木隆（熊本大）</t>
  </si>
  <si>
    <t>体温と脳内アミン</t>
  </si>
  <si>
    <t>消化吸収リズムと摂食行動</t>
  </si>
  <si>
    <t>位相移動による非同期症候群軽減のための方策</t>
  </si>
  <si>
    <t>日内リズムからみた心機能と心疾患</t>
  </si>
  <si>
    <t>肺機能の日内リズム</t>
  </si>
  <si>
    <t>人類働態学研究会西日本地方会第3回大会および研修会に参加して</t>
  </si>
  <si>
    <t>◎A鎌滝昭男（福岡工大管理工学科）</t>
  </si>
  <si>
    <t>働態の窓（12）</t>
  </si>
  <si>
    <t>◎A長塩滋子（静岡女子大）</t>
  </si>
  <si>
    <t>日本自動車研究所</t>
  </si>
  <si>
    <t>◎A麻生勤</t>
  </si>
  <si>
    <t>私の会った中国の婦人たち</t>
  </si>
  <si>
    <t>守和子（産医研）</t>
  </si>
  <si>
    <t>第44回人類働態学会　全国大会を終えて</t>
    <rPh sb="0" eb="1">
      <t>ダイ</t>
    </rPh>
    <rPh sb="3" eb="4">
      <t>カイ</t>
    </rPh>
    <rPh sb="4" eb="6">
      <t>ジンルイ</t>
    </rPh>
    <rPh sb="6" eb="8">
      <t>ドウタイ</t>
    </rPh>
    <rPh sb="8" eb="10">
      <t>ガッカイ</t>
    </rPh>
    <phoneticPr fontId="2"/>
  </si>
  <si>
    <t>人類働態：香原志勢</t>
    <rPh sb="0" eb="2">
      <t>ジンルイ</t>
    </rPh>
    <rPh sb="2" eb="4">
      <t>ドウタイ</t>
    </rPh>
    <rPh sb="5" eb="7">
      <t>コウハラ</t>
    </rPh>
    <rPh sb="7" eb="8">
      <t>シ</t>
    </rPh>
    <rPh sb="8" eb="9">
      <t>セイ</t>
    </rPh>
    <phoneticPr fontId="2"/>
  </si>
  <si>
    <t>司会：植村照雄（東京農工大）</t>
    <phoneticPr fontId="2"/>
  </si>
  <si>
    <t>自転車との共生−ドイツ・オランダ訪問調査報告−</t>
    <phoneticPr fontId="2"/>
  </si>
  <si>
    <t>人類働態学会長 ◎A佐藤陽彦（九州芸工大）</t>
    <phoneticPr fontId="2"/>
  </si>
  <si>
    <t>◎A池田良夫（愛知工大）・小島龍平（埼玉医大短大）</t>
    <phoneticPr fontId="2"/>
  </si>
  <si>
    <t>第44回全国大会学会賞選考委員会</t>
  </si>
  <si>
    <t>学会賞受賞者からの言葉</t>
  </si>
  <si>
    <t>◎A林正大（東京農工大学）／◎A土井俊央（和歌山大学）／◎A竹内由利子（高崎経済大学）</t>
  </si>
  <si>
    <t>Journal of Human Ergology 全巻全号電子アーカイブ化に伴う著作権委譲に関する告知（お願い）</t>
  </si>
  <si>
    <t>45</t>
  </si>
  <si>
    <t>JHE投稿規定（2009年10月）</t>
  </si>
  <si>
    <t>訂正</t>
  </si>
  <si>
    <t>武蔵野大学</t>
    <rPh sb="0" eb="3">
      <t>ムサシノ</t>
    </rPh>
    <rPh sb="3" eb="5">
      <t>ダイガク</t>
    </rPh>
    <phoneticPr fontId="2"/>
  </si>
  <si>
    <t>2009</t>
    <phoneticPr fontId="2"/>
  </si>
  <si>
    <t>北九州国際会議場</t>
    <rPh sb="0" eb="3">
      <t>キタキュウシュウ</t>
    </rPh>
    <rPh sb="3" eb="5">
      <t>コクサイ</t>
    </rPh>
    <rPh sb="5" eb="8">
      <t>カイギジョウ</t>
    </rPh>
    <phoneticPr fontId="2"/>
  </si>
  <si>
    <t>抄録：概要</t>
    <rPh sb="0" eb="2">
      <t>ショウロク</t>
    </rPh>
    <rPh sb="3" eb="5">
      <t>ガイヨウ</t>
    </rPh>
    <phoneticPr fontId="2"/>
  </si>
  <si>
    <t>高齢者の生活と安全対策</t>
    <phoneticPr fontId="2"/>
  </si>
  <si>
    <t>◎A真家和生（大妻女子大）他</t>
  </si>
  <si>
    <t>◎A芳地泰幸（順天堂大院）／◎A山村昌代（千葉工大院）</t>
  </si>
  <si>
    <t>夏季研究会</t>
    <rPh sb="0" eb="2">
      <t>カキ</t>
    </rPh>
    <rPh sb="2" eb="5">
      <t>ケンキュウカイ</t>
    </rPh>
    <phoneticPr fontId="2"/>
  </si>
  <si>
    <t>2009年度 夏季研修の報告</t>
    <phoneticPr fontId="2"/>
  </si>
  <si>
    <t>参加記</t>
    <rPh sb="0" eb="2">
      <t>サンカ</t>
    </rPh>
    <phoneticPr fontId="2"/>
  </si>
  <si>
    <t>人類働態学第45回全国大会ならびに学会創立40周年記念企画のお知らせ</t>
    <phoneticPr fontId="2"/>
  </si>
  <si>
    <t>2010</t>
  </si>
  <si>
    <t>2010</t>
    <phoneticPr fontId="2"/>
  </si>
  <si>
    <t>中京大学</t>
    <rPh sb="0" eb="2">
      <t>チュウキョウ</t>
    </rPh>
    <rPh sb="2" eb="4">
      <t>ダイガク</t>
    </rPh>
    <phoneticPr fontId="2"/>
  </si>
  <si>
    <t>訂正</t>
    <rPh sb="0" eb="2">
      <t>テイセイ</t>
    </rPh>
    <phoneticPr fontId="2"/>
  </si>
  <si>
    <t>連絡：告知</t>
    <rPh sb="0" eb="2">
      <t>レンラク</t>
    </rPh>
    <rPh sb="3" eb="5">
      <t>コクチ</t>
    </rPh>
    <phoneticPr fontId="2"/>
  </si>
  <si>
    <t>第45回全国大会・学会創立40周年記念国際シンポジウム</t>
  </si>
  <si>
    <t>学会創立40周年記念国際シンポジウム</t>
  </si>
  <si>
    <t>次世代を担う人材と学会運営の活性化に向けて</t>
  </si>
  <si>
    <t>司会：酒井一博、シンポジスト：森みどり、◎A水野基樹、下田政博、水野有希</t>
  </si>
  <si>
    <t>第44回大会報告～大会長講演とシンポジウムを振り返って～</t>
  </si>
  <si>
    <t>◎A水野有希</t>
  </si>
  <si>
    <t>学会賞受賞者からの感想</t>
  </si>
  <si>
    <t>◎A橋本修左</t>
  </si>
  <si>
    <t>優秀発表賞・発表奨励賞および受賞者からの感想</t>
  </si>
  <si>
    <t>◎A大箸純也</t>
  </si>
  <si>
    <t>若手優秀発表賞受賞者からのからの感想</t>
  </si>
  <si>
    <t>人類働態学とともに40（？）年</t>
  </si>
  <si>
    <t>◎A岡田守彦</t>
  </si>
  <si>
    <t>人類働態学会40年間を顧みる</t>
  </si>
  <si>
    <t>◎A片岡洵子</t>
  </si>
  <si>
    <t>人類働態学会今昔</t>
  </si>
  <si>
    <t>◎A菊池安行</t>
  </si>
  <si>
    <t>95</t>
  </si>
  <si>
    <t>SLの世界・ぬかり田の世界－新技術と人々との身体状況－</t>
  </si>
  <si>
    <t>◎A香原志勢</t>
  </si>
  <si>
    <t>人類働態学会の働態に学ぶ</t>
  </si>
  <si>
    <t>◎A中田英雄</t>
  </si>
  <si>
    <t>97</t>
  </si>
  <si>
    <t>働態の窓</t>
  </si>
  <si>
    <t>29</t>
  </si>
  <si>
    <t>351</t>
  </si>
  <si>
    <t>働態の窓（13）</t>
  </si>
  <si>
    <t>◎A掘田明裕（製薬科研）</t>
  </si>
  <si>
    <t>シンガポールの2つの地域セミナー</t>
  </si>
  <si>
    <t>第19回国際労働衛生会議</t>
  </si>
  <si>
    <t>◎A井谷徹（労働科学研究所）</t>
  </si>
  <si>
    <t>香港・台湾での印象</t>
  </si>
  <si>
    <t>（挿絵)</t>
  </si>
  <si>
    <t>大阪府立公衆衛生研究所労働衛生部人間工学研究室</t>
  </si>
  <si>
    <t>◎A石橋富和</t>
  </si>
  <si>
    <t>会報編集委員について</t>
  </si>
  <si>
    <t>JHE刊行助成会報告</t>
  </si>
  <si>
    <t>夏の合宿：人類働態学研究におけるモデル実験とシミュレーションの問題点について</t>
    <rPh sb="0" eb="1">
      <t>ナツ</t>
    </rPh>
    <rPh sb="2" eb="4">
      <t>ガッシュク</t>
    </rPh>
    <phoneticPr fontId="2"/>
  </si>
  <si>
    <t>関東地方春季例会／テーマ：作業感・疲労感のとらえ方</t>
    <rPh sb="0" eb="2">
      <t>カントウ</t>
    </rPh>
    <rPh sb="2" eb="4">
      <t>チホウ</t>
    </rPh>
    <rPh sb="4" eb="6">
      <t>シュンキ</t>
    </rPh>
    <rPh sb="6" eb="8">
      <t>レイカイ</t>
    </rPh>
    <rPh sb="13" eb="15">
      <t>サギョウ</t>
    </rPh>
    <rPh sb="15" eb="16">
      <t>カン</t>
    </rPh>
    <rPh sb="17" eb="20">
      <t>ヒロウカン</t>
    </rPh>
    <rPh sb="24" eb="25">
      <t>カタ</t>
    </rPh>
    <phoneticPr fontId="2"/>
  </si>
  <si>
    <t>抄録・討論</t>
    <rPh sb="0" eb="2">
      <t>ショウロク</t>
    </rPh>
    <rPh sb="3" eb="5">
      <t>トウロン</t>
    </rPh>
    <phoneticPr fontId="2"/>
  </si>
  <si>
    <t>29-30</t>
    <phoneticPr fontId="2"/>
  </si>
  <si>
    <t>湯川原</t>
    <rPh sb="0" eb="2">
      <t>ユカワ</t>
    </rPh>
    <rPh sb="2" eb="3">
      <t>バラ</t>
    </rPh>
    <phoneticPr fontId="2"/>
  </si>
  <si>
    <t>大東館</t>
    <rPh sb="0" eb="2">
      <t>ダイトウ</t>
    </rPh>
    <rPh sb="2" eb="3">
      <t>ヤカタ</t>
    </rPh>
    <phoneticPr fontId="2"/>
  </si>
  <si>
    <t>憩</t>
    <rPh sb="0" eb="1">
      <t>イコイ</t>
    </rPh>
    <phoneticPr fontId="2"/>
  </si>
  <si>
    <t>363</t>
  </si>
  <si>
    <t>30号に想う</t>
  </si>
  <si>
    <t>◎A坂本弘（三重大）</t>
  </si>
  <si>
    <t>◎A斉藤良夫（中央大）</t>
  </si>
  <si>
    <t>◎A岡田守彦（筑波大）</t>
  </si>
  <si>
    <t>◎A大西徳明（労研）</t>
  </si>
  <si>
    <t>地方会のあゆみ</t>
  </si>
  <si>
    <t>西日本地方会からのあゆみ　-九州地方から西日本地方会へ-</t>
  </si>
  <si>
    <t>関東地方会のあゆみ</t>
  </si>
  <si>
    <t>人類働態学研究会会報総目次：１号（1970）〜29号（1978）</t>
  </si>
  <si>
    <t>（挿絵）</t>
  </si>
  <si>
    <t>JOUNAL OF HUMAN ERGOLOGY総目次（Vol.1-1, 1972 ～ Vol.7-1, 1977）</t>
  </si>
  <si>
    <t>◎A石井勝（福岡教育大）</t>
  </si>
  <si>
    <t>プロドライバーの生活</t>
  </si>
  <si>
    <t>◎A大森正昭（大阪大医）</t>
  </si>
  <si>
    <t>東南アジア諸国における軽工業をかい間見て</t>
  </si>
  <si>
    <t>シンガポール、ホンコンの国際シンポジウム印象記</t>
  </si>
  <si>
    <t>シンガポール・香港・台北</t>
  </si>
  <si>
    <t>◎A早弓惇（日本女子体大）</t>
  </si>
  <si>
    <t>第19回国際労働衛生会議印象記</t>
  </si>
  <si>
    <t>◎A中明賢二（労研）</t>
  </si>
  <si>
    <t>第19回国際労働衛生会議に出席して</t>
  </si>
  <si>
    <t>◎A肝村邦憲（労研）</t>
  </si>
  <si>
    <t>長崎大学医学部衛生学教室</t>
  </si>
  <si>
    <t>◎A平田文夫</t>
  </si>
  <si>
    <t>サーカディアン・リズムの人間生物学的位置づけ</t>
  </si>
  <si>
    <t>◎A石井勝（福岡教育大体育研究センター）</t>
  </si>
  <si>
    <t>小学生における早朝運動の効果</t>
  </si>
  <si>
    <t>深夜勤の実態と問題点</t>
  </si>
  <si>
    <t>◎A肝付邦憲（近畿大九州工学部）</t>
  </si>
  <si>
    <t>子どもの学力と生活リズム</t>
  </si>
  <si>
    <t>人類働態学会・東日本地方会第20回大会</t>
  </si>
  <si>
    <t>深宮幸雄（福岡県立山田小学校）</t>
    <phoneticPr fontId="2"/>
  </si>
  <si>
    <t>横山正幸（福岡教育大教育心理）</t>
    <phoneticPr fontId="2"/>
  </si>
  <si>
    <t>人類働態学</t>
    <rPh sb="0" eb="2">
      <t>ジンルイ</t>
    </rPh>
    <rPh sb="2" eb="5">
      <t>ドウタイガク</t>
    </rPh>
    <phoneticPr fontId="2"/>
  </si>
  <si>
    <t>1145</t>
  </si>
  <si>
    <t>愛知県犬山市</t>
  </si>
  <si>
    <t>京都大学霊長類研究所</t>
  </si>
  <si>
    <t>野生チンパンジーの石器使用とその発達過程</t>
  </si>
  <si>
    <t>◎A松沢哲郎（京都大・霊長類研究所・心理研究部門）</t>
  </si>
  <si>
    <t>◎A小島龍平（筑波大）</t>
  </si>
  <si>
    <t>◎A岡田守彦（筑波大・体育）</t>
  </si>
  <si>
    <t>人類働態学会夏季研究会に参加して</t>
  </si>
  <si>
    <t>人類働態学会第27回大会</t>
  </si>
  <si>
    <t>外国人労働をめぐる諸問題</t>
  </si>
  <si>
    <t>高齢者・労働力不足下における外国人労働力の導入－漁業労働を主体にして－</t>
  </si>
  <si>
    <t>◎A服部昭（八戸大）</t>
  </si>
  <si>
    <t>外国人出稼ぎ労働者のための健康互助組織の経験</t>
  </si>
  <si>
    <t>外国人労働者問題と行政の対応－技術移転と労働安全衛生の観点から－</t>
  </si>
  <si>
    <t>◎A岸田孝弥（高崎経済大）</t>
  </si>
  <si>
    <t>日常生活における文化摩擦</t>
  </si>
  <si>
    <t>◎A大橋信夫（長野県短大生活科学人間工学）</t>
  </si>
  <si>
    <t>「大会」をお手伝いして</t>
  </si>
  <si>
    <t>◎A清水真由美（八戸大）／◎A磯野美雪（八戸大）／◎A松尾明夫（八戸大）</t>
  </si>
  <si>
    <t>人類働態学会に参加して感じたこと</t>
  </si>
  <si>
    <t>◎A田中幸子（神奈川大院）</t>
  </si>
  <si>
    <t>編集委員長を仰せつかった元単身赴任男の独り言</t>
  </si>
  <si>
    <t>人類働態学会第28回大会（案内）</t>
  </si>
  <si>
    <t>68</t>
  </si>
  <si>
    <t>1165</t>
  </si>
  <si>
    <t>神戸市</t>
    <rPh sb="0" eb="3">
      <t>コウベシ</t>
    </rPh>
    <phoneticPr fontId="2"/>
  </si>
  <si>
    <t>神戸大学</t>
  </si>
  <si>
    <t>神戸大学</t>
    <rPh sb="0" eb="2">
      <t>コウベ</t>
    </rPh>
    <rPh sb="2" eb="4">
      <t>ダイガク</t>
    </rPh>
    <phoneticPr fontId="2"/>
  </si>
  <si>
    <t>東北タイ子どもの遊び調査の5年間を振り返って</t>
  </si>
  <si>
    <t>◎A佐川哲也（金沢大・教育）</t>
  </si>
  <si>
    <t>技の能、技の術</t>
  </si>
  <si>
    <t>◎A森和夫（職業能力開発大学校）</t>
  </si>
  <si>
    <t>人類働態学会・西日本地方大会第18回大会</t>
  </si>
  <si>
    <t>下関市</t>
  </si>
  <si>
    <t>東亜大学大学院</t>
  </si>
  <si>
    <t>人類働態学会・東日本地方大会第21回大会</t>
  </si>
  <si>
    <t>筑波大</t>
  </si>
  <si>
    <t>◎A出浦淑枝（KOMATSU　基礎技術研）</t>
  </si>
  <si>
    <t>鍋と善哉を囲むアカデミックな「汁講」　第21回人類働態学会に参加して</t>
  </si>
  <si>
    <t>◎A池上徹（高崎経済大学）</t>
  </si>
  <si>
    <t>東日本地方会と国際化</t>
  </si>
  <si>
    <t>◎A岸田孝弥（高崎経済大学）</t>
  </si>
  <si>
    <t>階段を考える</t>
  </si>
  <si>
    <t>◎A古瀬敏（建設省建築研）</t>
  </si>
  <si>
    <t>69</t>
  </si>
  <si>
    <t>1181</t>
  </si>
  <si>
    <t>応用働態学的意味（私の人類働態学への遍歴とこれから）</t>
  </si>
  <si>
    <t>◎A松田達郎（群馬県立東毛学習センター）</t>
  </si>
  <si>
    <t>◎A川上剛（労働科学研）</t>
  </si>
  <si>
    <t>人類働態学研究会の歴史</t>
  </si>
  <si>
    <t>◎A庄司卓郎（早大理工）</t>
  </si>
  <si>
    <t>人類働態学と家政学</t>
  </si>
  <si>
    <t>◎A白井順子（お茶の水女大）</t>
  </si>
  <si>
    <t>学際研究としての人類働態学</t>
  </si>
  <si>
    <t>「私の人類働態学」その後</t>
  </si>
  <si>
    <t>◎A佐々木司（千葉大工）</t>
  </si>
  <si>
    <t>人類働態学会と国際協力</t>
  </si>
  <si>
    <t>求めるものと求めざるもの</t>
  </si>
  <si>
    <t>◎A森和夫（職業能力開発大）</t>
  </si>
  <si>
    <t>良い点、悪い点、そして期待</t>
  </si>
  <si>
    <t>◎A三戸秀樹（近畿大医）</t>
  </si>
  <si>
    <t>私の研究領域と人類働態学会との関わり</t>
  </si>
  <si>
    <t>◎A小島龍平（筑波大体育科学）</t>
  </si>
  <si>
    <t>自由集会に参加して</t>
  </si>
  <si>
    <t>◎A岡田明（大阪市大）</t>
  </si>
  <si>
    <t>人類働態学会・自由集会に参加して感じたこと</t>
  </si>
  <si>
    <t>◎A香山瑞恵（長野県短大情報科学）</t>
  </si>
  <si>
    <t>“なんだかわからない”人類働態学会</t>
  </si>
  <si>
    <t>◎A石川佳子（日本出版サービス）</t>
  </si>
  <si>
    <t>長野県短期大学生活科学科人間工学研究室</t>
  </si>
  <si>
    <t>国際交流担当幹事報告　IEAと人類働態学会</t>
  </si>
  <si>
    <t>人類働態学会第28回大会</t>
  </si>
  <si>
    <t>70</t>
  </si>
  <si>
    <t>1195</t>
  </si>
  <si>
    <t>ニューオフィスと人類働態</t>
  </si>
  <si>
    <t>17-18</t>
  </si>
  <si>
    <t>川崎市</t>
  </si>
  <si>
    <t>住まいの再考</t>
  </si>
  <si>
    <t>◎A肝付邦憲（千葉工業大）</t>
  </si>
  <si>
    <t>平成5年夏期研究会をお世話して</t>
  </si>
  <si>
    <t>KSPに於ける創造型サテライトオフィスの概要について</t>
  </si>
  <si>
    <t>◎A後藤隆二、津田寿彦（富士ゼロックス）</t>
  </si>
  <si>
    <t>オフィスの空間デザイン－青果市場のオフィス事例－</t>
  </si>
  <si>
    <t>◎A加藤公敬（富士通）</t>
  </si>
  <si>
    <t>新しいデザインへの取り組み</t>
  </si>
  <si>
    <t>◎A小林康人（富士通）</t>
  </si>
  <si>
    <t>◎A秋岡敏郎（千葉大）</t>
  </si>
  <si>
    <t>夏季研究会「ニューオフィスと人類働態」に参加して</t>
  </si>
  <si>
    <t>◎A岡田明（大阪市立大）</t>
  </si>
  <si>
    <t>予測された働態</t>
  </si>
  <si>
    <t>夏季研究会を企画して</t>
  </si>
  <si>
    <t>中野豊道先生を偲ぶ</t>
  </si>
  <si>
    <t>人なつこい中野豊道さん</t>
  </si>
  <si>
    <t>東京農業大学生物産業学部健康科学研究室</t>
  </si>
  <si>
    <t>◎A大西徳明</t>
  </si>
  <si>
    <t>神戸大学瀧川記念学術交流館</t>
  </si>
  <si>
    <t>「知」と「技」の共生</t>
  </si>
  <si>
    <t>清酒醸造における杜氏の役割</t>
  </si>
  <si>
    <t>◎A永井英雄（白鶴酒造（株））</t>
  </si>
  <si>
    <t>酒ではかる「知」</t>
  </si>
  <si>
    <t>◎A新家龍（神戸大農）</t>
  </si>
  <si>
    <t>「技」が創る「知」の世界</t>
  </si>
  <si>
    <t>人類働態学会に初めて参加しての感想</t>
  </si>
  <si>
    <t>◎A下平佳江（長野県短大･人間工学）</t>
  </si>
  <si>
    <t>過労死と過労児のエルゴロジー－地球社会の中での日本の会社と学校－：加藤哲郎（一橋大社会学）（叢書＜産む・育てる・教える－－匿名の教育史＞4.企業社会と偏差値：中内敏夫、久冨善之他著、藤原書店,1994から）</t>
  </si>
  <si>
    <t>人類働態学会会員名簿（1994/6/20）</t>
  </si>
  <si>
    <t>富士通クロスカルチャーセンター</t>
    <rPh sb="0" eb="3">
      <t>フジツウ</t>
    </rPh>
    <phoneticPr fontId="2"/>
  </si>
  <si>
    <t>全</t>
    <phoneticPr fontId="2"/>
  </si>
  <si>
    <t>1233</t>
  </si>
  <si>
    <t>後悔しない住まいづくり</t>
  </si>
  <si>
    <t>◎A中野潤一（（株）シンバ開発）</t>
  </si>
  <si>
    <t>大砲とミサイル</t>
  </si>
  <si>
    <t>◎A宮代信夫（北海道工業大・経営工学）</t>
  </si>
  <si>
    <t>人間工学領域における国内外の標準化動向</t>
  </si>
  <si>
    <t>◎A谷井克則（生命工学工業技術研）</t>
  </si>
  <si>
    <t>常春の差とビルカバンバ（世界の長寿村）</t>
  </si>
  <si>
    <t>◎A守和子（産医研）</t>
  </si>
  <si>
    <t>東日本地方会からのお知らせ</t>
  </si>
  <si>
    <t>第10回東日本地方会</t>
  </si>
  <si>
    <t>日大医学部板橋キャンパス臨床第1講堂</t>
  </si>
  <si>
    <t>523</t>
  </si>
  <si>
    <t>高年令労働者と雇用問題</t>
  </si>
  <si>
    <t>◎A高橋祐吉（労研）</t>
  </si>
  <si>
    <t>高令者の交通行動とその問題点</t>
  </si>
  <si>
    <t>◎A石橋富和（大阪府立公衛研）</t>
  </si>
  <si>
    <t>◎A三戸秀樹（近畿大・医・公衆衛生）</t>
  </si>
  <si>
    <t>人類働態学研究会第16回大会</t>
  </si>
  <si>
    <t>再び人類働態学からみた男性と女性</t>
  </si>
  <si>
    <t>高令化社会における人類働態学の役割</t>
  </si>
  <si>
    <t>第16回大会をお世話して</t>
  </si>
  <si>
    <t>大会に参加して</t>
  </si>
  <si>
    <t>[大会に参加して]</t>
  </si>
  <si>
    <t>◎A松田達郎（国立極地研究所）</t>
  </si>
  <si>
    <t>◎A小曲紀代美（神奈川大学工）</t>
  </si>
  <si>
    <t>◎A熊倉博雄（大阪大人間工学）</t>
  </si>
  <si>
    <t>◎A小島龍平（福原医院）</t>
  </si>
  <si>
    <t>大阪交通科学研究会の10年の歩み</t>
  </si>
  <si>
    <t>◎A石橋富和（大阪公衛研）</t>
  </si>
  <si>
    <t>国際シンポジウム「高速社会と人間」国際交通安全学会主催</t>
  </si>
  <si>
    <t>◎A香原志勢（立教大・人類）</t>
  </si>
  <si>
    <t>価値の問われる“すきま”の学問</t>
  </si>
  <si>
    <t>◎A中原凱文（国士舘大・体育・生理）</t>
  </si>
  <si>
    <t>雇用促進事業団雇用職業総合研究所</t>
  </si>
  <si>
    <t>◎A秋庭信夫（職業適性研究部　第3研究室）</t>
  </si>
  <si>
    <t>会報のバックナンバーについて</t>
  </si>
  <si>
    <t>541</t>
  </si>
  <si>
    <t>農村の老人問題をめぐって</t>
  </si>
  <si>
    <t>◎A天明佳臣（神奈川県勤労者医療生協港町診療所）</t>
  </si>
  <si>
    <t>人格と老化</t>
  </si>
  <si>
    <t>◎A下仲順子（東京都老人総合研究所）</t>
  </si>
  <si>
    <t>◎A増山英太郎（都立大）</t>
  </si>
  <si>
    <t>神奈川大研修所</t>
    <rPh sb="0" eb="3">
      <t>カナガワ</t>
    </rPh>
    <rPh sb="3" eb="4">
      <t>ダイ</t>
    </rPh>
    <rPh sb="4" eb="6">
      <t>ケンシュウ</t>
    </rPh>
    <rPh sb="6" eb="7">
      <t>ジョ</t>
    </rPh>
    <phoneticPr fontId="3"/>
  </si>
  <si>
    <t>感想：受賞</t>
    <rPh sb="0" eb="2">
      <t>カンソウ</t>
    </rPh>
    <rPh sb="3" eb="5">
      <t>ジュショウ</t>
    </rPh>
    <phoneticPr fontId="2"/>
  </si>
  <si>
    <t>メッセージ</t>
    <phoneticPr fontId="2"/>
  </si>
  <si>
    <t>執行部</t>
    <rPh sb="0" eb="2">
      <t>シッコウ</t>
    </rPh>
    <rPh sb="2" eb="3">
      <t>ブ</t>
    </rPh>
    <phoneticPr fontId="2"/>
  </si>
  <si>
    <t>事務局</t>
    <rPh sb="0" eb="3">
      <t>ジムキョク</t>
    </rPh>
    <phoneticPr fontId="2"/>
  </si>
  <si>
    <t>働態学</t>
    <rPh sb="0" eb="3">
      <t>ドウタイガク</t>
    </rPh>
    <phoneticPr fontId="2"/>
  </si>
  <si>
    <t>抄録・司会記</t>
    <rPh sb="0" eb="2">
      <t>ショウロク</t>
    </rPh>
    <rPh sb="3" eb="5">
      <t>シカイ</t>
    </rPh>
    <rPh sb="5" eb="6">
      <t>キ</t>
    </rPh>
    <phoneticPr fontId="2"/>
  </si>
  <si>
    <t>JHEの定期発行に向けて</t>
  </si>
  <si>
    <t>JHE投稿論文の提出先と提出方法の変更について</t>
  </si>
  <si>
    <t>事務局移転のお知らせ</t>
  </si>
  <si>
    <t>51</t>
  </si>
  <si>
    <t>44</t>
    <phoneticPr fontId="2"/>
  </si>
  <si>
    <t>全身動作と休息</t>
  </si>
  <si>
    <t>クランキング作業における作業肢の自発的交代</t>
  </si>
  <si>
    <t>電話交換作業における動作状態について</t>
  </si>
  <si>
    <t>都市生活者の特徴と問題点</t>
  </si>
  <si>
    <t>都市生活者の特徴</t>
  </si>
  <si>
    <t>都市フレックスタイム勤務者の労働生活</t>
  </si>
  <si>
    <t>都市と農村における健康度の移行</t>
  </si>
  <si>
    <t>都市化と中高年者の体力</t>
  </si>
  <si>
    <t>人類働態学研究会第10回大会のお世話をして</t>
  </si>
  <si>
    <t>◎A渡辺俊男（横浜国立大）</t>
  </si>
  <si>
    <t>話題提供1</t>
  </si>
  <si>
    <t>◎A麻生勤（日本自動車研）</t>
  </si>
  <si>
    <t>◎A小木和孝（鉄道科研）</t>
  </si>
  <si>
    <t>◎A森清善行（神戸大）・大橋信夫（海上労研）</t>
  </si>
  <si>
    <t>アメリカの人間工学研究を見て</t>
  </si>
  <si>
    <t>国際的学術交流について</t>
  </si>
  <si>
    <t>◎A沢田芳男（熊本大・体質医研・形態学）</t>
  </si>
  <si>
    <t>会誌の役割と財政問題について</t>
  </si>
  <si>
    <t>　世話人：真家和生（大妻女子大学）、酒井一博（労働科学研究所）、植竹照雄（東京農工大学）</t>
  </si>
  <si>
    <t>発表抄録</t>
  </si>
  <si>
    <t>■西日本地方会からのお知らせ</t>
  </si>
  <si>
    <t>◎A大箸純也（近畿大学）</t>
  </si>
  <si>
    <t>48</t>
  </si>
  <si>
    <t>「くらしの中の共生」シンポジウムシリーズ第5回：生活助具との共生‐介護と生活助具‐</t>
  </si>
  <si>
    <t>37</t>
    <phoneticPr fontId="2"/>
  </si>
  <si>
    <t>プログラム</t>
  </si>
  <si>
    <t>近畿大産業理工</t>
    <rPh sb="0" eb="2">
      <t>キンキ</t>
    </rPh>
    <rPh sb="2" eb="5">
      <t>ダイサンギョウ</t>
    </rPh>
    <rPh sb="5" eb="7">
      <t>リコウ</t>
    </rPh>
    <phoneticPr fontId="2"/>
  </si>
  <si>
    <t>開催案内</t>
    <rPh sb="0" eb="2">
      <t>カイサイ</t>
    </rPh>
    <rPh sb="2" eb="4">
      <t>アンナイ</t>
    </rPh>
    <phoneticPr fontId="2"/>
  </si>
  <si>
    <t>◎A井上真実（順天堂大院）／◎A名古屋和茂（横浜ＹＭＣＡ学院専門学校）／◎A山田真行（順天堂大院）</t>
  </si>
  <si>
    <t>優秀発表賞を受賞して</t>
    <phoneticPr fontId="2"/>
  </si>
  <si>
    <t>第43回全国大会優秀発表賞選考委員会</t>
    <rPh sb="0" eb="1">
      <t>ダイ</t>
    </rPh>
    <rPh sb="3" eb="4">
      <t>カイ</t>
    </rPh>
    <rPh sb="4" eb="6">
      <t>ゼンコク</t>
    </rPh>
    <rPh sb="6" eb="8">
      <t>タイカイ</t>
    </rPh>
    <rPh sb="8" eb="10">
      <t>ユウシュウ</t>
    </rPh>
    <rPh sb="10" eb="12">
      <t>ハッピョウ</t>
    </rPh>
    <rPh sb="12" eb="13">
      <t>ショウ</t>
    </rPh>
    <rPh sb="13" eb="15">
      <t>センコウ</t>
    </rPh>
    <rPh sb="15" eb="18">
      <t>イインカイ</t>
    </rPh>
    <phoneticPr fontId="2"/>
  </si>
  <si>
    <t>◎A水野有希（労研）／◎A川田裕次郎（順天堂大院）</t>
  </si>
  <si>
    <t>司会記</t>
    <phoneticPr fontId="2"/>
  </si>
  <si>
    <t>司会記</t>
    <phoneticPr fontId="2"/>
  </si>
  <si>
    <t>2009</t>
  </si>
  <si>
    <t>2009</t>
    <phoneticPr fontId="2"/>
  </si>
  <si>
    <t>日本女子体育大学</t>
    <rPh sb="0" eb="2">
      <t>ニホン</t>
    </rPh>
    <rPh sb="2" eb="4">
      <t>ジョシ</t>
    </rPh>
    <rPh sb="4" eb="6">
      <t>タイイク</t>
    </rPh>
    <rPh sb="6" eb="8">
      <t>ダイガク</t>
    </rPh>
    <phoneticPr fontId="2"/>
  </si>
  <si>
    <t>研修会</t>
    <rPh sb="0" eb="2">
      <t>ケンシュウ</t>
    </rPh>
    <rPh sb="2" eb="3">
      <t>カイ</t>
    </rPh>
    <phoneticPr fontId="2"/>
  </si>
  <si>
    <t>夏季研究会</t>
    <rPh sb="0" eb="5">
      <t>カキケンキュウカイ</t>
    </rPh>
    <phoneticPr fontId="2"/>
  </si>
  <si>
    <t>会費・会報販売</t>
    <rPh sb="0" eb="2">
      <t>カイヒ</t>
    </rPh>
    <rPh sb="3" eb="5">
      <t>カイホウ</t>
    </rPh>
    <rPh sb="5" eb="7">
      <t>ハンバイ</t>
    </rPh>
    <phoneticPr fontId="2"/>
  </si>
  <si>
    <t>第44回全国大会</t>
  </si>
  <si>
    <t>大会長講演</t>
  </si>
  <si>
    <t>教育・研究活動と生活周辺‐45年間の軌跡‐</t>
  </si>
  <si>
    <t>◎A片岡洵子（日本女子体育大学）</t>
  </si>
  <si>
    <t>　オーガナイザー　水野有希・酒井一博</t>
  </si>
  <si>
    <t>アメリカ女性と専門意識　‐エリザベス・ブラックウェル（1821-1910）と女性医師たち‐</t>
  </si>
  <si>
    <t>◎A荒木純子（青山学院女子短期大学）</t>
  </si>
  <si>
    <t>少子高齢社会における女性の働き方の諸問題：女性学比較ジェンダー研究の視座より探る</t>
  </si>
  <si>
    <t>◎A和智綏子（城西国際大学）</t>
  </si>
  <si>
    <t>性別分業の変容可能性について‐男性学の視点から考える</t>
  </si>
  <si>
    <t>◎A田中俊之（学習院大学）</t>
  </si>
  <si>
    <t>第5回シンポジウム・第37東日本地方会報告</t>
  </si>
  <si>
    <t>◎A水野有希（東洋学園大学）</t>
  </si>
  <si>
    <t>若手研究者への授賞制度創設について</t>
  </si>
  <si>
    <t>◎A橋本修左（武蔵野大学）</t>
  </si>
  <si>
    <t>91</t>
  </si>
  <si>
    <t>92</t>
  </si>
  <si>
    <t>96</t>
  </si>
  <si>
    <t>◎A宮野有史（九州大学）／◎A秋山景子（産業医科大学）</t>
  </si>
  <si>
    <t>103</t>
  </si>
  <si>
    <t>105</t>
  </si>
  <si>
    <t>JHE編集長から　新・JHEへの挑戦‐1</t>
  </si>
  <si>
    <t>◎A松村秋芳（JHE副編集長）</t>
  </si>
  <si>
    <t>106</t>
  </si>
  <si>
    <t>108</t>
  </si>
  <si>
    <t>109</t>
  </si>
  <si>
    <t>女性の外働きと生活活動</t>
    <phoneticPr fontId="2"/>
  </si>
  <si>
    <t>報告：概要</t>
    <rPh sb="0" eb="2">
      <t>ホウコク</t>
    </rPh>
    <rPh sb="3" eb="5">
      <t>ガイヨウ</t>
    </rPh>
    <phoneticPr fontId="2"/>
  </si>
  <si>
    <t>結果報告</t>
    <rPh sb="0" eb="2">
      <t>ケッカ</t>
    </rPh>
    <rPh sb="2" eb="4">
      <t>ホウコク</t>
    </rPh>
    <phoneticPr fontId="2"/>
  </si>
  <si>
    <t>音丸耕堂・音丸馦先生作業場</t>
    <rPh sb="0" eb="1">
      <t>オト</t>
    </rPh>
    <rPh sb="1" eb="2">
      <t>マル</t>
    </rPh>
    <rPh sb="2" eb="3">
      <t>タガヤ</t>
    </rPh>
    <rPh sb="3" eb="4">
      <t>ドウ</t>
    </rPh>
    <rPh sb="5" eb="6">
      <t>オト</t>
    </rPh>
    <rPh sb="6" eb="7">
      <t>マル</t>
    </rPh>
    <rPh sb="7" eb="8">
      <t>ケン</t>
    </rPh>
    <rPh sb="8" eb="10">
      <t>センセイ</t>
    </rPh>
    <rPh sb="10" eb="12">
      <t>サギョウ</t>
    </rPh>
    <rPh sb="12" eb="13">
      <t>バ</t>
    </rPh>
    <phoneticPr fontId="2"/>
  </si>
  <si>
    <t>長野県上水内郡</t>
    <phoneticPr fontId="2"/>
  </si>
  <si>
    <t>中条村</t>
    <phoneticPr fontId="2"/>
  </si>
  <si>
    <t>◎A草野勝彦（宮崎大）</t>
  </si>
  <si>
    <t>中高年者の体力</t>
  </si>
  <si>
    <t>◎A田中宏暁（福岡大）</t>
  </si>
  <si>
    <t>要手術患者の体力</t>
  </si>
  <si>
    <t>体力低下の問題について</t>
  </si>
  <si>
    <t>◎A藤本実雄（九州大）</t>
  </si>
  <si>
    <t>◎A萩原仁（広島大）</t>
  </si>
  <si>
    <t>心拍数</t>
  </si>
  <si>
    <t>オリンピック選手の12分間走における心拍数の変化について</t>
  </si>
  <si>
    <t>◎A小郷克敏・新立義文・沢田芳男（熊本大）</t>
  </si>
  <si>
    <t>◎A太田裕造（福岡教育大）</t>
  </si>
  <si>
    <t>運動強度としての心拍数</t>
  </si>
  <si>
    <t>◎A広田彰（宮崎大）</t>
  </si>
  <si>
    <t>心拍数によるエネルギー消費量の推定</t>
  </si>
  <si>
    <t>心理的環境と心拍数</t>
  </si>
  <si>
    <t>小児の心拍異常について</t>
  </si>
  <si>
    <t>◎A中村正（長崎大）</t>
  </si>
  <si>
    <t>国際交流について</t>
  </si>
  <si>
    <t>お茶の水女子大学被服構成学研究室における体型研究</t>
  </si>
  <si>
    <t>917</t>
  </si>
  <si>
    <t>「過労死」に対する救済と予防を！‐「過労死110番」の相談結果より‐</t>
  </si>
  <si>
    <t>◎A川人博（文京総合法律事務所）</t>
  </si>
  <si>
    <t>オリンピックとスポーツ科学</t>
  </si>
  <si>
    <t>◎A江橋博（明治生命）</t>
  </si>
  <si>
    <t>中国における労働衛生技術者の育成について</t>
  </si>
  <si>
    <t>◎A張振祥（中国研修生）</t>
  </si>
  <si>
    <t>第11回全国座長大会[嘉穂劇場]－初見聞記</t>
  </si>
  <si>
    <t>◎A肝付邦憲（近大）</t>
  </si>
  <si>
    <t>人類働態学会第23回大会</t>
  </si>
  <si>
    <t>30-7/2</t>
  </si>
  <si>
    <t>健康社会を目指した生涯教育</t>
  </si>
  <si>
    <t>健康づくりと生涯スポーツ</t>
  </si>
  <si>
    <t>高齢者の生活行動</t>
  </si>
  <si>
    <t>自己管理への援助としての教育</t>
  </si>
  <si>
    <t>◎A志村正子（鹿屋体育大健康教育）</t>
  </si>
  <si>
    <t>巷間の健康対策</t>
  </si>
  <si>
    <t>ライフ・サイクルと通過儀礼</t>
  </si>
  <si>
    <t>情報の流れのない社会から情報化社会を見る</t>
  </si>
  <si>
    <t>人工知能と一般大衆</t>
  </si>
  <si>
    <t>映像記録型ドライブレコーダによるタクシーのニアミス・事故分析－ニアミス時刻変動とサーカディアンリズムとの関連から見た運転特性－</t>
  </si>
  <si>
    <t>行動</t>
    <rPh sb="0" eb="2">
      <t>コウドウ</t>
    </rPh>
    <phoneticPr fontId="2"/>
  </si>
  <si>
    <t>編集後記</t>
    <rPh sb="0" eb="2">
      <t>ヘンシュウ</t>
    </rPh>
    <rPh sb="2" eb="4">
      <t>コウキ</t>
    </rPh>
    <phoneticPr fontId="2"/>
  </si>
  <si>
    <t>51</t>
    <phoneticPr fontId="2"/>
  </si>
  <si>
    <t>85</t>
  </si>
  <si>
    <t>「暮らしの中の共生」第3回シンポジウム予稿集</t>
  </si>
  <si>
    <t>人類と腰痛</t>
  </si>
  <si>
    <t>◎A片岡荀子〈日本女子体育大学〉</t>
  </si>
  <si>
    <t>上肢帯の筋の働きと年齢的変化</t>
  </si>
  <si>
    <t>◎A猪口清一郎（昭和大学）</t>
  </si>
  <si>
    <t>高齢者の生活とデザイン</t>
  </si>
  <si>
    <t>◎A堀田明裕（千葉大学）</t>
  </si>
  <si>
    <t>介護予防における筋力トレーニングの結果とその評価</t>
  </si>
  <si>
    <t>◎A西澤　哲（東京都老人総合研究所）</t>
  </si>
  <si>
    <t>遊びが身体を変えた！〜楽しみながら運動機能と脳機能を活性化するゲーム機の開発とその効果〜</t>
  </si>
  <si>
    <t>第2回シンポジウムの風景：写真集</t>
  </si>
  <si>
    <t>バス車内事故防止のためのワークショップ</t>
  </si>
  <si>
    <t>学会ホームページのアドレスについて</t>
  </si>
  <si>
    <t>56</t>
  </si>
  <si>
    <t>日本女子体大</t>
    <rPh sb="0" eb="2">
      <t>ニホン</t>
    </rPh>
    <rPh sb="2" eb="4">
      <t>ジョシ</t>
    </rPh>
    <rPh sb="4" eb="5">
      <t>カラダ</t>
    </rPh>
    <rPh sb="5" eb="6">
      <t>ダイ</t>
    </rPh>
    <phoneticPr fontId="2"/>
  </si>
  <si>
    <t>案内</t>
    <rPh sb="0" eb="2">
      <t>アンナイ</t>
    </rPh>
    <phoneticPr fontId="2"/>
  </si>
  <si>
    <t>プログラム</t>
    <phoneticPr fontId="2"/>
  </si>
  <si>
    <t>◎A河村吉明・石井櫻子（株ナムコBFEグループ）</t>
    <rPh sb="7" eb="9">
      <t>イシイ</t>
    </rPh>
    <rPh sb="9" eb="10">
      <t>サクラ</t>
    </rPh>
    <rPh sb="10" eb="11">
      <t>コ</t>
    </rPh>
    <rPh sb="12" eb="13">
      <t>カブ</t>
    </rPh>
    <phoneticPr fontId="2"/>
  </si>
  <si>
    <t>シンポジウム趣旨：高齢化社会における身体と環境との相互作用</t>
    <rPh sb="6" eb="8">
      <t>シュシ</t>
    </rPh>
    <rPh sb="9" eb="12">
      <t>コウレイカ</t>
    </rPh>
    <rPh sb="12" eb="14">
      <t>シャカイ</t>
    </rPh>
    <rPh sb="18" eb="20">
      <t>カラダ</t>
    </rPh>
    <rPh sb="21" eb="23">
      <t>カンキョウ</t>
    </rPh>
    <rPh sb="25" eb="27">
      <t>ソウゴ</t>
    </rPh>
    <rPh sb="27" eb="29">
      <t>サヨウ</t>
    </rPh>
    <phoneticPr fontId="2"/>
  </si>
  <si>
    <t>◎A松村秋芳</t>
    <rPh sb="2" eb="4">
      <t>マツムラ</t>
    </rPh>
    <rPh sb="4" eb="6">
      <t>アキヨシ</t>
    </rPh>
    <phoneticPr fontId="2"/>
  </si>
  <si>
    <t>ナイトセッション　司会コメント</t>
  </si>
  <si>
    <t>◎A橋下修左（武蔵野大学）</t>
  </si>
  <si>
    <t>司会記</t>
    <rPh sb="0" eb="2">
      <t>シカイ</t>
    </rPh>
    <rPh sb="2" eb="3">
      <t>キ</t>
    </rPh>
    <phoneticPr fontId="2"/>
  </si>
  <si>
    <t>写真集</t>
    <rPh sb="0" eb="2">
      <t>シャシン</t>
    </rPh>
    <rPh sb="2" eb="3">
      <t>シュウ</t>
    </rPh>
    <phoneticPr fontId="2"/>
  </si>
  <si>
    <t>寄稿</t>
    <rPh sb="0" eb="2">
      <t>キコウ</t>
    </rPh>
    <phoneticPr fontId="2"/>
  </si>
  <si>
    <t>人類働態学会に期待するもの</t>
    <rPh sb="0" eb="2">
      <t>ジンルイ</t>
    </rPh>
    <rPh sb="2" eb="4">
      <t>ドウタイ</t>
    </rPh>
    <rPh sb="4" eb="6">
      <t>ガッカイ</t>
    </rPh>
    <rPh sb="7" eb="9">
      <t>キタイ</t>
    </rPh>
    <phoneticPr fontId="2"/>
  </si>
  <si>
    <t>情報型組織における互恵マインドの育成</t>
    <phoneticPr fontId="2"/>
  </si>
  <si>
    <t>◎A齋藤むら子（HCTMリーサーチセンタ）</t>
    <phoneticPr fontId="2"/>
  </si>
  <si>
    <t>千葉工大津田沼</t>
    <rPh sb="0" eb="2">
      <t>チバ</t>
    </rPh>
    <rPh sb="2" eb="4">
      <t>コウダイ</t>
    </rPh>
    <rPh sb="4" eb="7">
      <t>ツダヌマ</t>
    </rPh>
    <phoneticPr fontId="2"/>
  </si>
  <si>
    <t>◎A水野有希（武蔵野大学）公募研究実行委員会</t>
    <phoneticPr fontId="2"/>
  </si>
  <si>
    <t>2005</t>
    <phoneticPr fontId="2"/>
  </si>
  <si>
    <t>48</t>
    <phoneticPr fontId="2"/>
  </si>
  <si>
    <t>19</t>
    <phoneticPr fontId="2"/>
  </si>
  <si>
    <t>56</t>
    <phoneticPr fontId="2"/>
  </si>
  <si>
    <t>会報編集委員長就任のあいさつと編集後記</t>
    <phoneticPr fontId="2"/>
  </si>
  <si>
    <t>会報</t>
    <rPh sb="0" eb="2">
      <t>カイホウ</t>
    </rPh>
    <phoneticPr fontId="2"/>
  </si>
  <si>
    <t>86</t>
  </si>
  <si>
    <t>2007</t>
  </si>
  <si>
    <t>第42回全国大会</t>
  </si>
  <si>
    <t>天下井清（北海道大学名誉教授）</t>
  </si>
  <si>
    <t>社会起業家活動による地域再生</t>
  </si>
  <si>
    <t>働態の窓（9）</t>
  </si>
  <si>
    <t>◎A松田達郎（国極地研究所）</t>
  </si>
  <si>
    <t>人類働態学会・西日本地方会第2回大会</t>
  </si>
  <si>
    <t>体力低下</t>
  </si>
  <si>
    <t>国民体力の変遷</t>
  </si>
  <si>
    <t>◎A大永政人（鹿児島大）</t>
  </si>
  <si>
    <t>心身障害児の体力・運動能力について</t>
  </si>
  <si>
    <t>一般演題の要旨とセッションのまとめ</t>
    <phoneticPr fontId="2"/>
  </si>
  <si>
    <t>高齢者研究に思う</t>
  </si>
  <si>
    <t>◎A勝浦哲夫（千葉大）</t>
  </si>
  <si>
    <t>◎A芹澤玖美（大妻女）</t>
  </si>
  <si>
    <t>人類働態学会第21回大会</t>
  </si>
  <si>
    <t>10-11</t>
  </si>
  <si>
    <t>岡山市</t>
  </si>
  <si>
    <t>岡山大学医学部図書館講堂</t>
  </si>
  <si>
    <t>女性と労働</t>
  </si>
  <si>
    <t>再生産と労働</t>
  </si>
  <si>
    <t>生理機能の性差</t>
  </si>
  <si>
    <t>女性と家事労働</t>
  </si>
  <si>
    <t>女性労働と職場改善</t>
  </si>
  <si>
    <t>女性労働者保護法規の今日的意義</t>
  </si>
  <si>
    <t>第21回大会をお世話して</t>
  </si>
  <si>
    <t>1-2</t>
    <phoneticPr fontId="2"/>
  </si>
  <si>
    <t>鹿屋市</t>
    <rPh sb="0" eb="3">
      <t>カノヤシ</t>
    </rPh>
    <phoneticPr fontId="2"/>
  </si>
  <si>
    <t>鹿屋体育大学</t>
    <rPh sb="0" eb="2">
      <t>カノヤ</t>
    </rPh>
    <rPh sb="2" eb="4">
      <t>タイイク</t>
    </rPh>
    <rPh sb="4" eb="6">
      <t>ダイガク</t>
    </rPh>
    <phoneticPr fontId="2"/>
  </si>
  <si>
    <t>863</t>
  </si>
  <si>
    <t>労働基準法の改正</t>
  </si>
  <si>
    <t>◎A野沢浩（神奈川大）</t>
  </si>
  <si>
    <t>日野ディーゼル見学を企画して</t>
  </si>
  <si>
    <t>かんばん方式の現場を見学して</t>
  </si>
  <si>
    <t>日野自動車工業日野工場見学会に参加して</t>
  </si>
  <si>
    <t>◎A岡田明（千葉大）</t>
  </si>
  <si>
    <t>アウシュヴィッツ強制収容所を訪れて</t>
  </si>
  <si>
    <t>立教大学文学部心理学研究室</t>
  </si>
  <si>
    <t>◎A正田亘</t>
  </si>
  <si>
    <t>左大文字の都市人類学」和崎春日著、弘文堂</t>
  </si>
  <si>
    <t>人類働態学会第23回大会について</t>
  </si>
  <si>
    <t>日野市</t>
    <rPh sb="0" eb="3">
      <t>ヒノシ</t>
    </rPh>
    <phoneticPr fontId="2"/>
  </si>
  <si>
    <t>日野自動車工業日野工場</t>
    <rPh sb="0" eb="2">
      <t>ヒノ</t>
    </rPh>
    <rPh sb="2" eb="5">
      <t>ジドウシャ</t>
    </rPh>
    <rPh sb="5" eb="7">
      <t>コウギョウ</t>
    </rPh>
    <rPh sb="7" eb="11">
      <t>ヒノコウジョウ</t>
    </rPh>
    <phoneticPr fontId="2"/>
  </si>
  <si>
    <t>877</t>
  </si>
  <si>
    <t>女性就業行動と再生産</t>
  </si>
  <si>
    <t>Microscopic Task研究をめぐって</t>
  </si>
  <si>
    <t>◎A宮代信夫（北海道工大）</t>
  </si>
  <si>
    <t>ICOHの2つの国際学会に出席して</t>
  </si>
  <si>
    <t>ペンステート大バイオメカニクス研究所およびロコモーションセンター訪問記</t>
  </si>
  <si>
    <t>◎A片岡洵子（日女体大）</t>
  </si>
  <si>
    <t>人類働態学会・西日本地方会第13回大会</t>
  </si>
  <si>
    <t>宮崎県東諸県郡綾町</t>
  </si>
  <si>
    <t>綾町サイクリングターミナル</t>
  </si>
  <si>
    <t>年</t>
    <rPh sb="0" eb="1">
      <t>ネン</t>
    </rPh>
    <phoneticPr fontId="2"/>
  </si>
  <si>
    <t>月</t>
    <rPh sb="0" eb="1">
      <t>ツキ</t>
    </rPh>
    <phoneticPr fontId="2"/>
  </si>
  <si>
    <t>頁</t>
    <rPh sb="0" eb="1">
      <t>ページ</t>
    </rPh>
    <phoneticPr fontId="2"/>
  </si>
  <si>
    <t/>
  </si>
  <si>
    <t>自転車</t>
  </si>
  <si>
    <t>人の生活における行動・運動の類型</t>
  </si>
  <si>
    <t>高齢者の生活と安全対策</t>
  </si>
  <si>
    <t>くらしの中の絵文字（pictogram）の活用と効果</t>
  </si>
  <si>
    <t>仕事と余暇</t>
  </si>
  <si>
    <t>巻</t>
    <rPh sb="0" eb="1">
      <t>カン</t>
    </rPh>
    <phoneticPr fontId="2"/>
  </si>
  <si>
    <t>通頁</t>
    <rPh sb="0" eb="1">
      <t>トオ</t>
    </rPh>
    <rPh sb="1" eb="2">
      <t>ページ</t>
    </rPh>
    <phoneticPr fontId="2"/>
  </si>
  <si>
    <t>対象</t>
    <rPh sb="0" eb="2">
      <t>タイショウ</t>
    </rPh>
    <phoneticPr fontId="2"/>
  </si>
  <si>
    <t>回</t>
    <rPh sb="0" eb="1">
      <t>カイ</t>
    </rPh>
    <phoneticPr fontId="2"/>
  </si>
  <si>
    <t>日</t>
    <rPh sb="0" eb="1">
      <t>ニチ</t>
    </rPh>
    <phoneticPr fontId="2"/>
  </si>
  <si>
    <t>都市</t>
    <rPh sb="0" eb="2">
      <t>トシ</t>
    </rPh>
    <phoneticPr fontId="2"/>
  </si>
  <si>
    <t>機関</t>
    <rPh sb="0" eb="2">
      <t>キカン</t>
    </rPh>
    <phoneticPr fontId="2"/>
  </si>
  <si>
    <t>KW</t>
    <phoneticPr fontId="2"/>
  </si>
  <si>
    <t>生活ルーチンと働態学</t>
  </si>
  <si>
    <t>慣れと習熟</t>
  </si>
  <si>
    <t xml:space="preserve">“フィールド・ワーク”-その方法と問題点- </t>
  </si>
  <si>
    <t>個体差をめぐって</t>
    <phoneticPr fontId="2"/>
  </si>
  <si>
    <t>大会</t>
    <rPh sb="0" eb="2">
      <t>タイカイ</t>
    </rPh>
    <phoneticPr fontId="4"/>
  </si>
  <si>
    <t>発表：一般</t>
    <rPh sb="0" eb="2">
      <t>ハッピョウ</t>
    </rPh>
    <rPh sb="3" eb="5">
      <t>イッパン</t>
    </rPh>
    <phoneticPr fontId="3"/>
  </si>
  <si>
    <t>監視労働における”無関心”の発生</t>
  </si>
  <si>
    <t>◎A小木和孝(鉄道労研)</t>
  </si>
  <si>
    <t>利き手について</t>
  </si>
  <si>
    <t>◎A佐藤方彦(九州芸工大)</t>
  </si>
  <si>
    <t>生体と用便動作−生活ルーチン研究の一環として−</t>
  </si>
  <si>
    <t>◎A篠崎信男(人口問題研)</t>
  </si>
  <si>
    <t>◎A井上和衛(労研)</t>
  </si>
  <si>
    <t>◎A有川正祐(東海大高校)</t>
  </si>
  <si>
    <t>サルの遊動生活−霊長類のdaily activity patternに関する試論−</t>
  </si>
  <si>
    <t>◎A西田利貞(東京大)</t>
  </si>
  <si>
    <t>生活の時間的空間的構造−情島漁民の調査から−</t>
  </si>
  <si>
    <t>◎A大塚柳太郎(東京大)</t>
  </si>
  <si>
    <t>◎A武田淳(東京大)</t>
  </si>
  <si>
    <t>働態研究と人類生物学</t>
  </si>
  <si>
    <t>発表：研修会他</t>
    <rPh sb="0" eb="2">
      <t>ハッピョウ</t>
    </rPh>
    <phoneticPr fontId="3"/>
  </si>
  <si>
    <t>[概要]パネル討論　「働態研究と人類生物学」まとめ</t>
    <phoneticPr fontId="2"/>
  </si>
  <si>
    <t>大会</t>
    <rPh sb="0" eb="2">
      <t>タイカイ</t>
    </rPh>
    <phoneticPr fontId="3"/>
  </si>
  <si>
    <t>発表：一般</t>
    <rPh sb="0" eb="2">
      <t>ハッピョウ</t>
    </rPh>
    <rPh sb="3" eb="5">
      <t>イッパン</t>
    </rPh>
    <phoneticPr fontId="2"/>
  </si>
  <si>
    <t>[概要]司会のまとめ</t>
  </si>
  <si>
    <t>◎A渡辺俊男(横浜国大)</t>
  </si>
  <si>
    <t>◎A坂本弘、松井清、堀尾清晴(三重大)</t>
  </si>
  <si>
    <t>◎A服部昭(海上労研)</t>
  </si>
  <si>
    <t>◎A大谷璋(製品科研)</t>
  </si>
  <si>
    <t>◎A許承貴、高橋悳(日本医科大)</t>
  </si>
  <si>
    <t>騒音環境への慣れは成立しうるか−生物学側面からの問題点の現状−</t>
  </si>
  <si>
    <t>◎A堀尾清晴、松井清夫、坂本弘(三重大)</t>
  </si>
  <si>
    <t>◎A阿久津邦男(専修大)</t>
  </si>
  <si>
    <t>◎A佐藤陽彦(九州芸工大)</t>
  </si>
  <si>
    <t>◎A大久保尭夫(日本大)</t>
  </si>
  <si>
    <t>◎A菊池安行(千葉大)</t>
  </si>
  <si>
    <t>抄録</t>
    <rPh sb="0" eb="2">
      <t>ショウロク</t>
    </rPh>
    <phoneticPr fontId="5"/>
  </si>
  <si>
    <t>21-23</t>
  </si>
  <si>
    <t>香蘭女子短期大学</t>
  </si>
  <si>
    <t>低圧下の生体負担について</t>
  </si>
  <si>
    <t>◎A古賀俊策(九州芸工大)</t>
  </si>
  <si>
    <t>高圧下の生体負担について−II</t>
  </si>
  <si>
    <t>◎A勝浦哲夫(九州芸工大)</t>
  </si>
  <si>
    <t>鉄工所における生体負担について</t>
  </si>
  <si>
    <t>◎A横山真太郎(九州芸工大)</t>
  </si>
  <si>
    <t>反復発揮筋力の変動</t>
  </si>
  <si>
    <t>◎A池浦敏子(日本女子体育大)</t>
  </si>
  <si>
    <t>◎A松本寿吉(九州大)</t>
  </si>
  <si>
    <t>双極誘導による大脳誘発電位の研究</t>
  </si>
  <si>
    <t>◎A曽布川源三(九州芸工大)</t>
  </si>
  <si>
    <t>徹夜作業時の心電図について</t>
  </si>
  <si>
    <t>◎A石井勝(九州芸工大)</t>
  </si>
  <si>
    <t>心拍数変動の評価について</t>
  </si>
  <si>
    <t>◎A早弓惇(日本女子体育大)</t>
  </si>
  <si>
    <t>◎A高松誠(久留米大)</t>
  </si>
  <si>
    <t>久留米大</t>
    <rPh sb="0" eb="4">
      <t>クルメダイ</t>
    </rPh>
    <phoneticPr fontId="3"/>
  </si>
  <si>
    <t>鍵盤タッチ反応時間からみた連続加算作業時の思考運動特性について</t>
  </si>
  <si>
    <t>◎A藤野英彰(関東逓信病院)</t>
  </si>
  <si>
    <t>手持ち運搬、その重量と形状</t>
  </si>
  <si>
    <t>◎A佐渡山亜兵(製品科研)</t>
  </si>
  <si>
    <t>筋疲労に伴う筋電図低周波成分の変化</t>
  </si>
  <si>
    <t>◎A吉嗣国男(新日鉄八幡製鉄病院)</t>
  </si>
  <si>
    <t>トラクタ操縦の情報処理における熟練の効果</t>
  </si>
  <si>
    <t>◎A堀野定雄、八幡成美、酒井一博(神奈川大、早稲田大)</t>
  </si>
  <si>
    <t>局所振動障害に関する研究</t>
  </si>
  <si>
    <t>大気汚染による布への諸影響について　No.2−布損傷と住民意識</t>
  </si>
  <si>
    <t>◎A高野延子(福岡教育大)</t>
  </si>
  <si>
    <t>◎A沢田芳男(熊本大)</t>
  </si>
  <si>
    <t>作業服の設計に関する一考察</t>
  </si>
  <si>
    <t>◎A小池美枝子、中沢愈(広島女子大、武蔵野芸大)</t>
  </si>
  <si>
    <t>足型の立体計測について</t>
  </si>
  <si>
    <t>◎A馬場和朗(月星ゴム)</t>
  </si>
  <si>
    <t>被服のための体型観察−5〜20才体型の変異について−</t>
  </si>
  <si>
    <t>◎A柳沢澄子(お茶の水大)</t>
  </si>
  <si>
    <t>◎A竹重順夫(久留米大)</t>
  </si>
  <si>
    <t>沖縄サンゴ礁海域における漁撈生態学的研究</t>
  </si>
  <si>
    <t>◎A武田淳、豊増翼、市川光夫(東京大、京都大)</t>
  </si>
  <si>
    <t>アフリカ原住民の体力と生活様式について</t>
  </si>
  <si>
    <t>◎A今井義量(熊本大)</t>
  </si>
  <si>
    <t>家庭生活の構造的把握に関する一考察</t>
  </si>
  <si>
    <t>◎A平田昌(福岡教育大)</t>
  </si>
  <si>
    <t>人類働態学の源流</t>
  </si>
  <si>
    <t>◎A中村正(長崎大)</t>
  </si>
  <si>
    <t>シンポジウム</t>
    <phoneticPr fontId="3"/>
  </si>
  <si>
    <t>発表：シンポジウム</t>
    <rPh sb="0" eb="2">
      <t>ハッピョウ</t>
    </rPh>
    <phoneticPr fontId="2"/>
  </si>
  <si>
    <t>◎A萩原仁(広島大)</t>
  </si>
  <si>
    <t>◎A木村賛(帝京大医)</t>
  </si>
  <si>
    <t>シンポジウム</t>
    <phoneticPr fontId="3"/>
  </si>
  <si>
    <t>◎A伊藤秀三郎(早稲田大教育体育)</t>
  </si>
  <si>
    <t>シンポジウム</t>
    <phoneticPr fontId="3"/>
  </si>
  <si>
    <t>◎A大西徳明(労研)</t>
  </si>
  <si>
    <t>シンポジウム</t>
    <phoneticPr fontId="3"/>
  </si>
  <si>
    <t>◎A北村君(奈良女子大家政)</t>
  </si>
  <si>
    <t>◎A小林一敏(順天堂大体育)</t>
  </si>
  <si>
    <t>◎A渡辺和彦(東京大教育体育)</t>
  </si>
  <si>
    <t>シンポジウム</t>
    <phoneticPr fontId="3"/>
  </si>
  <si>
    <t>◎A渡辺俊男(横浜国大体育)</t>
  </si>
  <si>
    <t>◎A石橋富和、北川睦彦(大阪府立公衛研)</t>
  </si>
  <si>
    <t>◎A斎藤一(労研)</t>
  </si>
  <si>
    <t>シンポジウム</t>
    <phoneticPr fontId="3"/>
  </si>
  <si>
    <t>シンポジウム</t>
    <phoneticPr fontId="3"/>
  </si>
  <si>
    <t>シンポジウム</t>
    <phoneticPr fontId="3"/>
  </si>
  <si>
    <t>◎A藤田晃、矢田博(都立工業短大)</t>
  </si>
  <si>
    <t>シンポジウム</t>
    <phoneticPr fontId="3"/>
  </si>
  <si>
    <t>◎A松井秀治(名古屋大)</t>
  </si>
  <si>
    <t>◎A坂手照憲(九州芸工大)</t>
  </si>
  <si>
    <t>◎A進藤宗洋(福岡大)</t>
  </si>
  <si>
    <t>◎A田中宏暁(福岡大)</t>
  </si>
  <si>
    <t>シンポジウム</t>
    <phoneticPr fontId="3"/>
  </si>
  <si>
    <t>◎A草野勝彦(宮崎大)</t>
  </si>
  <si>
    <t>シンポジウム</t>
    <phoneticPr fontId="3"/>
  </si>
  <si>
    <t>◎A金子公宥、石井喜八、豊岡示朗(大阪体育大)</t>
  </si>
  <si>
    <t>◎A吉沢茂弘(宇都宮大教育)</t>
  </si>
  <si>
    <t>シンポジウム</t>
    <phoneticPr fontId="3"/>
  </si>
  <si>
    <t>シンポジウム</t>
    <phoneticPr fontId="3"/>
  </si>
  <si>
    <t>◎A北村音壱(九州芸工大)</t>
  </si>
  <si>
    <t>◎A佐々木実(九州芸工大)</t>
  </si>
  <si>
    <t>◎A安藤四一(神戸大工)</t>
  </si>
  <si>
    <t>◎A今田忠七郎(毎日ミュージックシステム)</t>
  </si>
  <si>
    <t>◎A麻生勤(九州芸工大)</t>
  </si>
  <si>
    <t>◎A松永勝也(九州大)</t>
  </si>
  <si>
    <t>シンポジウム</t>
    <phoneticPr fontId="3"/>
  </si>
  <si>
    <t>◎A坂本弘(三重大)</t>
  </si>
  <si>
    <t>シンポジウム</t>
    <phoneticPr fontId="3"/>
  </si>
  <si>
    <t>◎A香原志勢(立教大)</t>
  </si>
  <si>
    <t>◎A額田粲(東邦大)</t>
  </si>
  <si>
    <t>コメント</t>
  </si>
  <si>
    <t>篠崎信男、佐藤方彦、小木和孝、原子令三</t>
  </si>
  <si>
    <t>◎A藤本実雄(九州大)</t>
  </si>
  <si>
    <t>◎A徳永幹雄(九州大)</t>
  </si>
  <si>
    <t>シンポジウム</t>
    <phoneticPr fontId="3"/>
  </si>
  <si>
    <t>シンポジウム</t>
    <phoneticPr fontId="3"/>
  </si>
  <si>
    <t>◎A川崎順一郎(熊本大)</t>
  </si>
  <si>
    <t>◎A生田清衛門(福岡教育大)</t>
  </si>
  <si>
    <t>シンポジウム</t>
    <phoneticPr fontId="3"/>
  </si>
  <si>
    <t>◎A松永恵子(長崎県立女子短大)</t>
  </si>
  <si>
    <t>◎A三浦豊彦(労研)</t>
  </si>
  <si>
    <t>◎A栃原裕(九州芸工大)</t>
  </si>
  <si>
    <t>シンポジウム</t>
    <phoneticPr fontId="3"/>
  </si>
  <si>
    <t>◎A坂本美穂子(九州芸工大)</t>
  </si>
  <si>
    <t>◎A三浦豊彦(労働科学研究所)</t>
  </si>
  <si>
    <t>◎A中村正(長崎大医衛生)</t>
  </si>
  <si>
    <t>◎A水梨サワ子(奈良女子大)</t>
  </si>
  <si>
    <t>◎A石橋葉子、森瀬貞(中村学園大、長崎県立女子短大)</t>
  </si>
  <si>
    <t>◎A乙益絹代(熊本女子大)</t>
  </si>
  <si>
    <t>◎A前川美智子(東筑紫短大)</t>
  </si>
  <si>
    <t>◎A肝付邦憲(労研)</t>
  </si>
  <si>
    <t>◎A田村照子(文化女子大)</t>
  </si>
  <si>
    <t>千葉市</t>
  </si>
  <si>
    <t>千葉大学工学部</t>
  </si>
  <si>
    <t>23-25</t>
  </si>
  <si>
    <t>単純反応時間における知覚系と運動系の関係</t>
  </si>
  <si>
    <t>◎A進藤宗洋、緒方勇士郎(福岡大)</t>
  </si>
  <si>
    <t>全身反応時間に関する研究</t>
  </si>
  <si>
    <t>◎A杉本功介、岩崎好子、神原伸一(日本女子体育大)</t>
  </si>
  <si>
    <t>動作の調整</t>
  </si>
  <si>
    <t>◎A渡辺俊男、川原ゆり(横浜国大)</t>
  </si>
  <si>
    <t>◎A浅見高明(東京教育大)</t>
  </si>
  <si>
    <t>体力測定項目の選択とその妥当性について</t>
  </si>
  <si>
    <t>◎A岸田孝弥、進藤弘基、駒沢勉、大隈昇(労研、統計数理研)</t>
  </si>
  <si>
    <t>グランド走とトレッドミル走におけるEnergy Costの比較</t>
  </si>
  <si>
    <t>◎A豊岡示朗、金子公宥(大阪教育大)</t>
  </si>
  <si>
    <t>外気温が筋労作時の生体反応に与える影響</t>
  </si>
  <si>
    <t>◎A杤原裕(九州芸工大)</t>
  </si>
  <si>
    <t>高温環境、低温環境下の腱反射閾値の態度</t>
  </si>
  <si>
    <t>運動と嗅覚閾値との関係</t>
  </si>
  <si>
    <t>◎A伊藤秀三郎、河野順一、富松京一(早稲田大)</t>
  </si>
  <si>
    <t>◎A金子公宥(大阪体育大)</t>
  </si>
  <si>
    <t>中腰姿勢における上体部位転換の影響</t>
  </si>
  <si>
    <t>◎A片岡洵子(日本女子体育大)</t>
  </si>
  <si>
    <t>中腰姿勢における負担について</t>
  </si>
  <si>
    <t>静的筋作業に伴う局所血流の動態について</t>
  </si>
  <si>
    <t>◎A金子公宥、豊岡示朗(大阪体育大)</t>
  </si>
  <si>
    <t>一時休止をともなう静的筋作業の動態</t>
  </si>
  <si>
    <t>◎A佐渡山亜兵、谷井克則(製品科研)</t>
  </si>
  <si>
    <t>単純作業時の生体負担</t>
  </si>
  <si>
    <t>◎A森則雄(千葉大)</t>
  </si>
  <si>
    <t>精神作業時の反応時間の変化について</t>
  </si>
  <si>
    <t>◎A藤野英彰、黒江敏治(関東逓信病院)</t>
  </si>
  <si>
    <t>昼夜逆転生活時の17-ハイドロオキシコチコステロイドとアドレナリンの尿中排泄の日内変動</t>
  </si>
  <si>
    <t>◎A守和子(労働衛生研)</t>
  </si>
  <si>
    <t>高圧下の生体負担−2</t>
  </si>
  <si>
    <t>低圧下の生体負担について−2</t>
  </si>
  <si>
    <t>日本人の性格像</t>
  </si>
  <si>
    <t>◎A篠崎信男(人口研)</t>
  </si>
  <si>
    <t>◎A石川清文(千葉大)</t>
  </si>
  <si>
    <t>デザインと人の働態</t>
  </si>
  <si>
    <t>家庭機器</t>
  </si>
  <si>
    <t>◎A岩田義治(東芝)</t>
  </si>
  <si>
    <t>高井一郎(京都市芸大)</t>
  </si>
  <si>
    <t>Human scienceとcar stylingの出会うところ</t>
  </si>
  <si>
    <t>◎A沢口正武(いすず)</t>
  </si>
  <si>
    <t>インテリアと人類働態学</t>
  </si>
  <si>
    <t>◎A寺門弘道(千葉大)</t>
  </si>
  <si>
    <t>視覚における図形認識</t>
  </si>
  <si>
    <t>◎A湊幸衛(千葉大)</t>
  </si>
  <si>
    <t>都市生活と人の生活</t>
  </si>
  <si>
    <t>シンポジウム</t>
    <phoneticPr fontId="3"/>
  </si>
  <si>
    <t>都市化と飲酒</t>
  </si>
  <si>
    <t>都市化と生活時間−交代制勤務者の拘束外時間について−</t>
  </si>
  <si>
    <t>◎A越河六郎(労研)</t>
  </si>
  <si>
    <t>都市化と食生活</t>
  </si>
  <si>
    <t>伊坂正人(GK)</t>
  </si>
  <si>
    <t>九</t>
  </si>
  <si>
    <t>久留米市</t>
    <rPh sb="0" eb="4">
      <t>クルメシ</t>
    </rPh>
    <phoneticPr fontId="3"/>
  </si>
  <si>
    <t>負荷歩行時の労作量と心拍数との関係</t>
  </si>
  <si>
    <t>今雪美千恵・川口裕二（福岡教育大）、高松誠（久留米大）</t>
  </si>
  <si>
    <t>負担検査としての腱反射測定に関する小考</t>
  </si>
  <si>
    <t>佐藤方彦（九州芸工大）</t>
  </si>
  <si>
    <t>靴下の人間工学的研究</t>
  </si>
  <si>
    <t>◎A森瀬貞（長崎県立女短大）、石橋葉子（中村学園短大）</t>
  </si>
  <si>
    <t>被服の型と保温効果及び放熱効果について－背部と胸部の型の相違が放熱効果に及ぼす影響</t>
  </si>
  <si>
    <t>船津美智子（東筑紫女短大）</t>
  </si>
  <si>
    <t>低湿度室内気候におけるねむ気発生現象に関する研究</t>
  </si>
  <si>
    <t>◎A本杉恒喜（西日本工大）</t>
  </si>
  <si>
    <t>「刺激の法則」についての実験</t>
  </si>
  <si>
    <t>◎A松本保久（鹿児島大）</t>
  </si>
  <si>
    <t>動作の技術的要素と体力的要素－キックの動作について－</t>
  </si>
  <si>
    <t>精神作業が心拍間隔の変動に及ぼす影響について</t>
  </si>
  <si>
    <t>◎A奥村美代子・佐々木隆（熊本大）</t>
  </si>
  <si>
    <t>自転車運動によるトレーニングについて</t>
  </si>
  <si>
    <t>◎A緒方勇士郎・進藤宗洋・田中宏暁（福岡大）</t>
  </si>
  <si>
    <t>乳幼児の健康のための衣服</t>
  </si>
  <si>
    <t>被服衛生学の立場から</t>
  </si>
  <si>
    <t>◎A乙益絹代（熊本女子大）</t>
  </si>
  <si>
    <t>被服構成学の立場から</t>
  </si>
  <si>
    <t>◎A久保田初枝（近畿大女短大）</t>
  </si>
  <si>
    <t>被服材料学の立場から</t>
  </si>
  <si>
    <t>◎A高野延子（福岡教育大）</t>
  </si>
  <si>
    <t>◎A後藤信子</t>
  </si>
  <si>
    <t>シンポジウム</t>
    <phoneticPr fontId="2"/>
  </si>
  <si>
    <t>行動科学への展開</t>
  </si>
  <si>
    <t>◎A進藤宗洋（福岡大）</t>
  </si>
  <si>
    <t>筋力発揮における誤差の問題について</t>
  </si>
  <si>
    <t>草野勝彦（宮崎大）</t>
  </si>
  <si>
    <t>自動車交通騒音レベル変動とやかましさについて</t>
  </si>
  <si>
    <t>◎A佐々木実（九州芸工大）</t>
  </si>
  <si>
    <t>衝撃音のラウドネスとうるさゝについて</t>
  </si>
  <si>
    <t>北村音壱（九州芸工大）</t>
  </si>
  <si>
    <t>運転時の大脳活動の動態について</t>
  </si>
  <si>
    <t>末永一男（久留米大）</t>
  </si>
  <si>
    <t>大阪市</t>
    <rPh sb="0" eb="3">
      <t>オオサカシ</t>
    </rPh>
    <phoneticPr fontId="5"/>
  </si>
  <si>
    <t>大阪教育青年センター</t>
    <rPh sb="0" eb="2">
      <t>オオサカ</t>
    </rPh>
    <rPh sb="2" eb="4">
      <t>キョウイク</t>
    </rPh>
    <rPh sb="4" eb="6">
      <t>セイネン</t>
    </rPh>
    <phoneticPr fontId="5"/>
  </si>
  <si>
    <t>全身持久性トレーニング負荷の設定法に関する研究</t>
  </si>
  <si>
    <t>◎A豊岡示朗、金子公宥(大阪体育大)</t>
  </si>
  <si>
    <t>結果表示の有無別にみた自発性持久時間</t>
  </si>
  <si>
    <t>◎A谷井克則、佐渡山亜兵、吉岡松太郎、中村和男、小木和孝(製品科研、鉄道労研)</t>
  </si>
  <si>
    <t>断眠による疲労について</t>
  </si>
  <si>
    <t>◎A伊藤秀三郎、村岡功(早稲田大)</t>
  </si>
  <si>
    <t>寒冷ばくろ下におけるサルの生理的反応について</t>
  </si>
  <si>
    <t>◎A岡田守彦、登倉尋実、大沢済、目片文夫、原文江(京都大)</t>
  </si>
  <si>
    <t>ストレスと日内変動</t>
  </si>
  <si>
    <t>潜態論に於ける”働”の問題</t>
  </si>
  <si>
    <t>◎A小田切瑞穂(奈良大)</t>
  </si>
  <si>
    <t>平滑斜面労働の働態</t>
  </si>
  <si>
    <t>◎A堀野定雄、岸田孝弥(神奈川大、日本大)</t>
  </si>
  <si>
    <t>交通事故発生要因としての年令の意味</t>
  </si>
  <si>
    <t>◎A長山泰久(追手門大)</t>
  </si>
  <si>
    <t>高速道路利用実態調査　サービスエリヤにおける休憩について</t>
  </si>
  <si>
    <t>◎A大森正昭(大阪大)</t>
  </si>
  <si>
    <t>◎A三浦武夫(大阪府立公衛研)</t>
  </si>
  <si>
    <t>シンポジウム</t>
    <phoneticPr fontId="3"/>
  </si>
  <si>
    <t>◎A万井正人(京都大)</t>
  </si>
  <si>
    <t>◎A鶴田正一(中京大文学部)</t>
  </si>
  <si>
    <t>◎A岩井一幸(製科研デザイン研)</t>
  </si>
  <si>
    <t>エルゴロジーの目的と方法</t>
  </si>
  <si>
    <t>発表：研修会他</t>
    <rPh sb="0" eb="2">
      <t>ハッピョウ</t>
    </rPh>
    <phoneticPr fontId="2"/>
  </si>
  <si>
    <t>Field researchの方法と行動類型の理解</t>
  </si>
  <si>
    <t>◎A森清善行(神戸大)</t>
  </si>
  <si>
    <t>◎A斎藤良夫(鉄道労研)</t>
  </si>
  <si>
    <t>◎A堀野定雄(神奈川大)</t>
  </si>
  <si>
    <t>人類働態研究の重要性</t>
  </si>
  <si>
    <t>色の見え方とエルゴロジー</t>
  </si>
  <si>
    <t>◎A菊池安行(千葉大学工学部)</t>
  </si>
  <si>
    <t>◎A斎藤一(労働科研)</t>
  </si>
  <si>
    <t>シンポジウム</t>
    <phoneticPr fontId="3"/>
  </si>
  <si>
    <t>◎A越河六郎(労働科研)</t>
  </si>
  <si>
    <t>シンポジウム</t>
    <phoneticPr fontId="3"/>
  </si>
  <si>
    <t>◎A三島倫八(大阪大学文学部)</t>
  </si>
  <si>
    <t>東京都</t>
    <rPh sb="0" eb="3">
      <t>トウキョウト</t>
    </rPh>
    <phoneticPr fontId="5"/>
  </si>
  <si>
    <t>◎A伊藤秀三郎(早稲田大)</t>
  </si>
  <si>
    <t>◎A近藤四郎(霊長類研)</t>
  </si>
  <si>
    <t>都市化と人口問題</t>
  </si>
  <si>
    <t>都市化と老年家族の分布変化</t>
  </si>
  <si>
    <t>◎A人見節子(お茶の水大)</t>
  </si>
  <si>
    <t>運動発達からにた脳性まひ児の上肢機能</t>
  </si>
  <si>
    <t>◎A森山早苗(東京神経総研)</t>
  </si>
  <si>
    <t>漁撈長の技能</t>
  </si>
  <si>
    <t>暑さに対するサルの生理的反応</t>
  </si>
  <si>
    <t>◎A岡田守彦、登倉尋実、原文江、大沢済(霊長類研)</t>
  </si>
  <si>
    <t>◎A富田守(お茶の水大)</t>
  </si>
  <si>
    <t>立って待つ姿勢の分析</t>
  </si>
  <si>
    <t>◎A吉田夫美子(お茶の水大)</t>
  </si>
  <si>
    <t>立位作業者の補償動作</t>
  </si>
  <si>
    <t>◎A小木和孝、斉藤良夫、渡辺明彦、酒井一博(鉄道労研、労研)</t>
  </si>
  <si>
    <t>施設入所児にみられた生活時間構造の年令的推移−虚弱児施設入所児と肢体不自由児施設入所児の比較検討−</t>
  </si>
  <si>
    <t>◎A瀬間弥栄子、森山早苗、中村隆一(東京神経総研)</t>
  </si>
  <si>
    <t>精神作業間の疲労の転移について</t>
  </si>
  <si>
    <t>昼夜逆転生活実験の検者の働態</t>
  </si>
  <si>
    <t>◎A森岡三生(日本大)</t>
  </si>
  <si>
    <t>チェックリストによる交通事故の要因分析</t>
  </si>
  <si>
    <t>◎A大久保尭夫、青木通佳、堀江良典(日本大)</t>
  </si>
  <si>
    <t>トラック運転の労働時間に関する一考察（1）−トラック運転の労働時間と法規制−</t>
  </si>
  <si>
    <t>◎A野沢浩(労研)</t>
  </si>
  <si>
    <t>トラック運転の労働時間に関する一考察（2）−一連続運転時間に関する一考察−</t>
  </si>
  <si>
    <t>◎A石橋富和(大阪府公衛研)</t>
  </si>
  <si>
    <t>香原志勢</t>
  </si>
  <si>
    <t>◎A岩崎繁野(労働科学研究所)</t>
  </si>
  <si>
    <t>◎A勝浦哲夫、佐藤方彦、佐藤陽彦、石井勝、古賀俊策、坂手照憲、杤原裕、麻生勤、横山真太郎(九州芸工大・広島大・ミサワホーム・日本自動車研・北海道大)</t>
  </si>
  <si>
    <t>◎A松井清夫(三重大)</t>
  </si>
  <si>
    <t>◎A山岡誠一(京都教育大)</t>
  </si>
  <si>
    <t>◎A伊藤秀三郎、下河辺耕三(早稲田大)</t>
  </si>
  <si>
    <t>◎A江橋博、芝山秀太郎(体力医研)</t>
  </si>
  <si>
    <t>◎A大西徳明、野村秀子(労研)</t>
  </si>
  <si>
    <t>福岡教育大学</t>
  </si>
  <si>
    <t>格技選手の生体計測について</t>
  </si>
  <si>
    <t>◎A角正武（福岡教育大）</t>
  </si>
  <si>
    <t>投動作における個人の学習変容について－正確さとボールスピードを中心に－</t>
  </si>
  <si>
    <t>枕について</t>
  </si>
  <si>
    <t>◎A峯崎フミコ・村上清司（西南女学院短大）</t>
  </si>
  <si>
    <t>[概要]演題1-3座長記</t>
  </si>
  <si>
    <t>◎A岡部弘道(九州大）</t>
  </si>
  <si>
    <t>体力の因子分析的研究</t>
  </si>
  <si>
    <t>◎A進藤宗洋・田中宏暁（福岡大）、津山剛（佐賀県教育委員会）、藤川宣純（福岡教育大）</t>
  </si>
  <si>
    <t>種々の気温・気湿条件が生体に及ぼす影響について</t>
  </si>
  <si>
    <t>◎A高崎裕治・大中忠勝（九州芸工大）</t>
  </si>
  <si>
    <t>呼吸機能に対する気温要素と気圧要素の複合効果に関する研究</t>
  </si>
  <si>
    <t>◎A楢木暢雄・緒方龍雄・中村綱幸・山崎昌廣（九州芸工大）</t>
  </si>
  <si>
    <t>壱岐における海女の作業について</t>
  </si>
  <si>
    <t>◎A橋本昭夫・勝浦哲夫・古賀俊策・鈴山康信・佐藤方彦・佐藤陽彦・石井勝（九州芸工大）</t>
  </si>
  <si>
    <t>[概要]演題4-7座長記</t>
  </si>
  <si>
    <t>◎A後藤賢二（福岡教育大）</t>
  </si>
  <si>
    <t>チエンソー取扱時の姿勢について</t>
  </si>
  <si>
    <t>◎A高松誠（久留米大）</t>
  </si>
  <si>
    <t>自然姿勢位における腰椎の角度とその前後可動性との関係</t>
  </si>
  <si>
    <t>◎A菅原和夫・中村正・菅原正志・中村政一（長崎大）</t>
  </si>
  <si>
    <t>◎A野口孝子（佐賀家政大）</t>
  </si>
  <si>
    <t>◎A村上清司（西南女短大）</t>
  </si>
  <si>
    <t>◎A曻地勝人（福岡教育大）</t>
  </si>
  <si>
    <t>◎A持留英世（福岡教育大）</t>
  </si>
  <si>
    <t>◎A近藤義美（福岡教育大）</t>
  </si>
  <si>
    <t>◎A厨義弘（福岡教育大）</t>
  </si>
  <si>
    <t>◎A佐々木稔（福岡女子大）</t>
  </si>
  <si>
    <t>働態学研究会の研究成果の内容分析</t>
  </si>
  <si>
    <t>◎A斉藤良夫(鉄道労研)</t>
  </si>
  <si>
    <t>靴型とその標準化のための足型の計測</t>
  </si>
  <si>
    <t>◎A馬場和朗(月星化成)</t>
  </si>
  <si>
    <t>◎A堀居昭(日本体育大)</t>
  </si>
  <si>
    <t>酸素摂取率に関する実験的研究−スポーツウェアの被服人間工学的研究のone stepとして−</t>
  </si>
  <si>
    <t>◎A西田田鶴子、中嶋幸恵(東筑紫短大)</t>
  </si>
  <si>
    <t>「主婦に対する長時間自転車運動のトレーニング効果」について</t>
  </si>
  <si>
    <t>◎A初嶌正希、松本謹吾、飯田陽一、進藤宗洋、田中宏暁、小原繁(福岡大、福岡検診センター)</t>
  </si>
  <si>
    <t>スケート愛好主婦の体力作業能について</t>
  </si>
  <si>
    <t>◎A中村昌昭、生野利明、坂本貴枝、進藤宗洋、田中宏暁(福岡大)</t>
  </si>
  <si>
    <t>◎A井出経三(大阪経済大)</t>
  </si>
  <si>
    <t>運転時の生理的変化−飲酒運転−</t>
  </si>
  <si>
    <t>◎A麻生勤、黒木康之(日本自動車研)</t>
  </si>
  <si>
    <t>ペダリング運動における急速反復スピード調整能の測定法と一考察</t>
  </si>
  <si>
    <t>◎A田中宏暁、進藤宗洋、小原繁、久富さよ子、水原博而(福岡大、福岡検診センター、四条畷中)</t>
  </si>
  <si>
    <t>筋電図からみた発揮しやすい筋力について</t>
  </si>
  <si>
    <t>◎A谷井克則(製品科研)</t>
  </si>
  <si>
    <t>体力の因子構造の分析的研究</t>
  </si>
  <si>
    <t>◎A藤川宣純、進藤宗洋、田中宏暁、小原繁、津山剛(福岡教育大、福岡大、福岡検診センター、佐賀県教育委)</t>
  </si>
  <si>
    <t>家庭科授業トータルシステムにおけるヒューマンエコロジー・エルゴロジーについて</t>
  </si>
  <si>
    <t>◎A松田喜美子(日本家庭科教育方法研)</t>
  </si>
  <si>
    <t>精神薄弱児の発育</t>
  </si>
  <si>
    <t>◎A長友睦美、草野勝彦(宮崎大)</t>
  </si>
  <si>
    <t>◎A緒方勇士郎(福岡大)</t>
  </si>
  <si>
    <t>平均皮膚温と気温及び産熱との関係に関する小考</t>
  </si>
  <si>
    <t>成長に対する生活空間の影響に就いて</t>
  </si>
  <si>
    <t>◎A伊藤秀三郎、村岡功、富田公博(早稲田大)</t>
  </si>
  <si>
    <t>◎A大橋信夫(海上労研)</t>
  </si>
  <si>
    <t>シンポジウム</t>
    <phoneticPr fontId="3"/>
  </si>
  <si>
    <t>◎A篠崎信男(厚生省人口研)</t>
  </si>
  <si>
    <t>◎A小原繁、梅野明子(福岡検診センター・福岡女子短大体育)</t>
  </si>
  <si>
    <t>◎A安藤四一(神戸大工建築環境工学)</t>
  </si>
  <si>
    <t>◎A渡辺俊男、川原ゆり(横浜国立大学・立正大学)</t>
  </si>
  <si>
    <t>斜面歩行の足蹠圧について</t>
  </si>
  <si>
    <t>◎A森岡三生、木村菊二、三浦豊彦(日本大、労研)</t>
  </si>
  <si>
    <t>伸展反射による筋電図レスポンスと疲労の影響</t>
  </si>
  <si>
    <t>人間の体温調節システムと温熱環境</t>
  </si>
  <si>
    <t>◎A川島美勝、後藤滋(横浜国大)</t>
  </si>
  <si>
    <t>Human Ecologyを軸とした家庭科授業システムとErgologyとの関連</t>
  </si>
  <si>
    <t>世帯構成の比較からみた老年家族の分布</t>
  </si>
  <si>
    <t>神経疾患々者の生活時間構造</t>
  </si>
  <si>
    <t>◎A瀬間弥栄子、中村隆一、森山早苗(東京神経科研)</t>
  </si>
  <si>
    <t>デザイナーからみたインテリアの問題点</t>
  </si>
  <si>
    <t>白石勝彦</t>
  </si>
  <si>
    <t>プレハブリケーション</t>
  </si>
  <si>
    <t>深水義之</t>
  </si>
  <si>
    <t>◎A堀田明裕、岩井一幸(製品科研)</t>
  </si>
  <si>
    <t>◎A岩井一幸、堀田明裕(製品科研)</t>
  </si>
  <si>
    <t>◎A永田喬(千葉大工工業意匠)</t>
  </si>
  <si>
    <t>動作と休息</t>
  </si>
  <si>
    <t>◎A沼尻幸吉(労働科学研)</t>
  </si>
  <si>
    <t>◎A谷井克則、小木和孝(製科研／鉄労研)</t>
  </si>
  <si>
    <t>◎A黒江敏治、酒井一博(電々公社労働医学研／労研)</t>
  </si>
  <si>
    <t>◎A渡辺俊男、川原ゆり(横浜国立大／立正大)</t>
  </si>
  <si>
    <t>◎A芝山秀太郎、江橋博(明治生命体力医研)</t>
  </si>
  <si>
    <t>◎A菊池安行(千葉大工工業意匠)</t>
  </si>
  <si>
    <t>生体反応の測定をめぐって</t>
  </si>
  <si>
    <t>重複障害教育研究所</t>
    <rPh sb="0" eb="2">
      <t>チョウフク</t>
    </rPh>
    <rPh sb="2" eb="4">
      <t>ショウガイ</t>
    </rPh>
    <rPh sb="4" eb="6">
      <t>キョウイク</t>
    </rPh>
    <rPh sb="6" eb="9">
      <t>ケンキュウショ</t>
    </rPh>
    <phoneticPr fontId="5"/>
  </si>
  <si>
    <t>フィールド調査における生体観察法について</t>
  </si>
  <si>
    <t>長距離用車両内での行動観察</t>
  </si>
  <si>
    <t>◎A菊池安行・大越有近・上田久雄・石川良一・富田守(千葉大学工学部)</t>
  </si>
  <si>
    <t>重複障害教育研究所</t>
  </si>
  <si>
    <t>保育所保母の作業</t>
  </si>
  <si>
    <t>◎A越河六郎(労働科学研究所)</t>
  </si>
  <si>
    <t>熊本県立教育センター</t>
  </si>
  <si>
    <t>バネ式握力計の精度について</t>
  </si>
  <si>
    <t>◎A内田健治・有江醇子（熊本大）</t>
  </si>
  <si>
    <t>簡易型デイジタル握力計の試作について</t>
  </si>
  <si>
    <t>◎A坂田正登・柏木濶・長尾愛彦・今井義量（熊本大）</t>
  </si>
  <si>
    <t>ばね式握力計の耐久性について</t>
  </si>
  <si>
    <t>◎A春野久敏・柏木濶・長尾愛彦・今井義量（熊本大）</t>
  </si>
  <si>
    <t>青年男子の筋力と静的持久力</t>
  </si>
  <si>
    <t>◎A志水厳・佐藤陽彦（九州芸工大）</t>
  </si>
  <si>
    <t>長距離トレーニングが踏台昇降時の心拍数におよぼす影響</t>
  </si>
  <si>
    <t>◎A横田繁（山鹿市三玉小）、新立義文（熊本県教育センター）</t>
  </si>
  <si>
    <t>精神遅滞児の養護・訓練と運動能力に関する研究－複式学級児の運動能力に関する一考察－</t>
  </si>
  <si>
    <t>◎A前田禎蔵（宇土市網津小）、米岡章三（山鹿市三玉小）</t>
  </si>
  <si>
    <t>精神遅滞児のIQと全身反応時間の相関について</t>
  </si>
  <si>
    <t>◎A赤城義竹・櫨川勲・新立義文（熊本県立教育センター）</t>
  </si>
  <si>
    <t>槍投げの解析学的研究</t>
  </si>
  <si>
    <t>◎A上田節三（熊本大）</t>
  </si>
  <si>
    <t>超高速度撮影によるゴルフスイングの動態について</t>
  </si>
  <si>
    <t>◎A長尾愛彦（熊本大）</t>
  </si>
  <si>
    <t>長距離走における尿中ピルビン酸および乳酸脱水素酵素アイソザイムの変動について</t>
  </si>
  <si>
    <t>◎A野見山俊一（熊本商科大）、緒方昇（熊本鉄道病院）</t>
  </si>
  <si>
    <t>運動による尿中免疫反応陽性成長ホルモンの変動について</t>
  </si>
  <si>
    <t>◎A天本宏太郎（陸上自衛隊熊本地区病院）</t>
  </si>
  <si>
    <t>人成長ホルモン(KABI-HGH)による下垂体性こびと症の発育について</t>
  </si>
  <si>
    <t>◎A伊達鍈二（熊本大）</t>
  </si>
  <si>
    <t>人間と機械の相違点についての一つの考察</t>
  </si>
  <si>
    <t>シンポジウム</t>
    <phoneticPr fontId="2"/>
  </si>
  <si>
    <t>司会 鵜沢春生（熊本大）</t>
  </si>
  <si>
    <t>◎A新立義文（熊本県立教育センター）、横田繁（山鹿市三玉小）</t>
  </si>
  <si>
    <t>心拍数および尿中成分変動からみた走トレーニングの順応状態</t>
  </si>
  <si>
    <t>◎A小郷克敏（熊本大）、新立義文（熊本県立教育センター）、横田繁（山鹿市三玉小）</t>
  </si>
  <si>
    <t>◎A丸山博（熊本県立第二高校）、有江醇子（熊本大）</t>
  </si>
  <si>
    <t>◎A佐々木隆・奥村美代子（熊本大）</t>
  </si>
  <si>
    <t>◎A鵜沢春生（熊本大）</t>
  </si>
  <si>
    <t>シンポジウム</t>
    <phoneticPr fontId="2"/>
  </si>
  <si>
    <t>生理人類学姿勢研究班の活動外観</t>
  </si>
  <si>
    <t>農作業の姿勢が身体におよぼす影響（その2）</t>
  </si>
  <si>
    <t>◎A渡辺珪子（福岡県農政部）</t>
  </si>
  <si>
    <t>◎A伴栄子（福岡県農政部）</t>
  </si>
  <si>
    <t>ヒール高の変化による女子体形の各部位の角度の変化について</t>
  </si>
  <si>
    <t>◎A神崎静・井上アサ子（熊本県立教育センター）、佐々木エツ子（熊本県教育委員会）</t>
  </si>
  <si>
    <t>◎A新立義文（熊本県立教育センター）、長尾愛彦（熊本大）</t>
  </si>
  <si>
    <t>湊幸衛(千葉大学工学部)</t>
    <phoneticPr fontId="2"/>
  </si>
  <si>
    <t>中谷和夫(京都大学教養学部)</t>
    <phoneticPr fontId="2"/>
  </si>
  <si>
    <t>生活習慣と愁訴</t>
  </si>
  <si>
    <t>須藤清二(日本鋼管)</t>
  </si>
  <si>
    <t>体力にタバコの煙が影響を与えるか</t>
  </si>
  <si>
    <t>伊藤秀三郎、愛敬元一(早稲田大)</t>
  </si>
  <si>
    <t>筋作業の生理的負担の評価について</t>
  </si>
  <si>
    <t>津田隆志、原田一、安河内朗、山崎和彦(九州芸工大)</t>
  </si>
  <si>
    <t>脳性まひ児の反復加算における時間のばらつき</t>
  </si>
  <si>
    <t>深津時吉、北原美恵子(東京神経総研)</t>
  </si>
  <si>
    <t>動作障害評価法に関する検討</t>
  </si>
  <si>
    <t>森山早苗、瀬間弥栄子、中村隆一(東京神経総研)</t>
  </si>
  <si>
    <t>運動・動作障害と社会的生活行動</t>
  </si>
  <si>
    <t>瀬間弥栄子、森山早苗、中村隆一(東京神経総研)</t>
  </si>
  <si>
    <t>筋作業に及ぼす低圧の影響</t>
  </si>
  <si>
    <t>大中忠勝、楢木暢雄、高崎裕二、山崎昌広、橋本昭夫、志水巌(九州芸工大、日本大)</t>
  </si>
  <si>
    <t>内分泌機能におよぼす低圧の影響</t>
  </si>
  <si>
    <t>守和子、石井勝(労働衛生研、九州芸工大)</t>
  </si>
  <si>
    <t>ヒューマン・エコロジーを軸としたオープン・プラス・システムの開発</t>
  </si>
  <si>
    <t>松田喜美子(ヒューマン・エコロジー研)</t>
  </si>
  <si>
    <t>シンポジウム</t>
    <phoneticPr fontId="3"/>
  </si>
  <si>
    <t>極ヘモグラム（PHG）の人類働態学への可能性</t>
  </si>
  <si>
    <t>糟谷伊佐久(信愛病院)</t>
  </si>
  <si>
    <t>教育機器からみた人の声</t>
  </si>
  <si>
    <t>中野豊道(東洋工業病院)</t>
  </si>
  <si>
    <t>人間の運動とシステム</t>
  </si>
  <si>
    <t>萩原仁(広島大)</t>
  </si>
  <si>
    <t>電気機器組立における人間−機械システムの一事例</t>
  </si>
  <si>
    <t>岩城宏(三菱電機)</t>
  </si>
  <si>
    <t>作業システム評定における問題点</t>
  </si>
  <si>
    <t>斉藤良夫(鉄道労研)</t>
  </si>
  <si>
    <t>生体計測からみた被服構成</t>
  </si>
  <si>
    <t>芦沢玖美(杏林大)</t>
  </si>
  <si>
    <t>服飾の中のはきものの特異性</t>
  </si>
  <si>
    <t>近藤四郎(霊長類研)</t>
  </si>
  <si>
    <t>被服人間工学管見</t>
  </si>
  <si>
    <t>佐藤方彦(九州芸工大)</t>
  </si>
  <si>
    <t>被服設計評価における問題点</t>
  </si>
  <si>
    <t>小池美枝子(広島女子大)</t>
  </si>
  <si>
    <t>◎A石橋富和(大阪公衛研)</t>
  </si>
  <si>
    <t>大学生の睡眠と睡眠時間短縮</t>
  </si>
  <si>
    <t>宮下彰夫、新見良純(東京神経総研)</t>
  </si>
  <si>
    <t>時差を伴う勤務と睡眠</t>
  </si>
  <si>
    <t>越河六郎(労研)</t>
  </si>
  <si>
    <t>交代勤務者の睡眠位相と睡眠時間の関係</t>
  </si>
  <si>
    <t>小木和孝(鉄道労研)</t>
  </si>
  <si>
    <t>運転作業と睡眠</t>
  </si>
  <si>
    <t>石橋富和、北川睦彦(大阪公衛研)</t>
  </si>
  <si>
    <t>ホテルニュー高千穂</t>
  </si>
  <si>
    <t>リズム動作の発達特性</t>
  </si>
  <si>
    <t>◎A新原とも子（宮崎大）</t>
  </si>
  <si>
    <t>心電計の電気特性のチェック装置の試作について</t>
  </si>
  <si>
    <t>◎A上村洋之助（宮崎県立宮崎病院）</t>
  </si>
  <si>
    <t>ばね式握力計の1万回使用経験について</t>
  </si>
  <si>
    <t>◎A有江醇子・内田健治・今井義量・沢田芳男（熊本大）</t>
  </si>
  <si>
    <t>精神薄弱児の手のSkillの発達について</t>
  </si>
  <si>
    <t>◎A小松英子・草野勝彦（宮崎大）</t>
  </si>
  <si>
    <t>体前屈能に関する検討</t>
  </si>
  <si>
    <t>◎A菅原正志・中村正（長崎大）</t>
  </si>
  <si>
    <t>某学生集団における訓練生活の生体負担と体力評価</t>
  </si>
  <si>
    <t>◎A田原靖昭・今中国泰（長崎大）、中村正・湯川幸一・平田文夫・池鯉鮒治明・池田高志・菅原正志（長崎大）</t>
  </si>
  <si>
    <t>運動負荷時の尿タンパク排出について</t>
  </si>
  <si>
    <t>◎A有江醇子・沢田芳男（熊本大）</t>
  </si>
  <si>
    <t>沖縄育ちと本土西日本育ちのヒト達の耐寒能と耐熱能</t>
  </si>
  <si>
    <t>◎A池鯉鮒治明・中村正・湯川幸一・平田文夫・池田高士（長崎大）</t>
  </si>
  <si>
    <t>局所寒冷血管反応と生態学的にみて</t>
  </si>
  <si>
    <t>◎A中村正・槌本六良・菅原正志・平田文夫（長崎大）</t>
  </si>
  <si>
    <t>◎A新立義文（熊本県立教育センター）、小郷克敏・沢田芳男（熊本大）</t>
  </si>
  <si>
    <t>精神薄弱者の体力低下減少</t>
  </si>
  <si>
    <t>◎A辻秀男（九州大）</t>
  </si>
  <si>
    <t>PWC170の新測定法</t>
  </si>
  <si>
    <t>◎A河津雄介（山口大）</t>
  </si>
  <si>
    <t>早川国雄（宮崎医大）</t>
  </si>
  <si>
    <t>B．リッチの身体づくり思想について</t>
  </si>
  <si>
    <t>芝山秀太郎、江橋博(体力医研)</t>
  </si>
  <si>
    <t>公認OL大会参加者の体力</t>
  </si>
  <si>
    <t>江橋博、芝山秀太郎、後藤芳雄、西島洋子(体力医研)</t>
  </si>
  <si>
    <t>モロッコ王国ラバット地区の児童生徒の長育について</t>
  </si>
  <si>
    <t>有江醇子、小郷克敏、長尾愛彦、松元尚大、今井義量、沢田芳男(熊本大)</t>
  </si>
  <si>
    <t>握り型の形状と握力計把型の関連について</t>
  </si>
  <si>
    <t>今井義量、長尾愛彦(熊本大)</t>
  </si>
  <si>
    <t>体前屈柔軟度についての一考察</t>
  </si>
  <si>
    <t>長尾愛彦(熊本大)</t>
  </si>
  <si>
    <t>運動実施と学習との関係（動物実験）</t>
  </si>
  <si>
    <t>伊藤秀三郎(早稲田大)</t>
  </si>
  <si>
    <t>筋の発達と機能的差違</t>
  </si>
  <si>
    <t>佐渡山亜兵、宮埜寿夫、谷井克則、多屋秀人(製品科研)</t>
  </si>
  <si>
    <t>自転車エルゴメーター作業における肢運動自体のための仕事と効率</t>
  </si>
  <si>
    <t>金子公宥、山崎武、豊岡示郎(大阪体育大)</t>
  </si>
  <si>
    <t>重量物の持ち上げ作業におけるHead Positionの役割</t>
  </si>
  <si>
    <t>谷井克則、多屋秀人、小木和孝(製品科研)</t>
  </si>
  <si>
    <t>サルの姿勢と疲労</t>
  </si>
  <si>
    <t>岡田守彦(東京教育大)</t>
  </si>
  <si>
    <t>愁訴の推移</t>
  </si>
  <si>
    <t>船員職業魅力の減少と先進海運国における対応策</t>
  </si>
  <si>
    <t>大橋信夫(海上労研)</t>
  </si>
  <si>
    <t>超低温時の生体反応について</t>
  </si>
  <si>
    <t>栃原裕、久野田基一、山崎信也、吉田敬一(昭和大)</t>
  </si>
  <si>
    <t>薬物服用時の自動車運転</t>
  </si>
  <si>
    <t>麻生勤、黒木康三(日本自動車研)</t>
  </si>
  <si>
    <t>運転中ドライバーの注視線測定</t>
  </si>
  <si>
    <t>黒木康三、麻生勤(日本自動車研)</t>
  </si>
  <si>
    <t>日本人体型の時代的推移と地方的特長</t>
  </si>
  <si>
    <t>内藤芳篤</t>
  </si>
  <si>
    <t>◎A臼谷三郎(弘前大)</t>
  </si>
  <si>
    <t>農業「近代化」に伴う農民生活の変化と問題点</t>
  </si>
  <si>
    <t>井上和衛(労研)</t>
  </si>
  <si>
    <t>中九州地区農民における農業労働の実態とその労働生理学的考察</t>
  </si>
  <si>
    <t>上田厚(熊本大)</t>
  </si>
  <si>
    <t>野菜・果樹等経営作物別の労働負担</t>
  </si>
  <si>
    <t>渡辺珪子(福岡県)</t>
  </si>
  <si>
    <t>長野県下の調査事例からみた農作業の機械化と労働負担</t>
  </si>
  <si>
    <t>森岡三生(日本大)</t>
  </si>
  <si>
    <t>ハウス作業内の高温高湿対策</t>
  </si>
  <si>
    <t>肝付邦憲(労研)</t>
  </si>
  <si>
    <t>不規則な魚撈作業と睡眠</t>
  </si>
  <si>
    <t>服部昭(海上労研)</t>
  </si>
  <si>
    <t>病院看護婦の交代制勤務における勤務間隔時間と睡眠負債について</t>
  </si>
  <si>
    <t>松本一弥(杏林大)</t>
  </si>
  <si>
    <t>断眠時の視作業とまばたき</t>
  </si>
  <si>
    <t>石橋富和、中迫勝(大阪公衛研、関西医大)</t>
  </si>
  <si>
    <t>ホルモン分泌からみた夜眠と昼眠</t>
  </si>
  <si>
    <t>守和子(産医総研)</t>
  </si>
  <si>
    <t>身体発育の年次的推移と地域差</t>
  </si>
  <si>
    <t>徳永幹雄(九州大)</t>
  </si>
  <si>
    <t>長崎県児童生徒の体位較差とその背景</t>
  </si>
  <si>
    <t>田中一雄(長崎県スポーツセンター)</t>
  </si>
  <si>
    <t>沖縄における学童の体位と栄養</t>
  </si>
  <si>
    <t>尚弘子(琉球大)</t>
  </si>
  <si>
    <t>九州地方の栄養摂取水準とその推移</t>
  </si>
  <si>
    <t>湯川幸一(長崎大)</t>
  </si>
  <si>
    <t>県民力水準と食生活からみた九州・沖縄学童体位の劣り</t>
  </si>
  <si>
    <t>長嶺晋吉(国立栄養研)</t>
  </si>
  <si>
    <t>過去における九州地方の栄養問題</t>
  </si>
  <si>
    <t>漢那朝祥(聖カタリナ女短大)</t>
  </si>
  <si>
    <t>動作の記録と解析</t>
  </si>
  <si>
    <t>動作とＥＭＧ</t>
  </si>
  <si>
    <t>◎A岡田守彦(東京教育大学)</t>
  </si>
  <si>
    <t>スモン患者の社会文化的行動−環境要因の影響について−</t>
  </si>
  <si>
    <t>◎A瀬間弥栄子・中村隆一(都神経研究所)</t>
  </si>
  <si>
    <t>生活の時間研究</t>
  </si>
  <si>
    <t>生活時間調査−diary methodの記載内容</t>
  </si>
  <si>
    <t>連続注意事態における賦活系と疲労</t>
  </si>
  <si>
    <t>◎A坂手照憲・萩原仁（広島大）</t>
  </si>
  <si>
    <t>サーモグラフィーによる運動中の皮膚温変動について</t>
  </si>
  <si>
    <t>握力の体格・体力測定値における意義について</t>
  </si>
  <si>
    <t>◎A今井義量・長尾愛彦・有江醇子・小郷克敏・沢田芳男（熊本大）</t>
  </si>
  <si>
    <t>Down症候群者の身体発育の特徴について</t>
  </si>
  <si>
    <t>◎A上村喜一・草野勝彦（宮崎大）</t>
  </si>
  <si>
    <t>[概要]座長記：演題1-4</t>
  </si>
  <si>
    <t>◎A小林孝子（鹿児島大）</t>
  </si>
  <si>
    <t>村上雅健・市丸雄平（九州大）</t>
  </si>
  <si>
    <t>篠原繁貴（音伍繊維）</t>
  </si>
  <si>
    <t>◎A山本昭子（大分県立芸術短大）</t>
  </si>
  <si>
    <t>◎A村上悳（山口大）</t>
  </si>
  <si>
    <t>◎A斎藤昌之（愛媛大）</t>
  </si>
  <si>
    <t>◎A大塚邦明・矢永尚士（九州大）</t>
  </si>
  <si>
    <t>市丸雄平・加地正郎（九州大学）</t>
  </si>
  <si>
    <t>◎A早弓惇（日本女子体大）</t>
    <phoneticPr fontId="2"/>
  </si>
  <si>
    <t>◎A地方会事務局</t>
    <rPh sb="2" eb="4">
      <t>チホウ</t>
    </rPh>
    <rPh sb="4" eb="5">
      <t>カイ</t>
    </rPh>
    <rPh sb="5" eb="8">
      <t>ジムキョク</t>
    </rPh>
    <phoneticPr fontId="2"/>
  </si>
  <si>
    <t>作業感・疲労感のとらえ方</t>
  </si>
  <si>
    <t>筋労作時の体温調節機能と温冷感</t>
  </si>
  <si>
    <t>◎A川島美勝・後藤滋・中牟田浩史・渡辺俊男(横浜国立大学)</t>
  </si>
  <si>
    <t>現場作業者による作業場面評価のひとつのこころみ</t>
  </si>
  <si>
    <t>◎A井上枝一郎(労働科学研究所)</t>
  </si>
  <si>
    <t>疲労感研究の最近の動向と問題点−｢自覚症状しらべ｣をめぐって−</t>
  </si>
  <si>
    <t>◎A斎藤良夫(中央大学)</t>
  </si>
  <si>
    <t>日常動作に対する婦人服基本形態のゆとり量　第1報　衣服着用よりみた日常動作</t>
  </si>
  <si>
    <t>塚田恵子、藤山善子、増田智恵、増田茅子(山陽学園短大、他)</t>
  </si>
  <si>
    <t>日常動作に対する婦人服基本形態のゆとり量　第2報　日常動作の分析と人体形態変化</t>
  </si>
  <si>
    <t>藤山善子、塚田恵子、増田智恵、増田茅子(名張高、他)</t>
  </si>
  <si>
    <t>日常動作に対する婦人服基本形態のゆとり量　第3報　仮定ゆとり量での基本形態衣服の試着</t>
  </si>
  <si>
    <t>秋山真弓、塚田恵子、藤山善子、増田智恵、増田茅子(聖母女学院短大、他)</t>
  </si>
  <si>
    <t>活動中の生体の、変動している部分の変位量を計測する方式</t>
  </si>
  <si>
    <t>精神薄弱児童・生徒の動作発現について</t>
  </si>
  <si>
    <t>横山真太郎、野村武男、見戸長治(北大、筑波大)</t>
  </si>
  <si>
    <t>創造性研究と人類働態学との関連に関する調査結果　−ライフサイエンス的研究動向からみた今後の課題−</t>
  </si>
  <si>
    <t>村上幸雄(産業能率短大)</t>
  </si>
  <si>
    <t>車両内の人間行動の観察</t>
  </si>
  <si>
    <t>菊池安行、大越有近、佃昌史(千葉大)</t>
  </si>
  <si>
    <t>操作と行為のステレオタイプ</t>
  </si>
  <si>
    <t>高橋鷹志、高橋公子、小木和孝、堀田明裕、山木茂、松本直司、西出和彦、藤野和男、高橋香保(東京大、他)</t>
  </si>
  <si>
    <t>作業者の副次行動からみた一連作業時間</t>
  </si>
  <si>
    <t>岸田孝弥(高崎経済大)</t>
  </si>
  <si>
    <t>体力の学校差</t>
  </si>
  <si>
    <t>今井義量、神谷幸夫、沢田芳男(熊本大)</t>
  </si>
  <si>
    <t>女子事務作業者の生活と体力</t>
  </si>
  <si>
    <t>大西徳明、進藤弘基、酒井一博、多賀谷幸子(労研)</t>
  </si>
  <si>
    <t>心拍応答を指標とした階段登高の運動処方</t>
  </si>
  <si>
    <t>江橋博、芝山秀太郎、西島洋子、松沢真知子(体力医研)</t>
  </si>
  <si>
    <t>運動中の血圧と脈拍数の関係</t>
  </si>
  <si>
    <t>伊藤秀三郎、富田公博(早稲田大、法大)</t>
  </si>
  <si>
    <t>◎A芝山秀太郎(体力医研)</t>
  </si>
  <si>
    <t>最近の化学工場従業員のエネルギー消費量について</t>
  </si>
  <si>
    <t>渡辺明彦、沼尻幸吉、進藤弘基(労研)</t>
  </si>
  <si>
    <t>大学女子運動部員の摂取エネルギーの分類</t>
  </si>
  <si>
    <t>芝山秀太郎、江橋博、西島洋子、松沢真知子(体力医研)</t>
  </si>
  <si>
    <t>心身反応としての血圧・脉拍の連続記録</t>
  </si>
  <si>
    <t>万井正人、井街悠、谷口豊子(京都大、橘女子大)</t>
  </si>
  <si>
    <t>夜勤者の睡眠時間の調整範囲について</t>
  </si>
  <si>
    <t>酒井一博、小木和孝、渡辺明彦、井谷徹、斉藤良夫(労研、中央大)</t>
  </si>
  <si>
    <t>ヒトの生理反応と被服</t>
  </si>
  <si>
    <t>発汗と被服</t>
  </si>
  <si>
    <t>永田久紀(京都府医大)</t>
  </si>
  <si>
    <t>哺乳動物の被毛と体温調節反応</t>
  </si>
  <si>
    <t>登倉尋実(奈良女子大)</t>
  </si>
  <si>
    <t>◎A石橋冨和(大阪公衛研)</t>
  </si>
  <si>
    <t>ヒトの体内時計の基本的性格</t>
  </si>
  <si>
    <t>千葉喜彦(山口大)</t>
  </si>
  <si>
    <t>交代制勤務のジレンマ</t>
  </si>
  <si>
    <t>斉藤一(労研)</t>
  </si>
  <si>
    <t>サーカディアンリズムからみた夜勤労働の問題</t>
  </si>
  <si>
    <t>姿勢拘束条件における働態</t>
  </si>
  <si>
    <t>立位・中腰の拘束姿勢における働態</t>
  </si>
  <si>
    <t>◎A片岡洵子(日本女子体育短期大学)</t>
  </si>
  <si>
    <t>立位・坐位作業における姿勢変化と疲労</t>
  </si>
  <si>
    <t>◎A谷井克則(製品科学研究所)</t>
  </si>
  <si>
    <t>副次動作からみた作業姿勢の拘束条件における働態</t>
  </si>
  <si>
    <t>◎A酒井一博(労働科学研究所)</t>
  </si>
  <si>
    <t>三菱電機福山製作所・広大教育福山分校</t>
  </si>
  <si>
    <t>安静椅座位における肺拡散量と温度について</t>
  </si>
  <si>
    <t>◎A安高悟・原田一（九州芸工大）</t>
  </si>
  <si>
    <t>日常生活における時刻の影響</t>
  </si>
  <si>
    <t>◎A渡辺瑠理（九州芸工大）</t>
  </si>
  <si>
    <t>走運動による尿中非蛋白性窒素化合物の変動</t>
  </si>
  <si>
    <t>◎A井本岳秋（熊本商大）、小郷克敏・沢田芳男（熊本大）</t>
  </si>
  <si>
    <t>走運動による尿中無機イオンの変動</t>
  </si>
  <si>
    <t>◎A小郷克敏・井本岳秋・沢田芳男（熊本大）</t>
  </si>
  <si>
    <t>人の胴長と上肢長比の年齢的変化の時代的変遷</t>
  </si>
  <si>
    <t>[概要]座長記：演題1-5</t>
  </si>
  <si>
    <t>あるデパートで開催された「栄養と健康展｣来場者の体力と健康意識</t>
  </si>
  <si>
    <t>◎A有江醇子（熊本大）</t>
  </si>
  <si>
    <t>精神薄弱児の加齢における筋力低下現象</t>
  </si>
  <si>
    <t>2,3病態における体力とトレーニング効果</t>
  </si>
  <si>
    <t>Solicorderによる体温経過の観察</t>
  </si>
  <si>
    <t>[概要]座長記：演題6-9</t>
    <phoneticPr fontId="2"/>
  </si>
  <si>
    <t>視覚刺激反応プロセスに関する研究</t>
  </si>
  <si>
    <t>◎A進藤宗洋・田中宏暁・山本勝昭（福岡大）</t>
  </si>
  <si>
    <t>[概要]座長記：演題10</t>
    <phoneticPr fontId="2"/>
  </si>
  <si>
    <t>◎A坂手輝憲（広島大）</t>
  </si>
  <si>
    <t>シンポジウム</t>
    <phoneticPr fontId="2"/>
  </si>
  <si>
    <t>健康指標から見た体力</t>
  </si>
  <si>
    <t>◎A竹本泰一郎（長崎大）</t>
  </si>
  <si>
    <t>シンポジウム</t>
    <phoneticPr fontId="2"/>
  </si>
  <si>
    <t>◎A片岡洵子（日本女子体短大）</t>
  </si>
  <si>
    <t>作業形態と作業者が抱く作業感の関係について　−若年女子労働者の職別比較−</t>
  </si>
  <si>
    <t>進藤弘基(労研)</t>
  </si>
  <si>
    <t>作業中の負担事象の経験と疲労自覚症の訴えとの関連について</t>
  </si>
  <si>
    <t>斉藤良夫(中央大)</t>
  </si>
  <si>
    <t>創造性研究と人類働態学との関連に関する調査結果（第2報）　−実験的創造性研究の最近の傾向、ことにME的方法論と高令者対象の問題−</t>
  </si>
  <si>
    <t>村上幸雄(産業能率大)</t>
  </si>
  <si>
    <t>◎A吉竹博(高知大)</t>
  </si>
  <si>
    <t>野生ニホンザルの遊びにおける年令と性差</t>
  </si>
  <si>
    <t>長谷川真理子(東京大)</t>
  </si>
  <si>
    <t>ヒトの幼児の行動</t>
  </si>
  <si>
    <t>佐野敏行(東京大)</t>
  </si>
  <si>
    <t>TV接触行動と学業成績との関係</t>
  </si>
  <si>
    <t>有川正祐(東海大)</t>
  </si>
  <si>
    <t>交代勤務にともなう守衛の睡眠脳波</t>
  </si>
  <si>
    <t>駐車場業の労働条件に関する研究</t>
  </si>
  <si>
    <t>タブーよりみる日本人の生活習慣　埼玉県秩父郡大滝村の場合</t>
  </si>
  <si>
    <t>根笈美代子(大分大)</t>
  </si>
  <si>
    <t>スモン患者の生活時間構造の変容とその要因　運動障害か、家庭内地位か？</t>
  </si>
  <si>
    <t>瀬間弥栄子、中村隆一(都神経研、東北大)</t>
  </si>
  <si>
    <t>入院脳卒中患者の生活時間構造</t>
  </si>
  <si>
    <t>佐直信彦、中村隆一(東北大)</t>
  </si>
  <si>
    <t>◎A鈴木秀吉(福島医大)</t>
  </si>
  <si>
    <t>作業機器の変更にともなう心身反応の相違</t>
  </si>
  <si>
    <t>渡辺明彦、井谷徹、酒井一博、進藤弘基(労研)</t>
  </si>
  <si>
    <t>沖縄県における通行区分変更が自動車運転者の運転行動に及ぼす影響について</t>
  </si>
  <si>
    <t>大久保尭夫、青木通佳、堀江良典(日本大)</t>
  </si>
  <si>
    <t>視線分析からみた大型トラック左折時の安全</t>
  </si>
  <si>
    <t>堀野定雄(神奈川大)</t>
  </si>
  <si>
    <t>航空交通管制業務における異常接近事例の解析</t>
  </si>
  <si>
    <t>飯田裕康、井上枝一郎(労研)</t>
  </si>
  <si>
    <t>心拍数による鉄棒懸垂の作業評価</t>
  </si>
  <si>
    <t>伊藤秀三郎、富田公博、吉野貴順(早稲田大)</t>
  </si>
  <si>
    <t>3〜6才児の最大酸素摂取量</t>
  </si>
  <si>
    <t>吉澤茂弘(宇都宮大)</t>
  </si>
  <si>
    <t>最近の労働者の体格と体力</t>
  </si>
  <si>
    <t>大西徳明、多賀谷幸子(労研)</t>
  </si>
  <si>
    <t>◎A守和子(産医研)</t>
  </si>
  <si>
    <t>加令にともなう生活適応</t>
  </si>
  <si>
    <t>◎A森清善行(神戸大文学部)</t>
  </si>
  <si>
    <t>加令と体力</t>
  </si>
  <si>
    <t>浅見高明(筑波大)</t>
  </si>
  <si>
    <t>加令に伴う動作のきりかえ能の変化</t>
  </si>
  <si>
    <t>渡辺俊男、川原ゆり(横浜国大／日本女子大)</t>
  </si>
  <si>
    <t>老令と体温調節</t>
  </si>
  <si>
    <t>古賀俊策(ウィスコンシン大予防医学)</t>
  </si>
  <si>
    <t>生活活動にみられる加令</t>
  </si>
  <si>
    <t>大塚柳太郎(東京大人類生態)</t>
  </si>
  <si>
    <t>地域人口からの老人問題</t>
  </si>
  <si>
    <t>篠崎信男(厚生省人口問題研)</t>
  </si>
  <si>
    <t>◎A菊池安行(千葉大工学部)</t>
  </si>
  <si>
    <t>乗客からみた路線バスの利用のしやすさについて</t>
  </si>
  <si>
    <t>八幡成美、酒井一博(神奈川大／労研)</t>
  </si>
  <si>
    <t>車内設備の機能的条件</t>
  </si>
  <si>
    <t>上野義雪(千葉大工学部)</t>
  </si>
  <si>
    <t>通勤電車内における乗客の乗車様態</t>
  </si>
  <si>
    <t>高橋鷹志(東京大工学部)</t>
  </si>
  <si>
    <t>旅客の生理反応と受忍限度</t>
  </si>
  <si>
    <t>小木和孝(労研)</t>
  </si>
  <si>
    <t>休息過程における働態</t>
  </si>
  <si>
    <t>筋作業後における筋疲労の回復過程について</t>
  </si>
  <si>
    <t>◎A原敏子(日本女子体育大学)</t>
  </si>
  <si>
    <t>労働力再生産と温熱環境</t>
  </si>
  <si>
    <t>◎A肝付邦憲(労働科学研究所)</t>
  </si>
  <si>
    <t>那覇市</t>
  </si>
  <si>
    <t>グランドキャッスルホテル</t>
  </si>
  <si>
    <t>寒冷暴露による尿中カテコールアミン,ステロイドホルモン量の変化</t>
  </si>
  <si>
    <t>◎A平良一彦・和泉喬・竹本泰一郎（長崎大）、宮城重二(琉球大）</t>
  </si>
  <si>
    <t>寒冷刺激馴化における体温変化</t>
  </si>
  <si>
    <t>◎A麻生宰・辻秀男・菊地哲茂（九州大）</t>
  </si>
  <si>
    <t>寒冷馴化に伴う代謝性変化について</t>
  </si>
  <si>
    <t>◎A白坂千秋・辻秀男（九州大）</t>
  </si>
  <si>
    <t>ジュニア・フィギュアスケート選手の体格・体力</t>
  </si>
  <si>
    <t>◎A有江洵子・井本岳秋・小郷克敏・長尾愛彦・唐津邦利・今井義量・神谷幸夫・沢田芳男（熊本大）</t>
  </si>
  <si>
    <t>中高年齢者の長期トレーニング継続者の血液性状</t>
  </si>
  <si>
    <t>◎A長尾愛彦・沢田芳男・今井義量・有江洵子・井本岳秋（熊本大）</t>
  </si>
  <si>
    <t>ステップワークによる成人男子の身体的作業容量の推定</t>
  </si>
  <si>
    <t>◎A川西正行・坂手照憲（広島大）</t>
  </si>
  <si>
    <t>気圧変化に伴う呼吸機能について</t>
  </si>
  <si>
    <t>◎A綿貫茂喜・福場良之・藤家馨（九州芸工大）</t>
  </si>
  <si>
    <t>肺拡散機能に対する低圧と温度の影響について</t>
  </si>
  <si>
    <t>◎A安河内朗・井上馨・吉岡創</t>
  </si>
  <si>
    <t>喜界島青少年の体組成比と最大酸素摂取量の関係</t>
  </si>
  <si>
    <t>◎A福場良之・井上馨・佐藤方彦（九州芸工大）、坂手照憲（広島大）</t>
  </si>
  <si>
    <t>腎機能と運動性酸素負債の関連性</t>
  </si>
  <si>
    <t>◎A井本岳秋・小郷克敏・有江洵子・長尾愛彦・沢田芳男（熊本大）</t>
  </si>
  <si>
    <t>児童および成人男女の心拍出量について</t>
  </si>
  <si>
    <t>◎A勝浦哲夫・成相隆之・久保田千絵・高崎裕治・安河内朗（九州芸工大）</t>
  </si>
  <si>
    <t>心拍変動からみたこどもの日常活動の発達的観察</t>
  </si>
  <si>
    <t>◎A田中正利（宮崎大）</t>
  </si>
  <si>
    <t>光半導体位置検出器による動作解析の可能性について</t>
  </si>
  <si>
    <t>Cosinor plotにおける振幅の信頼限界算出法の改良</t>
  </si>
  <si>
    <t>精神薄弱児における注意集中の日内変動</t>
  </si>
  <si>
    <t>◎A原由美・草野勝彦（宮崎大）</t>
  </si>
  <si>
    <t>長崎の坂の上居住が身体機能・形態に及ぼす影響について</t>
  </si>
  <si>
    <t>◎A田原靖昭・湯川幸一・平田文夫・菅原正志・池田高士・石原結実・中村正（長崎大）</t>
  </si>
  <si>
    <t>沖縄在住者の耐暑性の検討</t>
  </si>
  <si>
    <t>◎A井上範江・萩沢さつえ（熊本大）、平良勉（琉球大）</t>
  </si>
  <si>
    <t>本土沖縄間の移住による耐寒性の馴化について</t>
  </si>
  <si>
    <t>◎A佐々木隆・古閑利英子・続修二（熊本大）</t>
  </si>
  <si>
    <t>ザイール共和国ンガンドウ族の生計活動と食性の生態学的検討</t>
  </si>
  <si>
    <t>◎A武田淳（琉球大）</t>
  </si>
  <si>
    <t>ザイール共和国コンゴフォレストの焼畑農耕民ボイエラ族の運搬</t>
  </si>
  <si>
    <t>◎A佐藤弘明（琉球大）</t>
  </si>
  <si>
    <t>Vo2maxに対する循環系諸因子の相対的貢献度</t>
  </si>
  <si>
    <t>◎A大柿哲郎・杉浦正輝（琉球大）</t>
  </si>
  <si>
    <t>熊本市民会館</t>
  </si>
  <si>
    <t>高令者スポーツとしてのゲートボールに関する社会心理学的研究</t>
  </si>
  <si>
    <t>在宅女性スモン患者における家事遂行状況の分析</t>
  </si>
  <si>
    <t>聴性誘発反応と反応時間との関係</t>
  </si>
  <si>
    <t>吉岡創(九州芸工大)</t>
  </si>
  <si>
    <t>◎A竹本泰一郎(長崎大)</t>
  </si>
  <si>
    <t>心拍応答からみた長時間水泳時の運動強度</t>
  </si>
  <si>
    <t>倒立時の心拍数</t>
  </si>
  <si>
    <t>伊藤秀三郎、富田公博、富田寿人(早稲田大)</t>
  </si>
  <si>
    <t>低・高圧環境における作業時の循環呼吸機能について</t>
  </si>
  <si>
    <t>相場良之、綿貫茂喜、藤家馨(九州芸工大)</t>
  </si>
  <si>
    <t>急速動作時の脊髄前角細胞の興奮性</t>
  </si>
  <si>
    <t>中原凱文(国士舘大)</t>
  </si>
  <si>
    <t>mental stressからみた反復作業における規制・非規制下の速度余裕</t>
  </si>
  <si>
    <t>神代雅晴(産業医大)</t>
  </si>
  <si>
    <t>異なる作業におけるfeed-backの与え方とperformanceの関係</t>
  </si>
  <si>
    <t>原田一、Manson Ignace(九州芸工大)</t>
  </si>
  <si>
    <t>動的筋作業の筋電図周波数分析による局所筋疲労の評価</t>
  </si>
  <si>
    <t>吉良悟(九州芸工大)</t>
  </si>
  <si>
    <t>従事する職種・勤務制の違いと健康について</t>
  </si>
  <si>
    <t>進藤弘基、大西徳明、酒井一博、渡辺明彦、井谷徹(労研)</t>
  </si>
  <si>
    <t>管理職の労働負担評価に関する一考察</t>
  </si>
  <si>
    <t>ビル清掃作業員の転倒負傷部位と年令</t>
  </si>
  <si>
    <t>大西徳明(労研)</t>
  </si>
  <si>
    <t>交代勤務者の生活行動の勤務別比較</t>
  </si>
  <si>
    <t>酒井一博、渡辺明彦(労研)</t>
  </si>
  <si>
    <t>◎A渡辺孟(愛媛大)</t>
  </si>
  <si>
    <t>視聴覚領域における”実験的創造成研究”（1）海外での研究（Pakan, Martindalら）と日本における研究（ことに宗宮法）との比較</t>
  </si>
  <si>
    <t>児童・生徒の体力発達における生態学的分析</t>
  </si>
  <si>
    <t>上村喜一、草野勝彦(日南養護、宮崎大)</t>
  </si>
  <si>
    <t>中高年者の体力づくりに関する意識</t>
  </si>
  <si>
    <t>江橋博、芝山秀太郎(体力医研)</t>
  </si>
  <si>
    <t>身体計測と脊柱前後屈度測定とからみた老化進行度の地域社会的比較</t>
  </si>
  <si>
    <t>中村正、平田文男、湯川幸一、菅原正志、田原靖昭(長崎大)</t>
  </si>
  <si>
    <t>生年別にみた中足骨の不透明横線</t>
  </si>
  <si>
    <t>北条暉幸(産業医大)</t>
  </si>
  <si>
    <t>足圧中心位置と立位姿勢の安定性との関係について</t>
  </si>
  <si>
    <t>藤原勝夫、池上晴夫、岡田守彦(筑波大)</t>
  </si>
  <si>
    <t>利き手・利き足に関する一般的問題</t>
  </si>
  <si>
    <t>万井正人(京都大)</t>
  </si>
  <si>
    <t>動作の中枢プログラムとその制御</t>
  </si>
  <si>
    <t>渡辺俊男(横浜国大)</t>
  </si>
  <si>
    <t>霊長類の一側優位現象　−利き手を中心に−</t>
  </si>
  <si>
    <t>岡田守彦(筑波大)</t>
  </si>
  <si>
    <t>競技における左まわり・右まわりについて</t>
  </si>
  <si>
    <t>小郷克敏(熊本大)</t>
  </si>
  <si>
    <t>自動車運転者の右ハンドル・左ハンドルの好みについて</t>
  </si>
  <si>
    <t>大久保尭夫(日本大)</t>
  </si>
  <si>
    <t>女のからだ、男のからだ</t>
  </si>
  <si>
    <t>木村邦彦(防衛医大)</t>
  </si>
  <si>
    <t>女の衣裳と男の衣裳</t>
  </si>
  <si>
    <t>加地悦子(別府大生活)</t>
  </si>
  <si>
    <t>はたらきの上での男女差</t>
  </si>
  <si>
    <t>唐津邦彦(熊本大医短)</t>
  </si>
  <si>
    <t>適応の男女差</t>
  </si>
  <si>
    <t>佐々木隆(熊本大)</t>
  </si>
  <si>
    <t>寿命の男女差</t>
  </si>
  <si>
    <t>赤松隆(琉球大)</t>
  </si>
  <si>
    <t>フィリピン人と過ごした40日</t>
  </si>
  <si>
    <t>◎A大橋信夫(海上労働研究所)</t>
  </si>
  <si>
    <t>現場からの報告−東南アジア各国の工場と労働安全衛生−</t>
  </si>
  <si>
    <t>◎A堀野定雄(神奈川大学工学部)</t>
  </si>
  <si>
    <t>◎A早弓惇(日本女子体大)</t>
  </si>
  <si>
    <t>愛媛県医師会館</t>
  </si>
  <si>
    <t>起居行動に及ぼす床仕上げ材の影響－主として歩行のしやすさについて－</t>
  </si>
  <si>
    <t>◎A森田貞子・宮内秀和・大原早苗・伊藤裕子・那須野昭文（松山東雲短大）</t>
  </si>
  <si>
    <t>聴性誘発反応と反応時間との関係－第2報－</t>
  </si>
  <si>
    <t>◎A吉岡創・吉良悟・成相隆之（九州芸工大）</t>
  </si>
  <si>
    <t>視覚情報処理作業能と作業負担との関連性について（第1報）Mental load把握に関するMulti Index手法の試み</t>
  </si>
  <si>
    <t>◎A長谷川徹也・神代雅晴（産業医大）</t>
  </si>
  <si>
    <t>「寒の地獄」泉による寒冷適応に関する研究</t>
  </si>
  <si>
    <t>◎A菊地哲茂・麻生宰・白坂千秋・竹内義彦・安部良二・辻秀男（九州大）</t>
  </si>
  <si>
    <t>ラットの行動記録によるサーカディアンリズムの研究</t>
  </si>
  <si>
    <t>◎A山崎昌廣・久保勝知・佐々木隆（熊本大）</t>
  </si>
  <si>
    <t>熊本県における学童の肥満・「やせ」の実態に関する一考察</t>
  </si>
  <si>
    <t>◎A新立義文（熊本県教委）、澤田芳男・今井義量・長尾愛彦（熊本大）</t>
  </si>
  <si>
    <t>長崎市内の高校生の体格意識－その理想と現実－</t>
  </si>
  <si>
    <t>◎A和泉喬・中島洋子・竹本泰一郎（長崎大）</t>
  </si>
  <si>
    <t>Body languageからみた障害児施設居住者の環境適応</t>
  </si>
  <si>
    <t>◎A原由美（長崎えぼし学園）、草野勝彦（宮崎大）</t>
  </si>
  <si>
    <t>終日の身体活動水準からみたこどもの生活構造</t>
  </si>
  <si>
    <t>◎A草野勝彦・田中正利（宮崎大）、上村喜一（日南養護学校）</t>
  </si>
  <si>
    <t>筋作業と肺拡散量</t>
  </si>
  <si>
    <t>◎A原田一（九州芸工大）、安高悟（金沢医大）</t>
  </si>
  <si>
    <t>能繁労働と血清逸脱酵素の推移</t>
  </si>
  <si>
    <t>◎A平田文夫・中村正・湯川幸一・池田高士・石原結実・片寄真木子（長崎大）</t>
  </si>
  <si>
    <t>耳朶血による血中乳酸測定法の検討</t>
  </si>
  <si>
    <t>◎A田中宏暁・進藤宗洋・志波和美（福岡大）</t>
  </si>
  <si>
    <t>水泳運動（平泳ぎ）と陸上運動（ランニング）における心拍数－酸素摂取量の関係について</t>
  </si>
  <si>
    <t>◎A能美禎夫・広田彰（宮崎大）</t>
  </si>
  <si>
    <t>最大酸素摂取量をめぐって</t>
    <phoneticPr fontId="2"/>
  </si>
  <si>
    <t>女子作業者の温冷感−特に年齢差について−</t>
  </si>
  <si>
    <t>◎A栃原裕・吉田敬一(昭和大学医学部公衆衛生)</t>
  </si>
  <si>
    <t>単純一位加算作業に対する湿度の影響</t>
  </si>
  <si>
    <t>◎A多屋秀人・増田正・谷井克則・佐渡山亜兵(製品科学研究所)</t>
  </si>
  <si>
    <t>南極越冬隊の働態学及び社会学的調査</t>
  </si>
  <si>
    <t>◎A松田達郎(国立極地研究所)</t>
  </si>
  <si>
    <t>ランニング実施者のランニングに対する意識とその変容に関する一考察</t>
  </si>
  <si>
    <t>◎A小島龍平(福原医院)</t>
  </si>
  <si>
    <t>運動競技選手の重心高と形態学的諸測度との関連について</t>
  </si>
  <si>
    <t>◎A進藤正雄・高橋杉(筑波大学体育科学系)</t>
  </si>
  <si>
    <t>重量物積上げ作業の姿勢と負担</t>
  </si>
  <si>
    <t>◎A堀野定雄・木村新・岸田孝弥・森岡三生(神奈川大学工学部)</t>
  </si>
  <si>
    <t>労働者の過失に対する責任制限法理−連続夜勤プレーナー工の居眠り事故−</t>
  </si>
  <si>
    <t>◎A野沢浩(神奈川大学法学部)</t>
  </si>
  <si>
    <t>出稼ぎ者の生活と健康をめぐって</t>
  </si>
  <si>
    <t>◎A天明佳臣(港町診療所，労働科学研究所)</t>
  </si>
  <si>
    <t>海難遺族の生活</t>
  </si>
  <si>
    <t>◎A服部昭(海上労働研究所)</t>
  </si>
  <si>
    <t>動的筋作業がもたらす局所筋疲労の筋電図学的研究</t>
  </si>
  <si>
    <t>吉良悟、山崎和彦、佐藤陽彦(九州芸工大)</t>
  </si>
  <si>
    <t>休憩姿勢と作業姿勢の局所筋エネルギー代謝</t>
  </si>
  <si>
    <t>横山真太郎(北海道大)</t>
  </si>
  <si>
    <t>立位姿勢における重心動揺および身体動揺</t>
  </si>
  <si>
    <t>藤原勝夫、小山吉明、池上晴夫(筑波大)</t>
  </si>
  <si>
    <t>幼児の立位姿勢保持能と足の形態との関係</t>
  </si>
  <si>
    <t>小山吉明(筑波大)</t>
  </si>
  <si>
    <t>直立姿勢の重心位置と下肢筋の活動レベル</t>
  </si>
  <si>
    <t>岡田守彦、藤原勝夫(筑波大)</t>
  </si>
  <si>
    <t>ニホンザルの大腿二頭筋の機能</t>
  </si>
  <si>
    <t>熊倉博雄、石田英実(大阪大)</t>
  </si>
  <si>
    <t>地方工場管理職の生活と労働負担</t>
  </si>
  <si>
    <t>岸田孝弥、斉藤むら子、長谷川徹也(高崎経済大、日本大、産業医大)</t>
  </si>
  <si>
    <t>入院−在宅患者間における生活行動の差</t>
  </si>
  <si>
    <t>人類働態学研究対象としての南極越冬隊</t>
  </si>
  <si>
    <t>松田達郎(国立極地研)</t>
  </si>
  <si>
    <t>体温の変化と形態の関係について</t>
  </si>
  <si>
    <t>安河内朗、高崎裕治、山崎和彦、原田一、佐藤陽彦、佐藤方彦(九州芸工大、九州大、日本医大)</t>
  </si>
  <si>
    <t>◎A酒井一博(労研)</t>
  </si>
  <si>
    <t>交代制勤務者の夜眠と昼眠</t>
  </si>
  <si>
    <t>守和子(産医研)</t>
  </si>
  <si>
    <t>衣服のための体温測定</t>
  </si>
  <si>
    <t>長塩滋子(静岡女子大)</t>
  </si>
  <si>
    <t>◎A渡辺俊男(日本大)</t>
  </si>
  <si>
    <t>新幹線電車運転士にみられる副次動作</t>
  </si>
  <si>
    <t>酒井一博(労研)</t>
  </si>
  <si>
    <t>集中維持作業能の学習過程における体動変化量の推移について</t>
  </si>
  <si>
    <t>神代雅晴、長谷川徹也、三上行生(産業医大、北海道工大)</t>
  </si>
  <si>
    <t>二重課題法による自動車運転中電話使用の精神負担の評定</t>
  </si>
  <si>
    <t>身体障害者の作業用椅子・作業台寸法に関する実験</t>
  </si>
  <si>
    <t>堀田明裕、岩井一幸(製品科研)</t>
  </si>
  <si>
    <t>◎A岸田孝弥(高崎経済大)</t>
  </si>
  <si>
    <t>自転車エルゴメータ作業の機械的効率：回転数の影響について</t>
  </si>
  <si>
    <t>福場良之、綿貫茂喜、藤家馨(九州芸工大)</t>
  </si>
  <si>
    <t>運動前後における心機能に関する研究</t>
  </si>
  <si>
    <t>中原凱文、角田直也、市川公市(国士舘大)</t>
  </si>
  <si>
    <t>胃内消化活動の運動による抑制</t>
  </si>
  <si>
    <t>加令に伴う健康度変化の働態的評価</t>
  </si>
  <si>
    <t>渡辺俊男、川原ゆり(日本大、日本女子大)</t>
  </si>
  <si>
    <t>登り坂走行におけるサイクリングの至適速度</t>
  </si>
  <si>
    <t>森岡三生、堀野定雄、岸田孝弥、内田謙、長塩滋子、木村新(日本大、他)</t>
  </si>
  <si>
    <t>シンポジウム</t>
    <phoneticPr fontId="3"/>
  </si>
  <si>
    <t>女の生活、男の生活</t>
  </si>
  <si>
    <t>鈴木継美(東京大)</t>
  </si>
  <si>
    <t>女であることと男であること</t>
  </si>
  <si>
    <t>増山英太郎(都立大)</t>
  </si>
  <si>
    <t>女の機能と男の機能</t>
  </si>
  <si>
    <t>草野勝彦(宮崎大)</t>
  </si>
  <si>
    <t>生化学面からみた女性と男性</t>
  </si>
  <si>
    <t>沢田芳男(熊本大)</t>
  </si>
  <si>
    <t>人口問題からみた高令化社会</t>
  </si>
  <si>
    <t>篠崎信男(人口問題研)</t>
  </si>
  <si>
    <t>高令化社会における老人医学</t>
  </si>
  <si>
    <t>半田昇(朝日生命)</t>
  </si>
  <si>
    <t>中高年者の運動・栄養適応と高令化社会</t>
  </si>
  <si>
    <t>渡辺孟(愛媛大)</t>
  </si>
  <si>
    <t>老化の働態学</t>
  </si>
  <si>
    <t>渡辺俊男(日本大)</t>
  </si>
  <si>
    <t>運動時の体温上昇と皮下脂肪厚との関連について</t>
  </si>
  <si>
    <t>◎A勝浦哲夫・岡田明・我妻亨・浦田義人・菊池安行(千葉大学人間工学)</t>
  </si>
  <si>
    <t>耐寒救命衣の保温特性とその限界</t>
  </si>
  <si>
    <t>成人女性における拘束立位姿勢保持</t>
  </si>
  <si>
    <t>◎A片岡洵子・早弓悖(日本女子体育大学)</t>
  </si>
  <si>
    <t>Tonic Vibration Reflexによる筋疲労の研究</t>
  </si>
  <si>
    <t>◎A大越有近・菊池安行(千葉大学人間工学)</t>
  </si>
  <si>
    <t>タッピング負荷と疲労性の関連について</t>
  </si>
  <si>
    <t>◎A濃沼雅弘(千葉大学人間工学)</t>
  </si>
  <si>
    <t>グラフィックスケールによる疲労感の評定</t>
  </si>
  <si>
    <t>利き手の違いがスキルに及ぼす影響について</t>
  </si>
  <si>
    <t>◎A野村昌敏・大越有近・菊池安行(千葉大学人間工学)</t>
  </si>
  <si>
    <t>暝想者の創造性テスト点</t>
  </si>
  <si>
    <t>◎A進藤隆夫(公衆衛生院)</t>
  </si>
  <si>
    <t>にんじんの間引き作業の省力化の試み</t>
  </si>
  <si>
    <t>◎A遠藤敏夫(日本工業大学システム工学)</t>
  </si>
  <si>
    <t>在宅片マヒ患者の日常生活活動</t>
  </si>
  <si>
    <t>フィリピン船員について</t>
  </si>
  <si>
    <t>人類働態学からみた南極越冬食</t>
  </si>
  <si>
    <t>立位での身体動揺の速度について</t>
  </si>
  <si>
    <t>◎A冨永英敏・加地正郎（久留米大）、菅野久信（産業医科大）</t>
  </si>
  <si>
    <t>性行動発現機序におけるオピオイドペプタイドの役割</t>
  </si>
  <si>
    <t>◎A鳥井正史・久保勝知（熊本大）</t>
  </si>
  <si>
    <t>老人の糖尿病に対する「寒の地獄」泉連浴の効果</t>
  </si>
  <si>
    <t>◎A麻生宰・辻秀男・白坂千秋・竹内義彦・菊地哲茂（九州大）</t>
  </si>
  <si>
    <t>沖縄地域高令者群の代謝評価</t>
  </si>
  <si>
    <t>◎A赤松隆・古見耕一・大嶺智子・大川務（琉球大）</t>
  </si>
  <si>
    <t>高温環境下での自転車作業における循環機能と末梢血管抵抗について</t>
  </si>
  <si>
    <t>◎A成相隆之・福場良之・大箸純也・泉谷幸宏（九州芸工大）</t>
  </si>
  <si>
    <t>異なる温熱環境下における最大下作業時の生理機能について</t>
  </si>
  <si>
    <t>◎A綿貫茂喜・神谷幸宏・山崎和彦（九州芸工大）</t>
  </si>
  <si>
    <t>高温急性暴露における安静時の発汗について</t>
  </si>
  <si>
    <t>◎A岩永光一・安河内朗・山崎和彦・佐藤陽彦（九州芸工大）</t>
  </si>
  <si>
    <t>尿中高分子物質の消長による運動選手持久性の評価</t>
  </si>
  <si>
    <t>◎A有江醇子・緒方昇・井本岳秋・長尾愛彦・唐津邦利・澤田芳男（熊本大）</t>
  </si>
  <si>
    <t>滞洞生活時の生体反応</t>
  </si>
  <si>
    <t>肥満軽減にともなう健康度の変容</t>
  </si>
  <si>
    <t>◎A唐津邦利・澤田芳男（熊本大）、小山和作・小柳敦子（日赤健管センター）</t>
  </si>
  <si>
    <t>肥満児教室における栄養と運動処方</t>
  </si>
  <si>
    <t>◎A中本典子・川口直子・小山和作・小柳敦子（日赤健康管理センター）、唐津邦男・松本尚大・澤田芳男（熊本大）</t>
  </si>
  <si>
    <t>生活環境別にみた肥痩度分布曲線の型</t>
  </si>
  <si>
    <t>◎A新原とも子（筑波大）、草野勝彦（宮崎大）</t>
  </si>
  <si>
    <t>女子大学生の皮下脂肪厚の変化について－季節、栄養摂取および身体活動の影響について－</t>
  </si>
  <si>
    <t>◎A白川充・福島玲子・久島和代・児玉ひとみ（宮崎医大）、広田彰・能美禎夫・佐藤克則・森友光代（宮崎大）</t>
  </si>
  <si>
    <t>女子における思春期の身長、体重の発育と初潮との関連について</t>
  </si>
  <si>
    <t>◎A守山正樹(長崎大）</t>
  </si>
  <si>
    <t>産前、産後における体力の推移－産褥体操が及ぼす体力の変化－</t>
  </si>
  <si>
    <t>◎A佐久本寿代（精華女短大）</t>
  </si>
  <si>
    <t>MRM-1装置による入院患者体力の測定</t>
  </si>
  <si>
    <t>◎A菊地哲茂、麻生宰・辻秀男（九州大）</t>
  </si>
  <si>
    <t>大学生の体力・運動能力の10年間の時代差</t>
  </si>
  <si>
    <t>単純作業におけるperformanceと生体負担の性差について</t>
  </si>
  <si>
    <t>24時間心電図から見た男女の日常生活におけるR-R間隔変動</t>
  </si>
  <si>
    <t>◎A高崎裕治・佐藤義則・市丸雄平・矢永尚士（九州大）</t>
  </si>
  <si>
    <t>心拍水準からみた大学生の行動特性について</t>
  </si>
  <si>
    <t>女子学生の早縫い作業の疲労について</t>
  </si>
  <si>
    <t>◎A串山美津子（長崎大）、青木迪佳（長崎県立女短大）</t>
  </si>
  <si>
    <t>テスト収縮を用いた静的筋作業の局所筋疲労の評価について</t>
  </si>
  <si>
    <t>◎A吉良悟・大箸純也・山崎和彦・佐藤陽彦（九州芸工大）</t>
  </si>
  <si>
    <t>トレーニングとシステム論</t>
  </si>
  <si>
    <t>◎A萩原仁（鹿子前病院）</t>
  </si>
  <si>
    <t>ラットの運動器形態に及ぼす強制走行負荷の影響について</t>
  </si>
  <si>
    <t>松村秋芳、熊谷祐二、岡田守彦、高橋彬、木村賛(防衛医大、筑波大、帝京大)</t>
  </si>
  <si>
    <t>等尺性収縮での負荷強度と表面筋電図の関係</t>
  </si>
  <si>
    <t>大箸純也、泉谷幸宏、吉良悟(九州芸工大)</t>
  </si>
  <si>
    <t>安静時肺拡散能の変化要因について</t>
  </si>
  <si>
    <t>岩永光一、神谷幸宏(九州芸工大)</t>
  </si>
  <si>
    <t>フードを用いた睡眠代謝量測定装置の試作</t>
  </si>
  <si>
    <t>山崎和彦、大箸純也、藤原睦弘、佐藤方彦(九州芸工大)</t>
  </si>
  <si>
    <t>Anaerobic Thresholdを用いた身体作業能の評価について</t>
  </si>
  <si>
    <t>神谷幸宏、福場良之(九州芸工大)</t>
  </si>
  <si>
    <t>高温急性暴露における生理反応の季節差について</t>
  </si>
  <si>
    <t>岩永光一、山崎和彦、佐藤陽彦、佐藤方彦(九州芸工大)</t>
  </si>
  <si>
    <t>複合運動負荷時のエネルギー代謝について</t>
  </si>
  <si>
    <t>古賀俊策(秋田大)</t>
  </si>
  <si>
    <t>主婦のジョギング・トレーニングが運動時呼吸循環反応に及ぼす効果</t>
  </si>
  <si>
    <t>江橋博、芝山秀太郎(体力医学研)</t>
  </si>
  <si>
    <t>◎A中村隆一(東北大)</t>
  </si>
  <si>
    <t>聴性誘発電位と反応時間との関係</t>
  </si>
  <si>
    <t>吉岡創、吉良悟(九州芸工大)</t>
  </si>
  <si>
    <t>テレビ視聴の生体負担に関する研究</t>
  </si>
  <si>
    <t>菊池安行、勝浦哲夫、我妻(千葉大)</t>
  </si>
  <si>
    <t>トンネル内照明下における見えの検討</t>
  </si>
  <si>
    <t>三戸秀樹、石橋富和(近畿大)</t>
  </si>
  <si>
    <t>VDT作業者の目の疲れについて</t>
  </si>
  <si>
    <t>大西徳明、多賀谷幸子、黒江敏治(労研、関東逓信病院)</t>
  </si>
  <si>
    <t>抵抗力負荷時の人間の制御特性について</t>
  </si>
  <si>
    <t>岡田明、菊池安行(日本大、千葉大)</t>
  </si>
  <si>
    <t>し尿収集の作業特性と姿勢負担</t>
  </si>
  <si>
    <t>酒井一博、渡辺明彦、多賀谷幸子塚崎幸恵(労研)</t>
  </si>
  <si>
    <t>屠殺解体労働者の手</t>
  </si>
  <si>
    <t>天明佳臣、酒井一博(港町診療所、労研)</t>
  </si>
  <si>
    <t>生活姿勢と支持具の分析</t>
  </si>
  <si>
    <t>堀田明裕、渥美浩章、岩井一幸、財満やえ子(製品科研、東京造形大)</t>
  </si>
  <si>
    <t>日常生活行動の記述　−自己申告法と観察法との差異−</t>
  </si>
  <si>
    <t>健康成人の日常活動調査</t>
  </si>
  <si>
    <t>森山早苗、森田稲子、細川徹、中村隆一(東北大)</t>
  </si>
  <si>
    <t>心拍水準からみた主婦の生活行動</t>
  </si>
  <si>
    <t>芝山秀太郎、江橋博、西嶋洋子、松沢真知子(体力医研)</t>
  </si>
  <si>
    <t>乳幼児をもつ婦人労働者の生活時間</t>
  </si>
  <si>
    <t>安倍和則、池見好昭、戸沢隆、大森薫、山賀(横浜市大)</t>
  </si>
  <si>
    <t>◎A佐直信彦(東北労災病院)</t>
  </si>
  <si>
    <t>若年女子銀行員の疲労感について</t>
  </si>
  <si>
    <t>中高年における生活形態と直立姿勢保持のしかた</t>
  </si>
  <si>
    <t>中山真智子、片岡洵子(日本女子体育大)</t>
  </si>
  <si>
    <t>就業が高令者の健康度に及ぼす影響</t>
  </si>
  <si>
    <t>◎A斉藤良夫(中央大)</t>
  </si>
  <si>
    <t>シンポジウム</t>
    <phoneticPr fontId="3"/>
  </si>
  <si>
    <t>頭上運搬の生態とその人類史上の意義</t>
  </si>
  <si>
    <t>◎A香原志勢、堀野定雄、大塚柳太郎、門司和彦(立教大、神奈川大、東京大)</t>
  </si>
  <si>
    <t>頭上運搬のエネルギー消費量</t>
  </si>
  <si>
    <t>◎A富田守、真家和生(お茶の水女子大、大妻女子大)</t>
  </si>
  <si>
    <t>頭上運搬姿勢の重心と筋活動</t>
  </si>
  <si>
    <t>◎A岡田守彦、早弓惇(筑波大、日本女子体育大)</t>
  </si>
  <si>
    <t>作業研究における動作と作業について</t>
  </si>
  <si>
    <t>蹲踞位移動・＜アヒル＞にみる乳幼児の動的姿勢制御能の発達</t>
  </si>
  <si>
    <t>◎A藤井力夫(北海道教育大)</t>
  </si>
  <si>
    <t>南極越冬生活からみた安全について</t>
  </si>
  <si>
    <t>◎A松田達郎(国立極地研)</t>
  </si>
  <si>
    <t>パプア・ニューギニア国・西州・ドロゴリ村民の交易活動</t>
  </si>
  <si>
    <t>◎A稲岡司(東京大)</t>
  </si>
  <si>
    <t>東南アジアの中小工場における労働時間</t>
  </si>
  <si>
    <t>◎A小木和孝(労研)</t>
  </si>
  <si>
    <t>小木和孝(労働科学研究所)</t>
  </si>
  <si>
    <t>東京都</t>
    <rPh sb="0" eb="3">
      <t>トウキョウト</t>
    </rPh>
    <phoneticPr fontId="3"/>
  </si>
  <si>
    <t>足跡からみた正常歩容の非対称</t>
  </si>
  <si>
    <t>◎A植竹照雄・高橋杉・岡田守彦・宗里照彦(筑波大学体育科学系)</t>
  </si>
  <si>
    <t>キーボード傾斜角度がタッピング動作に及ぼす影響について</t>
  </si>
  <si>
    <t>◎A松尾克己・大越有近・菊池安行(千葉大学人間工学)</t>
  </si>
  <si>
    <t>ＶＤＴ作業における休暇効果</t>
  </si>
  <si>
    <t>◎A堀野定雄・佐藤元信・小曲紀代美(神奈川大学工学部)</t>
  </si>
  <si>
    <t>幼児の生活環境と形態発育・運動能力との関係</t>
  </si>
  <si>
    <t>◎A菅沼康子・高橋杉・岡田守彦・植竹照雄(筑波大学体育科学系)</t>
  </si>
  <si>
    <t>内部障害者の心的特性と職業補導の問題点について</t>
  </si>
  <si>
    <t>◎A臼居利明・坂本和義(電気通信大学)</t>
  </si>
  <si>
    <t>内部障害者の不安診断検査と自覚症状しらべについて</t>
  </si>
  <si>
    <t>◎A坂本和義・臼居利明・高橋義広・山崎精一・熊坂武男(電気通信大学)</t>
  </si>
  <si>
    <t>夜勤看護婦にみられた生活調整内容の特徴</t>
  </si>
  <si>
    <t>◎A酒井一博・天明佳臣・進藤弘基・渡辺明彦・小木和孝・斎藤良夫(労働科学研究所)</t>
  </si>
  <si>
    <t>人の生理機能に与える被服の効果について</t>
  </si>
  <si>
    <t>◎A綿貫茂喜・神谷幸宏・藤原睦弘（九州芸工大）</t>
  </si>
  <si>
    <t>妊産婦のバランス能力について</t>
  </si>
  <si>
    <t>◎A佐々木寿代（精華女短大）、山本勝昭・徳島了（福岡大）</t>
  </si>
  <si>
    <t>妊婦の直立能力について</t>
  </si>
  <si>
    <t>◎A冨永秀敏・杉原久代・加地正郎（久留米大）、加地悦子（別府大）</t>
  </si>
  <si>
    <t>台湾漢人の食生活考</t>
  </si>
  <si>
    <t>スポーツと徐脈</t>
  </si>
  <si>
    <t>◎A矢永尚士（九州大）</t>
  </si>
  <si>
    <t>異なる回転数(30,50,70,90rpm)の自転車エルゴメータ作業における生理的負担</t>
  </si>
  <si>
    <t>◎A福場良之（広島大）、神谷幸宏・綿貫茂喜（九州芸工大）、藤家馨（総合脊損センター）</t>
  </si>
  <si>
    <t>運動トレーニングとストレス耐性</t>
  </si>
  <si>
    <t>◎A竹内義彦・白坂千秋・麻生宰・辻秀男（九州大）</t>
  </si>
  <si>
    <t>入院患者の運動トレーニングと肺機能</t>
  </si>
  <si>
    <t>◎A麻生宰・竹内義彦・白坂千秋・辻秀男（九州大）</t>
  </si>
  <si>
    <t>歩幅の自己回帰活動性と中枢活動の関係について</t>
  </si>
  <si>
    <t>◎A山崎昌廣・佐々木隆・続修二・鳥井正史（熊本大）</t>
  </si>
  <si>
    <t>ヒトの睡眠・覚醒と血中メラトニン変動について</t>
  </si>
  <si>
    <t>◎A兜真徳・竹本泰一郎（長崎大）</t>
  </si>
  <si>
    <t>血中乳酸の変移点に及ぼす薬物の影響</t>
  </si>
  <si>
    <t>◎A牟田口孝・吉田豊和・荒川規短男・進藤宗洋・田中宏暁・近藤和美（福岡大）、森山善彦（佐田病院）、熊谷秋三（佐賀医大）</t>
  </si>
  <si>
    <t>ロンボク島（インドネシア）における子どもの手伝い活動</t>
  </si>
  <si>
    <t>◎A田中正利（延岡養護学校）、上村喜一（日南養護学校）、長友睦美（宮崎養護学校）、草野勝彦（宮崎大）</t>
  </si>
  <si>
    <t>自己刺激行動からみた重症心身障害児の生活構造</t>
  </si>
  <si>
    <t>◎A上村喜一（日南養護学校）、草野勝彦（宮崎大）</t>
  </si>
  <si>
    <t>発育期の持久性能力の推移－高校生の縦断的研究から－</t>
  </si>
  <si>
    <t>◎A井本岳秋・有江醇子・長尾愛彦・今井義量・澤田芳男（熊本大）、小郷克敏（熊本大）</t>
  </si>
  <si>
    <t>入浴と循環</t>
  </si>
  <si>
    <t>◎A畑洋一・市丸雄平・上野照紀・矢永尚士（九州大）</t>
  </si>
  <si>
    <t>暑熱下における軽作業時の体温調節反応</t>
  </si>
  <si>
    <t>◎A鳥井正史・山崎昌廣・続修二・佐々木隆（熊本大）</t>
  </si>
  <si>
    <t>寒冷環境下での自転車作業における循環機能と末梢血管抵抗について</t>
  </si>
  <si>
    <t>◎A成相隆之・岩永光一（九州芸工大）</t>
  </si>
  <si>
    <t>VDUを用いた演習の作業負担について</t>
  </si>
  <si>
    <t>検査作業と作業負担－異なった2種の作業を対象とした事例研究からの比較検討－</t>
  </si>
  <si>
    <t>◎A長谷川徹也（産業医大）</t>
  </si>
  <si>
    <t>中枢性ストレス反応の発現機序－第一報　規制作業方法を対象として－</t>
  </si>
  <si>
    <t>◎A神代雅晴（産業医大）</t>
  </si>
  <si>
    <t>香原志勢(立教大)</t>
  </si>
  <si>
    <t>アジアにおける産業化の影響とアーゴノミクス</t>
  </si>
  <si>
    <t>会報記載無し</t>
    <rPh sb="0" eb="2">
      <t>カイホウ</t>
    </rPh>
    <rPh sb="2" eb="4">
      <t>キサイ</t>
    </rPh>
    <rPh sb="4" eb="5">
      <t>ナ</t>
    </rPh>
    <phoneticPr fontId="2"/>
  </si>
  <si>
    <t>ヒース・カーター法によるスポーツ選手の体型分類と種目間の類似度について</t>
  </si>
  <si>
    <t>坂東隆男、浅見高明(筑波大)</t>
  </si>
  <si>
    <t>形態計測からみた運動者と非運動者の足</t>
  </si>
  <si>
    <t>岡田守彦、森本光彦、高橋彬(筑波大)</t>
  </si>
  <si>
    <t>階段昇降時の足の動きについて</t>
  </si>
  <si>
    <t>古瀬敏、宇野英隆、遠藤佳宏(建築研、千葉工大)</t>
  </si>
  <si>
    <t>足底圧五点変化からみた幼児の片脚支持能と運動発達</t>
  </si>
  <si>
    <t>藤井力夫(北海道教育大)</t>
  </si>
  <si>
    <t>片麻痺回復過程の一評価法　−手書き文字による評価−</t>
  </si>
  <si>
    <t>佐渡山亜兵、多屋秀人(製品科研)</t>
  </si>
  <si>
    <t>カラーTV放送方式を利用したリップリーディングについて</t>
  </si>
  <si>
    <t>中野豊道(東洋工業)</t>
  </si>
  <si>
    <t>◎A浅見高明(筑波大)</t>
  </si>
  <si>
    <t>Personal Spaceの研究</t>
  </si>
  <si>
    <t>高橋鷹志、西山和彦(東京大)</t>
  </si>
  <si>
    <t>筑波研究学園都市住民の交通要求と適応システム</t>
  </si>
  <si>
    <t>原田昭(筑波大)</t>
  </si>
  <si>
    <t>交通経路に対する筑波研究学園都市住民の表現</t>
  </si>
  <si>
    <t>小木元(製品科研)</t>
  </si>
  <si>
    <t>◎A岡田守彦(筑波大)</t>
  </si>
  <si>
    <t>住温熱環境における主婦の熱敵反応について</t>
  </si>
  <si>
    <t>肝付邦憲、渡辺明彦(労研)</t>
  </si>
  <si>
    <t>常温下作業時および高温下安静時における発汗について</t>
  </si>
  <si>
    <t>岩永光一、成相隆之、木場孝繁、高見到、馬場尚子(九州芸工大)</t>
  </si>
  <si>
    <t>視覚系神経の生理機能動態についての研究（1）　−視覚中枢と末梢視器における相互の生理機能動態について−</t>
  </si>
  <si>
    <t>斉藤むら子、長谷川徹也(東京大、産業医大)</t>
  </si>
  <si>
    <t>重量物取扱作業者の腰部負担について</t>
  </si>
  <si>
    <t>大西徳明、渡辺明彦、進藤弘基、多賀谷幸子、斉藤むら子(労研、東京大)</t>
  </si>
  <si>
    <t>中小企業における一連続作業時間　−めっき工業と製麺業を例として−</t>
  </si>
  <si>
    <t>岸田孝弥、酒井一博、小木和孝(高崎経済大、労研、ILO)</t>
  </si>
  <si>
    <t>フィリピンの労働力輸出について</t>
  </si>
  <si>
    <t>シンポジウム</t>
    <phoneticPr fontId="3"/>
  </si>
  <si>
    <t>つくられた都市と生活働態</t>
  </si>
  <si>
    <t>◎A岸田孝弥(高崎経大)</t>
  </si>
  <si>
    <t>シンポジウム</t>
    <phoneticPr fontId="3"/>
  </si>
  <si>
    <t>筑波研究学園都市における住民意識の変容</t>
  </si>
  <si>
    <t>上笹恒(筑波大)</t>
  </si>
  <si>
    <t>多摩ニュータウンにおける生活環境の課題</t>
  </si>
  <si>
    <t>松田喜美子(ヒューマンエコロジー研)</t>
  </si>
  <si>
    <t>パプアニューギニア西州の州都ダルーに関する人類生態学的考察</t>
  </si>
  <si>
    <t>大塚柳太朗(東京大医)</t>
  </si>
  <si>
    <t>都市と人間性</t>
  </si>
  <si>
    <t>刺激提示インターバルと反応時間</t>
  </si>
  <si>
    <t>◎A宮坂正次・大越有近・菊池安行(千葉大学工学部)</t>
  </si>
  <si>
    <t>キー入力作業における提示文字数と入力時間の関係について</t>
  </si>
  <si>
    <t>◎A鶴見俊也・大越有近・菊池安行(千葉大学工学部)</t>
  </si>
  <si>
    <t>人間の制御特性に関する一実験−保持性を中心として−</t>
  </si>
  <si>
    <t>◎A福永祐三・大越有近・菊池安行(千葉大学工学部)</t>
  </si>
  <si>
    <t>トラッキングにおける負荷と応答性に関する研究</t>
  </si>
  <si>
    <t>◎A宮本裕之・大越有近・菊池安行(千葉大学工学部)</t>
  </si>
  <si>
    <t>一指タッピング動作における筋疲労特性の個体差について</t>
  </si>
  <si>
    <t>◎A我妻亨・大越有近・菊池安行(千葉大学工学部)</t>
  </si>
  <si>
    <t>酸素摂取量連続測定システムの製作と評価</t>
  </si>
  <si>
    <t>◎A吉田光一・大越有近・菊池安行(千葉大学工学部)</t>
  </si>
  <si>
    <t>gait patternとenergy costの関係</t>
  </si>
  <si>
    <t>◎A真家和生・近藤四郎(大妻女子大学人間生活研)</t>
  </si>
  <si>
    <t>温熱環境が血液循環に及ぼす影響</t>
  </si>
  <si>
    <t>◎A伊勢典弘・勝浦哲夫・菊池安行(千葉大学工学部人間工学)</t>
  </si>
  <si>
    <t>局所加温がヒトに及ぼす影響</t>
  </si>
  <si>
    <t>◎A森岡亮・勝浦哲夫・菊池安行(千葉大学工学部人間工学)</t>
  </si>
  <si>
    <t>働態衣服設計へのアプローチ</t>
  </si>
  <si>
    <t>◎A長塩静子(静岡大学家政学科)</t>
  </si>
  <si>
    <t>障害児における社会性の発達について</t>
  </si>
  <si>
    <t>◎A吉村栄一・谷口礼二・井上和之(都立府中療育センター)</t>
  </si>
  <si>
    <t>｢遊び｣の行動観察</t>
  </si>
  <si>
    <t>◎A加藤史朗・大越有近・菊池安行(千葉大学工学部人間工学)</t>
  </si>
  <si>
    <t>｢迷い｣の行動観察−病院における診察手続きを中心にして−</t>
  </si>
  <si>
    <t>◎A入江教夫・大越有近・菊池安行(千葉大学工学部人間工学)</t>
  </si>
  <si>
    <t>南極氷床上旅行行動の解析</t>
  </si>
  <si>
    <t>家政学における生活時間</t>
  </si>
  <si>
    <t>◎A大竹美登利(都立立川短期大学)</t>
  </si>
  <si>
    <t>睡眠の主観的側面からの解析</t>
  </si>
  <si>
    <t>◎A白川修一郎(都神経研究所)</t>
  </si>
  <si>
    <t>安全性からみた住宅階段の必要寸法</t>
  </si>
  <si>
    <t>◎A古瀬敏(建築研究所)</t>
  </si>
  <si>
    <t>人間の空間行動に関する研究−空間量が小集団の型に及ぼす効果についての予備的検討−</t>
  </si>
  <si>
    <t>◎A小西啓史・正田亘(立教大学心理学科)</t>
  </si>
  <si>
    <t>異なる環境下における作業開始初期の体温の動態について</t>
  </si>
  <si>
    <t>◎A鳥井正史・山崎昌廣・佐々木隆（熊本大）</t>
  </si>
  <si>
    <t>非規制作業方式下におけるVDT作業と生体負担－某ソフトウェア会社におけるコンピュータープログラマーを対象として－</t>
  </si>
  <si>
    <t>◎A長谷川徹也（産業医大）、鎌滝昭男（福岡工大）、神代雅晴（産業医大）</t>
  </si>
  <si>
    <t>動的筋作業時の筋疲労に伴う表面筋電図の変化</t>
  </si>
  <si>
    <t>◎A大箸純也・岩永光一（九州芸工大）</t>
  </si>
  <si>
    <t>環境温度が最大作業時の呼吸循環系に与える影響</t>
  </si>
  <si>
    <t>◎A神谷幸宏・木庭孝繁・高見到（九州芸工大）</t>
  </si>
  <si>
    <t>大学生運動部員の日常的練習が有酸素作業能力に及ぼす影響</t>
  </si>
  <si>
    <t>最大下作業時心拍数の体調による変動</t>
  </si>
  <si>
    <t>◎A能美禎夫（宮崎日大高校）、草野勝彦（宮崎大）</t>
  </si>
  <si>
    <t>寒の地獄連浴による生体反応</t>
  </si>
  <si>
    <t>◎A白坂千秋・竹内義彦・内田一郎・辻秀男（九州大）、野口志郎（野口病院）</t>
  </si>
  <si>
    <t>関連刺激と運動との交叉適応</t>
  </si>
  <si>
    <t>◎A竹内義彦・白坂千秋・内田一郎・辻秀男（九州大）</t>
  </si>
  <si>
    <t>フィリピンの中学生の生活調査について</t>
  </si>
  <si>
    <t>◎A武富志郎（宮崎大）</t>
  </si>
  <si>
    <t>はだしの子どもたち－延岡市立方財小学校の実践例から－</t>
  </si>
  <si>
    <t>◎A広田彰（宮崎大）、柳田房子（延岡市立方財小）</t>
  </si>
  <si>
    <t>病弱児の入院生活における歩行量の実態</t>
  </si>
  <si>
    <t>◎A上村喜一（宮崎赤江養護学校）</t>
  </si>
  <si>
    <t>歩行運動の常同性について</t>
  </si>
  <si>
    <t>◎A山崎昌廣・続修二・鳥井正史・佐々木隆（熊本大）</t>
  </si>
  <si>
    <t>台高・テンポの組合せの違いと形態および運動能がstep testに与える影響について</t>
  </si>
  <si>
    <t>◎A小原達朗（長崎大）</t>
  </si>
  <si>
    <t>カキ肉エキスの基礎代謝と脈波高に及ぼす影響について</t>
  </si>
  <si>
    <t>◎A有江醇子・長尾愛彦・澤田芳男（熊本大）</t>
  </si>
  <si>
    <t>某女子高生徒の小学～高校までの発育・肥満度の経年的観察</t>
  </si>
  <si>
    <t>◎A内野チト・山脇美代（長崎純心女短大）、湯川幸一（長崎大）</t>
  </si>
  <si>
    <t>女子大学生の食生活と皮脂厚について－3年間の追跡調査から－</t>
  </si>
  <si>
    <t>◎A広田彰・小牧三喜・黒木敦子・大曲寛治（宮崎大）</t>
  </si>
  <si>
    <t>◎A坂東隆男、浅見高明(筑波大)</t>
    <phoneticPr fontId="2"/>
  </si>
  <si>
    <t>◎A岡田守彦、森本光彦、高橋彬(筑波大)</t>
    <phoneticPr fontId="2"/>
  </si>
  <si>
    <t>◎A古瀬敏、宇野英隆、遠藤佳宏(建築研、千葉工大)</t>
    <phoneticPr fontId="2"/>
  </si>
  <si>
    <t>◎A藤井力夫(北海道教育大)</t>
    <phoneticPr fontId="2"/>
  </si>
  <si>
    <t>◎A佐渡山亜兵、多屋秀人(製品科研)</t>
    <phoneticPr fontId="2"/>
  </si>
  <si>
    <t>◎A中野豊道(東洋工業)</t>
    <phoneticPr fontId="2"/>
  </si>
  <si>
    <t>◎A原田昭(筑波大)</t>
    <phoneticPr fontId="2"/>
  </si>
  <si>
    <t>◎A小木元(製品科研)</t>
    <phoneticPr fontId="2"/>
  </si>
  <si>
    <t>◎A肝付邦憲、渡辺明彦(労研)</t>
    <phoneticPr fontId="2"/>
  </si>
  <si>
    <t>◎A岩永光一、成相隆之、木場孝繁、高見到、馬場尚子(九州芸工大)</t>
    <phoneticPr fontId="2"/>
  </si>
  <si>
    <t>◎A斉藤むら子、長谷川徹也(東京大、産業医大)</t>
    <phoneticPr fontId="2"/>
  </si>
  <si>
    <t>◎A大西徳明、渡辺明彦、進藤弘基、多賀谷幸子、斉藤むら子(労研、東京大)</t>
    <phoneticPr fontId="2"/>
  </si>
  <si>
    <t>◎A岸田孝弥、酒井一博、小木和孝(高崎経済大、労研、ILO)</t>
    <phoneticPr fontId="2"/>
  </si>
  <si>
    <t>◎A大橋信夫(海上労研)</t>
    <phoneticPr fontId="2"/>
  </si>
  <si>
    <t>◎A高橋鷹志、西山和彦(東京大)</t>
    <phoneticPr fontId="2"/>
  </si>
  <si>
    <t>肥満、やせの出現傾向からみた体格の地域的特性</t>
  </si>
  <si>
    <t>◎A上村喜一、草野勝彦(赤江養護学校、宮崎大)</t>
  </si>
  <si>
    <t>中高年者における50km歩行時の生体負担</t>
  </si>
  <si>
    <t>◎A江橋博、芝山秀太郎(体力医研、鹿屋体育大)</t>
  </si>
  <si>
    <t>高温環境と作業時代謝性産熱による発汗動態について</t>
  </si>
  <si>
    <t>◎A岩永光一、木場孝繁、高見到、馬場尚子、成相隆之(九州芸工大、九州健康総合センター)</t>
  </si>
  <si>
    <t>職種ならびに職務経験による生理・心理機能水準の差違</t>
  </si>
  <si>
    <t>◎A神代雅晴(産業医大)</t>
  </si>
  <si>
    <t>核燃料開発事業従事者のTHI (Tokyo University Health Index)</t>
  </si>
  <si>
    <t>◎A須藤清二(動力炉・核燃料開発事業団)</t>
  </si>
  <si>
    <t>イマーションスーツ開発の問題点</t>
  </si>
  <si>
    <t>◎A江橋博(明治生命)</t>
  </si>
  <si>
    <t>精神遅滞児における急激な体位変換による脈波波高の変化</t>
  </si>
  <si>
    <t>◎A林真平、草野勝彦(宮崎大)</t>
  </si>
  <si>
    <t>戦後・東京50キロ圏における生活者行動パターンの変化と現在</t>
  </si>
  <si>
    <t>◎A安部(くれいん館)</t>
  </si>
  <si>
    <t>フィリピンにおける子どもの生活意識</t>
  </si>
  <si>
    <t>◎A武富志郎(宮崎養護学校)</t>
  </si>
  <si>
    <t>◎A中田英雄(筑波大)</t>
  </si>
  <si>
    <t>Vo2maxnの向上に寄与する持久性トレーニングについて</t>
  </si>
  <si>
    <t>◎A福場良之、久島公夫(広島大、広島工大)</t>
  </si>
  <si>
    <t>急激減量が運動時循環反応に及ぼす影響</t>
  </si>
  <si>
    <t>◎A芝山秀太郎、江橋博(鹿屋体育大、体力医研)</t>
  </si>
  <si>
    <t>トレーニング中止による最大酸素摂取量の変化について</t>
  </si>
  <si>
    <t>◎A広田彰(宮崎大)</t>
  </si>
  <si>
    <t>ハワイにおける日系米人の握力</t>
  </si>
  <si>
    <t>◎A有江醇子、三村悟郎(熊本大、琉球大)</t>
  </si>
  <si>
    <t>自転車の走行状態と事故</t>
  </si>
  <si>
    <t>殿筋の収縮におけるレリーフ、収縮強度、および筋活動の関連</t>
  </si>
  <si>
    <t>◎A岡田守彦、白木仁、高橋彬(筑波大、ワタナベ学園)</t>
  </si>
  <si>
    <t>なぜ上肢の保持は疲れやすいか</t>
  </si>
  <si>
    <t>◎A佐藤陽彦、岩永光一、大箸純也、島田賢治、吉武良治(九州芸工大)</t>
  </si>
  <si>
    <t>平衡歩行板課業からみた幼児の動的姿勢制御能の発達</t>
  </si>
  <si>
    <t>視覚障害者の直立時における重心動揺</t>
  </si>
  <si>
    <t>◎A加地悦子(別府大)</t>
  </si>
  <si>
    <t>◎A堀田明裕(製科研)</t>
  </si>
  <si>
    <t>シンポジウム</t>
    <phoneticPr fontId="3"/>
  </si>
  <si>
    <t>◎A芝山秀太郎、江橋博(鹿屋体育大／体力医研)</t>
  </si>
  <si>
    <t>疾病に対するサバイバル</t>
  </si>
  <si>
    <t>心理ストレスに対して</t>
  </si>
  <si>
    <t>◎A佐藤正二(宮崎大教育心理)</t>
  </si>
  <si>
    <t>◎A加地正郎(久留米大)</t>
  </si>
  <si>
    <t>立教大</t>
  </si>
  <si>
    <t>片脚・両脚作業が循環機能に及ぼす影響</t>
  </si>
  <si>
    <t>◎A諏訪和己・佐々木晋・勝浦哲夫・菊池安行(千葉大学工学部人間工学)</t>
  </si>
  <si>
    <t>温熱環境が運動中のヒトの発汗に及ぼす影響</t>
  </si>
  <si>
    <t>◎A佐野禎彦・中野超・勝浦哲夫・菊池安行(千葉大学工学部人間工学)</t>
  </si>
  <si>
    <t>運針動作の二次元モデル</t>
  </si>
  <si>
    <t>◎A笹本信子・近藤四郎・真家和生(大妻女子大学被服科)</t>
  </si>
  <si>
    <t>ラット大腿骨の部位別にみた強制走行運動負荷の影響</t>
  </si>
  <si>
    <t>◎A松村秋芳・岡田守彦・植竹照雄(防衛医科大学生物)</t>
  </si>
  <si>
    <t>某核燃料開発事業所の喫煙実態</t>
  </si>
  <si>
    <t>◎A須藤清二(動燃東海)</t>
  </si>
  <si>
    <t>外来患者の待ち合い室における行動調査の試み</t>
  </si>
  <si>
    <t>◎A佐藤和子・山田里津・肝付邦憲・長塩静子(三井記念病院高等看護学院)</t>
  </si>
  <si>
    <t>人間の空間行動に関する研究−相互交渉における最適空間配置についての検討−</t>
  </si>
  <si>
    <t>南極越冬隊におけるコミュニケーションについての考察</t>
  </si>
  <si>
    <t>幼児における座位拘束姿勢保持中の自発的動作</t>
  </si>
  <si>
    <t>◎A中山真智子・片岡洵子・早弓悖(日本女子体育大学)</t>
  </si>
  <si>
    <t>視覚障害児の動的平衡能</t>
  </si>
  <si>
    <t>◎A柿沢敏文・中田英雄(筑波大学心身障害学系)</t>
  </si>
  <si>
    <t>車椅子と作業姿勢</t>
  </si>
  <si>
    <t>◎A越河六郎・平田敦子(労働科学研究所)</t>
  </si>
  <si>
    <t>重症心身障害児施設入所児の行動観察</t>
  </si>
  <si>
    <t>◎A瀬間弥栄子(都立府中療育センター)</t>
  </si>
  <si>
    <t>高齢者用入浴システムの検討</t>
  </si>
  <si>
    <t>◎A堀田明裕・渥美浩章・岩井一幸(製品科学研究所)</t>
  </si>
  <si>
    <t>階段ノンスリップの有効性の検討</t>
  </si>
  <si>
    <t>漁船員の海中転落事故−まぐろ漁船について−</t>
  </si>
  <si>
    <t>◎A大橋信夫・服部昭(海上労働研究所)</t>
  </si>
  <si>
    <t>音楽鑑賞がHeart rateに及ぼす影響</t>
  </si>
  <si>
    <t>◎A能美禎夫（宮崎日大高）</t>
  </si>
  <si>
    <t>日常生活行動中のDouble productの非観血的連続記録法に関する検討</t>
  </si>
  <si>
    <t>◎A児玉泰行・市丸雄平・矢永尚士（九州大）</t>
  </si>
  <si>
    <t>VDT作業時の生理負担に及ぼす画面輝度の影響</t>
  </si>
  <si>
    <t>◎A吉武良治・岩永光一（九州芸工大）</t>
  </si>
  <si>
    <t>上肢の前方保持と側方保持による疲労性の相違</t>
  </si>
  <si>
    <t>◎A大箸純也・松田和也・吉武良治・岩永光一・佐藤陽彦（九州芸工大）</t>
  </si>
  <si>
    <t>精神遅滞児における筋力発揮のトレーニング</t>
  </si>
  <si>
    <t>◎A壱岐博彦・草野勝彦（宮崎大）</t>
  </si>
  <si>
    <t>児童期における有酸素的機能の発達</t>
  </si>
  <si>
    <t>◎A石井勝・池田修・相部保美（福岡教育大）</t>
  </si>
  <si>
    <t>運動負荷時の下腿容積変化からみた脚持久力</t>
  </si>
  <si>
    <t>◎A仲家孝・草野勝彦（宮崎大）</t>
  </si>
  <si>
    <t>学校給食における厨房の現状および問題点</t>
  </si>
  <si>
    <t>◎A松林英雄・大石昌彦・大里邦昭・河野晃二郎・秋田圭一（九州芸工大）</t>
  </si>
  <si>
    <t>体位変換による頭部インピーダンスの変化</t>
  </si>
  <si>
    <t>◎A冨永秀敏・加地正郎（久留米大学）、菅野久信（産業医大）</t>
  </si>
  <si>
    <t>振動病患者のレイノー現象誘発テストについて</t>
  </si>
  <si>
    <t>◎A高松誠（労働医研）、桜井忠義（久留米大）</t>
  </si>
  <si>
    <t>普通感冒の時間生物学的観察</t>
  </si>
  <si>
    <t>◎A柏木征三郎（九州大）、林田一男（王子診療所）、新宮世三（日南病院）、加地正郎（久留米大）、勘場貢（塩野義製薬解析センター）</t>
  </si>
  <si>
    <t>夜間就業糖尿病患者の食事療法</t>
  </si>
  <si>
    <t>◎A原田寿彦（筑後市立病院）、槙健一郎・石井浩三・伊藤久生・加地正郎（久留米大）</t>
  </si>
  <si>
    <t>はだしの子ども達の特徴について</t>
  </si>
  <si>
    <t>韓国青年女性の冷感分布について</t>
  </si>
  <si>
    <t>◎A季英淑(大妻女子大)</t>
  </si>
  <si>
    <t>等尺性収縮時の自覚症状と表面筋電図の関係</t>
  </si>
  <si>
    <t>◎A大箸純也、松林英雄、吉武良治、松田和也、岩永光一、佐藤陽彦(九州芸工大)</t>
  </si>
  <si>
    <t>執務空間の個性化−同一平面研究室の使い方の違いについて−</t>
  </si>
  <si>
    <t>◎A古瀬敏、宮田紀元(建築研)</t>
  </si>
  <si>
    <t>団地家庭の住まい方−経時データによるシナリオ−</t>
  </si>
  <si>
    <t>「聴覚障害者」の聞こえ</t>
  </si>
  <si>
    <t>◎A中野豊道(マツダ病院)</t>
  </si>
  <si>
    <t>先天性盲人の直立時重心動揺</t>
  </si>
  <si>
    <t>◎A中田秀雄(筑波大)</t>
  </si>
  <si>
    <t>小学生の足部形態について</t>
  </si>
  <si>
    <t>◎A岡田守彦、進藤正雄、高橋彬、森本光彦(筑波大)</t>
  </si>
  <si>
    <t>日本人の出会いの働態</t>
  </si>
  <si>
    <t>◎A小池紀美、片岡洵子、中山真智子(ぎょうせい、日本女子体育大)</t>
  </si>
  <si>
    <t>シンポジウム</t>
    <phoneticPr fontId="3"/>
  </si>
  <si>
    <t>◎A原子令三(明治大)</t>
  </si>
  <si>
    <t>シンポジウム</t>
    <phoneticPr fontId="3"/>
  </si>
  <si>
    <t>◎A近藤四郎(大妻女子大)</t>
  </si>
  <si>
    <t>◎A佐藤俊(立教大文)</t>
  </si>
  <si>
    <t>◎A中村隆一(東北大リハ医研)</t>
  </si>
  <si>
    <t>◎A堀野定雄(神奈川大工)</t>
  </si>
  <si>
    <t>◎A馬場優子(大妻女子大)</t>
  </si>
  <si>
    <t>大学ボクシング選手の急速減量と減量食について</t>
  </si>
  <si>
    <t>◎A森田恭光・芳田哲也・伊藤孝(日本体育大学)</t>
  </si>
  <si>
    <t>位置の記憶と再生からみた腕運動と脚運動の特性</t>
  </si>
  <si>
    <t>◎A庄司伸哉・中田英雄(筑波大学心身障害学系)</t>
  </si>
  <si>
    <t>動的平衡能の測定と評価の試み</t>
  </si>
  <si>
    <t>座位姿勢による野菜切り作業について</t>
  </si>
  <si>
    <t>◎A大島恵子・中川悦・原たつえ・大西徳明(東京文化短大)</t>
  </si>
  <si>
    <t>車間コミュニケーション表示装置の試作とドライバーの行動</t>
  </si>
  <si>
    <t>身体障害者の訓練機器の有効度の評価方法</t>
  </si>
  <si>
    <t>◎A坂本和義・秋山登・福田豊・臼井利明・合田周平(電気通信大学)</t>
  </si>
  <si>
    <t>視覚障害者の歩行姿勢</t>
  </si>
  <si>
    <t>◎A岩井英治・金城悟・庄司伸哉・柿沢敏文・中田英雄(千葉盲学校)</t>
  </si>
  <si>
    <t>動く重心児・者指導の事例−A.N.君の食事行動の獲得過程とその他の行動の変化について−</t>
  </si>
  <si>
    <t>◎A伊東祥子・瀬間弥栄子(都立府中療育センター)</t>
  </si>
  <si>
    <t>外来患者の待合室における行動調査の試み(その２)</t>
  </si>
  <si>
    <t>◎A佐藤和子・山田里津・肝付邦憲(三井記念病院)</t>
  </si>
  <si>
    <t>閉鎖集団におけるリーダーシップ−南極越冬隊の場合−</t>
  </si>
  <si>
    <t>寒冷下運動時の末梢保温の効果</t>
  </si>
  <si>
    <t>◎A栃原裕・吉田敬一・市川真知子・長谷川典美(国立公衆衛生院)</t>
  </si>
  <si>
    <t>生理心理機能に及ぼす高温環境下，胸部局所冷却の影響について</t>
  </si>
  <si>
    <t>◎A内田忍・森岡亮・勝浦哲夫・菊池安行(千葉大学)</t>
  </si>
  <si>
    <t>あるサービス産業における働態と問題点(1)</t>
  </si>
  <si>
    <t>◎A肝付邦憲・渡辺明彦・進藤弘基・酒井一博(労働科学研究所)</t>
  </si>
  <si>
    <t>衝動性眼球運動(saccadic eye movement)の潜時と速度の解析</t>
  </si>
  <si>
    <t>◎A中田英雄・柿沢敏文(筑波大学心身障害学系)</t>
  </si>
  <si>
    <t>各種ＶＤＴ作業の分析</t>
  </si>
  <si>
    <t>◎A窪田悟・大倉元宏(成蹊大学)</t>
  </si>
  <si>
    <t>ＶＤＴ画面色の心理的評価</t>
  </si>
  <si>
    <t>◎A武市啓司郎(製品科学研究所)</t>
  </si>
  <si>
    <t>Pattern刺激によるERG及びVECPの30分間連続記録の影響</t>
  </si>
  <si>
    <t>◎A吉武良治・江藤有史（九州芸工大）</t>
  </si>
  <si>
    <t>高温下におけるヒトの呼吸循環機能について</t>
  </si>
  <si>
    <t>◎A松田和也・松林英雄（九州芸工大）</t>
  </si>
  <si>
    <t>発汗閾値の季節差</t>
  </si>
  <si>
    <t>◎A佐藤陽彦・大箸純也・松田和也（九州芸工大）、岩永光一（大塚製薬佐賀研）</t>
  </si>
  <si>
    <t>脊柱彎曲からみた立位姿勢の分析方法の検討</t>
  </si>
  <si>
    <t>◎A加藤好信・芝山秀太郎（鹿屋体育大）、北川薫（中京大）</t>
  </si>
  <si>
    <t>裸足・薄着教育が児童の身体に与える影響について</t>
  </si>
  <si>
    <t>統計的情報を使用した確率システムの同定理論</t>
  </si>
  <si>
    <t>◎A中森誠一・幡司明（大分大）</t>
  </si>
  <si>
    <t>運動選手における合宿生活時の電解質代謝</t>
  </si>
  <si>
    <t>◎A芝山秀太郎（鹿屋体育大）、江橋博・西島洋子（明治生命体力医学研）</t>
  </si>
  <si>
    <t>寒冷暴露と咽頭温度(1)被覆による保温効果</t>
  </si>
  <si>
    <t>◎A冨永秀敏・後藤俊夫・加地正郎（久留米大）、加地悦子（別府大）、岩永光一・木場孝繁（大塚製薬佐賀研）</t>
  </si>
  <si>
    <t>トレッドミル歩行による血液、尿中成分の経時的変化</t>
  </si>
  <si>
    <t>◎A井本岳秋・山崎昌廣（熊本大）、山元総勝（熊本リハ学院）、今井義量・佐々木隆（熊本大）</t>
  </si>
  <si>
    <t>運動能力トレーニングにおける成績の安定発揮</t>
  </si>
  <si>
    <t>◎A上村喜一（宮崎赤江養護学校）、草野勝彦（宮崎大）</t>
  </si>
  <si>
    <t>起立性調節障害を有する高校生の体力・運動能力</t>
  </si>
  <si>
    <t>二段階漸増負荷法による最大酸素摂取量の評価</t>
  </si>
  <si>
    <t>◎A深代泰子・深代千之・芝山秀太郎（鹿屋体育大）</t>
  </si>
  <si>
    <t>シューズの底の厚さの変化が脚筋の放電パターンに及ぼす影響</t>
  </si>
  <si>
    <t>◎A深代千之・小野喬・芝山秀太郎（鹿屋体育大）</t>
  </si>
  <si>
    <t>作業時のヒトの呼吸循環に及ぼす身体トレーニングの影響</t>
  </si>
  <si>
    <t>◎A松林英雄（九州芸工大）</t>
  </si>
  <si>
    <t>Rhythmic MovementにおけるTemporal Accuracyの個人差と特性</t>
  </si>
  <si>
    <t>◎A澤井亮（九州芸工大）</t>
  </si>
  <si>
    <t>歩行時の上下肢動作におよぼす速度および利き腕の影響について</t>
  </si>
  <si>
    <t>◎A山崎昌廣・続修二・佐々木隆（熊本大）</t>
  </si>
  <si>
    <t>あるサービス産業における働態と問題点（2）</t>
  </si>
  <si>
    <t>◎A肝付邦憲、渡辺明彦、進藤弘基、酒井一博(労研)</t>
  </si>
  <si>
    <t>パプア低地、ギデラ族において認められた体格の個体内変動と栄養の関係</t>
  </si>
  <si>
    <t>◎A河辺俊雄(東京大)</t>
  </si>
  <si>
    <t>南極生活、業務、研究働態30年の変遷</t>
  </si>
  <si>
    <t>インドネシア・スンダ農村婦人の毎日の移動量：集落外活動の頻度と時間</t>
  </si>
  <si>
    <t>◎A高坂宏一(杏林大)</t>
  </si>
  <si>
    <t>高齢者の日常生活動作制限と生活実態との関連について</t>
  </si>
  <si>
    <t>◎A大原啓志、堀川俊一、畑田一憲、青山英康、大平昌彦(高知大、岡山大)</t>
  </si>
  <si>
    <t>漁業従事者の引退年齢：長崎県斑島の事例</t>
  </si>
  <si>
    <t>◎A門司和彦、渡辺丈士(東京大)</t>
  </si>
  <si>
    <t>睡眠障害と尿中アドレナリンとの関係</t>
  </si>
  <si>
    <t>◎A守和子、西原京子(産医研、東京精神研)</t>
  </si>
  <si>
    <t>体温の日周リズムの季節変動 −予報−</t>
  </si>
  <si>
    <t>◎A登倉尋実、かく運仙(奈良女子大)</t>
  </si>
  <si>
    <t>労働者が残業をする要因の分析</t>
  </si>
  <si>
    <t>◎A斎藤良夫(中央大)</t>
  </si>
  <si>
    <t>タクシー運転手における一連続作業時間と運転中断の要因</t>
  </si>
  <si>
    <t>◎A酒井一博、小木和孝(労研)</t>
  </si>
  <si>
    <t>東南アジアの中小工場にみる自主作業改善の事例</t>
  </si>
  <si>
    <t>◎A小木和孝(ILO)</t>
  </si>
  <si>
    <t>女子マラソンランナーの生理的特性 −増田明美選手を中心に−</t>
  </si>
  <si>
    <t>◎A江橋博、後藤芳雄、荒尾孝、西嶋洋子、今泉哲雄(明治生命)</t>
  </si>
  <si>
    <t>1時間直立姿勢保持にみられる重心動揺の特徴</t>
  </si>
  <si>
    <t>◎A中田英雄、藤原勝夫、柿沢敏文(筑波大、金沢大)</t>
  </si>
  <si>
    <t>小学生の足の成長 −計測項目間の相関を中心に−</t>
  </si>
  <si>
    <t>日本人の正常歩行の標準的下肢筋電図</t>
  </si>
  <si>
    <t>◎A岡秀郎、熊本水頼(兵庫教育大、京都大)</t>
  </si>
  <si>
    <t>新生児原始歩行の筋電図学的研究</t>
  </si>
  <si>
    <t>◎A岡本勉、堤博美、後藤幸弘、岡秀郎、風井恭、丸山宣武、熊本水頼、ポール・アンドリュ(関西医大、他)</t>
  </si>
  <si>
    <t>動作・筋電図からみた歩容の加齢的変化</t>
  </si>
  <si>
    <t>◎A吉澤生伊、岡本勉、熊本水頼(福井大、関西医大、京都大)</t>
  </si>
  <si>
    <t>寒冷作業における一連続暴露について</t>
  </si>
  <si>
    <t>◎A渡辺明彦、肝付邦憲、酒井一博、進藤弘基(労研)</t>
  </si>
  <si>
    <t>流れ作業の労働と負担軽減のための調査事例</t>
  </si>
  <si>
    <t>◎A近藤雄二、細川汀(奈良医大、京都府大)</t>
  </si>
  <si>
    <t>立位作業における椅子利用の効果について</t>
  </si>
  <si>
    <t>◎A大西徳明、渡辺明彦、進藤弘基、酒井一博(労研)</t>
  </si>
  <si>
    <t>情報処理サービスに従事するVDT作業者の健康問題</t>
  </si>
  <si>
    <t>◎A小野雄一郎、久永直見、柴田英治、竹内康浩、樋田真知子、林正人、宮尾克、榊原久孝(名古屋大、当知診療所)</t>
  </si>
  <si>
    <t>作業側の任意交替を認めた上肢前方水平保持作業における表面筋電図の変化</t>
  </si>
  <si>
    <t>◎A大箸純也、沢井亮、高見到、佐藤陽彦(九州芸工大)</t>
  </si>
  <si>
    <t>歩行の動作筋電図学的評価の試み −足関節筋について−</t>
  </si>
  <si>
    <t>◎A亀山修、小川亮恵、橋本不二雄(関西医大、大阪電通大)</t>
  </si>
  <si>
    <t>筋電図バイオフィードバック法による英語子音の発音矯正</t>
  </si>
  <si>
    <t>◎A古山修一、岡本勉、吉澤正伊、熊本水頼(関西医大、福井大、京都大)</t>
  </si>
  <si>
    <t>カヌー競技における筋電図バイオフィードバック法の適用</t>
  </si>
  <si>
    <t>◎A徳原康彦、熊本水頼(帝国女子大、京都大)</t>
  </si>
  <si>
    <t>◎A塩沢美代子(共栄短大)</t>
  </si>
  <si>
    <t>◎A柏崎浩(東京大医人類生態)</t>
  </si>
  <si>
    <t>シンポジウム</t>
    <phoneticPr fontId="3"/>
  </si>
  <si>
    <t>◎A片岡洵子(日本体育大人類解剖)</t>
  </si>
  <si>
    <t>シンポジウム</t>
    <phoneticPr fontId="3"/>
  </si>
  <si>
    <t>◎A菊澤康子(兵庫教育大)</t>
  </si>
  <si>
    <t>◎A小木和孝(ILO・アジア太平洋支局)</t>
  </si>
  <si>
    <t>◎A野沢浩(神奈川大法学部)</t>
  </si>
  <si>
    <t>◎A青山英康(岡山大医衛生)</t>
  </si>
  <si>
    <t>Bengt Jonsson先生特別講演</t>
  </si>
  <si>
    <t>Bengt Jonsson(スウェーデン国立労働安全衛生研)</t>
  </si>
  <si>
    <t>体温の上昇期と下降期の運動時体温調節反応の比較</t>
  </si>
  <si>
    <t>◎A鳥井正史・山崎昌廣・佐々木隆（熊本大）、宮林達也（熊本短大）</t>
  </si>
  <si>
    <t>高温下身体運動中の前腕皮膚血流量調節における個人差について</t>
  </si>
  <si>
    <t>◎A林春樹・松田和也・江藤有史・岡本宏司（九州芸工大）</t>
  </si>
  <si>
    <t>高温下身体運動中の発汗反応における個人差について</t>
  </si>
  <si>
    <t>◎A松田和也・林春樹・江藤有史・岡本宏司（九州芸工大）</t>
  </si>
  <si>
    <t>高温下身体運動中の耐暑性と身体的活動水準の関連について</t>
  </si>
  <si>
    <t>◎A江藤有史・岡本宏司（九州芸工大）</t>
  </si>
  <si>
    <t>下肢屈伸運動の機械的効率</t>
  </si>
  <si>
    <t>◎A深代千之（鹿屋体育大学）</t>
  </si>
  <si>
    <t>左右の役割分担から見た手指運動能の発達</t>
  </si>
  <si>
    <t>◎A酒井裕市・草野勝彦（宮崎大）</t>
  </si>
  <si>
    <t>膝関節伸展運動における無酸素性作業閾値</t>
  </si>
  <si>
    <t>◎A石井勝・市丸直人・金世換・鍵村昌範（福岡教育大）</t>
  </si>
  <si>
    <t>速度および拍数を用いた歩行時エネルギー消費量推定ノモグラムについて</t>
  </si>
  <si>
    <t>◎A山崎昌廣・鳥井正史・佐々木隆（熊本大）</t>
  </si>
  <si>
    <t>非運動時の心拍－産熱関係の性差について－</t>
  </si>
  <si>
    <t>◎A岩永光一・木場孝繁・笠章子（大塚製薬佐賀研）</t>
  </si>
  <si>
    <t>高校生にみるアポロ病（急性出血性結膜炎）の発生状況について</t>
  </si>
  <si>
    <t>◎A能美禎夫（宮崎日大学園）</t>
  </si>
  <si>
    <t>ラットにおける自発運動が減量後の体重増加（リバウンド現象）に及ぼす効果</t>
  </si>
  <si>
    <t>◎A正木恭介（大塚製薬佐賀研）</t>
  </si>
  <si>
    <t>電子体温計による腋下温測定に際しての問題点</t>
  </si>
  <si>
    <t>◎A冨永秀敏（久留米大）、岩永光一・木場孝繁（大塚製薬佐賀研）</t>
  </si>
  <si>
    <t>寒冷暴露と咽喉温度(2) 加温効果</t>
  </si>
  <si>
    <t>◎A野沢浩(神奈川大法)</t>
  </si>
  <si>
    <t>司会の感想</t>
  </si>
  <si>
    <t>シンポジウム</t>
    <phoneticPr fontId="3"/>
  </si>
  <si>
    <t>もうひとつの”国際化” −オープン・ソサエティーをめざして−</t>
  </si>
  <si>
    <t>◎A安保哲夫(東京大社研)</t>
  </si>
  <si>
    <t>◎A塚本美恵子(国際基督教大教育研)</t>
  </si>
  <si>
    <t>◎Aトラン・ティ・ディエップ(ベトナム料理店フォン・ヴィエット)</t>
  </si>
  <si>
    <t>◎A和崎春日(神奈川大外国)</t>
  </si>
  <si>
    <t>キャプテンシステムの現状と利用者の嗜好</t>
  </si>
  <si>
    <t>◎A水口浩(キャプテンサービス)</t>
  </si>
  <si>
    <t>自動販売機利用時の人間行動 −マン・マシン・インターフェイスの一研究−</t>
  </si>
  <si>
    <t>◎A岸田孝弥、久宗周二(高崎経済大)</t>
  </si>
  <si>
    <t>複合交通下における「サイクルマラソン」の安全性について</t>
  </si>
  <si>
    <t>◎A御子柴慶治(信州サイクリングリサーチ)</t>
  </si>
  <si>
    <t>駅清掃員がみた利用客の環境衛生行動について</t>
  </si>
  <si>
    <t>◎A佐久間充、東城康裕(東京大)</t>
  </si>
  <si>
    <t>企業内体力づくり活動の評価 −東大式健康調査票(THI) による健康度の比較−</t>
  </si>
  <si>
    <t>◎A斉藤むら子、岸田孝弥、青木繁伸、鈴木庄亮(労研、高崎経済大、群馬大)</t>
  </si>
  <si>
    <t>眼球運動からみた視覚探索パターンの解析</t>
  </si>
  <si>
    <t>◎A柿沢敏文、中田英雄(筑波大)</t>
  </si>
  <si>
    <t>人体筋の各種跳躍運動に伴うバネ機構の発現特性</t>
  </si>
  <si>
    <t>◎A植屋清美(山梨大)</t>
  </si>
  <si>
    <t>ラット用バイペダル・トレーニング・ボックス（改造型スキナーボックス）の開発と応用実験</t>
  </si>
  <si>
    <t>◎A松村秋芳、岡田守彦(防衛医大、筑波大)</t>
  </si>
  <si>
    <t>随意運動に先行する表面筋電図の変化と運動準備脳電位</t>
  </si>
  <si>
    <t>ハンマー作業における上肢筋負担</t>
  </si>
  <si>
    <t>◎A大西徳明、天明佳臣(労研)</t>
  </si>
  <si>
    <t>年をとって耳が遠くなったということはどういうことだろう</t>
  </si>
  <si>
    <t>重度精神薄弱児におけるStage-setting能と歩行運動のリズムパターンの発達</t>
  </si>
  <si>
    <t>子どもの接地足底形状と身体計測値の関連</t>
  </si>
  <si>
    <t>◎A岡田守彦、進藤正雄、森本光彦(筑波大)</t>
  </si>
  <si>
    <t>児童における日常の身体活動量と体力水準との関係</t>
  </si>
  <si>
    <t>◎A草野勝彦、東江里子(宮崎大)</t>
  </si>
  <si>
    <t>◎A川原ゆり(日本女子大)</t>
  </si>
  <si>
    <t>サービス産業における従業員意識</t>
  </si>
  <si>
    <t>◎A肝付邦憲、渡辺明彦、進藤弘基、酒井一博(近畿大、労研)</t>
  </si>
  <si>
    <t>日本人の出合いにおける働態</t>
  </si>
  <si>
    <t>◎A伊藤幸恵、片岡洵子、早弓惇、中山満智子(日本女子体育大)</t>
  </si>
  <si>
    <t>連続する越冬集団間における継承の働態について</t>
  </si>
  <si>
    <t>◎A松田達郎(極地研)</t>
  </si>
  <si>
    <t>◎A栃原裕(公衆衛生院)</t>
  </si>
  <si>
    <t>戦時期における宮崎市学童の体位低下現象</t>
  </si>
  <si>
    <t>◎A能美禎夫（宮崎日大学園）、草野勝彦・植村安浩（宮崎大）</t>
  </si>
  <si>
    <t>ハワイにおける日系米人の栄養摂取状況</t>
  </si>
  <si>
    <t>◎A有江醇子（九州帝京短大）、今井義量（鹿屋体育大）、澤田芳男（熊本短大）、三村悟郎（琉球大）</t>
  </si>
  <si>
    <t>吸気中のCO2分圧と発汗反応</t>
  </si>
  <si>
    <t>◎A松田和也・林春樹・吉次律俊・光嶋孝・小林宏光（九州芸工大）</t>
  </si>
  <si>
    <t>エネルギー消費量、心拍数および歩幅からみた歩行と走行</t>
  </si>
  <si>
    <t>◎A山崎昌廣・鳥井正史（熊本大）、山元総勝（熊本リハ学院）、佐々木隆（熊本大）</t>
  </si>
  <si>
    <t>電極位置および電極間距離と筋疲労に伴う表面筋電図の変化の関係</t>
  </si>
  <si>
    <t>◎A大箸純也（九州芸工大）</t>
  </si>
  <si>
    <t>視覚探索作業における眼球運動特性</t>
  </si>
  <si>
    <t>◎A戸上英憲・神代雅晴（産業医大）</t>
  </si>
  <si>
    <t>左右差に関する研究</t>
  </si>
  <si>
    <t>◎A光嶋孝・小林宏光・末吉勇・山口洋徳（九州芸工大）</t>
  </si>
  <si>
    <t>歩行時のステッピングの左右差からみた姿勢評価</t>
  </si>
  <si>
    <t>目と手の協応動作に関する実験的検討</t>
  </si>
  <si>
    <t>◎A村上貴敏・村田厚生・井上和宏・兼重美穂子・戸上英憲・神代雅晴（産業医大）</t>
  </si>
  <si>
    <t>銀行員のストレス感と不安感</t>
  </si>
  <si>
    <t>◎A三宅晋司・村田厚生・神代雅晴（産業医大）</t>
  </si>
  <si>
    <t>人の行動域で交通手段の関連について</t>
  </si>
  <si>
    <t>◎A古野雅士・江藤有史・岡本宏司（九州芸工大）</t>
  </si>
  <si>
    <t>組み立て作業に従事する身体障害者の疲労自覚症状について</t>
  </si>
  <si>
    <t>◎A長谷川徹也（近畿大）、神代雅晴（産業医大）</t>
  </si>
  <si>
    <t>桜島火山灰の吸入による塵肺症の実験的研究、ならびにその防止対策</t>
  </si>
  <si>
    <t>◎A白川充（宮崎産業経営大）</t>
  </si>
  <si>
    <t>手伝い活動に対する親の意識</t>
  </si>
  <si>
    <t>◎A長曽我部博、草野勝彦(宮崎大)</t>
  </si>
  <si>
    <t>女子大学生の生活行動パターンとエネルギー消費量</t>
  </si>
  <si>
    <t>◎A岩田浩子(東京理科大)</t>
  </si>
  <si>
    <t>スナップリーディング分析からみた知能障害児養護学校の生活働態に関する日仏比較の一断面</t>
  </si>
  <si>
    <t>◎A藤井力夫、Eric Plaisance(北海道教育大)</t>
  </si>
  <si>
    <t>大きな学校と小さな学校の体力</t>
  </si>
  <si>
    <t>◎A能美禎夫、草野勝彦(宮崎日大学園、宮崎大)</t>
  </si>
  <si>
    <t>長期間（24年）の逐年的観察による大学WV部員の体格</t>
  </si>
  <si>
    <t>◎A西嶋洋子、江橋博、芝山秀太郎(明治生命、鹿屋体育大)</t>
  </si>
  <si>
    <t>便利さと使い易さ −一単身赴任者の現状から−</t>
  </si>
  <si>
    <t>◎A肝付邦憲(近畿大)</t>
  </si>
  <si>
    <t>水泳練習時の血液成分の変動</t>
  </si>
  <si>
    <t>◎A田口信教、荻田太、芝山秀太郎(鹿屋体育大)</t>
  </si>
  <si>
    <t>◎A片岡洵子(日本女子体育短大)</t>
  </si>
  <si>
    <t>女子マラソン五輪選手の血中成分について</t>
  </si>
  <si>
    <t>◎A江橋博、西嶋洋子、今泉哲雄(明治生命)</t>
  </si>
  <si>
    <t>水中姿勢が換気能力に及ぼす影響</t>
  </si>
  <si>
    <t>◎A荻田太、田畑泉、芝山秀太郎(鹿屋体育大)</t>
  </si>
  <si>
    <t>腰部を回転中心とした体位変換による血圧調整</t>
  </si>
  <si>
    <t>◎A芝山秀太郎、江橋博、西嶋洋子(鹿屋体育大、明治生命)</t>
  </si>
  <si>
    <t>日本人の電車内における働態</t>
  </si>
  <si>
    <t>◎A片岡洵子、早弓惇、池田敦子(日本女子体育大)</t>
  </si>
  <si>
    <t>シューズ着用が下肢関節の緩衝能に及ぼす効果</t>
  </si>
  <si>
    <t>◎A前田明、西薗秀嗣、芝山秀太郎(鹿屋体育大)</t>
  </si>
  <si>
    <t>交通に於る意味設計 −分岐点の標識表示とドライバーの不安全行動−</t>
  </si>
  <si>
    <t>各種運動フォームの分析について．その1 一流スプリンターの疾走フォームのクラスター分析</t>
  </si>
  <si>
    <t>◎A阿部康夫、長尾愛彦、今井義量、志村正子、平田文夫(鹿屋体育大)</t>
  </si>
  <si>
    <t>フィンランドのトタン加工作業における姿勢負担</t>
  </si>
  <si>
    <t>◎A酒井一博、E.P.Takala, M.Ahonen, and I.Kuorinaka(労研、IOH フィンランド)</t>
  </si>
  <si>
    <t>運搬物の積込み作業における作業負担に関する基礎研究</t>
  </si>
  <si>
    <t>◎A小黒芳男(神奈川大)</t>
  </si>
  <si>
    <t>拡大読書器の使用時に生じる視運動性眼振の特性</t>
  </si>
  <si>
    <t>◎A柿沢敏文、池田尚剛、中田英雄(筑波大)</t>
  </si>
  <si>
    <t>食品加工工場における魚切り作業の筋負担</t>
  </si>
  <si>
    <t>◎A大西徳明、酒井一博、天明佳臣(労研)</t>
  </si>
  <si>
    <t>生活における機器の操作機能と操作方向</t>
  </si>
  <si>
    <t>吉岡松太郎、堀田明裕(製品科研)</t>
  </si>
  <si>
    <t>シンポジウム</t>
    <phoneticPr fontId="3"/>
  </si>
  <si>
    <t>◎A芝山秀太郎(鹿屋体育大)</t>
  </si>
  <si>
    <t>◎A志村正子(鹿屋体育大健康教育)</t>
  </si>
  <si>
    <t>菊池安行(千葉大工人間工学)</t>
  </si>
  <si>
    <t>シンポジウム</t>
    <phoneticPr fontId="3"/>
  </si>
  <si>
    <t>◎A鈴木継美(東京大医人類生態)</t>
  </si>
  <si>
    <t>情報化時代のヒト−マン・マシンの狭間にて−</t>
  </si>
  <si>
    <t>野崎昭弘(国際基督教大教養)</t>
  </si>
  <si>
    <t>岡田直之(大分大工)</t>
  </si>
  <si>
    <t>◎A山川烈(熊本大工)</t>
  </si>
  <si>
    <t>◎A高城博文(九州健康科学研)</t>
  </si>
  <si>
    <t>人類働態学教育について</t>
  </si>
  <si>
    <t>討論会</t>
  </si>
  <si>
    <t>フェンシング競技における体格・体力について</t>
  </si>
  <si>
    <t>◎A木村直人・岡智子・伊藤孝(日本体育大学)</t>
  </si>
  <si>
    <t>歩行における足の動態と足底筋活動の関係</t>
  </si>
  <si>
    <t>◎A河内まき子・谷井克則・石川正俊・斉藤一朗・佐野吉雅・金谷喜久雄・内田謙(製品科学研究所)</t>
  </si>
  <si>
    <t>開眼時と遮眼時におけるヒトの歩行分析</t>
  </si>
  <si>
    <t>◎A中村貴志・柿沢敏文・中田英雄(筑波大学心身障害学系)</t>
  </si>
  <si>
    <t>運動と関連した頚部電位およびＥｒｂ点電位の表皮上記録</t>
  </si>
  <si>
    <t>◎A谷井克則・辻貞俊(製品科学研究所)</t>
  </si>
  <si>
    <t>女子大学生の生活行動と体力について</t>
  </si>
  <si>
    <t>◎A板井もりえ(共立女子大学)</t>
  </si>
  <si>
    <t>ナースの｢忙しさ｣と行動</t>
  </si>
  <si>
    <t>◎A早田悦子・山田里津(三井記念病院高等看護学院)</t>
  </si>
  <si>
    <t>マウス操作における最適Ｃ／Ｄ比の検討</t>
  </si>
  <si>
    <t>◎A岡田明・松下武・勝浦哲夫・菊池安行(千葉大学)</t>
  </si>
  <si>
    <t>高齢者の出し得る力と姿勢との関係について−建具・金物の操作</t>
  </si>
  <si>
    <t>◎A古瀬敏・森一生(建築研究所)</t>
  </si>
  <si>
    <t>若年者と老年者の夜間睡眠中の尿中エピネフリンのレベル</t>
  </si>
  <si>
    <t>◎A西原京子・守和子・小野幸雄(東京都精神研究所)</t>
  </si>
  <si>
    <t>在宅ねたきり老人の介護負担</t>
  </si>
  <si>
    <t>◎A岡島史佳・富田守(お茶の水女子大学)</t>
  </si>
  <si>
    <t>老人養護施設における介護職員の勤務と労働負担</t>
  </si>
  <si>
    <t>◎A越河六郎・渡辺明彦(労働科学研究所)</t>
  </si>
  <si>
    <t>創造的生産性と栄養−ビタミンＢ12摂取とクレペリンテスト</t>
  </si>
  <si>
    <t>◎A村上幸雄(栄養化学研究所)</t>
  </si>
  <si>
    <t>南極越冬小集団をサンプルにして，一つの働態学論提案</t>
  </si>
  <si>
    <t>キーボード高と肩腕部筋負担に関する研究</t>
  </si>
  <si>
    <t>◎A井谷徹、大谷透、青山英康(岡山大)</t>
  </si>
  <si>
    <t>交通に於る意味設計−高速道路分岐点での予告標識の効果−</t>
  </si>
  <si>
    <t>◎A堀野定雄、森みどり(神奈川大)</t>
  </si>
  <si>
    <t>タンカー災害と海の安全</t>
  </si>
  <si>
    <t>◎A田尻宗昭(神奈川大)</t>
  </si>
  <si>
    <t>病院外来患者の待ち時間に対する意識</t>
  </si>
  <si>
    <t>◎A森みどり、堀野定雄(神奈川大)</t>
  </si>
  <si>
    <t>女子のスポーツ活動を規定する環境的要因について</t>
  </si>
  <si>
    <t>新しい環境への適応−転校生の学校適応を考える−</t>
  </si>
  <si>
    <t>◎A塚本美恵子(ICU教育研究所)</t>
  </si>
  <si>
    <t>日本における南北過疎の老人暮らしの考察</t>
  </si>
  <si>
    <t>◎A松田喜美子(ヒューマン・エコロジー研)</t>
  </si>
  <si>
    <t>ヒトの代謝的過程で生成されるエネルギーと、弾性組織に蓄えられるエネルギーについて</t>
  </si>
  <si>
    <t>◎A船津京太郎、矢野千加史、石井勝(福岡教育大)</t>
  </si>
  <si>
    <t>血中成分からみたマラソンおよび陸上長距離選手の酸素運搬能</t>
  </si>
  <si>
    <t>◎A江橋博、西嶋洋子、大平充宣、芝山秀太郎、丸山芳一(明治生命、鹿屋体育大、鹿児島大)</t>
  </si>
  <si>
    <t>下着着用による胸部形状の経時的変化</t>
  </si>
  <si>
    <t>◎A芦沢玖美、数金昭見(大妻女子大)</t>
  </si>
  <si>
    <t>サイクル内足せき6点パターン解析からみた歩行運動のPreferred Tempos と心拍周期の関係について</t>
  </si>
  <si>
    <t>筋負担からみた躯幹運搬法 −「背負い」「額」「頭上」の比較</t>
  </si>
  <si>
    <t>◎A岡田守彦、進藤正雄(筑波大)</t>
  </si>
  <si>
    <t>中途失明者の歩行分析</t>
  </si>
  <si>
    <t>◎A中村貴志、中田英雄(筑波大)</t>
  </si>
  <si>
    <t>電車内におけるヒトの働態．立位姿勢の場合</t>
  </si>
  <si>
    <t>◎A片岡洵子、池田敦子、早弓惇(日本女子体育短大、日本女子体育大)</t>
  </si>
  <si>
    <t>Taraadにおける売子の姿勢の統計的理解</t>
  </si>
  <si>
    <t>◎A大澤清二、岡田守彦(大妻女子大、筑波大)</t>
  </si>
  <si>
    <t>集品作業における作業方法と負担</t>
  </si>
  <si>
    <t>◎A大西徳明、天明佳臣、酒井一博(東京農業大、労研)</t>
  </si>
  <si>
    <t>内田クレペリン検査による国際比較の一例−日本、シンガポール、ブラジル＜ことに栄養学的観点から＞</t>
  </si>
  <si>
    <t>◎A村上幸雄、山田耕嗣(栄養化学研、日本・精神技術研)</t>
  </si>
  <si>
    <t>睡眠の質の主観的評価と客観的評価の比較</t>
  </si>
  <si>
    <t>◎A守和子(労研)</t>
  </si>
  <si>
    <t>中高年作業者の24時間勤務における血圧の変動</t>
  </si>
  <si>
    <t>◎A渡辺明彦、酒井一博(労研)</t>
  </si>
  <si>
    <t>変則勤務者の生活時間</t>
  </si>
  <si>
    <t>◎A酒井一博、渡辺明彦(労研)</t>
  </si>
  <si>
    <t>シンポジウム</t>
    <phoneticPr fontId="3"/>
  </si>
  <si>
    <t>◎A稲岡司(熊本大)</t>
  </si>
  <si>
    <t>◎A織田正昭(東京大)</t>
  </si>
  <si>
    <t>◎A大井玄(東京大)</t>
  </si>
  <si>
    <t>◎A守山正樹(長崎大)</t>
  </si>
  <si>
    <t>◎A西垣克(東京大)</t>
  </si>
  <si>
    <t>生活の流れは遠賀川とともに　－筑豊の歴史と風土－</t>
  </si>
  <si>
    <t>中島忠雄（若菜小）</t>
  </si>
  <si>
    <t>左右差に関する研究　その2</t>
  </si>
  <si>
    <t>◎A柴田知己・坂口英二・原野勝・渡辺浩彰（九州芸工大）</t>
  </si>
  <si>
    <t>イライラに関する研究（第1報）</t>
  </si>
  <si>
    <t>◎A佐々木司・杉本洋介・佐藤陽彦（九州芸工大）</t>
  </si>
  <si>
    <t>高温環境下における頭部冷却が体温調節反応に及ぼす影響</t>
  </si>
  <si>
    <t>◎A吉次律俊・小林宏光・森下直樹（九州芸工大）</t>
  </si>
  <si>
    <t>保健室までの距離と来室状況</t>
  </si>
  <si>
    <t>◎A能美禎夫（宮崎日大学園）、草野勝彦（宮崎大）</t>
  </si>
  <si>
    <t>高齢者の健康度の分析</t>
  </si>
  <si>
    <t>佐藤和子（聖マリア学院短大）（無抄録）</t>
  </si>
  <si>
    <t>ペドメータ値からみた高齢者の身体活動量</t>
  </si>
  <si>
    <t>◎A山内千佐登・草野勝彦（宮崎大）</t>
  </si>
  <si>
    <t>高齢者体温の季節変動と日周変動</t>
  </si>
  <si>
    <t>◎A佐々木隆・山崎昌廣（熊本大）</t>
  </si>
  <si>
    <t>筑豊ゼミ発表</t>
  </si>
  <si>
    <t>オレはカーネーション農家</t>
  </si>
  <si>
    <t>井上茂之</t>
  </si>
  <si>
    <t>私の野草文化論</t>
  </si>
  <si>
    <t>野見山三千子</t>
  </si>
  <si>
    <t>ムラおこしへの衝動</t>
  </si>
  <si>
    <t>加治豊</t>
  </si>
  <si>
    <t>フォーラム「ふるさと『筑豊』を語る」－地域変動と個人史－</t>
  </si>
  <si>
    <t>司会 野見山薫</t>
  </si>
  <si>
    <t>簡易スポットチェック法による活動強度評価の問題点−ボリビア･アンデスでの事例より−</t>
  </si>
  <si>
    <t>◎A門司和彦、今井秀樹(長崎大、東京大)</t>
  </si>
  <si>
    <t>健常人の作業特性に対するビタミンB12（メチルコバラミン）の効果−内田クレペリン検査による検定−</t>
  </si>
  <si>
    <t>◎A村上幸雄、師岡孝次、町田敏久(栄養化学研)</t>
  </si>
  <si>
    <t>乳児の歩行開始を規定する要因について</t>
  </si>
  <si>
    <t>◎A岩田浩子(お茶の水大)</t>
  </si>
  <si>
    <t>足と履物に関する実態調査 II</t>
  </si>
  <si>
    <t>◎A高井明徳、三戸秀樹(大阪信愛女短大、近畿大)</t>
  </si>
  <si>
    <t>日本人の電車内の働態 III −複数乗車客、各種動作−</t>
  </si>
  <si>
    <t>語り合う小集団とその行動について</t>
  </si>
  <si>
    <t>◎A松田達郎(武蔵野美大)</t>
  </si>
  <si>
    <t>火災における避難行動の研究−事例からの検討−</t>
  </si>
  <si>
    <t>◎A三戸秀樹(近畿大)</t>
  </si>
  <si>
    <t>心拍数応答からみた救急隊員の負担</t>
  </si>
  <si>
    <t>◎A庄子卓朗、酒井一博、渡辺明彦、甲田茂樹、中桐伸五(早稲田大、他)</t>
  </si>
  <si>
    <t>看護婦の腰痛発症にかかわる職業性要因の疫学的検討</t>
  </si>
  <si>
    <t>◎A甲田茂樹、小河孝則、青山英康、久繁哲徳(岡山大、高知医大)</t>
  </si>
  <si>
    <t>山間地複合経営農家の腰部機能について</t>
  </si>
  <si>
    <t>◎A末永隆次郎、守田久代、今村禎子(久留米大、八女西部農業改良普及所)</t>
  </si>
  <si>
    <t>ゴミ回収作業における作業負担−ある博覧会場における清掃作業者の場合−</t>
  </si>
  <si>
    <t>在宅寝たきり老人をかかえる介護者の生活と健康に関する調査</t>
  </si>
  <si>
    <t>◎A田中治子、斎藤むら子(富士通、琉球大)</t>
  </si>
  <si>
    <t>バイク乗務員の局所の疲労と手首末梢循環、神経、運動機能ならびに自覚症状との関連についての検討</t>
  </si>
  <si>
    <t>◎A丹村敏則、岡田源義、清水学、武内敏彦(名古屋市大)</t>
  </si>
  <si>
    <t>Taraadにおける売子の姿勢の統計的理解（2）</t>
  </si>
  <si>
    <t>◎A大澤清二、佐川哲也、軽部光男、岡田守彦(大妻女子大、他)</t>
  </si>
  <si>
    <t>網膜色素変性症の弱視者におけるVDT作業による視疲労</t>
  </si>
  <si>
    <t>◎A高橋尚子、中田英雄(筑波大)</t>
  </si>
  <si>
    <t>高校生100km遠足における身体的変化</t>
  </si>
  <si>
    <t>◎A草野勝彦、仲家孝、能美禎夫(宮崎大、延岡養護学校、宮崎日大学園)</t>
  </si>
  <si>
    <t>反応動作準備期の重心動揺と全身反応時間</t>
  </si>
  <si>
    <t>◎A中田英雄、圓崎優子(筑波大)</t>
  </si>
  <si>
    <t>野球選手の形態的特徴−上肢・上肢帯を中心に−</t>
  </si>
  <si>
    <t>長距離ランナーにおける弾性エネルギーと有酸素性作業能力の関係</t>
  </si>
  <si>
    <t>◎A船津京太郎、市丸直人、翁正哲、金子史恵、石井勝(福岡教育大)</t>
  </si>
  <si>
    <t>パプアニューギニア山麓部サモ・クボ族のエネルギー消費量</t>
  </si>
  <si>
    <t>◎A稲岡司、大塚柳太郎、須田一弘(熊本大、東京大、北海道大)</t>
  </si>
  <si>
    <t>一年の間隔で二回測定された体重の値から何がわかるか−パプア・ニューギニア低地、ギデラ族の事例−</t>
  </si>
  <si>
    <t>◎A西野至、鈴木継美、大塚柳太郎、河辺俊雄、稲岡司、秋道智彌(東京大、熊本大、国立民族学博物館)</t>
  </si>
  <si>
    <t>◎A小木和孝(ILO労働安全衛生部長)</t>
  </si>
  <si>
    <t>シンポジウム</t>
    <phoneticPr fontId="3"/>
  </si>
  <si>
    <t>◎A高坂謙次(山口大教育)</t>
  </si>
  <si>
    <t>◎A溝端光雄(愛媛大工学)</t>
  </si>
  <si>
    <t>◎A大原啓志、三野善央(高知医大公衛)</t>
  </si>
  <si>
    <t>表情の筋電図による研究</t>
  </si>
  <si>
    <t>◎A山口真美(お茶の水女子大学)</t>
  </si>
  <si>
    <t>子どもの外反母指−新しい判定法による</t>
  </si>
  <si>
    <t>◎A岡田守彦・小久保秀子・進藤正雄(筑波大学体育科学系)</t>
  </si>
  <si>
    <t>Pedometer値からみた精神遅滞者の身体活動量について−１年間の縦断的変化−</t>
  </si>
  <si>
    <t>◎A安井友康・山岸雄一(神奈川県立三浦しらとり園)</t>
  </si>
  <si>
    <t>ビタミンＢ12(メチコバール)による作業特性改善効果</t>
  </si>
  <si>
    <t>◎A村上幸雄・師岡孝次・町田敏久・山田耕嗣(栄養化学研究所)</t>
  </si>
  <si>
    <t>料金徴収員の作業特性分析</t>
  </si>
  <si>
    <t>◎A庄司卓郎・渡辺昭彦・酒井一博(早稲田大学理工学部)</t>
  </si>
  <si>
    <t>高齢者のドア金物操作能力について</t>
  </si>
  <si>
    <t>◎A古瀬敏・後藤義明(建築研究所)</t>
  </si>
  <si>
    <t>武蔵野美大学生食堂・喫茶室における男女学生のグループ行動について</t>
  </si>
  <si>
    <t>◎A松田達郎(武蔵野美術大学)</t>
  </si>
  <si>
    <t>夜間の仮眠中の尿中エピネフリンのレベル</t>
  </si>
  <si>
    <t>◎A西原京子・守和子(東京都精神医学総合研究所)</t>
  </si>
  <si>
    <t>立位時うたた寝による姿勢の破綻</t>
  </si>
  <si>
    <t>◎A田中俊之・中田英雄(筑波大学心身障害学系)</t>
  </si>
  <si>
    <t>歯の咬耗と食生活</t>
  </si>
  <si>
    <t>◎A北条暉幸（産業医大）</t>
  </si>
  <si>
    <t>弾性エネルギーからみたスポーツ選手の運動適正</t>
  </si>
  <si>
    <t>◎A船津京太郎・矢野千加史・石井勝（福岡教育大）</t>
  </si>
  <si>
    <t>せき髄損傷者の日常生活活動量と健康意識について</t>
  </si>
  <si>
    <t>◎A藤家馨（総合せき損センター）</t>
  </si>
  <si>
    <t>手指触覚の左右差</t>
  </si>
  <si>
    <t>◎A柴田知己・杉本洋介・佐藤陽彦（九州芸工大）</t>
  </si>
  <si>
    <t>交代制勤務者の生活時間構造</t>
  </si>
  <si>
    <t>◎A宮崎透・明石勲・壱岐武志・佐々木司・佐藤陽彦（九州芸工大）</t>
  </si>
  <si>
    <t>睡眠脳波からみた仮眠効果の実験的研究</t>
  </si>
  <si>
    <t>◎A明石勲・佐々木司・佐藤陽彦（九州芸工大）</t>
  </si>
  <si>
    <t>「眠たさ」からみた仮眠効果の実験的研究</t>
  </si>
  <si>
    <t>◎A佐々木司・佐藤陽彦・明石勲（九州芸工大）</t>
  </si>
  <si>
    <t>店内作業の人間工学的問題点</t>
  </si>
  <si>
    <t>◎A肝付邦憲（近畿大）</t>
  </si>
  <si>
    <t>◎A高尾建次(三菱総研行動科学)</t>
  </si>
  <si>
    <t>鼎談：労働と健康－産業医が語るウラ話－</t>
  </si>
  <si>
    <t>◎A高田和美（三井石油化学）、中野豊道（マツダ病院）、馬場快彦（産業医大）</t>
  </si>
  <si>
    <t>72時間断眠中のポリグラフの変化</t>
  </si>
  <si>
    <t>◎A西原京子(東京都精神医学研究所)</t>
  </si>
  <si>
    <t>GRASP法による成人女子背面カーブの定量的検討</t>
  </si>
  <si>
    <t>◎A松山容子・山崎生美・吉村真由美・高部啓子(大妻女子大学家政学科)</t>
  </si>
  <si>
    <t>不快刺激に対するごまかしの表情の表出パタン</t>
  </si>
  <si>
    <t>◎A山口真美(お茶の水女子大学人間文化)</t>
  </si>
  <si>
    <t>操作機能のカラーイメージステレオタイプ</t>
  </si>
  <si>
    <t>◎A堀田明裕・吉岡松太郎(製品科学研究所)</t>
  </si>
  <si>
    <t>コミュニケーションにおいてとられる空間配置の検討</t>
  </si>
  <si>
    <t>◎A小西啓史(武蔵野女子美術大学)</t>
  </si>
  <si>
    <t>高齢者の利用に適した階段手すりについて</t>
  </si>
  <si>
    <t>◎A古瀬敏・後藤義明・小西健夫(建築研究所)</t>
  </si>
  <si>
    <t>奥行き知覚と眼球運動の関係</t>
  </si>
  <si>
    <t>◎A柿沢敏文・斎田真也(筑波大学心身障害学系)</t>
  </si>
  <si>
    <t>筋電図からみた視覚障害者の歩行</t>
  </si>
  <si>
    <t>◎A中村貴志・圓崎優子・中田英雄(筑波大学心身障害学系)</t>
  </si>
  <si>
    <t>自律神経機能の２次元計測モデル</t>
  </si>
  <si>
    <t>◎A大澤清二(大妻女子大学人間生活科学研究所)</t>
  </si>
  <si>
    <t>障害者卓球の上達過程を評価するための一つの試み</t>
  </si>
  <si>
    <t>◎A田中俊之(埼玉県障害者交流センタースポーツ指導課)</t>
  </si>
  <si>
    <t>人力機械の操作働態に関する研究－手動式及び足踏み式機械の入力操作能力－</t>
  </si>
  <si>
    <t>◎A寺地弘幸・山口進吾（西田鉄工）、唐津邦利（熊本大）</t>
  </si>
  <si>
    <t>幼児の生活行動と性差に関する研究</t>
  </si>
  <si>
    <t>◎A柴田知己・山口貴嗣・佐藤陽彦（九州芸工大）</t>
  </si>
  <si>
    <t>Dual energy x-ray absorptiometry(DEXA)法による腰椎骨塩濃度年齢推移、性差</t>
  </si>
  <si>
    <t>◎A井本岳秋・高沢竜一・中島仁子・中根惟武・澤田芳男（熊本体力研）</t>
  </si>
  <si>
    <t>照度と色温度が生体に及ぼす影響について</t>
  </si>
  <si>
    <t>◎A三小田一夫・小林宏光・安河内朗（九州芸工大）</t>
  </si>
  <si>
    <t>一過性聴覚閾値移動の回復過程に及ぼす要因について</t>
  </si>
  <si>
    <t>◎A吉成朋広・小林宏光・安河内朗（九州芸工大）</t>
  </si>
  <si>
    <t>◎A瀧川勝雄（大塚製薬（株）・能力開発研　所長）</t>
  </si>
  <si>
    <t>◎A横田淳（マツダ（株）常務・本社工場長（前・アメリカ・MMUC副社長））</t>
  </si>
  <si>
    <t>◎A板倉壽郎(お茶の水大)</t>
  </si>
  <si>
    <t>◎A久保幸夫(慶応大)</t>
  </si>
  <si>
    <t>◎A馬場悠男(国立科博)</t>
  </si>
  <si>
    <t>◎A小原嘉明(東京農工大)</t>
  </si>
  <si>
    <t>東京農工大</t>
    <rPh sb="0" eb="2">
      <t>トウキョウ</t>
    </rPh>
    <rPh sb="2" eb="5">
      <t>ノウコウダイ</t>
    </rPh>
    <phoneticPr fontId="3"/>
  </si>
  <si>
    <t>高齢者の健康の規定要因−主に家族関係を中心にして−</t>
  </si>
  <si>
    <t>◎A岡島史佳、佐藤真弓、谷口彩子、富田守(お茶の水大)</t>
  </si>
  <si>
    <t>病院勤務者の疲労感と健康度に関する調査</t>
  </si>
  <si>
    <t>◎A町田尊、斎藤むら子(琉球大)</t>
  </si>
  <si>
    <t>タイのオートバイ工場における夜勤調査</t>
  </si>
  <si>
    <t>◎AKhai Ton That、川上剛、Chalermchai Chaikittiporn、Ni Ni(Mahidol大、他)</t>
  </si>
  <si>
    <t>ナップ研究の動向と今後の展望</t>
  </si>
  <si>
    <t>◎A佐々木司、斎藤良夫、菊池安行(千葉大、中央大)</t>
  </si>
  <si>
    <t>操作機能のカラーイメージステレオタイプ（2）</t>
  </si>
  <si>
    <t>◎A吉岡松太郎、堀田明裕(製品科研)</t>
  </si>
  <si>
    <t>高齢者専用住宅のデザイン上の問題点について</t>
  </si>
  <si>
    <t>◎A古瀬敏、田中賢、太田昭夫、渡辺喜代美(建築研、積水ハウス、東京都住宅局)</t>
  </si>
  <si>
    <t>生産技能類型化に関する研究</t>
  </si>
  <si>
    <t>◎A森和夫、菊池安行(職業訓練大学校、千葉大)</t>
  </si>
  <si>
    <t>咀嚼機能と歯の咬耗</t>
  </si>
  <si>
    <t>◎A北条暉幸(産業医大)</t>
  </si>
  <si>
    <t>足と履物に関する実態調査　III</t>
  </si>
  <si>
    <t>女子学生の時間経過に伴う椅座姿勢の変化</t>
  </si>
  <si>
    <t>◎A村田香織、森下はるみ(お茶の水大)</t>
  </si>
  <si>
    <t>投球動作における肩部筋群の筋電図解析</t>
  </si>
  <si>
    <t>◎A田中秀幸(大妻女子大)</t>
  </si>
  <si>
    <t>手指の機能分化に関する生機構学的解析</t>
  </si>
  <si>
    <t>◎A真家和生(大妻女子大)</t>
  </si>
  <si>
    <t>反応動作前の重心動揺と全身反応時間の関係</t>
  </si>
  <si>
    <t>◎A中田英雄、中村貴志、圓崎優子(筑波大)</t>
  </si>
  <si>
    <t>筋電位波形と表面電極位置−多点筋電位計測による検討</t>
  </si>
  <si>
    <t>◎A岡田守彦、斎藤健治、佐渡山亜兵、増田正(筑波大、製品科研)</t>
  </si>
  <si>
    <t>きめの勾配による奥行知覚と表面構造</t>
  </si>
  <si>
    <t>◎A斎藤真里(お茶の水大)</t>
  </si>
  <si>
    <t>「息・呼吸・波長が合う」二者関係における、意識と行動について</t>
  </si>
  <si>
    <t>◎A内野希代子(お茶の水大)</t>
  </si>
  <si>
    <t>表情判別における注視点の相異の影響</t>
  </si>
  <si>
    <t>◎A山口真美(お茶の水大)</t>
  </si>
  <si>
    <t>ラーマ・キエン物語壁画における坐法の統計的研究</t>
  </si>
  <si>
    <t>◎A大澤清二、佐川哲也(大妻女子大)</t>
  </si>
  <si>
    <t>都鄙差からみたタイ国ウボン県の子供の遊びの動態</t>
  </si>
  <si>
    <t>◎A佐川哲也、大澤清二、岡田守彦(大妻女子大)</t>
  </si>
  <si>
    <t>生活行動の季節差−女子大学生の夏と冬の生活について</t>
  </si>
  <si>
    <t>自己との関連から見た対人魅力</t>
  </si>
  <si>
    <t>◎A渡辺みのり、山口真美（お茶の水女子大）</t>
  </si>
  <si>
    <t>少女マンガにおけるヒロインの顔の形態分析の試み</t>
  </si>
  <si>
    <t>◎A金城悟（東京成徳短大）</t>
  </si>
  <si>
    <t>習得方法からみた東北タイの子どもの遊び</t>
  </si>
  <si>
    <t>◎A佐川哲也、大澤清二（大妻女子大）</t>
  </si>
  <si>
    <t>生産技能の類型化に関する研究（第2報）</t>
  </si>
  <si>
    <t>◎A森和夫（職業訓練大学校）、菊池安行（千葉大）</t>
  </si>
  <si>
    <t>バーバルプロトコル法による自動車運転時の行動分析－カーナビゲーションシステムの利用形態とランドマークについて－</t>
  </si>
  <si>
    <t>◎A吉岡松太郎、赤松幹之、堀田明裕（製品科研）、川嶋弘尚、大門樹（慶応大）、今長信浩（土木研）、福田邦浩（道路新産業開発機構）</t>
  </si>
  <si>
    <t>労働・生活環境におけるパッシブスモーキングの問題</t>
  </si>
  <si>
    <t>網膜色素変性症の読書時の眼球運動特性</t>
  </si>
  <si>
    <t>◎A柿沢敏文、中村雅也、中田英雄（筑波大）</t>
  </si>
  <si>
    <t>◎A渡辺みのり・山口真美(お茶の水女子大)</t>
  </si>
  <si>
    <t>◎A金城悟(東京成徳短大・幼児教育)</t>
  </si>
  <si>
    <t>◎A佐川哲也・大澤清二(大妻女子大・人間生活科研)</t>
  </si>
  <si>
    <t>生産技能の類型化に関する研究(第２報)</t>
  </si>
  <si>
    <t>◎A森和夫・菊池安行(職業訓練大学校)</t>
  </si>
  <si>
    <t>バーバルプロトコル法による自動車運転時の行動分析−ｶｰﾅﾋﾞｹﾞｰｼｮﾝｼｽﾃﾑの利用形態とﾗﾝﾄﾞﾏｰｸについて−</t>
  </si>
  <si>
    <t>◎A吉岡松太郎・赤松幹之・堀田明博・川嶋弘尚・大門樹・今長信浩・福田邦宏(製科研)</t>
  </si>
  <si>
    <t>◎A古瀬敏(建築研)</t>
  </si>
  <si>
    <t>◎A柿沢敏文・中村雅也・中田英雄(筑波大・心身障害)</t>
  </si>
  <si>
    <t>むなかたあれこれ</t>
  </si>
  <si>
    <t>宗像あれこれ</t>
  </si>
  <si>
    <t>立部祐道（別格本山・鎮国寺）</t>
  </si>
  <si>
    <t>市民総合文化公園施設「宗像ユリックス」の視察</t>
  </si>
  <si>
    <t>井川良久（ユリックス館長）</t>
  </si>
  <si>
    <t>精神作業とFmθ</t>
  </si>
  <si>
    <t>小沢厳矢（九州芸工大）</t>
  </si>
  <si>
    <t>日本と台湾の青少年の有酸素機能の生活調査の関係について</t>
  </si>
  <si>
    <t>翁正哲、石井勝（福岡教育大）</t>
  </si>
  <si>
    <t>有酸素運動が精神作業に及ぼす影響について</t>
  </si>
  <si>
    <t>◎A村木里志、菊地邦雄（広島大）</t>
  </si>
  <si>
    <t>高校男子400mランナーにおける身体的状況の検討</t>
  </si>
  <si>
    <t>船津京太郎、飯干智晃、中島正之、石井勝（福岡教育大）</t>
  </si>
  <si>
    <t>反応時間による左右大脳半球機能差の評価</t>
  </si>
  <si>
    <t>飯塚圭（九州芸工大）</t>
  </si>
  <si>
    <t>バサロ泳法に要求される有酸素機能特性について</t>
  </si>
  <si>
    <t>◎A金子史恵、石井勝（福岡教育大）</t>
  </si>
  <si>
    <t>Menstral Cycleが一過性聴覚閾値移動に及ぼす影響</t>
  </si>
  <si>
    <t>◎A堀千晴、中島浩二、佐藤陽彦（九州芸工大）</t>
  </si>
  <si>
    <t>足の舟状骨粗面の高さ及び土ふまず面積と弾性エネルギーの関係</t>
  </si>
  <si>
    <t>市丸直人、船津京太郎、石井勝（福岡教育大）</t>
  </si>
  <si>
    <t>車椅子生活者の体力は運動習慣によって向上し得るか？</t>
  </si>
  <si>
    <t>◎A入沢雅典、山崎昌廣（広島大）、佐々木久登（広島鉄道病院）、甲斐健児（中国労災病院）、大床桂介（興生総合病院）</t>
  </si>
  <si>
    <t>脊損者の活動量におよぼす脊損レベルおよび運動習慣の影響</t>
  </si>
  <si>
    <t>◎A大床桂介（興生総合病院）、山崎昌廣、入沢雅典（広島大）、佐々木久登（広島鉄道病院）、甲斐健児（中国労災病院）</t>
  </si>
  <si>
    <t>広島大学における障害者体育実技の実態</t>
  </si>
  <si>
    <t>◎A山崎昌廣、難波紘二、荒井貞光、磨井祥夫（広島大）</t>
  </si>
  <si>
    <t>歩行に関する事例研究－万歩計の測定から－</t>
  </si>
  <si>
    <t>◎A平松携（尾道短大）</t>
  </si>
  <si>
    <t>子どもの体組成と最大酸素摂取量</t>
  </si>
  <si>
    <t>池田修（福岡教育大）</t>
  </si>
  <si>
    <t>わが国の喫煙の実態と禁煙活動について</t>
  </si>
  <si>
    <t>女子学生の足サイズと靴サイズの関連</t>
  </si>
  <si>
    <t>◎A熊倉千代子、楠本彩乃、芦澤玖美（大妻女子大人間生活科学研）</t>
  </si>
  <si>
    <t>足関節可動域とテーピングの効果</t>
  </si>
  <si>
    <t>◎A岡田守彦、平野清孝、進藤正雄、小島龍平（筑波大体育）</t>
  </si>
  <si>
    <t>女子スポーツ種目選択に関与する体力的要因につい</t>
  </si>
  <si>
    <t>岩田浩子（名古屋女子大）</t>
  </si>
  <si>
    <t>心電図R-R間隔の生理的意味</t>
  </si>
  <si>
    <t>◎A庄司卓郎、斉藤むら子（早大理工）、渡辺明彦、川上剛、酒井一博（労研）</t>
  </si>
  <si>
    <t>二足起立行動時におけるラット固有背筋の筋活動</t>
  </si>
  <si>
    <t>◎A小島龍平、岡田守彦（筑波大体育）、松村秋芳（防衛医大生物）</t>
  </si>
  <si>
    <t>看護婦が深夜勤務時にとる仮眠の効果について（第1報）－睡眠脳波構造と勤務時の覚醒水準の変化－</t>
  </si>
  <si>
    <t>◎A佐々木司（千葉大院）、菊池安行（千葉大）、新藤悦子（三井記念病院高等看護学院）</t>
  </si>
  <si>
    <t>生活センシングのための超音波尿意センサ</t>
  </si>
  <si>
    <t>◎A児玉廣之、口ノ町康夫、稗田一郎、佐藤滋（製科研）、武市仁、松本博治（林電気）</t>
  </si>
  <si>
    <t>尋常性天疱瘡の症状実態とステロイドパルス療法に依る副作用の実態</t>
  </si>
  <si>
    <t>◎A梅田徹（浪速短大）</t>
  </si>
  <si>
    <t>看護労働の過失責任と業務改善の必要性－判例をめぐる一考察－</t>
  </si>
  <si>
    <t>◎A田中幸子（神奈川大）</t>
  </si>
  <si>
    <t>認知・操作特性から見たソフトデザインの操作性評価の試み</t>
  </si>
  <si>
    <t>◎A岡田明、細田彰一、勝浦哲夫、菊池安行（千葉大）</t>
  </si>
  <si>
    <t>作業動作の習熟に関する研究－両手同時動作によるピン・ボード作業の場合－</t>
  </si>
  <si>
    <t>◎A小黒芳男（神奈川大）</t>
  </si>
  <si>
    <t>生産技術の類型化に関する研究（第3報）</t>
  </si>
  <si>
    <t>◎A森和夫（職業訓練大）、菊池安行（千葉大）</t>
  </si>
  <si>
    <t>トラックターミナル仕分け作業における働態と労働技能</t>
  </si>
  <si>
    <t>◎A堀野定雄、森みどり（神奈川大）</t>
  </si>
  <si>
    <t>堀野定雄、森みどり（神奈川大）</t>
  </si>
  <si>
    <t>郡部と都市部の幼児の生活と発達の比較</t>
  </si>
  <si>
    <t>◎A佐藤陽彦、丸林洋大（九州芸工大）</t>
  </si>
  <si>
    <t>過疎山村の独居高齢者の生活について</t>
  </si>
  <si>
    <t>◎A大橋信夫、下平佳江（長野県短大）</t>
  </si>
  <si>
    <t>組織内生涯学習の試み</t>
  </si>
  <si>
    <t>◎A松田達朗（群馬県立東毛学習文化センター）</t>
  </si>
  <si>
    <t>タイの伝統的身体技法</t>
  </si>
  <si>
    <t>◎A大澤清二、笠井直美、武川もと子、佐川哲也（大妻女子大）</t>
  </si>
  <si>
    <t>「お節料理」にみる生活技術の消失過程</t>
  </si>
  <si>
    <t>◎A武川もと子、青木宏、佐川哲也、大澤清二（大妻女子大）</t>
  </si>
  <si>
    <t>沖縄県大宜味むら謝名城における大正・昭和初期の食生活</t>
  </si>
  <si>
    <t>◎A仲田奈々子、佐藤弘明、大塚柳太郎（東京大）</t>
  </si>
  <si>
    <t>生態学的視点からみた東北タイにおけるモチ米食の都鄙差</t>
  </si>
  <si>
    <t>施設トマト営農家にみる生活態様について</t>
  </si>
  <si>
    <t>◎A池田良夫（愛知工大）</t>
  </si>
  <si>
    <t>中堅サラリーマンの残業と休日労働について－居住団地の戸別訪問調査にみる制度と実態のずれ－</t>
  </si>
  <si>
    <t>◎A塩沢美代子（恵泉女学園大）</t>
  </si>
  <si>
    <t>パプアニューギニアとインドネシアにおける熱帯林業の労働負担と健康影響</t>
  </si>
  <si>
    <t>◎A稲岡司、二塚信（熊本大）、大塚柳太郎（東京大）、桜井忠義（日本体育大）、門司和彦（長崎大）、五十嵐忠孝（京都大）</t>
  </si>
  <si>
    <t>Discrimination of length and height with a long cane</t>
  </si>
  <si>
    <t>◎AJuang Sunanto(Tsukuba Univ.)、Masaya Nakamura(Tokushima School for the Blind)、Hideo Nakata(Tsukuba Univ.)</t>
  </si>
  <si>
    <t>障害者と共におこなう帆船活動</t>
  </si>
  <si>
    <t>◎A圓崎優子（筑波大学附属桐が丘養護学校）</t>
  </si>
  <si>
    <t>精神薄弱者施設職員の健康に関する調査</t>
  </si>
  <si>
    <t>◎A安井友康（北海道教育大）、山岸雄一（神奈川県立津久井やまゆり園）</t>
  </si>
  <si>
    <t>群馬県における学校5日制と周囲環境の問題</t>
  </si>
  <si>
    <t>◎A岩下丈太郎、池上徹、岸田孝弥（高崎経済大）</t>
  </si>
  <si>
    <t>東北タイに見られる子どもの生活と姿勢</t>
  </si>
  <si>
    <t>家事作業の姿勢と生理機能</t>
  </si>
  <si>
    <t>◎A白井順子（お茶の水女子大院）</t>
  </si>
  <si>
    <t>身体寸法の計測と分析</t>
  </si>
  <si>
    <t>◎A吉岡松太郎、河内まき子、横井孝志、堀田明裕（製品科研）</t>
  </si>
  <si>
    <t>操作行動におけるメンタルモデルの実験</t>
  </si>
  <si>
    <t>◎A田中晴美（筑波大）、堀田明裕、吉岡松太郎（製品科研）</t>
  </si>
  <si>
    <t>24時間断眠中の生理・心理機能動態（第2報）－断眠開始時刻の違いによる機能動態の差異－</t>
  </si>
  <si>
    <t>◎A庄司卓郎、斉藤むら子（早大）、川上剛、酒井一博（労研）</t>
  </si>
  <si>
    <t>タイにおける交替勤務制度調査</t>
  </si>
  <si>
    <t>◎APramuk Osiri(Mahidol Univ.)、川上剛、酒井一博（労働科研）</t>
  </si>
  <si>
    <t>ヴィエトナム、メコンデルタにおける農業労働衛生に関する基礎調査</t>
  </si>
  <si>
    <t>◎ATon That Khai(Vi Thanh Hospital School)、川上剛、酒井一博（労働科研）</t>
  </si>
  <si>
    <t>生物リズムの中枢機構</t>
  </si>
  <si>
    <t>川村浩（東亜大院）／司会 幡司明（東亜大院）</t>
  </si>
  <si>
    <t>食品分野におけるバイオテクノロジー</t>
  </si>
  <si>
    <t>義平邦利（東亜大院）／司会 幡司明（東亜大院）</t>
  </si>
  <si>
    <t>脚筋温の低下と瞬発性筋パワー</t>
  </si>
  <si>
    <t>◎A石井勝（福岡教育大）、G.フェレティ、C.モイア、P.チェレテリ（スイス・ジュネーブ大 CMU）</t>
  </si>
  <si>
    <t>走査電顕によるヒト神経組織形状像における規則性</t>
  </si>
  <si>
    <t>◎A北條暉幸（産業医科大）</t>
  </si>
  <si>
    <t>Fmθと他の生体情報との関連性</t>
  </si>
  <si>
    <t>◎A中島浩二、堀千晴、佐藤陽彦（九州芸工大）</t>
  </si>
  <si>
    <t>森林作業従事者の作業に関する諸感情</t>
  </si>
  <si>
    <t>◎A長谷川徹也（近畿大）、井上公基（日本大）</t>
  </si>
  <si>
    <t>繰り返し計算作業の一連続作業と休憩時間のあり方</t>
  </si>
  <si>
    <t>◎A弓桁光宏、大島靖夫（東亜大）、松本一弥（東亜大院）、長谷川徹也（近畿大）</t>
  </si>
  <si>
    <t>メンタルワークロードの主観的評価法</t>
  </si>
  <si>
    <t>◎A三宅晋司（産業医大）</t>
  </si>
  <si>
    <t>機械文明の中の手の働き</t>
  </si>
  <si>
    <t>◎A肝付邦憲（千葉工大）</t>
  </si>
  <si>
    <t>肝付邦憲（千葉工大）</t>
  </si>
  <si>
    <t>スライド・シフトにおける体温・活動数の適応</t>
  </si>
  <si>
    <t>◎A石原金由（ノートルダム清心女子大）</t>
  </si>
  <si>
    <t>携帯用計測システムを用いた交替勤務者の概日リズム</t>
  </si>
  <si>
    <t>◎A松本一弥（東亜大院）、石原金由（ノートルダム清心女子大）</t>
  </si>
  <si>
    <t>パターン認識におけるカオス基底波の強度について</t>
  </si>
  <si>
    <t>◎A今井義量（熊本短大）</t>
  </si>
  <si>
    <t>飲料水の危機－今・飲み水が危ない－</t>
  </si>
  <si>
    <t>◎A山本一美、寺石和弘、幡司明（東亜大）</t>
  </si>
  <si>
    <t>学生アルバイトからみた臨時雇用の実態</t>
  </si>
  <si>
    <t>中高齢者雇用に関する雇用側意識の調査研究</t>
  </si>
  <si>
    <t>タイの女性夜勤労働者の作業負担</t>
  </si>
  <si>
    <t>◎A酒井一博、川上剛（労働科研）、ブラムック・オシリ、チャラームチャイ・チャイキッティポーン（タイ・マヒドン大）</t>
  </si>
  <si>
    <t>夜勤に雪道走行した長距離高速バス運転者の行動と生体反応</t>
  </si>
  <si>
    <t>◎A守和子、飯田裕康、前原直樹、渡辺明彦、酒井一博（労働科研）</t>
  </si>
  <si>
    <t>「ジャスト・イン・タイム」方式の立位作業と椅子の使用状況</t>
  </si>
  <si>
    <t>◎A近藤雄二（天理大）</t>
  </si>
  <si>
    <t>近藤雄二（天理大）</t>
  </si>
  <si>
    <t>ハレとケの食における調理率の年次的変遷と将来予測</t>
  </si>
  <si>
    <t>◎A武川素子、笠井直美、大澤清二（大妻女子大）</t>
  </si>
  <si>
    <t>インドネシア、東カリマンタン州、クニャー・ダヤク族の農業の形態について</t>
  </si>
  <si>
    <t>◎A阿部卓、大塚柳太郎、吉田真季、渡辺実香（東京大）</t>
  </si>
  <si>
    <t>東北タイにおける伝統遊技(竹馬）の消失</t>
  </si>
  <si>
    <t>◎A大澤清二、笠井直美（大妻女子大）、佐川哲也（金沢大）、国土将平（筑波大）</t>
  </si>
  <si>
    <t>東北タイウボン県民の生活とボートレース</t>
  </si>
  <si>
    <t>◎A佐川哲也（金沢大）、大澤清二、笠井直美（大妻女子大）</t>
  </si>
  <si>
    <t>マラソン選手に見る走行の四肢運動様式について</t>
  </si>
  <si>
    <t>奥行知覚認知に於ける錯視効果と学習効果について</t>
  </si>
  <si>
    <t>◎A四宮孝史、佐藤陽彦（九州芸工大）、大久保堯夫（日本大）</t>
  </si>
  <si>
    <t>生産技能の類型化に関する研究（第４報）</t>
  </si>
  <si>
    <t>◎A森和夫（職業能力開発大学校）、菊池安行（千葉大）</t>
  </si>
  <si>
    <t>教室内温度環境の指数</t>
  </si>
  <si>
    <t>◎A太田武夫、近藤益子、太田にわ（岡山大・医療技術短大）</t>
  </si>
  <si>
    <t>工場内の自動化区域内における早期被害者救出のための検知方式の検討</t>
  </si>
  <si>
    <t>◎A中野豊道（マツダ病院）</t>
  </si>
  <si>
    <t>現場自主対応で安全衛生を進める要因－タイの中小企業における経験から－</t>
  </si>
  <si>
    <t>◎A川上剛、酒井一博（労働科研）、ナルモン・ダンクン（タイ保健省）</t>
  </si>
  <si>
    <t>偏側性－利き眼と手、足、耳における偏側性およびそれらの間の相関について－</t>
  </si>
  <si>
    <t>◎A佐藤陽彦川窪秀明（九州芸工大）</t>
  </si>
  <si>
    <t>筋収縮様式が随意運動開始前の表面筋電位変化および脳電位構成成分に及ぼす影響</t>
  </si>
  <si>
    <t>◎A谷井克則（生命工学技研）</t>
  </si>
  <si>
    <t>立位時における足圧と下肢筋の活動－足位による比較－</t>
  </si>
  <si>
    <t>◎A岡田守彦、野中宏、小島龍平（筑波大）</t>
  </si>
  <si>
    <t>筋放電量と最大外転角度との関連から見た足趾外転能力の評価について</t>
  </si>
  <si>
    <t>◎A田中秀幸（東京農工大）、真家和生、柿山哲治（大妻女子大）</t>
  </si>
  <si>
    <t>筋電図から見た足の母指外転筋・小指外転筋最大持続収縮時の疲労の様相について</t>
  </si>
  <si>
    <t>◎A真家和生（大妻女子大）、田中秀幸（東京農工大）、柿山哲治、高石昌弘（大妻女子大）</t>
  </si>
  <si>
    <t>知的障害者の身体活動－心拍数と歩数の分析－</t>
  </si>
  <si>
    <t>◎A安井友康（北海道教育大）、山岸雄一（小田原児童相談所）</t>
  </si>
  <si>
    <t>埼玉県障害者交流センターにおける利用登録者の分布と活動状況</t>
  </si>
  <si>
    <t>◎A田中俊之、丸山恭子（埼玉県障害者交流センター）</t>
  </si>
  <si>
    <t>Perceiving Aperture Size by Haptic Probing With a Long Cane</t>
  </si>
  <si>
    <t>◎AJuang Sunanto(Tsukuba Univ.)、Kim Young Bee(Dong A Univ.)、Hideo Nakata(Tsukuba Univ.)</t>
  </si>
  <si>
    <t>築地魚市場における労働者の働態についてILO「安全、衛生と作業条件の改善のためのチェックリスト」を用いた職場点検事例報告</t>
  </si>
  <si>
    <t>◎A池上徹、岸田孝弥（高崎経済大）、渡辺明彦、前原直樹（労働科研）</t>
  </si>
  <si>
    <t>看護婦が深夜勤務時にとる仮眠の効果－覚醒時脳波の分析－</t>
  </si>
  <si>
    <t>◎A佐々木司、菊池安行（千葉大）、新藤悦子（三井記念病院高等看護学院）</t>
  </si>
  <si>
    <t>表面筋電図による作業負担の評価</t>
  </si>
  <si>
    <t>◎A川上剛、酒井一博（労働科研）</t>
  </si>
  <si>
    <t>コクピットのインターフェイスとパイロット働態</t>
  </si>
  <si>
    <t>◎A堀野定雄、森みどり、森木茂（神奈川大）</t>
  </si>
  <si>
    <t>読書能力に及ぼす加齢の影響について</t>
  </si>
  <si>
    <t>高齢者のサッケード追視の特徴</t>
  </si>
  <si>
    <t>◎A金映妃（東亜大　韓国）、中田英雄（筑波大）</t>
  </si>
  <si>
    <t>長崎大</t>
  </si>
  <si>
    <t>無人化工場にむけての省人化による新しい災害とその対策の試み</t>
  </si>
  <si>
    <t>◎A中野豊道、中野雅文（マツダ病院）</t>
  </si>
  <si>
    <t>麺製造工場を対象とした高齢者のための職務再設計に関する事例報告</t>
  </si>
  <si>
    <t>◎A松永哲哉、奥武久典、平井誠一郎、藤井善浩、長谷川徹也（近畿大）、松本一弥（東亜大）</t>
  </si>
  <si>
    <t>最大化作業時におけるマスク着用の影響</t>
  </si>
  <si>
    <t>◎A船津京太郎、森川寿人（九州女子短大）</t>
  </si>
  <si>
    <t>脊髄損傷者の麻痺部血流量に及ぼすArm Cranking運動の影響</t>
  </si>
  <si>
    <t>◎A山崎昌廣、村木里志、石井好二郎、菊地邦雄（広島大）</t>
  </si>
  <si>
    <t>疲労性筋収縮中の表面筋電図の変化の解釈について</t>
  </si>
  <si>
    <t>ファジイ処理を導入した個人健康管理システム</t>
  </si>
  <si>
    <t>雲仙不賢岳災害が児童生徒の発育発達と呼吸循環系機能に与える影響について</t>
  </si>
  <si>
    <t>◎A小原達郎（長崎大）</t>
  </si>
  <si>
    <t>南極の研究と越冬集団の人間科学</t>
  </si>
  <si>
    <t>松田達朗</t>
  </si>
  <si>
    <t>最近の機械化労働と人類働態</t>
  </si>
  <si>
    <t>電機産業における技術革新と働態</t>
  </si>
  <si>
    <t>落合孝則（富士通）</t>
  </si>
  <si>
    <t>航空管制における技能と安全</t>
  </si>
  <si>
    <t>飯田裕康（労働科学研）</t>
  </si>
  <si>
    <t>農業における機械化と災害防止</t>
  </si>
  <si>
    <t>渡部眞也（滋賀医大）</t>
  </si>
  <si>
    <t>労働者の健康と安全</t>
  </si>
  <si>
    <t>運転労働における循環器負担（血圧、姿勢、重量物、安全）</t>
  </si>
  <si>
    <t>守和子（労働科学研）</t>
  </si>
  <si>
    <t>作業姿勢と働きやすさの工夫（VDT、作業空間、姿勢変換、視環境）</t>
  </si>
  <si>
    <t>酒井一博（労働科学研）</t>
  </si>
  <si>
    <t>腰痛予防（立ち作業姿勢、一連作業時間－休憩、作業面高）</t>
  </si>
  <si>
    <t>ストレスと過労死（メンタルストレス、疲労・過労、予防）</t>
  </si>
  <si>
    <t>斉藤良夫（中央大）</t>
  </si>
  <si>
    <t>占領期における医療労働とアメリカの反共政策</t>
  </si>
  <si>
    <t>中高年齢者のキャパビリティについて</t>
  </si>
  <si>
    <t>老人保健事業の先進的な実施方策の評価に関する研究－対象者の情報把握方法－</t>
  </si>
  <si>
    <t>◎A岡島史佳、荒木俊一、村田勝敬、楢村裕美（東京大）、佐々木和人（ナトメック七里病院）</t>
  </si>
  <si>
    <t>大規模小売店の防災設備と従業員の防災意識の実態評価について</t>
  </si>
  <si>
    <t>◎A池上徹、岸田孝弥（高崎経済大）</t>
  </si>
  <si>
    <t>多発する家庭内災害と働態重視の対策　1)誤使用論から設計欠陥論へ</t>
  </si>
  <si>
    <t>多発する家庭内災害と働態重視の対策　1)事故発生過程の記録・分析の改善</t>
  </si>
  <si>
    <t>農業労働災害事故の発生原因と対策に関する一考察</t>
  </si>
  <si>
    <t>肥満傾向を示した知的障害者の体重変動と身体活動</t>
  </si>
  <si>
    <t>◎A安井友康（北海道教育大）</t>
  </si>
  <si>
    <t>低負荷微細操作における手指の制御動作について</t>
  </si>
  <si>
    <t>足踏み測定器による歩行パターンの解析</t>
  </si>
  <si>
    <t>◎A高井明徳（大阪信愛女学院短大）</t>
  </si>
  <si>
    <t>人の梯子登りの動作と筋活動</t>
  </si>
  <si>
    <t>◎A岡田守彦、宮下節、大山圭悟、山田洋（筑波大）</t>
  </si>
  <si>
    <t>クレーンの操作性評価の実験中にみられた心拍反応の一例</t>
  </si>
  <si>
    <t>◎A酒井一博、川上剛、伊藤昭好（労働科研）</t>
  </si>
  <si>
    <t>油圧ショベル運転作業の疲労感について</t>
  </si>
  <si>
    <t>真家和生（大妻女子大）</t>
  </si>
  <si>
    <t>ストレスと疲労：その相違</t>
  </si>
  <si>
    <t>スポーツマンの種目別死亡年例</t>
  </si>
  <si>
    <t>◎A大澤清二・笠井直美・武川素子（大妻女子大）</t>
  </si>
  <si>
    <t>二足起立ラットの姿勢評価－X線写真による解析－</t>
  </si>
  <si>
    <t>◎A松村秋芳（防衛医大）、岡田守彦・小島龍平（筑波大）</t>
  </si>
  <si>
    <t>ゴリラにみられる上顎大臼歯の磨耗様式と3D解析</t>
  </si>
  <si>
    <t>◎A石田英実（京都大）、山下真幸（獨協医大）、中務真人（大阪医大）、荘村泰治（大阪大）</t>
  </si>
  <si>
    <t>正月料理の調理に影響を与える要因について</t>
  </si>
  <si>
    <t>◎A武川素子・笠井直美・大澤清二（大妻女子大）</t>
  </si>
  <si>
    <t>武川素子・笠井直美・大澤清二（大妻女子大）</t>
  </si>
  <si>
    <t>『抱っこ』の姿勢にみる左右差について</t>
  </si>
  <si>
    <t>◎A岩田浩子（名古屋女子大）、犬飼博子（お茶の水女子大）</t>
  </si>
  <si>
    <t>見かけの年齢の妥当性について</t>
  </si>
  <si>
    <t>◎A片岡洵子（日本女子体育短大）、柴田哲史（千葉大）、小原聖子（日本女子体育大）、鈴木美絵（都立青鳥養護学校）</t>
  </si>
  <si>
    <t>現場改善における要因別接近と同時多面接近</t>
  </si>
  <si>
    <t>◎A小木和孝（労働科研）</t>
  </si>
  <si>
    <t>航空管制官のパフォーマンスと生体反応－尿中カテコールアミン排泄量を中心として－</t>
  </si>
  <si>
    <t>◎A守和子・前原直樹・飯田裕康・渡辺明彦・花岡知之（労働科研）</t>
  </si>
  <si>
    <t>事務作業における椅子と疲労</t>
  </si>
  <si>
    <t>ヴェトナム、メコンデルタ農民の労働と生活</t>
  </si>
  <si>
    <t>◎A川上剛・渡辺明彦・酒井一博（労働科研）、トン・タット・カイ（ヴィタン病院学校）</t>
  </si>
  <si>
    <t>ヒト幼児期の足部形態形成に影響を及ぼす要因は何か？</t>
  </si>
  <si>
    <t>◎A松村秋芳（防衛医大）、岡田守彦（筑波大）</t>
  </si>
  <si>
    <t>幼児の上手投げにおける同側肢の踏み出し動作に関する研究－上下肢の運動順序について－</t>
  </si>
  <si>
    <t>運動と咽頭閉鎖</t>
  </si>
  <si>
    <t>◎A岡田守彦・宮下節（筑波大）</t>
  </si>
  <si>
    <t>浴用いすと浴室の使いやすさについて</t>
  </si>
  <si>
    <t>◎A古瀬敏（建設省建築研）、後藤義明（積水ハウス）</t>
  </si>
  <si>
    <t>家事作業行動に関する考察</t>
  </si>
  <si>
    <t>◎A神部順子・富田守（お茶の水女子大）</t>
  </si>
  <si>
    <t>青年期の精神的欲求充足度の測定</t>
  </si>
  <si>
    <t>◎A入江文子（お茶の水女子大院）</t>
  </si>
  <si>
    <t>ATM画像操作における初心者（高齢者）の知覚、認知について</t>
  </si>
  <si>
    <t>◎A山岡俊樹（東芝）</t>
  </si>
  <si>
    <t>山岡俊樹（東芝）</t>
  </si>
  <si>
    <t>上肢最大無酸素パワーの測定法について</t>
  </si>
  <si>
    <t>◎A塚越和巳・大久保春美（埼玉県総合リハビリテーションセンター）、中田英雄（筑波大）</t>
  </si>
  <si>
    <t>形と肌理と大きさに関する全盲児のハプティック知覚</t>
  </si>
  <si>
    <t>◎A大内進（筑波大附属盲学校）、中田英雄（筑波大）、牟田口辰己（筑波大附属盲学校）</t>
  </si>
  <si>
    <t>日本の若者はしゃがめなくなっているのか</t>
  </si>
  <si>
    <t>◎A稲林亮・佐藤陽彦（九州芸工大）</t>
  </si>
  <si>
    <t>人の咬合力測定データの波形解析</t>
  </si>
  <si>
    <t>◎A寺石和弘・藤井雅人・幡司明（東亜大）</t>
  </si>
  <si>
    <t>食品摂取傾向と咀嚼能力の発達</t>
  </si>
  <si>
    <t>◎A草野勝彦（宮崎大）、日高由美（宮崎県南方小）</t>
  </si>
  <si>
    <t>身長、体重などの発育におけるロジスティック曲線の検討</t>
  </si>
  <si>
    <t>太極拳トレーニング前後における血液中のTG、FFA、HDL、LDL、VLDL、心拍数の変化</t>
  </si>
  <si>
    <t>◎A盛正延・石井勝（福岡教育大）、江口泰正（宗像水光会総合病院）</t>
  </si>
  <si>
    <t>太極拳練習時における筋電図の測定</t>
  </si>
  <si>
    <t>◎A王雲・石井勝（福岡教育大）</t>
  </si>
  <si>
    <t>脊髄損傷者の下肢他動的運動が呼吸循環機能に及ぼす影響</t>
  </si>
  <si>
    <t>◎A村木里志・江原喜人・山崎昌廣・菊地邦雄（広島大）、関邦博（神奈川大）</t>
  </si>
  <si>
    <t>体脂肪分布パターンからみた脊髄損傷者の特徴について</t>
  </si>
  <si>
    <t>◎A江原喜人・村木里志・山崎昌廣・小村堯（広島大）</t>
  </si>
  <si>
    <t>リハ工学最前線</t>
  </si>
  <si>
    <t>松尾清美（総合せき損センター）</t>
  </si>
  <si>
    <t>井手将文（総合せき損センター）</t>
  </si>
  <si>
    <t>タイのガラス工場における交代勤務者の生活時間</t>
  </si>
  <si>
    <t>◎A川上剛・伊藤昭好・酒井一博・小木和孝（労働科研）</t>
  </si>
  <si>
    <t>看護労働における作業負担</t>
  </si>
  <si>
    <t>音に対する習慣と作業パフォーマンスの関連性</t>
  </si>
  <si>
    <t>◎A橋場一郎（早稲田大）、野村進一（大和ハウス）、齋藤むら子（早稲田大）</t>
  </si>
  <si>
    <t>エイズに関連した情報の入手、知識、態度－東京都内の高校生の3年間での変化－</t>
  </si>
  <si>
    <t>◎A岡島史佳・荒木俊一・村田勝敬（東京大）</t>
  </si>
  <si>
    <t>産褥期の母親の夜間睡眠と子どもの動きとの関係</t>
  </si>
  <si>
    <t>◎A西原京子（東京都精神医総研）、堀内成子（聖路加看護大）</t>
  </si>
  <si>
    <t>繰り返しの睡眠短縮がレム睡眠中の心拍数と血圧に及ぼす影響</t>
  </si>
  <si>
    <t>◎A佐々木司・酒井一博（労働科研）</t>
  </si>
  <si>
    <t>睡眠継続時間の不確定さが睡眠に及ぼす影響－翌日の眠気とパフォーマンスからの評価－</t>
  </si>
  <si>
    <t>◎A庄司卓郎・大西寿典・齋藤むら子（早稲田大）、酒井一博（労働科研）</t>
  </si>
  <si>
    <t>軽症高血圧者の日常生活と血圧変動</t>
  </si>
  <si>
    <t>◎A坂村修・井谷徹（名古屋市大）、上畑鉄之丞（国立公衆衛生院）</t>
  </si>
  <si>
    <t>戦後50年の日本人下肢長の変化</t>
  </si>
  <si>
    <t>◎A芦澤玖美・熊倉千代子（大妻女子大）</t>
  </si>
  <si>
    <t>インドネシア人、フィリピン人、日本人の相対的な足の形状と大きさ</t>
  </si>
  <si>
    <t>◎A熊倉千代子・楠本彩乃・芦澤玖美（大妻女子大）、楢崎修一郎（群馬県立自然史博物館）</t>
  </si>
  <si>
    <t>床反力からみた知的障害児の歩行について</t>
  </si>
  <si>
    <t>◎A安井友康（北海道教育大）、真家和生（大妻女子大）</t>
  </si>
  <si>
    <t>利き側からみた乳児抱き上げ動作の特徴</t>
  </si>
  <si>
    <t>ピンチ力発揮に際しての親指と示指の筋力発揮様相の相違</t>
  </si>
  <si>
    <t>農業労働災害の特質</t>
  </si>
  <si>
    <t>◎A井上和衛（明治大）</t>
  </si>
  <si>
    <t>高知県におけるハウス作業と安全衛生の取り組み</t>
  </si>
  <si>
    <t>◎A甲田茂樹・大原啓志（高知医科大）</t>
  </si>
  <si>
    <t>農業領域における人間工学・作業環境条件の改善</t>
  </si>
  <si>
    <t>◎A酒井一博（労働科研）</t>
  </si>
  <si>
    <t>農業労働の改善・快適化への取り組み</t>
  </si>
  <si>
    <t>◎A岩崎美智子（農水省生活技術研修館）</t>
  </si>
  <si>
    <t>通勤電車の混雑状況の違いによる心拍数への影響</t>
  </si>
  <si>
    <t>◎A梅村守（東京理科大）、佐藤嘉一（飯田信用金庫）、菊池安行（千葉大）</t>
  </si>
  <si>
    <t>老人と若者の生活行動における身体機能・意識・行動・かかわる物の総合的研究</t>
  </si>
  <si>
    <t>◎A富田守（お茶の水女子大）、神部順子（貞静学園保育専門学校）</t>
  </si>
  <si>
    <t>作業者の自覚的健康度と職業性ストレスに関する研究</t>
  </si>
  <si>
    <t>◎A関宏幸・渡辺秀人・齋藤むら子（早稲田大）</t>
  </si>
  <si>
    <t>入浴時における浴用いすと洗体姿勢との関係</t>
  </si>
  <si>
    <t>◎A古瀬敏（建設省建築研）、後藤義明・中村孝之</t>
  </si>
  <si>
    <t>日本人の入浴行為に関する調査</t>
  </si>
  <si>
    <t>◎A村田浩之（宝塚造形芸術大院）、堀田昭裕（宝塚造形芸術大）</t>
  </si>
  <si>
    <t>高齢者には色がどのように見えているのか</t>
  </si>
  <si>
    <t>◎A梶原治朗・佐藤陽彦（九州芸工大）</t>
  </si>
  <si>
    <t>暗視状態におけるトラック後部の視認性とその改良</t>
  </si>
  <si>
    <t>◎A堀野定雄・森みどり（神奈川大）</t>
  </si>
  <si>
    <t>堀野定雄・森みどり（神奈川大）</t>
  </si>
  <si>
    <t>アクティブ・ヒューマン・インターフェースと顔ロボット</t>
  </si>
  <si>
    <t>原文雄（東京理科大）／司会 梅村守（東京理科大）</t>
  </si>
  <si>
    <t>公共交通機関における高齢者への配慮</t>
  </si>
  <si>
    <t>◎A児島寛・磯田和生・大星俊夫・大屋彰誉・亀井淑勉・川見克彦・権修辰・田上耕平・松延拓生・森常樹（九州芸工大）</t>
  </si>
  <si>
    <t>公共施設、サービスの状況とそれに対する市民の意識</t>
  </si>
  <si>
    <t>◎A深川友也・樫木光司・坂本亨・小田和憲（九州芸工大）</t>
  </si>
  <si>
    <t>看護業務におけるコミュニケーション分析の試み－会話の雰囲気とコミュニケーション技能－</t>
  </si>
  <si>
    <t>◎A中淑子（産業医科大医療技術短大）、長谷川徹也・影川耕宇（近畿大）</t>
  </si>
  <si>
    <t>陶土成型過程における習熟初期段階の動作修得過程について</t>
  </si>
  <si>
    <t>◎A佐藤克聡（近畿大院）、槇塚忠穂（近畿大）</t>
  </si>
  <si>
    <t>バドミントン競技の間欠的運動の特性からみたエネルギーシステムの検討</t>
  </si>
  <si>
    <t>◎A馬仲華・石井勝（福岡教育大）</t>
  </si>
  <si>
    <t>脊髄損傷者における上肢運動時の呼吸循環応答に及ぼす下肢他動的運動の影響</t>
  </si>
  <si>
    <t>◎A村木里志・山崎昌廣・江原喜人・菊地邦雄（広島大）</t>
  </si>
  <si>
    <t>学童の基礎運動能力に及ぼす日常生活の影響</t>
  </si>
  <si>
    <t>◎A関谷武司（広島大）</t>
  </si>
  <si>
    <t>空気環境と健康</t>
  </si>
  <si>
    <t>◎A児玉泰（産業医科大)／司会 高田和美（産業医科大）</t>
  </si>
  <si>
    <t>26-28</t>
  </si>
  <si>
    <t>横浜テクノタワーホテル</t>
  </si>
  <si>
    <t>東京の幼児の成長の時代変化</t>
  </si>
  <si>
    <t>◎A熊倉千代子・平塚真紀子・芦澤玖美（大妻女子大）</t>
  </si>
  <si>
    <t>ヒトの乳幼児の足部形態形成に関する縦断的研究</t>
  </si>
  <si>
    <t>松村秋芳（防衛医科大）、岡田守彦（筑波大）</t>
  </si>
  <si>
    <t>重畳M波を応用した局所筋疲労評価の試み</t>
  </si>
  <si>
    <t>◎A山田洋・岡田守彦（筑波大）、木竜徹（新潟大院）</t>
  </si>
  <si>
    <t>足底圧測定器による歩行パターンの解析</t>
  </si>
  <si>
    <t>◎A高井明徳（大阪信愛短大）、三戸秀樹（近畿大）</t>
  </si>
  <si>
    <t>抱っこの姿勢の時間的変容</t>
  </si>
  <si>
    <t>加齢が直立姿勢保持能力に及ぼす影響</t>
  </si>
  <si>
    <t>◎A横山智恵・南部裕司・中田英雄（筑波大）</t>
  </si>
  <si>
    <t>視覚障害を持つ女子の社会的スキルの般化と維持：自己評価の効果</t>
  </si>
  <si>
    <t>◎ADivya Jindal-Snape（筑波大）</t>
  </si>
  <si>
    <t>精神的負荷が経路学習に及ぼす影響</t>
  </si>
  <si>
    <t>◎A立入理恵子・山下久仁子・岡田明（大阪市大）</t>
  </si>
  <si>
    <t>蒲団製造工場従業員の労働負担と作業改善</t>
  </si>
  <si>
    <t>◎A池上徹・三澤哲夫（千葉工大）、久宗周二（海上労働科研）、岸田孝弥（高崎経済大）</t>
  </si>
  <si>
    <t>切符購入時の操作ミスと人間行動</t>
  </si>
  <si>
    <t>◎A久宗周二（海上労働科研）、岩下丈太郎（茨城大）、岸田孝弥（高崎経済大）</t>
  </si>
  <si>
    <t>住宅における使いやすいインターフェースデザインに関する基礎的検討</t>
  </si>
  <si>
    <t>◎A田中真二・後藤義明（積水ハウス）、古瀬敏（建設省建築研）</t>
  </si>
  <si>
    <t>被服製作技能構造に関する研究(1)被服製作と知識について</t>
  </si>
  <si>
    <t>いつ睡眠から起こされるか分からない環境下での睡眠と確実にとれる短時間睡眠の比較</t>
  </si>
  <si>
    <t>大西寿典・庄司卓郎（早稲田大）、酒井一博（労働科研）、齋藤むら子（早稲田大）</t>
  </si>
  <si>
    <t>社会的な諸事実（Tatsachen）に対する規範（Normen）の立て方－人類働態学に期待すること－</t>
  </si>
  <si>
    <t>◎A野沢浩（労働科研）</t>
  </si>
  <si>
    <t>パプアニューギニア高地民フリ族の心拍数・時間利用・エネルギー消費量－母村集団と都市移住者集団の比較研究－</t>
  </si>
  <si>
    <t>◎A山内太郎（東京大）</t>
  </si>
  <si>
    <t>北タイ山地民の民間・伝統医療調査(1)</t>
  </si>
  <si>
    <t>◎A笠井直美・大澤清二（大妻女子大）、國土将平（鳥取大）、綾部真男（東京都立大）</t>
  </si>
  <si>
    <t>乳幼児の栄養状態に影響を及ぼす因子－タンザニア・ムソウェロ村における調査研究－</t>
  </si>
  <si>
    <t>田中あゆ子・千歳万里（国立公衆衛生院）、岡田守彦（筑波大）</t>
  </si>
  <si>
    <t>A study on the workload of employees and improvement of working condition in the Futon-mattress factory</t>
  </si>
  <si>
    <t>◎AKoya Kishida (Takasaki City Univ. of Economic), Tetsuo Misawa,Tohru Ikegami (Chiba Institute of Technology), Shuuji Hisamune (Maritime Lavour Research Institute)</t>
  </si>
  <si>
    <t>A study operation error using ticket vending machine</t>
  </si>
  <si>
    <t>◎AShuuji Hisamune (Maritime Labour Research Institute), Jyotaro Iwashita (Ibaraki Univ.), Koya Kishida (Takasaki City Univ. of Economic)</t>
  </si>
  <si>
    <t>Generalization and maintenance of social skills of a girl with visual impairment using self-evaluation procedures</t>
  </si>
  <si>
    <t>◎ADivya Jindai-Snape (Tsukuba Univ.)</t>
  </si>
  <si>
    <t>An experimental study on the work load of continuous sign language interpretation</t>
  </si>
  <si>
    <t>◎ATeruyo Kitahara,Kazushi Taoda,Katsuo Nishiyama (Shiga Univ. of Medical Science)</t>
  </si>
  <si>
    <t>Relationships between wakefulness of mothers and their infants' movements during night sleep in postpartum periods: Differences of mothers' adaptation to postpartum periods</t>
  </si>
  <si>
    <t>◎AKyoko Nishihara and Sigeko Horiuchi (Tokyo Institute of Psychiatry and St. Luke's College of Nursing)</t>
  </si>
  <si>
    <t>Age-related changes on the ability to maintain postural balance</t>
  </si>
  <si>
    <t>◎AChine Yokoyama,Yuji Nambu, and Hideo Nakata (Tsukuba Univ.)</t>
  </si>
  <si>
    <t>How effective is health counselling with continuous shiftworkers? a controlled evaluation</t>
  </si>
  <si>
    <t>◎AA.A.Wedderburn, K.McKay, C.K.King, and K.Slawek (Heriot-Watt Univ)</t>
  </si>
  <si>
    <t>Workload of social welfare facility workers engaged in irregular shift systems</t>
  </si>
  <si>
    <t>◎AKzuko Mori,Kazuhiro Sakai, and Akihiko Watanabe (The Institute for Science of Labour)</t>
  </si>
  <si>
    <t>A study on casual relationship among structural variables representing job adaptation</t>
  </si>
  <si>
    <t>Hiroyuki Seki (Ryutsu Keizai Univ.), Murako Saito, and Hideto Watanabe (Waseda Univ.)</t>
  </si>
  <si>
    <t>Longitudinal study on the change of plantar shape during early infancy</t>
  </si>
  <si>
    <t>Akiyoshi Matsumura (National Defense Medical College) and Morihiko Okada (Tsukuba Univ.)</t>
  </si>
  <si>
    <t>Evaluation of muscle fatigue using evoked and volitional myoelectric potentials</t>
  </si>
  <si>
    <t>◎AHiroshi Yamada, Morihiko Okada (Tsukuba Univ.), and Tohru Kiryu (Graduate School, Niigata Univ.)</t>
  </si>
  <si>
    <t>Influence of muscle length on surface EMG as modified with geometric relationship between electrodes and underlying muscle</t>
  </si>
  <si>
    <t>Morihiok Okada, Kenji Saitou (Tsukuba Univ.), Tadashi Masuda (National Institute of Bioscience and Human Technology), and Tsugutake Sadoyama (Shinshu Univ.)</t>
  </si>
  <si>
    <t>The factors affecting the nutritional status of infants in Msowero village, Tanzania</t>
  </si>
  <si>
    <t>Ayuko Tanaka, Mari Chitose (The Institute of Public Health), and Morihiko Okada (Tsukuba Univ.)</t>
  </si>
  <si>
    <t>Managerial evaluation for quasinonprofit organization －From point of view in compared management of organizations for the employment of severely disabled persons' in China, in Korea, and in Japan</t>
  </si>
  <si>
    <t>◎AHiroshi Tachioka (Graduate School, Tokyo Univ.), Akiyuki Miyake (Toukaigakuen Univ.), and Takusei Umenai (Graduate School, Tokyo Univ.)</t>
  </si>
  <si>
    <t>Basic consideration of interface design for building appliances</t>
  </si>
  <si>
    <t>◎AShinji Tanaka, Yoshiaki Goto (Sekisui House Co. Ltd.), and Satoshi Kose (Building Research Institute)</t>
  </si>
  <si>
    <t>保育者の労働負担に関する研究－予備調査の結果から</t>
  </si>
  <si>
    <t>運動負荷による好みのテンポの変化について</t>
  </si>
  <si>
    <t>◎A本多薫（産能短大）</t>
  </si>
  <si>
    <t>ヒトの手筋と足筋の筋線維構成の比較</t>
  </si>
  <si>
    <t>◎A小島龍平（埼玉医科大短大）、猪口清一郎（昭和大）</t>
  </si>
  <si>
    <t>すばやい力発揮における筋力レベルと発揮戦略</t>
  </si>
  <si>
    <t>◎A小野誠司・岡田守彦（筑波大）、谷井克則（武蔵工大）</t>
  </si>
  <si>
    <t>猿人大腿骨骨幹遠位部横断面の力学的特性値</t>
  </si>
  <si>
    <t>起立台移動刺激に対する盲人の非視覚性直立姿勢保持</t>
  </si>
  <si>
    <t>中田英雄・横山智恵・南部裕司・Fe S. Dela Pena （筑波大）</t>
  </si>
  <si>
    <t>高齢者のボタンかけ動作</t>
  </si>
  <si>
    <t>◎A猪又美栄子（昭和女子大）、中村亜矢子（昭和女子大院）</t>
  </si>
  <si>
    <t>長寿社会対応住宅設計の効果の検証</t>
  </si>
  <si>
    <t>◎A古瀬敏（建設省建築研）、田中賢（積水ハウス）</t>
  </si>
  <si>
    <t>中高年ジョガーのランニング障害要因に関する基礎的研究</t>
  </si>
  <si>
    <t>◎A地京慎哉・村木里志・山崎昌廣・新畑茂充・小林堯（広島大）</t>
  </si>
  <si>
    <t>皮下脂肪の沈着パターンからみた男子学生の身体的特性</t>
  </si>
  <si>
    <t>◎A山内邦雄・江原喜人・山崎昌廣・小林堯（広島大）</t>
  </si>
  <si>
    <t>異なる走運動におけるVTレベルの至適 Step Frequency とエネルギーコストの検討</t>
  </si>
  <si>
    <t>◎A横田裕介・金相培・石井勝（福岡教育大）</t>
  </si>
  <si>
    <t>脳波におけるカオス解析の一考察</t>
  </si>
  <si>
    <t>◎A柴琢雄・宮澤晃美（東亜大）、幡司明（東亜大院）、戸田光明（日本テキサスインスツルメント）</t>
  </si>
  <si>
    <t>歯周組織における挺出力の一考察</t>
  </si>
  <si>
    <t>◎A陳俊呈・横田誠（九州歯科大）、川本昌彦・幡司明（東亜大）</t>
  </si>
  <si>
    <t>新たな運動強度指標：Fatigue threshold（θF）の生理的意義</t>
  </si>
  <si>
    <t>◎A北原優子・遠藤雅子・三浦朗・福場良之（広島工大）、磨井祥夫（広島大）、菅輝・柳川和優（広島経済大）、佐藤広徳（広島女子大）</t>
  </si>
  <si>
    <t>能動触による図形知覚に対する加齢の影響</t>
  </si>
  <si>
    <t>◎A坂本亨・佐藤陽彦（九州芸工大）</t>
  </si>
  <si>
    <t>福岡市およびその近郊に在住する脊髄損傷者の外出について</t>
  </si>
  <si>
    <t>フィールド調査を目的としたヒト四肢断面画像測定システムの試作</t>
  </si>
  <si>
    <t>◎A佐藤広徳・入江伸泰（広島工大）、福田修・辻敏夫（広島大）、三浦朗・福場良之（広島女子大）、佐藤陽彦（九州芸工大）</t>
  </si>
  <si>
    <t>居間の使用実態に関する韓・日の比較研究</t>
  </si>
  <si>
    <t>◎A権修辰（九州芸工大院）、佐藤陽彦（九州芸工大）</t>
  </si>
  <si>
    <t>ノートパソコンを用いた生体電気現象用監視記録ソフトウェアの開発</t>
  </si>
  <si>
    <t>◎A大箸純也・小林宏光・綿貫茂喜・安河内朗・佐藤陽彦（九州芸工大）</t>
  </si>
  <si>
    <t>スポーツリハビリテーションの最近の動向</t>
  </si>
  <si>
    <t>浦邊幸夫（広島大）</t>
  </si>
  <si>
    <t>起立台移動時の直立姿勢保持能力の加齢変化</t>
  </si>
  <si>
    <t>◎A横山智恵・南部裕司・小嶋義勝（筑波大院）、中田英雄（筑波大）、永井伸幸（筑波大院）、中村貴志（筑波大）、石津政雄（大洋村村長）、久野譜也・岡田守彦（筑波大）</t>
  </si>
  <si>
    <t>すばやい力発揮における力レベルと発揮戦略</t>
  </si>
  <si>
    <t>◎A小野誠司・岡田守彦（筑波大）、木塚朝博（生命工学技研）、谷井克則（武蔵工大）</t>
  </si>
  <si>
    <t>足背の短指伸筋・短母指伸筋における形態比較：カニクイザルとヒトとの比較</t>
  </si>
  <si>
    <t>松村秋芳・高橋裕（防衛医大）、猪口清一郎（昭和大）</t>
  </si>
  <si>
    <t>問題解決型「人間工学チェックポイント」を英語教材としたグループ学習と学生の活性化</t>
  </si>
  <si>
    <t>タスク分析に基づくデザイン方法の提案</t>
  </si>
  <si>
    <t>自動化機器の使用における使用者の属性と行動特性から見たユーザビリティ評価について</t>
  </si>
  <si>
    <t>池上徹（千葉工大）、久宗周二（海上労働科研）、岸田孝弥（高崎経済大）</t>
  </si>
  <si>
    <t>長寿社会対応住宅設計の有効性の検証：居住者による評価</t>
  </si>
  <si>
    <t>産褥9週，12週の母親の夜間睡眠パターンと子供の動きの変化</t>
  </si>
  <si>
    <t>◎A西原京子（東京都精神医学総研）、堀内成子（聖路加看護大）</t>
  </si>
  <si>
    <t>中国の伝統技術「蹴羽根スポーツ」に関する研究</t>
  </si>
  <si>
    <t>◎A閻智力（福岡教育大）</t>
  </si>
  <si>
    <t>成人男女における上腕筋群横断面関と筋力との関係について</t>
  </si>
  <si>
    <t>佐藤広徳・平本英幸・古田口晃（広島工大）、三浦朗・福場良之（広島女子大）、佐藤陽彦（九州芸工大）</t>
  </si>
  <si>
    <t>マウスのボールの位置の違いによる手の操作性の違いについて</t>
  </si>
  <si>
    <t>◎A児島寛・河原雅典・佐藤陽彦（九州芸工大）</t>
  </si>
  <si>
    <t>光源の色温度と演色性が覚醒水準に及ぼす影響</t>
  </si>
  <si>
    <t>◎A岩切一幸・安河内朗（九州芸工大）</t>
  </si>
  <si>
    <t>公共交通施設における障害者用トイレの現状に対する一考察</t>
  </si>
  <si>
    <t>◎A岸本大志・大峰勝士・藤田水穂・太田貴公浩（九州芸工大）</t>
  </si>
  <si>
    <t>福岡市天神地区における点字ブロックの現状について</t>
  </si>
  <si>
    <t>木村直・高橋武良・鳥取大輔・長迫信也・佐藤陽彦（九州芸工大）</t>
  </si>
  <si>
    <t>脊髄損傷者における体型の因子構造とその特徴</t>
  </si>
  <si>
    <t>江原喜人（総合せき損センター）、近藤照彦（沢渡温泉病院）、村木里志（長崎県立女子短大）、山崎昌廣・小村堯（広島大）</t>
  </si>
  <si>
    <t>背板はフィッティングによって楽に背負えるか</t>
  </si>
  <si>
    <t>◎A河原雅典・佐藤陽彦（九州芸工大）</t>
  </si>
  <si>
    <t>心身のリズムと健康</t>
  </si>
  <si>
    <t>上園慶子（九州大）</t>
  </si>
  <si>
    <t>6-8</t>
  </si>
  <si>
    <t>ヒトの歩行筋電図の制御工学的考察</t>
  </si>
  <si>
    <t>◎A橋本不二雄（大阪電通大）、藤川智彦・大島徹（富山県立大）、熊本水頼（京都大)</t>
  </si>
  <si>
    <t>盲人マラソンにおける盲人ランナーと伴走者の相互関係</t>
  </si>
  <si>
    <t>◎A南部祐司・横山知恵・圓崎優・中田英雄（筑波大）、田中俊之（埼玉障害交流センター）、塚越和己（埼玉総合リハビリテーションセンター）</t>
  </si>
  <si>
    <t>下肢筋の筋電図からみた平面床上と盲人用点字ブロック上の歩容の比較</t>
  </si>
  <si>
    <t>◎A清水啓司（奈良産業大）、西島吉典（大阪教育大）、吉澤正尹（福井大）、井谷徹（名古屋市大）</t>
  </si>
  <si>
    <t>玄関上がりかまち部での昇降動作と手摺の使われ方に関する研究</t>
  </si>
  <si>
    <t>◎A古瀬敏（建設省建築研）、後藤義明・田中真二・木村岳史(積水ハウス）</t>
  </si>
  <si>
    <t>上肢作業によるエネルギー消費量の推定</t>
  </si>
  <si>
    <t>◎A鶴見邦夫・鈴木初子・城憲秀・井谷徹（名古屋市大）</t>
  </si>
  <si>
    <t>圧迫痛閾値から見た肩の疲労</t>
  </si>
  <si>
    <t>◎A大西徳明（東京農業大）、高西敏正（大阪府立大）</t>
  </si>
  <si>
    <t>惣菜製造業における労働負担に関する一考察</t>
  </si>
  <si>
    <t>岸田孝弥（高崎経済大）、立岡浩（摂南大）、岩下丈太郎（茨城大）、久宗周二（海上労働科研）</t>
  </si>
  <si>
    <t>日本とスウェーデンの保育所保母の身体作業負担</t>
  </si>
  <si>
    <t>◎A蛭田秀一・島岡みどり・小野雄一郎（名古屋大）、野中壽子（名古屋市大）</t>
  </si>
  <si>
    <t>マレーシアのワイヤー製造工場における夜勤・交代勤務調査</t>
  </si>
  <si>
    <t>◎A川上剛・酒井一博・小木和孝（労働科研）</t>
  </si>
  <si>
    <t>官民協力による交通安全</t>
  </si>
  <si>
    <t>堀野定雄・森みどり・榎原毅（神奈川大）</t>
  </si>
  <si>
    <t>「背板」（背負い梯子）はどのようにからだにフィットしているか</t>
  </si>
  <si>
    <t>◎A河原雅典・波平恵美子・佐藤陽彦（九州芸工大）</t>
  </si>
  <si>
    <t>両耳分離聴認知と利き手と大脳半球機能差</t>
  </si>
  <si>
    <t>◎A高辻茂・佐藤陽彦（九州芸工大）</t>
  </si>
  <si>
    <t>食べものが美味しくみえる照明について</t>
  </si>
  <si>
    <t>◎A河口綾乃・佐藤陽彦（九州芸工大）</t>
  </si>
  <si>
    <t>被服製作技能に関する研究(2)製作経験と技能の自己評価，知識について</t>
  </si>
  <si>
    <t>パン配送作業における作業負担</t>
  </si>
  <si>
    <t>乗務・生活時間調査からみた国際線航空機乗務員のフライトと睡眠</t>
  </si>
  <si>
    <t>◎A酒井一博・佐々木司（労働科研）</t>
  </si>
  <si>
    <t>オペレータのやる気を高めるクレーンコンセプトの検討</t>
  </si>
  <si>
    <t>◎A出浦淑枝（コマツ）、茅原拓朗・北川智利（東京都立大）、増山英太郎（拓殖大）</t>
  </si>
  <si>
    <t>第3次産業労働者に求められる職業能力</t>
  </si>
  <si>
    <t>筋骨格系の相違にともなう系先端の制御機能 その1 ヒトを含めた動物の筋配列の相違</t>
  </si>
  <si>
    <t>◎A野口雄次・藤川智彦・大島徹（富山県立大）、熊本水頼（京都大）、横井信安（富山県立大）</t>
  </si>
  <si>
    <t>筋骨格系の相違にともなう系先端の制御機能 その2 二関節リンクモデルによる解析</t>
  </si>
  <si>
    <t>◎A藤川智彦・野口雄次・大島徹（富山県立大）、熊本水頼（京都大）、横井信安（富山県立大）</t>
  </si>
  <si>
    <t>遊びごころで跳び箱運動</t>
  </si>
  <si>
    <t>◎A岡秀郎（兵庫教育大）、熊本水頼（京都大）</t>
  </si>
  <si>
    <t>緑地公園に見る休息姿勢－座位姿勢と臥位姿勢について－</t>
  </si>
  <si>
    <t>南極越冬隊小集団研究の働態学的意味</t>
  </si>
  <si>
    <t>◎A松田達朗</t>
  </si>
  <si>
    <t>携帯電話の使用マナーに関する意識調査からみた使用実態</t>
  </si>
  <si>
    <t>池上徹・肝付邦憲（千葉工大）</t>
  </si>
  <si>
    <t>自動機器使用時の行動特性－駅構内における自動券売機と高齢者－</t>
  </si>
  <si>
    <t>◎A久宗周二（海上労働科研）、肝付邦憲（千葉工大）、岸田孝弥（高崎経済大）</t>
  </si>
  <si>
    <t>Practical application of ergonomics in the Indian context</t>
  </si>
  <si>
    <t>Prof.Rabindra Nath Sen（カルカッタ大）、司会 大久保尭夫(日本大）</t>
  </si>
  <si>
    <t>子どもと高齢者の交通事故防止対策について</t>
  </si>
  <si>
    <t>青山光子（名古屋市立大）、司会 堀野定雄</t>
  </si>
  <si>
    <t>前屈・起き上がり動作における体幹と骨盤の動き</t>
  </si>
  <si>
    <t>◎A山内朋子（帝都高速度交通営団）、岡田守彦（筑波大）</t>
  </si>
  <si>
    <t>反動付きスイングは打球の速度や正確性に影響を及ぼすか</t>
  </si>
  <si>
    <t>◎A市丸直人、石井勝（福岡教育大体育研究センター）</t>
  </si>
  <si>
    <t>背板はフィッティングによって楽に背負えるか（第二報）ー筋電図による評価ー</t>
  </si>
  <si>
    <t>◎A河原雅典、佐藤陽彦（九州芸術工科大人間工学）</t>
  </si>
  <si>
    <t>模擬きのこ摘み作業時の表面筋電図の変化</t>
  </si>
  <si>
    <t>20ｰ99歳男女における大腿部組成と筋力の年齢変化について</t>
  </si>
  <si>
    <t>佐藤広徳（広島工業大）、三浦朗、佐藤美紀子、福場良之（広島女子大）、佐藤陽彦（九州芸工大）</t>
  </si>
  <si>
    <t>有酸素性片足駆動ペダリング・トレーニングが下肢組成に及ぼす影響</t>
  </si>
  <si>
    <t>三浦朗、山本直美（広島女子大）、佐藤広徳（広島工業大）、福場良之（広島女子大）</t>
  </si>
  <si>
    <t>低圧シミュレーターを用いた高所順応トレーニングの有効性について</t>
  </si>
  <si>
    <t>BMI（カウプ指数）適用上の問題点</t>
  </si>
  <si>
    <t>作業姿勢評価についての一考察ーナス収穫作業について－</t>
  </si>
  <si>
    <t>菊池豊、石川文武（生物系特定産業技術研究推進機構）</t>
  </si>
  <si>
    <t>道路案内標識を見た人の働態</t>
  </si>
  <si>
    <t>堀野定雄（神奈川大）、小木和孝（労研）、岸田孝弥（高崎経済大）、山岡俊樹（東芝）、森みどり（神奈川大）</t>
  </si>
  <si>
    <t>働態観点から見た道路案内標識の評価</t>
  </si>
  <si>
    <t>小木和孝（労研）、堀野定雄（神奈川大）、岸田孝弥（高崎経済大）、山岡俊樹（東芝）、森みどり（神奈川大）</t>
  </si>
  <si>
    <t>IEA/ILO共同発行「アーゴノミクスチェックポイント」を教材としたグループ学習と学生の働態変化</t>
  </si>
  <si>
    <t>2連続夜勤を想定した際の中年者の睡眠構造について</t>
  </si>
  <si>
    <t>佐々木司（労研）、武藤敬子（東京電力）、酒井一博（労研）</t>
  </si>
  <si>
    <t>クレーンオペレータの生活時間調査</t>
  </si>
  <si>
    <t>出浦淑枝（コマツ）、川上剛、酒井一博（労研）、井谷徹（名古屋市立大）</t>
  </si>
  <si>
    <t>看護婦に求められる職業能力の実態調査－役職別・病院別の検討から－</t>
  </si>
  <si>
    <t>森和夫（職業能力開発大）、村元淳子（三重県立看護大）</t>
  </si>
  <si>
    <t>作業者の欲求構造と職場対応に関する研究</t>
  </si>
  <si>
    <t>関宏幸（流通経済大）、木下英則（早稲田大）</t>
  </si>
  <si>
    <t>近代日本における健康概念の変遷と健康増進策－学童の健康診断と健康表彰を事例として－</t>
  </si>
  <si>
    <t>◎A丹波さゆり（名古屋市立大）</t>
  </si>
  <si>
    <t>近代アイヌ社会の変容と人口変動－北海道日高地方O地区の事例－</t>
  </si>
  <si>
    <t>◎A葭田光三（日本大・文理）</t>
  </si>
  <si>
    <t>技は作法に始まる</t>
  </si>
  <si>
    <t>国家なき社会の倫理と秩序：ユーラシアを貫くマレビト思想</t>
  </si>
  <si>
    <t>山本和彦（九州芸工大）</t>
  </si>
  <si>
    <t>いじめ問題の人類働態学的アプローチ</t>
  </si>
  <si>
    <t>いじめ問題の古今東西</t>
  </si>
  <si>
    <t>いじめのない子どもたちの世界ーシルクロードの子どもたちからのメッセージ－</t>
  </si>
  <si>
    <t>横山正幸（福岡教育大）</t>
  </si>
  <si>
    <t>いじめと家族・地域社会－インドネシアでの生活体験から－</t>
  </si>
  <si>
    <t>長曽我部博（宮崎市立赤江小学校）</t>
  </si>
  <si>
    <t>公共施設改善のためのアーゴノミクスアプローチ</t>
  </si>
  <si>
    <t>武田友良、肝付邦憲（千葉工大）、岸田孝弥（高崎経済大）</t>
  </si>
  <si>
    <t>五感情報が低速走行時の作業成績に及ぼす影響について</t>
  </si>
  <si>
    <t>◎A出浦淑枝、柏原真、関野雄作（コマツ）、美記昌子（プロスタッフ）</t>
  </si>
  <si>
    <t>人間の利き手と生活環境デザインとの関係</t>
  </si>
  <si>
    <t>◎A植村明生、中村慶、堀田明裕（千葉大）</t>
  </si>
  <si>
    <t>教授ｰ学習課程におけるコミュニケーションに注目した教育活動に関する研究－基礎的な統計の講義における教授活動の改善策について－</t>
  </si>
  <si>
    <t>山越裕二、肝付邦憲（千葉工大）</t>
  </si>
  <si>
    <t>手指を使う生活動作の優位側</t>
  </si>
  <si>
    <t>◎A大丸千晶、富田守（お茶の水女子大）</t>
  </si>
  <si>
    <t>トイレ動作を模した椅子へのしゃがみ動作の運動学的解析</t>
  </si>
  <si>
    <t>◎A新田佳子（埼玉医科大病院）、小島龍平（埼玉医科大短大）</t>
  </si>
  <si>
    <t>女子短大生の日常生活と疲労について</t>
  </si>
  <si>
    <t>金城悟（東京成徳短期大）</t>
  </si>
  <si>
    <t>家事に関する意識調査（第1報）－予備調査－</t>
  </si>
  <si>
    <t>◎A神部順子（貞静学園）、長嶋雲兵（工業技術院）</t>
  </si>
  <si>
    <t>人類働態学からの発信</t>
  </si>
  <si>
    <t>司会　肝付邦憲（千葉工大）、話題提供　大橋信夫（長野県短期大）、森和夫（職業能力開発大）、小島龍平（埼玉医科大短大）</t>
  </si>
  <si>
    <t>立位時着力点動揺波形の解析に自己回帰モデルは適用可能か？</t>
  </si>
  <si>
    <t>◎A田中秀幸、伊藤隆、中靜真、植竹照雄（東京農工大）</t>
  </si>
  <si>
    <t>立位姿勢時における足圧中心点の動揺特性</t>
  </si>
  <si>
    <t>◎A植竹照雄、田中秀幸（東京農工大）、進藤正雄、岡田守彦（筑波大）</t>
  </si>
  <si>
    <t>等尺性筋収縮における最大持久時間と動員度－経皮電気刺激による検討－</t>
  </si>
  <si>
    <t>山田洋、岡田守彦、金永哲（筑波大）、木塚朝博、増田正（工業技術院）</t>
  </si>
  <si>
    <t>ドライバは高速道路案内標識をどう見ているか</t>
  </si>
  <si>
    <t>堀野定雄、森みどり、榎原毅（神奈川大）</t>
  </si>
  <si>
    <t>交通誘導作業者の自動車排ガス暴露状況と問題点</t>
  </si>
  <si>
    <t>◎A宮崎明人、肝付邦憲（千葉工大）</t>
  </si>
  <si>
    <t>過疎山村における高齢者の生活実態とそれを支える社会的支援について</t>
  </si>
  <si>
    <t>◎A茂木みどり（千葉工大）、大橋信夫、下平佳江（長野県短期大）</t>
  </si>
  <si>
    <t>手指を使う生活行動とその優位性－利き手再考－</t>
  </si>
  <si>
    <t>◎A富田守、樫野真弓、石井真理子、馬部翠、渡辺菜穂子、波照間永子、関根田欣子、神部順子（お茶の水女子大）</t>
  </si>
  <si>
    <t>女子体育大生を対象とした健康と身体美に関する調査（その一）</t>
  </si>
  <si>
    <t>高橋美貴、坂本秀子、片岡洵子（日本女子体育大）</t>
  </si>
  <si>
    <t>何が女性を科学技術分野へ送りだしたか？日本への留学生調査から</t>
  </si>
  <si>
    <t>◎A出浦淑枝（日本女性技術者フォーラム）</t>
  </si>
  <si>
    <t>長谷部言人先生と働態学</t>
  </si>
  <si>
    <t>キーノートスピーチ：長谷部言人先生について</t>
  </si>
  <si>
    <t>香原志勢（帝塚山学院大）</t>
  </si>
  <si>
    <t>思い出の会報記事「長谷部言人論文にみる働態学（Ergology）」</t>
  </si>
  <si>
    <t>堀野定雄（神奈川大）</t>
  </si>
  <si>
    <t>働態学（Ergology）の過去・現在・未来</t>
  </si>
  <si>
    <t>菊池安行（武蔵野女子大）</t>
  </si>
  <si>
    <t>真家和生（大妻女子大）、早弓惇（日本女子体育大）、池上徹（千葉工大）、森和生（職業能力開発大）</t>
  </si>
  <si>
    <t>総合討論</t>
  </si>
  <si>
    <t>指尖容積脈波を用いた抹消循環動態の新しい測定評価の試み</t>
  </si>
  <si>
    <t>◎A田中幸夫、下田政博、植竹照雄（東京農工大）、竹宮隆（日本体育大）</t>
  </si>
  <si>
    <t>「気」が生体に及ぼす影響－皮膚表面温度，皮膚血流量および発汗量について－</t>
  </si>
  <si>
    <t>◎A岩竹淳、浅見由香里、野田陽子、三船直美、早弓惇、片岡洵子（日本女子体育大）</t>
  </si>
  <si>
    <t>仮想空間における両眼視差と運動視差が奥行知覚に与える影響</t>
  </si>
  <si>
    <t>◎A山本伸樹、下村義弘、岩永光一、勝浦哲夫（千葉大）</t>
  </si>
  <si>
    <t>「未来生活像」の系譜に関する考察</t>
  </si>
  <si>
    <t>◎A本多裕司、相原弘武、堀田明裕（千葉大）</t>
  </si>
  <si>
    <t>子育てからみた公共交通機関のあり方について</t>
  </si>
  <si>
    <t>緊急時における組織行動－企業における危機管理の事例分析から－</t>
  </si>
  <si>
    <t>岸田孝弥、勝田亨、村瀬太翼（高崎経済大）、池上徹、松田文子（千葉工大）</t>
  </si>
  <si>
    <t>交通安全指導における歩行者教育について－小学生の歩行者安全意識調査－</t>
  </si>
  <si>
    <t>◎A小林武夫、肝付邦憲（千葉工大）、勝田亨、岸田孝弥（高崎経済大）</t>
  </si>
  <si>
    <t>移動困難者の要求調査と分析</t>
  </si>
  <si>
    <t>◎A相原弘武、本多裕司、堀田明裕（千葉大）</t>
  </si>
  <si>
    <t>公共施設における車椅子利用者へのバリアフリーの実態について－高齢者向けデイケアサービスセンターにおける人間工学チェックリストアプローチ－</t>
  </si>
  <si>
    <t>武田友良、勝田亨、岸田孝弥（高崎経済大）、池上徹（千葉工大）</t>
  </si>
  <si>
    <t>英語論文の書き方とJHE投稿の手引き</t>
  </si>
  <si>
    <t>世話人　小島龍平（埼玉医科大短大）、司会　岩田浩子（名古屋女子大）</t>
  </si>
  <si>
    <t>英語論文の書き方</t>
  </si>
  <si>
    <t>小木和孝（労研）</t>
  </si>
  <si>
    <t>JHE論文投稿の手引き－ワンポイントアドバイス－</t>
  </si>
  <si>
    <t>話題提供</t>
  </si>
  <si>
    <t>河原雅典（大妻女子大）、小島龍平（埼玉医科大短大）、松村秋芳（防衛医科大）</t>
  </si>
  <si>
    <t>沖縄本島・与論島における高齢者のADLスケール－長寿科学研究を進める上での視点－</t>
  </si>
  <si>
    <t>◎A近藤功行（川崎医療福祉大）</t>
  </si>
  <si>
    <t>公園のサインシステムの現状と改善案</t>
  </si>
  <si>
    <t>◎A古川誠、岡部純子、古賀賢一、小崎智照、田中裕志、佐藤陽彦（九州芸工大）</t>
  </si>
  <si>
    <t>タクシー会社を対象とした車椅子利用者に関する質問紙調査</t>
  </si>
  <si>
    <t>◎A長谷川徹也（近畿大学九州工学部）</t>
  </si>
  <si>
    <t>大学サークル活動に関する一例報告</t>
  </si>
  <si>
    <t>◎A槇塚忠穂（近畿大学九州工学部）</t>
  </si>
  <si>
    <t>水中筋トレーニング装置の開発</t>
  </si>
  <si>
    <t>◎A金相培、佐藤陽彦（九州芸工大）、石井勝、市丸直人（福岡教育大）</t>
  </si>
  <si>
    <t>表面筋電図の序はかは筋披露の指標となるのか？</t>
  </si>
  <si>
    <t>熊本大</t>
  </si>
  <si>
    <t>高齢者介護と医療福祉</t>
  </si>
  <si>
    <t>◎A近藤功行（川崎福祉大）</t>
  </si>
  <si>
    <t>下腿筋の大きさと機能に関する研究</t>
  </si>
  <si>
    <t>◎A古田口晃、佐藤陽彦（九州芸工大）、佐藤広徳（広島工業大）</t>
  </si>
  <si>
    <t>調節安静位と監視作業能力の関係における加齢変化</t>
  </si>
  <si>
    <t>◎A橋本正浩、三宅晋司、神代雅晴（産業医科大）</t>
  </si>
  <si>
    <t>佐賀県・六角川流域におけるヨシの生態・利用とヨシ職人</t>
  </si>
  <si>
    <t>◎A本田敬子（佐賀大農）</t>
  </si>
  <si>
    <t>韓国・全羅南道・ハンピョン地区におけるイワガキとゴカイ採集活動</t>
  </si>
  <si>
    <t>◎A李應喆（鹿児島大院連合農）</t>
  </si>
  <si>
    <t>果樹園の管理にみられる働態学的一側面－佐賀県における温州ミカン生産地域の実態調査から－</t>
  </si>
  <si>
    <t>◎A磯辺信之（佐賀大院農）</t>
  </si>
  <si>
    <t>バングラデシュ・シャムタ村の砒素被害に関する村落調査</t>
  </si>
  <si>
    <t>◎A谷正和（九州芸工大）</t>
  </si>
  <si>
    <t>「坂道」の認知と人間行動－シラス台地周辺での自転車を用いた予備的研究－</t>
  </si>
  <si>
    <t>◎A岩舟昌起（志學館大）</t>
  </si>
  <si>
    <t>幼児期の食事時における道具使用について</t>
  </si>
  <si>
    <t>◎A木下昌也（志學館大）</t>
  </si>
  <si>
    <t>FK大学学生のかくれ肥満に関する研究</t>
  </si>
  <si>
    <t>高橋理恵、岡本浩二朗、石井勝（福岡教育大）</t>
  </si>
  <si>
    <t>持続的農業の研究－減農薬栽培米生産農家の意識調査－</t>
  </si>
  <si>
    <t>運動時体温調節反応に対する冷却効果－首周囲氷嚢冷却と上半身のFanningの比較－</t>
  </si>
  <si>
    <t>高校バスケットボール選手の心理的競技能力に関する研究</t>
  </si>
  <si>
    <t>◎A遠山敬久（川崎医療福祉大）</t>
  </si>
  <si>
    <t>読み取りやすいスクロール表示について</t>
  </si>
  <si>
    <t>◎A山野陽子、佐藤陽彦（九州芸工大）</t>
  </si>
  <si>
    <t>日本人の階段の昇り降りの速さに関する研究</t>
  </si>
  <si>
    <t>◎A藤田義範、佐藤陽彦（九州芸工大）</t>
  </si>
  <si>
    <t>聞き間違いに関する研究</t>
  </si>
  <si>
    <t>◎A田中裕志、佐藤陽彦（九州芸工大）</t>
  </si>
  <si>
    <t>韓国・西海岸ハンピョン湾における干潟資源の持続的利用形態と管理－カキの採捕活動を中心に－</t>
  </si>
  <si>
    <t>◎A李應喆（鹿児島大）、武田淳（佐賀大）</t>
  </si>
  <si>
    <t>沖縄県・伊良部島における海浜採取活動</t>
  </si>
  <si>
    <t>高山佳子（佐賀大）</t>
  </si>
  <si>
    <t>作業観察手法における腰部角度の信頼性</t>
  </si>
  <si>
    <t>◎A李聖庭、長谷川徹也（近畿大九州工）</t>
  </si>
  <si>
    <t>◎A近藤功行（志學館大）</t>
  </si>
  <si>
    <t>近畿大九州工学部</t>
  </si>
  <si>
    <t>大規模駅の乗換動線における車いす利用者の移動連続性に関する研究</t>
  </si>
  <si>
    <t>◎A本田孝一(東京急行電鉄)</t>
  </si>
  <si>
    <t>農村，漁村，都市住民の歩容の比較</t>
  </si>
  <si>
    <t>◎A河原雅典・芦澤玖美(大妻女子大)、佐藤陽彦(九州芸工大)、川田順造(神奈川大)、楠本彩乃(シンエイ)</t>
  </si>
  <si>
    <t>高齢者ニーズを配慮した携帯電話</t>
  </si>
  <si>
    <t>◎A堀野定雄・森みどり・笹沼玉枝・直井理恵(神奈川大)</t>
  </si>
  <si>
    <t>冷蔵庫を対象としたin-situユーザビリティ評価実験</t>
  </si>
  <si>
    <t>◎A熊田俊昭・新家敦・山岡俊樹・松延拓生(和歌山大)</t>
  </si>
  <si>
    <t>医療機器の情報適正化のための研究機器表示チェックリストの考案</t>
  </si>
  <si>
    <t>◎A久宗周二(海上労研)、岸田孝弥(高崎経済大)</t>
  </si>
  <si>
    <t>ブール代数アプローチを使って使いやすさを分析する</t>
  </si>
  <si>
    <t>製品形態の印象と形態構成要素の関係に関する研究</t>
  </si>
  <si>
    <t>幼児の色と形の認識に関する研究</t>
  </si>
  <si>
    <t>◎A濱口悠子・佐藤陽彦(九州芸工大)</t>
  </si>
  <si>
    <t>理学療法学専攻学生が解剖学神経系分野で感じる学習上の困難さ</t>
  </si>
  <si>
    <t>◎A小島龍平(埼玉医短大)</t>
  </si>
  <si>
    <t>近世アイヌの人口変動とその要因について１　東蝦夷地</t>
  </si>
  <si>
    <t>◎A葭田光三(日本大)</t>
  </si>
  <si>
    <t>運動時の体温調節反応と局所cooling効果</t>
  </si>
  <si>
    <t>◎A森本絵美子・梅田耕太郎・鳥井正史(九州工大院)</t>
  </si>
  <si>
    <t>２画面併用によるデータ入力型作業が視機能に及ぼす影響</t>
  </si>
  <si>
    <t>◎A橋本正浩、泉博之・笠松慶子・鈴木秀樹・草野華代・神代雅晴(産業医大)</t>
  </si>
  <si>
    <t>弓射動作の筋電図学的研究</t>
  </si>
  <si>
    <t>◎A岩佐学・佐藤陽彦(九州芸工大)</t>
  </si>
  <si>
    <t>荷物を背負った時の立位姿勢動揺－荷重の質量と取り付け位置の影響－</t>
  </si>
  <si>
    <t>◎A迫秀樹(静岡文化芸術大)、河原雅典(大妻女子大)、田中秀幸(東京農工大)</t>
  </si>
  <si>
    <t>体幹傾斜角から見たホームヘルパーの作業負担の特徴</t>
  </si>
  <si>
    <t>◎A山田有佳倫・高原靖知・原健太郎(千葉工大)、鈴木一弥・吉川徹(労研)、上野満雄(自治労顧問医師)、肝付邦憲(千葉工大)</t>
  </si>
  <si>
    <t>中小製造業における作業環境と労働負担に関する調査研究－鋳造業を例にして－</t>
  </si>
  <si>
    <t>◎A茂木伸之・山田有佳倫・高原靖知・三澤哲夫・肝付邦憲(千葉工大)</t>
  </si>
  <si>
    <t>ホームヘルプサービスにおけるヒヤリハットの特徴</t>
  </si>
  <si>
    <t>◎A酒井一博・村田克・小木和孝(労研)、松田文子(武蔵野大)、上野満雄(自治労顧問医)</t>
  </si>
  <si>
    <t>人車行動観察から見た一灯式交差点の”危険”と”安全”</t>
  </si>
  <si>
    <t>◎A北島創(武蔵工大院)、十亀亮介・中嶋顕・堀野定雄・森みどり(神奈川大)、上山勝(科学警察研)</t>
  </si>
  <si>
    <t>農業労働の適正化から自立的農業経営の時代へ</t>
  </si>
  <si>
    <t>◎A池田良夫(愛知工大)、大谷雅子(愛知県農業試)</t>
  </si>
  <si>
    <t>筑豊近代化大年表作成秘話</t>
  </si>
  <si>
    <t>袖崎栄一(元近畿大教授)</t>
  </si>
  <si>
    <t>高齢化と介護</t>
  </si>
  <si>
    <t>シンポジウム</t>
    <phoneticPr fontId="2"/>
  </si>
  <si>
    <t>介護からみる生活の質</t>
  </si>
  <si>
    <t>豊田謙二(福岡県立大)</t>
  </si>
  <si>
    <t>福祉行政からみた介護問題</t>
  </si>
  <si>
    <t>豊瀬尉(ケア・ウェル)</t>
  </si>
  <si>
    <t>作業現場からみた介護問題</t>
  </si>
  <si>
    <t>大山美智江(NPO福祉用具ネット)</t>
  </si>
  <si>
    <t>介護予防は自己管理で可能か？‐与論島の事例を通して考える視点‐</t>
  </si>
  <si>
    <t>近藤功行(沖縄キリスト教短大)</t>
  </si>
  <si>
    <t>千葉工大</t>
  </si>
  <si>
    <t>成人男女の体毛の特性について</t>
  </si>
  <si>
    <t>◎A吉永純子、平田由布子、横井麻理、山崎和彦（実践女子大）、佐藤安広（松下電工）</t>
  </si>
  <si>
    <t>超音波が人に与える影響</t>
  </si>
  <si>
    <t>◎A清水秀樹、下村義弘、岩永光一、勝浦哲夫（千葉大）</t>
  </si>
  <si>
    <t>歌唱時におけるストレスの評価</t>
  </si>
  <si>
    <t>◎A坂本由紀恵、小森郷子、横井麻理、山崎和彦（実践女子大）</t>
  </si>
  <si>
    <t>コントロール装置の操作イメージに関する研究</t>
  </si>
  <si>
    <t>◎A山中大輔、下村義弘、岩永光一、勝浦哲夫（千葉大）</t>
  </si>
  <si>
    <t>画像と文章の提示位置及び提示時間差が情報の認識に与える影響</t>
  </si>
  <si>
    <t>◎A坂本雅志、下村義弘、岩永光一、勝浦哲夫（千葉大）</t>
  </si>
  <si>
    <t>階段昇降時における生体負担から見た昇段と降段の比較</t>
  </si>
  <si>
    <t>◎A中村幸子（武蔵野女子大）</t>
  </si>
  <si>
    <t>視覚障害者の生活行動調査</t>
  </si>
  <si>
    <t>◎A青木香子、魚住悠、堀田明裕（千葉大）</t>
  </si>
  <si>
    <t>環境における非利き手片手操作の不具合に関する調査</t>
  </si>
  <si>
    <t>◎A粂川美紀、楊莉、堀田明裕（千葉大）</t>
  </si>
  <si>
    <t>看護職者の派遣労働の実態と今後の課題（第1報）－派遣会社との雇用関係・労働契約をめぐって－</t>
  </si>
  <si>
    <t>◎A田中幸子（北里大）</t>
  </si>
  <si>
    <t>首都圏男性勤務者の睡眠が配偶者の睡眠健康に及ぼす影響</t>
  </si>
  <si>
    <t>◎A駒田陽子、高橋直美、山本由華吏、白川修一郎（国立精神・神経センター精神保健研究所）</t>
  </si>
  <si>
    <t>休憩の有効性－休憩中の照明の色温度の相違による作業効率への影響－</t>
  </si>
  <si>
    <t>◎A谷口純也、下村義弘、岩永光一、勝浦哲夫（千葉大）</t>
  </si>
  <si>
    <t>デスクパーティションの作業集中に与える影響－高さ（パーティション）と奥行き（デスク）の関係－</t>
  </si>
  <si>
    <t>◎A佐藤寿、下村義弘、岩永光一、勝浦哲夫（千葉大）</t>
  </si>
  <si>
    <t>公共空間におけるくつろぎ姿勢の分析</t>
  </si>
  <si>
    <t>◎APeter Chamberlain、堀田明裕（千葉大）</t>
  </si>
  <si>
    <t>自動車騒音暴露時の耳朶脈波の波形に及ぼす街路樹の影響</t>
  </si>
  <si>
    <t>◎A井上元、下田政博、植竹照雄（東京農工大農）</t>
  </si>
  <si>
    <t>安全意識が作業精度及びコミュニケーションに及ぼす影響</t>
  </si>
  <si>
    <t>◎A野口大輔、上野山正博、八田一利、肝付邦憲（千葉工大）</t>
  </si>
  <si>
    <t>若年者の運転に関する研究－自動車免許取得以降の運転姿勢と安全意識の変化について－</t>
  </si>
  <si>
    <t>◎A上野山正博、野口大輔、八田一利、三澤哲夫（千葉工大）、小清水豊（高崎経済大）</t>
  </si>
  <si>
    <t>ブレーキランプの視認性の向上を目的とした一試案－自動車の制動時における危険の軽減</t>
  </si>
  <si>
    <t>◎A中村一雄、下村義弘、岩永光一、勝浦哲夫（千葉大）</t>
  </si>
  <si>
    <t>LED照明と従来光源との生理，心理的指標を用いた比較－発光ダイオードの照明としての実用に際して－</t>
  </si>
  <si>
    <t>◎A福田修平、下村義弘、岩永光一、勝浦哲夫（千葉大）</t>
  </si>
  <si>
    <t>緊張表現における形と音の共通効果に関する基礎的研究</t>
  </si>
  <si>
    <t>生活用品にUD（ユニバーサルデザイン）マトリックスを使う</t>
  </si>
  <si>
    <t>◎A岡田衛、小林祐毅、河内義晴、熊田俊昭、下野史弘、西田善彦、吉川嘉修、松延拓生、山岡俊樹（和歌山大）</t>
  </si>
  <si>
    <t>ブール代数アプローチ他によるユーザリクアイアメントの分析方法</t>
  </si>
  <si>
    <t>◎A松延拓生、山岡俊樹（和歌山大）</t>
  </si>
  <si>
    <t>家電製品における機器操作手順のパターン化の検討</t>
  </si>
  <si>
    <t>◎A高宏文、山岡俊樹、松延拓生（和歌山大）</t>
  </si>
  <si>
    <t>理系を選択する女子を増やすには？日中韓の科学技術者への質問紙調査</t>
  </si>
  <si>
    <t>◎A出浦淑枝、美紀晶子、冨永典子、桑原雅子、守屋朋子、大島美恵子（日本女性技術者フォーラム）</t>
  </si>
  <si>
    <t>介護未熟練者の負担について</t>
  </si>
  <si>
    <t>◎A野原孝、高原靖知、原健太郎（千葉工大）</t>
  </si>
  <si>
    <t>介護者の負担軽減－体位変換における腰痛の減少－</t>
  </si>
  <si>
    <t>◎A山野井聖、外園麻美、肝付邦憲（千葉工大）</t>
  </si>
  <si>
    <t>等尺性筋収縮における短期休息の疲労軽減効果</t>
  </si>
  <si>
    <t>◎A島村新（千葉大）</t>
  </si>
  <si>
    <t>作業効率と疲労の関係からみたあるプラスチック成型工場における作業改善</t>
  </si>
  <si>
    <t>◎A山田有佳倫、高原靖知、木村新（千葉工大院）、折原征一（折原製作所）、水野有希（千葉工大）、松田文子（武蔵野大）、三澤哲夫、肝付邦憲（千葉工大）</t>
  </si>
  <si>
    <t>異なる表情の顔写真に対する表情筋電図の分析</t>
  </si>
  <si>
    <t>◎A徳志偉（千葉大）</t>
  </si>
  <si>
    <t>超常識と働態－世に言う当たり前を超越してみよう－</t>
  </si>
  <si>
    <t>津田沼</t>
  </si>
  <si>
    <t>体幹傾斜角から見たホームヘルパーの作業負担に関する調査研究－ヘルパーと主婦の仕事の違いについて－</t>
  </si>
  <si>
    <t>◎A高原靖知、山田有佳倫、原健太郎（千葉工大院）、松田文子（武蔵野大）、村田克、吉川徹、鈴木一弥、酒井一博（労研）、三澤哲夫、肝付邦憲（千葉工大）</t>
  </si>
  <si>
    <t>歩行補助具の研究－人間工学的手法を用いた歩行比較－</t>
  </si>
  <si>
    <t>◎A竹内智之、下村義弘、岩永光一、勝浦哲夫（千葉大）</t>
  </si>
  <si>
    <t>高齢者の靴の着脱動作と玄関の住宅改修に関する研究</t>
  </si>
  <si>
    <t>◎A外園麻美、八田一利、三澤哲夫、肝付邦憲（千葉工大）</t>
  </si>
  <si>
    <t>高齢者の「装い行為」意識に関する調査</t>
  </si>
  <si>
    <t>◎A粂川美紀（千葉大院）、堀田明裕（千葉大）</t>
  </si>
  <si>
    <t>製品評価のための動作指推定</t>
  </si>
  <si>
    <t>◎A高安佑、下村義弘、岩永光一、勝浦哲夫（千葉大）</t>
  </si>
  <si>
    <t>容器の形態とそれに対応する把持，操作の関係</t>
  </si>
  <si>
    <t>構造化観察による仮想コンセプトを用いたデザイン構築方法</t>
  </si>
  <si>
    <t>◎A山岡俊樹、吉田光一、山田悦明（和歌山大）</t>
  </si>
  <si>
    <t>筋負担を軽減する携帯電話の形状</t>
  </si>
  <si>
    <t>◎A原田聡、下村義弘、岩永光一、勝浦哲夫（千葉大）</t>
  </si>
  <si>
    <t>重量知覚に関する人間工学的研究</t>
  </si>
  <si>
    <t>◎A菊池まりん、下村義弘、岩永光一、勝浦哲夫（千葉大）</t>
  </si>
  <si>
    <t>スポーツ障害と心理的競技能力－高校サッカー選手を対象とした実証的研究－</t>
  </si>
  <si>
    <t>◎A澁谷智久、飯島正博、水野基樹（順天堂大）、水野有希（武蔵野大）、塩野潔（塩野胃腸科）、星野公夫（沖縄国際大）</t>
  </si>
  <si>
    <t>呼吸法が心と身体に及ぼす影響（その1）</t>
  </si>
  <si>
    <t>◎A片岡洵子、早弓惇、戸部綾、伊東愛、河内亜衣、竹内真希（日本女子体育大）</t>
  </si>
  <si>
    <t>超音波が人体に与える影響－生理指標を用いた基礎研究－</t>
  </si>
  <si>
    <t>◎A小松健一、下村義弘、岩永光一、勝浦哲夫（千葉大）</t>
  </si>
  <si>
    <t>夜間の異なる色温度の高照度光暴露が生理心理機能に及ぼす影響</t>
  </si>
  <si>
    <t>◎A馬場泰、下村義弘、岩永光一、勝浦哲夫（千葉大）</t>
  </si>
  <si>
    <t>鉄道駅における視・聴覚サインの現状調査</t>
  </si>
  <si>
    <t>視野と動くターゲットに関する研究</t>
  </si>
  <si>
    <t>◎A曽我信之、下村義弘、岩永光一、勝浦哲夫（千葉大）</t>
  </si>
  <si>
    <t>運動課題が視覚課題に与える影響に関する認知心理的研究</t>
  </si>
  <si>
    <t>◎A福川裕司、水野基樹（順天堂大）、水野有希（武蔵野大）、中島宣行（順天堂大）</t>
  </si>
  <si>
    <t>出合い頭事故多発と運転者安全戦略</t>
  </si>
  <si>
    <t>◎A堀野定雄、森みどり（神奈川大）、北島創（武蔵工大院）、上山勝（科学警察研）</t>
  </si>
  <si>
    <t>長崎県西彼杵郡</t>
  </si>
  <si>
    <t>県立長崎シーボルト大</t>
  </si>
  <si>
    <t>「ストレス」概念に関する調査</t>
  </si>
  <si>
    <t>◎A北村真吾、佐藤陽彦（九州芸工大）</t>
  </si>
  <si>
    <t>バリアフリー教育における現状と課題</t>
  </si>
  <si>
    <t>干潟生態系における採捕活動からみた水族資源の持続的利用と管理－佐賀県伊万里湾のカキの採捕活動を中心に－</t>
  </si>
  <si>
    <t>李應喆（リ・オンチョル）（鹿児島大）、武田淳（佐賀大）</t>
  </si>
  <si>
    <t>作業姿勢の違いが単純繰り返し作業に及ぼす影響</t>
  </si>
  <si>
    <t>◎A大西均、長谷川徹也（近畿大）</t>
  </si>
  <si>
    <t>可聴周波数帯域以上の高周波音がヒトの生理に及ぼす影響</t>
  </si>
  <si>
    <t>荻野郁夫、綿貫茂喜（九州芸工大）</t>
  </si>
  <si>
    <t>左右一方の耳から入力された聴覚課題が視覚的注意に及ぼす影響</t>
  </si>
  <si>
    <t>◎A小崎智照、安河内朗（九州芸工大）</t>
  </si>
  <si>
    <t>筋群間における筋出力特性に関する研究</t>
  </si>
  <si>
    <t>◎A岡本浩二朗、石井勝（福岡教育大）</t>
  </si>
  <si>
    <t>3障害における手厚さの違いと精神障害者観－身体・知的・精神障害における精神障害者の位置づけと鹿児島県与論町に共同作業所をつくる動きについて－</t>
  </si>
  <si>
    <t>介護作業の実態調査－作業姿勢を中心として－</t>
  </si>
  <si>
    <t>◎A牛原美幸、澄川恭子、槇美佳、長谷川徹也（近畿大）</t>
  </si>
  <si>
    <t>主観的ストレス評価尺度の構成に関する文献的考察</t>
  </si>
  <si>
    <t>空気マイナスイオンと自律神経機能</t>
  </si>
  <si>
    <t>◎A橋本正浩、三宅晋司（産業医科大）</t>
  </si>
  <si>
    <t>暑熱下のアームクランキング運動と発汗，皮膚血流および鼓膜温の男女差</t>
  </si>
  <si>
    <t>◎A岩下正孝、梅田耕太郎、太田久美子、鳥井正史（九州工大）</t>
  </si>
  <si>
    <t>◎Aベ起範（ベギボム）（九州芸工大）</t>
  </si>
  <si>
    <t>動作空間測定ソフトウェアの開発－計画と現状－</t>
  </si>
  <si>
    <t>◎A大箸純也（近畿大）</t>
  </si>
  <si>
    <t>大箸純也（近畿大）</t>
  </si>
  <si>
    <t>九工大院</t>
  </si>
  <si>
    <t>与論島における人々の死者に対する観念と生死観を探る視点－2003年10月期の火葬開始を迎えて－</t>
  </si>
  <si>
    <t>◎A近藤功行（沖縄キリスト教短大）</t>
  </si>
  <si>
    <t>動作空間測定ソフトウェアの開発（2）－輪郭線の抽出について－</t>
  </si>
  <si>
    <t>情動をてがかりとした主観的ストレス評価尺度の作成</t>
  </si>
  <si>
    <t>◎A北村真吾（九州芸工大）、佐藤陽彦（九州大）</t>
  </si>
  <si>
    <t>デンマーク　フォルケ・ホイスコーレンにおける障碍者の生活</t>
  </si>
  <si>
    <t>◎A村谷つかさ（九州芸工大院）</t>
  </si>
  <si>
    <t>高齢者における心血管系反応の個人差と主観的メンタルワークロードの関係</t>
  </si>
  <si>
    <t>◎A橋本正浩、三宅晋司、神代雅晴（産業医大）</t>
  </si>
  <si>
    <t>作業集中時における脳波の変化－α波，β波，Fmθ波について－</t>
  </si>
  <si>
    <t>九州工業大学における「生命体工学」の展開</t>
  </si>
  <si>
    <t>塚本寛（九州工大院）</t>
  </si>
  <si>
    <t>大阪市</t>
  </si>
  <si>
    <t>大阪大</t>
  </si>
  <si>
    <t>ユニバーサルデザインの程度を定量的に把握する（1）－UD度の提案</t>
  </si>
  <si>
    <t>◎A山岡俊樹、吉岡英俊、森亮太（和歌山大）</t>
  </si>
  <si>
    <t>ユニバーサルデザインの程度を定量的に把握する（2）－UD度の活用方法</t>
  </si>
  <si>
    <t>◎A森亮太、吉岡英俊、岡本千絵美、小島志織、椎名佳奈子、弘松知佳、古川純子、山岡俊樹（和歌山大）</t>
  </si>
  <si>
    <t>公共用音サインの音表現のガイドラインに関する検討</t>
  </si>
  <si>
    <t>◎A楊火玄叡（千葉大院）、堀田明裕（千葉大工）</t>
  </si>
  <si>
    <t>視覚障害者を配慮した飲料食品パッケージ用触記号デザインの試み</t>
  </si>
  <si>
    <t>◎A杉崎義浩（前千葉大院）、堀田明裕（千葉大工）</t>
  </si>
  <si>
    <t>入浴行為用福祉機器における支援・介護デザインの分析</t>
  </si>
  <si>
    <t>◎A新井彰悟（千葉大院）、堀田明裕（千葉大工）</t>
  </si>
  <si>
    <t>姿勢評価への動作空間測定ソフトウェアの利用</t>
  </si>
  <si>
    <t>高齢者における生活機器の心理的バリアと使用トラブルに関する調査</t>
  </si>
  <si>
    <t>◎A福田映子、佐々木涼子（大阪市大院）、岡田明（大阪市大）</t>
  </si>
  <si>
    <t>インドネシアにおける障害児教育協力モデルの開発</t>
  </si>
  <si>
    <t>◎A竹内康二（筑波大）、北村博幸（筑波大学付属大塚養護学校）、吉川明守（筑波大学付属久里浜養護学校）、大竹一成（筑波大学付属聾学校）、草野勝彦（宮崎大）、内田芳夫（鹿児島大）、関根敏男、中田英雄（筑波大）</t>
  </si>
  <si>
    <t>圧力分布シートを用いたケータイ文字入力動作解析の試み</t>
  </si>
  <si>
    <t>◎A平崎鋭矢、村上友香、吉田有希、熊倉博雄（大阪大院）</t>
  </si>
  <si>
    <t>排痰介助における看護師の手技の個人差</t>
  </si>
  <si>
    <t>◎A藤家馨、江原喜人、片本隆二、有松美佐緒、藤木由子、小林博光（総合せき損センター）</t>
  </si>
  <si>
    <t>サッカー選手選抜における相対的年齢効果の解消法：人間生物学的考察</t>
  </si>
  <si>
    <t>◎A松村秋芳（防衛医科大）</t>
  </si>
  <si>
    <t>樹木の「みどり」に着目した景観評価に及ぼす個人属性の影響</t>
  </si>
  <si>
    <t>◎A紺屋和良、山下仁志、佐々木聡、須長明子、藤井葉月、下田政博、植竹照雄（東京農工大農）</t>
  </si>
  <si>
    <t>◎A久宗周二（八戸大）</t>
  </si>
  <si>
    <t>リーチング動作の運動方向が視覚的注意に及ぼす効果</t>
  </si>
  <si>
    <t>◎A内藤宏、三浦利章（大阪大院）</t>
  </si>
  <si>
    <t>ユーザのメンタルモデル把握のためのマニュアル記述実験の提案</t>
  </si>
  <si>
    <t>◎A堀田陽祐、山岡俊樹（和歌山大）鈴木恭之（三菱電機）</t>
  </si>
  <si>
    <t>地元実例による作業改善トレーニングキット：マレーシアでの経験</t>
  </si>
  <si>
    <t>◎A小木和孝（労研）</t>
  </si>
  <si>
    <t>食品製造業におけるマクロエルゴノミクスアプローチに関する事例研究</t>
  </si>
  <si>
    <t>◎A森亮太、山岡俊樹（和歌山大）</t>
  </si>
  <si>
    <t>◎A植竹照雄（東京農工大）</t>
  </si>
  <si>
    <t>歩行における杖の有効性について－聞き取り調査による杖の使用実態と若干の基礎的実験結果を基にして－</t>
  </si>
  <si>
    <t>◎A小黒芳男、細川修二、塚田幸男（神奈川大）</t>
  </si>
  <si>
    <t>酸素消費量からみた鞄の保持方法における差異</t>
  </si>
  <si>
    <t>◎A中野良彦、森拓洋、日暮泰男、熊倉博雄（大阪大院）</t>
  </si>
  <si>
    <t>交通バリアフリー施設利用時の人間行動－JR京葉線東京駅のエレベーターを例にして－</t>
  </si>
  <si>
    <t>◎A久宗周二（八戸大）、松本彪、岸田孝弥（高崎経済大）</t>
  </si>
  <si>
    <t>出合い頭事故と交通視環境－運転者視点から見た事故再発防止とカーブミラー設置要件－</t>
  </si>
  <si>
    <t>◎A堀野定雄、森みどり（神奈川大）、北島創（（財）日本自動車研究所）、松原佑、湯浅貴徳（神奈川大）、上山勝（NPO交通事故鑑定士認定協会）</t>
  </si>
  <si>
    <t>研究話題提供</t>
  </si>
  <si>
    <t>司会　森みどり（神奈川大）</t>
  </si>
  <si>
    <t>若手研究者のための働態学研究への招待「道路デザインへの働態学的アプローチ～ラウンダバウトは本当に優れているか？」</t>
  </si>
  <si>
    <t>◎A田中秀幸（東京農工大院）、松村秋芳（防衛医大）</t>
  </si>
  <si>
    <t>高所墜落災害防止の実験的研究－心理・生理学的アプローチ－</t>
  </si>
  <si>
    <t>◎A臼井伸之介（大阪大院）／司会 熊倉博雄（大阪大院）</t>
  </si>
  <si>
    <t>東京農工大</t>
  </si>
  <si>
    <t>高齢者と踏切事故</t>
  </si>
  <si>
    <t>梶原一騎、竹内由利子、岸田孝弥（高崎経済大）</t>
  </si>
  <si>
    <t>高齢者の歩行時および自転車利用時の交通安全意識について－埼玉県西部地区を例にして－</t>
  </si>
  <si>
    <t>松本彪、竹内由利子、梶原一騎、岸田孝弥（高崎経済大）、久宗周二（八戸大）</t>
  </si>
  <si>
    <t>高齢女性に見られるバス車内負傷事故の特異的多発現象に関する調査研究</t>
  </si>
  <si>
    <t>◎A高瀬遼、青木長朗、柏健太郎、遠田公和、下田政博、植竹照雄（東京農工大農）</t>
  </si>
  <si>
    <t>バス車内における手すり・つり革等転倒防止装置の有効性に関する調査・実験的研究</t>
  </si>
  <si>
    <t>◎A柏健太郎、遠田公和、高瀬遼、青木長朗、下田政博、植竹照雄（東京農工大農）</t>
  </si>
  <si>
    <t>男声・女声の違いがヒトの生理機能に及ぼす影響について</t>
  </si>
  <si>
    <t>◎A深澤伸一、下村義弘（千葉大工）、岩永光一（千葉大院）、勝浦哲夫（千葉大工）</t>
  </si>
  <si>
    <t>身体運動時の人の脳波と主観評価に及ぼす照明色温度の影響</t>
  </si>
  <si>
    <t>◎A石路（千葉大院）、勝浦哲夫、下村義弘（千葉大院）、岩永光一（千葉大院）</t>
  </si>
  <si>
    <t>Analyzing the Outdoor Play Equipments base on Social and Physical Play of Children</t>
  </si>
  <si>
    <t>◎Aアフシャルラフリ・ファテメ（千葉大院）、堀田明裕（千葉大工）</t>
  </si>
  <si>
    <t>視覚障害者に配慮したキッチンツールの提案</t>
  </si>
  <si>
    <t>◎A池田大祐、堀田明裕（千葉大工）</t>
  </si>
  <si>
    <t>居宅入浴環境における支援・介護デザインに関する調査</t>
  </si>
  <si>
    <t>ドイツからみた「働態学」</t>
  </si>
  <si>
    <t>大腿部下端加速度による歩行周期特徴パターンのオンライン検出について</t>
  </si>
  <si>
    <t>◎A竹内智之（千葉大院）、下村義弘（千葉大工）、岩永光一（千葉大院）、勝浦哲夫（千葉大工）</t>
  </si>
  <si>
    <t>歩行時に靴が足に与える影響の改善方法に関する研究</t>
  </si>
  <si>
    <t>◎A杉本史朗（東北工大院）、原田一（東北工大）</t>
  </si>
  <si>
    <t>健常成人女子の膝関節固定杖歩行に関する運動学的解析結果</t>
  </si>
  <si>
    <t>◎A真家和生、衣川敦子（大妻女子大）</t>
  </si>
  <si>
    <t>皮膚電気活動によるメンタルワークロードの実用的評価方法</t>
  </si>
  <si>
    <t>◎A依田拓（千葉大院）、杉浦康司（（株）いすゞ中央研究所）、堀口明伯（いすゞ自動車（株））、下村義弘（千葉大工）、岩永光一（千葉大院）、勝浦哲夫（千葉大工）</t>
  </si>
  <si>
    <t>EMG多点計測による種々の前腕姿勢での筋活動の可視化</t>
  </si>
  <si>
    <t>◎A高安佑（千葉大院）、下村義弘（千葉大工）、岩永光一（千葉大院）、勝浦哲夫（千葉大工）</t>
  </si>
  <si>
    <t>ピンチ動作の筋負担からみた介護用器具の要件に関する検討</t>
  </si>
  <si>
    <t>◎A関根絵里子、真家和生（大妻女子大）</t>
  </si>
  <si>
    <t>拇指と各指ごとのピンチ動作によるペグボード作業時間と利き手との関連について</t>
  </si>
  <si>
    <t>◎A榎本暁美、真家和生（大妻女子大）</t>
  </si>
  <si>
    <t>自閉性障害児に対するコニュニケーション指導に関する研究</t>
  </si>
  <si>
    <t>◎A鉄矢俊一（千葉大院）、堀田明裕（千葉大工）</t>
  </si>
  <si>
    <t>視覚障害児の空間認知力を高める遊具についての研究</t>
  </si>
  <si>
    <t>◎A宮坂浩介（千葉大院）、堀田明裕（千葉大工）</t>
  </si>
  <si>
    <t>空間の壁形状が生理・心理反応に及ぼす影響</t>
  </si>
  <si>
    <t>◎A古川めぐみ（千葉大）、下村義弘（千葉大工）、岩永光一（千葉大院）、勝浦哲夫（千葉大工）</t>
  </si>
  <si>
    <t>生理・心理機能に及ぼす足浴と香りの相乗効果</t>
  </si>
  <si>
    <t>◎A井橋恭子（千葉大）、下村義弘（千葉大工）、岩永光一（千葉大院）、勝浦哲夫（千葉大工）</t>
  </si>
  <si>
    <t>短期記憶に対する純音提示の有効性</t>
  </si>
  <si>
    <t>◎A五十川明子（千葉大）、下村義弘（千葉大工）、岩永光一（千葉大院）、勝浦哲夫（千葉大工）</t>
  </si>
  <si>
    <t>異なる色の照明環境における時間感覚について</t>
  </si>
  <si>
    <t>◎A安田匠（千葉大）、下村義弘（千葉大工）、岩永光一（千葉大院）、勝浦哲夫（千葉大工）</t>
  </si>
  <si>
    <t>神奈川大研修所</t>
  </si>
  <si>
    <t>くらしと共生</t>
  </si>
  <si>
    <t>発言者：佐藤陽彦（九州芸工大）／司会：酒井一博（労研）</t>
  </si>
  <si>
    <t>◎A大会事務局他</t>
  </si>
  <si>
    <t>ＩＴと子供の発達</t>
  </si>
  <si>
    <t>高橋成悟（伊奈学園総合高校）</t>
  </si>
  <si>
    <t>労働と生活</t>
  </si>
  <si>
    <t>佐々木司（労研）</t>
  </si>
  <si>
    <t>老化社会の生活環境と身体の相互作用</t>
  </si>
  <si>
    <t>[概要]セッション1</t>
  </si>
  <si>
    <t>バス車内での乗客働態調査と車内事故防止の研究－青森県八戸市を例にして</t>
  </si>
  <si>
    <t>◎A久宗周二・貞光宮城（八戸大）、岸田孝弥（高崎経済大）、久宗宣子（八戸ひとにやさしいまちづくり研究会）</t>
  </si>
  <si>
    <t>居住者の街環境評価に関する検討―その1、街の日常・非日常の魅力について―</t>
  </si>
  <si>
    <t>◎A立川公子（武蔵野大院）、橋本修左（武蔵野大）</t>
  </si>
  <si>
    <t>居住者の街環境評価に関する検討－その2、街の事故・犯罪不安について－</t>
  </si>
  <si>
    <t>◎A橋本修左（武蔵野大）、立川公子（武蔵野大院）</t>
  </si>
  <si>
    <t>[概要]セッション2</t>
  </si>
  <si>
    <t>高齢者の交通安全意識と交通バリアフリー</t>
  </si>
  <si>
    <t>◎A松本彪・梶原一騎・竹内由利子・岸田孝弥（高崎経済大）</t>
  </si>
  <si>
    <t>バス乗車姿勢の違いが急停車時における危険感に及ぼす影響</t>
  </si>
  <si>
    <t>◎A青木長朗・柏健太郎・高瀬遼・遠田公和・下田政博・植竹照雄（東京農工大）</t>
  </si>
  <si>
    <t>大学職員における能力開発のための労働環境KAIZENに関する研究－組織人間工学的アプローチによるメンタルヘルス・マネジメントとキャリア・コンサルティングを融合した能力向上システムの提案－</t>
  </si>
  <si>
    <t>◎A岩田恭（高崎経済大院）</t>
  </si>
  <si>
    <t>互恵の場づくりにおける組織学習の役割</t>
  </si>
  <si>
    <t>◎A齋藤むら子（HCTMリサーチセンター）、関宏幸（流通経済大）</t>
  </si>
  <si>
    <t>[概要]セッション3</t>
  </si>
  <si>
    <t>自助具製作工程の技能分析に関する研究</t>
  </si>
  <si>
    <t>◎A松井則佳・伊藤匠・竹内由利子・岸田孝弥（高崎経済大）</t>
  </si>
  <si>
    <t>バス運行時における立位乗客の動作解析に関する研究</t>
  </si>
  <si>
    <t>3軸ジャイロセンサによる上体傾斜角と捻転角の測定</t>
  </si>
  <si>
    <t>◎A蛭田秀一・島岡みどり・粕谷陽佑（名大･保体セ）、小野雄一郎・今枝敏彦・飯田忠行（藤田保衛大･医）</t>
  </si>
  <si>
    <t>[概要]セッション4</t>
  </si>
  <si>
    <t>サービス形態の違いからみた介護労働従事者の就労負担感に関する研究</t>
  </si>
  <si>
    <t>◎A松田文子（労研）、竹内由利子・伊藤匠（高崎経済大）、水野有希（労研）、篠原肇（篠原社労事務所）、岸田孝弥（高崎経済大）、酒井一博（労研）</t>
  </si>
  <si>
    <t>脊髄損傷者のスポーツ活動が末梢循環機能に及ぼすトレーニング効果</t>
  </si>
  <si>
    <t>◎A福嶋利浩（筑波大）、山崎昌廣（広島大）、中田英雄（筑波大）、矢部京之助（大阪体育大）</t>
  </si>
  <si>
    <t>舞踊学専攻学生の身体的特徴</t>
  </si>
  <si>
    <t>◎A久保田美菜・片岡洵子（日本女子体大）</t>
  </si>
  <si>
    <t>[概要]セッション5</t>
  </si>
  <si>
    <t>最近の子どもにみる睡眠と食事の実態について―青森，東京，沖縄の調査から―</t>
  </si>
  <si>
    <t>◎A岩田浩子（名古屋女子大短大学部）、正木健雄（日本体大）</t>
  </si>
  <si>
    <t>バス乗客の転倒注意とLocus of Controlに関する研究</t>
  </si>
  <si>
    <t>◎A杉浦幸（順天堂大院）、菊地奈美（順天堂大）、山田泰行（順天堂大院）、柳谷登志雄・中純夫（順天堂大）、水野有希（武蔵野大）、水野基樹（順天堂大）</t>
  </si>
  <si>
    <t>バス運転手の安全運転業務を妨げる心理的要因</t>
  </si>
  <si>
    <t>[概要]セッション6</t>
  </si>
  <si>
    <t>メコンデルタ地域参加型改善国際研修ツアーの経年経験からみた交流の意義</t>
  </si>
  <si>
    <t>◎A仲尾豊樹・平野敏夫（NPO東京労働安全衛生センター）、伊藤昭好（産業医大）、小木和孝（労研）</t>
  </si>
  <si>
    <t>光刺激に対する反応時間短縮を目指したトレーニングマシンの試作</t>
  </si>
  <si>
    <t>映像記録型ドライブレコーダから判明した交通事故リスク要因</t>
  </si>
  <si>
    <t>パネルディスカッション</t>
    <phoneticPr fontId="2"/>
  </si>
  <si>
    <t>発表：研修会他</t>
    <rPh sb="0" eb="2">
      <t>ハッピョウ</t>
    </rPh>
    <rPh sb="3" eb="6">
      <t>ケンシュウカイ</t>
    </rPh>
    <rPh sb="6" eb="7">
      <t>ホカ</t>
    </rPh>
    <phoneticPr fontId="2"/>
  </si>
  <si>
    <t>[概要]＜ナイトセッション実施要領＞</t>
    <rPh sb="13" eb="15">
      <t>ジッシ</t>
    </rPh>
    <rPh sb="15" eb="17">
      <t>ヨウリョウ</t>
    </rPh>
    <phoneticPr fontId="2"/>
  </si>
  <si>
    <t>抄録</t>
    <phoneticPr fontId="2"/>
  </si>
  <si>
    <t>１．「労働と生活」と「労働が生活」はどちらが人類働態に適っているか</t>
  </si>
  <si>
    <t>岩田浩子、大内啓子、岸田孝弥、立川公子、◎A山田泰行</t>
  </si>
  <si>
    <t>２．高齢者の終末と生きがい</t>
  </si>
  <si>
    <t>伊藤匠、植竹照雄、大橋純也、菊地奈美、◎A小山毅、斉藤むら子</t>
  </si>
  <si>
    <t>３．高齢者の移動手段の確保－公共交通機関および私的な乗り物、車椅子など－</t>
  </si>
  <si>
    <t>梶原一騎、◎A大森圭貢、岡田守彦、下田政博、ジャジャ･ラハルジャ、杉浦幸</t>
  </si>
  <si>
    <t>４．感情労働の負担軽減策は何か？</t>
  </si>
  <si>
    <t>春日宏介、菊池安行、小島龍平、下平佳江、中村幸子、◎A松本哲也</t>
  </si>
  <si>
    <t>５．ICT社会はどのような健康障害を生み出しそれによって子供の成長、生活環境はどのような影響を受けるか</t>
  </si>
  <si>
    <t>蔡楠、佐々木司、島岡みどり、久宗周二、堀野定雄、◎A松井則佳、鈴木一弥</t>
  </si>
  <si>
    <t>６．在宅ワークで「労働と生活」の共生を許す人間特性は？</t>
  </si>
  <si>
    <t>◎A加藤麻樹、佐藤陽彦、中﨑恭子、平野和彦、蛭田秀一</t>
  </si>
  <si>
    <t>７．子供にとってのデジタルデバイドに対する取り組み</t>
  </si>
  <si>
    <t>許海波、小木和孝、早弓惇、◎A松田貴嗣、水野基樹</t>
  </si>
  <si>
    <t>８．携帯電話が子供を取り巻く環境や発達に与える可能性は何か？</t>
  </si>
  <si>
    <t>◎A田中純夫、天明佳臣、水野有希、山田有佳倫、脇坂佳子</t>
  </si>
  <si>
    <t>９．高齢者の就労支援ー安全確保，適切な職場の提供ー</t>
  </si>
  <si>
    <t>片岡洵子、小清水豊、◎A深澤瑞紀、福嶋利浩、柳谷登志男</t>
  </si>
  <si>
    <t>千葉工大津田沼</t>
  </si>
  <si>
    <t>バス車内事故防止</t>
  </si>
  <si>
    <t>バス車内での乗客働態調査と車内事故防止の研究</t>
  </si>
  <si>
    <t>◎A久宗周二（八戸大学）</t>
  </si>
  <si>
    <t>高齢女性のバス事故は、何故減らないのか？</t>
  </si>
  <si>
    <t>◎A安部雍子（くれいん館人間行動研究所）</t>
  </si>
  <si>
    <t>地方都市におけるバスの車種別に見た車内の利用実態の比較</t>
  </si>
  <si>
    <t>◎A長谷川徹也（近畿大）</t>
  </si>
  <si>
    <t>高齢女性にとってつり革等のバス車内転倒防止装置は有効か</t>
  </si>
  <si>
    <t>◎A植竹照雄氏（東京農工大）</t>
  </si>
  <si>
    <t>高齢者乗客の動作解析とバス運転手の意識調査との関連性</t>
  </si>
  <si>
    <t>◎A水野基樹（順天堂大）</t>
  </si>
  <si>
    <t>水野基樹（順天堂大）</t>
  </si>
  <si>
    <t>路線バス車内事故の未然防止研究－乗客の働態調査－</t>
  </si>
  <si>
    <t>グループ討議</t>
  </si>
  <si>
    <t>実行委員</t>
    <rPh sb="0" eb="2">
      <t>ジッコウ</t>
    </rPh>
    <rPh sb="2" eb="4">
      <t>イイン</t>
    </rPh>
    <phoneticPr fontId="2"/>
  </si>
  <si>
    <t>酒井一博、堀野定雄（委員長）、松田文子、水野基樹、水野有希</t>
    <phoneticPr fontId="2"/>
  </si>
  <si>
    <t>◎A橋本修左（武蔵野大）</t>
  </si>
  <si>
    <t>日本女子体大</t>
  </si>
  <si>
    <t>心の癒しを求める人々への表現活動に関する研究</t>
  </si>
  <si>
    <t>◎A中林保之（千葉大院）、堀田明裕（千葉大）</t>
  </si>
  <si>
    <t>事象関連電位を用いたメンタルトレーニング効果の検討</t>
  </si>
  <si>
    <t>◎A脇坂佳子（武蔵野大院）、皆川奈緒子・蓑島翼・橋本修左（武蔵野大）</t>
  </si>
  <si>
    <t>ツボ刺激による、腓腹筋の疲労回復</t>
  </si>
  <si>
    <t>◎A馬楠1）、下村義弘2）、岩永光一1）、勝浦哲夫2）／1）千葉大院、2）千葉大</t>
  </si>
  <si>
    <t>自然環境とパブリックアートの融合に関する研究</t>
  </si>
  <si>
    <t>◎A小田川薫（千葉大院）、堀田明裕（千葉大）</t>
  </si>
  <si>
    <t>関東圏の大におけるユニバーサルデザイン整備の傾向把握と施策の傾向把握に関する報告</t>
  </si>
  <si>
    <t>◎A白木陽次（千葉大院）、堀田明裕（千葉大）</t>
  </si>
  <si>
    <t>障害者から見た交通バリアフリーの現状～ある観光旅行を通じて～</t>
  </si>
  <si>
    <t>◎A吉野正規（日本福祉大院）、大橋信夫（日本福祉大）</t>
  </si>
  <si>
    <t>中学生の自転車利用時の行動と交通安全意識について</t>
  </si>
  <si>
    <t>◎A梶原一騎、清川直貴、竹内由利子、岸田孝弥（高崎経済大）</t>
  </si>
  <si>
    <t>人の視線情報を用いた紙面レイアウトの評価〜商業施設のフロアガイドを例に〜</t>
  </si>
  <si>
    <t>◎A大山達也・下村義弘1）、岩永光一2）、勝浦哲夫1）／1）千葉大、2）千葉大院</t>
  </si>
  <si>
    <t>タッチパネルのボタンレイアウトに関する研究</t>
  </si>
  <si>
    <t>◎A佐藤健太郎・下村義弘1）、岩永光一2）、勝浦哲夫1）／1）千葉大、2千葉大院）</t>
  </si>
  <si>
    <t>GUIにおけるボタンのアニメーションに関する研究</t>
  </si>
  <si>
    <t>◎A麻野喬介・下村義弘2）、岩永光一1）、勝浦哲夫2）／1）千葉大院、2）千葉大</t>
  </si>
  <si>
    <t>視覚障害者の飲み物パッケージ識別に関する研究</t>
  </si>
  <si>
    <t>◎A長尾雄介（千葉大院）、堀田明裕（千葉大）</t>
  </si>
  <si>
    <t>視覚障害者の調理作業を基準としたデザインガイドライン</t>
  </si>
  <si>
    <t>◎A池田大祐（千葉大院）、堀田明裕（千葉大）</t>
  </si>
  <si>
    <t>視覚障害者の博物館利用に関する研究</t>
  </si>
  <si>
    <t>◎A加藤わかな（千葉大院）、堀田明裕（千葉大）</t>
  </si>
  <si>
    <t>視覚障害児における学習システムの研究</t>
  </si>
  <si>
    <t>◎A佐藤宏樹（千葉大院）、堀田明裕（千葉大）</t>
  </si>
  <si>
    <t>高精度スタジオメータによる脊柱の長さ計測の再現性</t>
  </si>
  <si>
    <t>◎A石川雅文1）、下村義弘2）、岩永光一1）、勝浦哲夫2）／1）千葉大院、2）千葉大</t>
  </si>
  <si>
    <t>野球肘防止機能を持つサポーターの試作</t>
  </si>
  <si>
    <t>◎A岩岡佐知子･真家和生（大妻女子大）</t>
  </si>
  <si>
    <t>把握強化機能を持つゴルフグローブの試作</t>
  </si>
  <si>
    <t>◎A芹澤教子･真家和生（大妻女子大）</t>
  </si>
  <si>
    <t>参加型学生教育の手法を用いた事業所の環境問題への取り組みについての調査結果</t>
  </si>
  <si>
    <t>◎A片平明彦・鬼形洋光1）、武井宏2）、新井規之3）、岸田孝弥1）／1）高崎経済大、2）ボルテックスセイグン、3）群馬中央総合研</t>
  </si>
  <si>
    <t>[概要]シンポジウム趣旨：オーガナイザー</t>
    <rPh sb="1" eb="3">
      <t>ガイヨウ</t>
    </rPh>
    <rPh sb="10" eb="12">
      <t>シュシ</t>
    </rPh>
    <phoneticPr fontId="2"/>
  </si>
  <si>
    <t>30-7/1</t>
  </si>
  <si>
    <t>八戸市総合福祉会館</t>
  </si>
  <si>
    <t>多国籍職場においてスタッフの共生を促進する要因</t>
  </si>
  <si>
    <t>◎A川上剛（ILOアジア太平洋総局）</t>
  </si>
  <si>
    <t>交差点出会い頭事故と視環境改善による運転者安全確認サポート</t>
  </si>
  <si>
    <t>◎A森みどり・堀野定雄（神奈川大）</t>
  </si>
  <si>
    <t>改善提案型アクションチェックリストが有効な理由</t>
  </si>
  <si>
    <t>バスドライバーのための「疲労蓄積度自己チェックリスト」の開発</t>
  </si>
  <si>
    <t>◎A鈴木一弥・小山秀紀・酒井一博（労研）</t>
  </si>
  <si>
    <t>手の使い方からみたペットボトル開栓動作の分類と出現頻度</t>
  </si>
  <si>
    <t>◎A吉池佑衣・大村未佳・関美穂・真家和生（大妻女子大）</t>
  </si>
  <si>
    <t>乳幼児期の運動発達に影響を及ぼす要因について</t>
  </si>
  <si>
    <t>◎A岩田浩子（名古屋女子大短大）、正木健雄（日本体育大）</t>
  </si>
  <si>
    <t>八戸での福祉分野に関する学生参加型教育</t>
  </si>
  <si>
    <t>◎A松本佑司（東京福祉大）、久宗周二（高崎経済大）</t>
  </si>
  <si>
    <t>道路交通信号の用いられ方と色覚変異を考慮した見え方の関係についての検討（1）</t>
  </si>
  <si>
    <t>書字動作の三次元運動解析</t>
  </si>
  <si>
    <t>表面筋電図による筋負担評価のためのテスト収縮の条件の検討</t>
  </si>
  <si>
    <t>◎A大箸純也（近畿大）、Jørgensen Kurt（コペンハーゲン大）、Nielsen Pernille Kofoed・Blangsted Anne Katrine（デンマーク国立労働衛生研）</t>
  </si>
  <si>
    <t>グラウンデッドセオリーに基づく観察データの分析方法</t>
  </si>
  <si>
    <t>◎A山岡俊樹（和歌山大）、藤川真裕子（フジテック）</t>
  </si>
  <si>
    <t>中学校におけるピア・サポート・プログラムのシステム構築</t>
  </si>
  <si>
    <t>◎A田中純夫・杉浦幸・川田裕次郎・水野基樹（順天堂大）</t>
  </si>
  <si>
    <t>呼吸の意識的・無意識的調節と運動パフォーマンスとの関連性</t>
  </si>
  <si>
    <t>◎A田中秀幸・田中幸夫（東京農工大）、真鍋求（東京外大）</t>
  </si>
  <si>
    <t>近世アイヌ人口史2  西蝦夷地</t>
  </si>
  <si>
    <t>◎A葭田光三（日本大）</t>
  </si>
  <si>
    <t>アンケート調査による自転車に関する様々な問題点と利用の実態</t>
  </si>
  <si>
    <t>◎A植竹照雄・伊藤桃子・福嶋奈央・土田秀法・元木祐・山元守人・宮代雅之・下田政博（東京農工大）</t>
  </si>
  <si>
    <t>自転車走行中の障害物回避行動に関する実験的研究</t>
  </si>
  <si>
    <t>◎A宮代雅之・山元守人・元木祐・土田秀法・福嶋奈央・伊藤桃子・下田政博・植竹照雄（東京農工大）</t>
  </si>
  <si>
    <t>テレ・フィールド研究で可能になる交通事故分析と予測－映像記録型ドライブレコーダによる自転車ニアミスを介して－</t>
  </si>
  <si>
    <t>◎A堀野定雄・森みどり・清大介（神奈川大）、久保登・北島創（日本自動車研究所）、片山硬（久留米工大）</t>
  </si>
  <si>
    <t>自転車専用道と自転車可歩道における自転車の走行実態について</t>
  </si>
  <si>
    <t>◎A松本彪・久宗周二（高崎経済大）、岸田孝弥（中京大）、梶原一騎（トーエネック）</t>
  </si>
  <si>
    <t>看護師の職務ストレスと抑うつとの関連：キャリア区分からの検討</t>
  </si>
  <si>
    <t>◎A杉浦幸・山田泰行（順天堂大院）、水野基樹・田中純夫・広沢正孝（順天堂大）</t>
  </si>
  <si>
    <t>看護師のメランコリー親和型性格とストレス・コーピングの関連</t>
  </si>
  <si>
    <t>◎A山田泰行・杉浦幸（順天堂大院）、水野基樹・田中純夫・広沢正孝（順天堂大）</t>
  </si>
  <si>
    <t>高感度差異抽出法による介護者の作業選好と負担感との関連</t>
  </si>
  <si>
    <t>◎A松田文子（労研）、竹内由利子・池上徹（ＩＴＩエルゴコンサルタンシー）、伊藤匠（群馬中央総合研）、梶原一騎（トーエネック）、水野有希・吉川徹・酒井一博（労研）</t>
  </si>
  <si>
    <t>宮崎東病院</t>
  </si>
  <si>
    <t>新･方丈記：南崎裕明さんの生き方の流儀～あと一歩だけ、前に進もう～</t>
  </si>
  <si>
    <t>◎A南崎裕明 ＆ 能美禎夫（宮崎東病院）</t>
  </si>
  <si>
    <t>倫理的とはどういうことか？～病気腎移植をめぐるトピックスをまじえて～</t>
  </si>
  <si>
    <t>◎A板井孝壱郎（宮崎大学）</t>
  </si>
  <si>
    <t>東アジアの都市に住む子どもたちの体格および体力の国際比較～韓国、台湾、日本の場合～</t>
  </si>
  <si>
    <t>◎A市丸直人1）、翁正哲・趙淑頻2）、金壽男・金世煥3）、山内太郎4）、石井勝1）／1）福岡教育大、2）国立台中体育学院、3）江原大学校、4）東京大院</t>
  </si>
  <si>
    <t>子供の踵骨・骨音速の地域差</t>
  </si>
  <si>
    <t>◎A石井勝・市丸直人1）、横山真太郎2）、山内太郎3）、夏原和美4）、金壽男5）、閻智力6）、翁正哲7）／1）福岡教育大、2）北海道大院、3）東京大学、4）福岡県大、5）江原大学校、6）遼寧師範大、7）国立台湾体育学院</t>
  </si>
  <si>
    <t>『生命の科学と倫理』関連内容のここ3年間の時事動向を押さえる教材研究～難病関連内容を補足して～</t>
  </si>
  <si>
    <t>◎A近藤功行（沖縄キリスト教学院大</t>
  </si>
  <si>
    <t>障害者雇用の重要性、～精神障害者、回復者の就労を探る視点を中心にして～</t>
  </si>
  <si>
    <t>体重の変化について、～一個人データから～</t>
  </si>
  <si>
    <t>◎A大箸純也／近畿大</t>
  </si>
  <si>
    <t>インスリン自己注射器の操作性に関する研究</t>
  </si>
  <si>
    <t>◎A吉田光徳1）、村木里志2）／1）九州大院、2）九州大院</t>
  </si>
  <si>
    <t>立位動作補助を考える</t>
  </si>
  <si>
    <t>断続的な自転車運動時の鼓膜温および心血管反応に対するfacial fanningの効果</t>
  </si>
  <si>
    <t>◎A梅田耕太郎・濱田臣二・鳥井正史／九州工大院</t>
  </si>
  <si>
    <t>「せぇ～のフゥ～」でみんなが元気！～吹矢のアダプテッド・スポーツとしての可能性～</t>
  </si>
  <si>
    <t>◎A山元弘道1）、能美禎夫2）／1）吹矢de元気協会 &amp; 健康管理システム研究所、2）宮崎東病院</t>
  </si>
  <si>
    <t>武蔵野大</t>
  </si>
  <si>
    <t>「東京の地下鉄・電車内における坐位乗客者の作業行動」</t>
  </si>
  <si>
    <t>◎A稲澤真優美、大川夏季、野村舞、片岡洵子／日本女子体育大</t>
  </si>
  <si>
    <t>「キッチン空間における主婦の働態調査」</t>
  </si>
  <si>
    <t>「中山間地域農業における高齢者の刈払い作業の改善」</t>
  </si>
  <si>
    <t>◎A下平佳江・加藤麻樹1）、大橋信夫2）／1）長野県短大、2）日本福祉大</t>
  </si>
  <si>
    <t>「ユーザーの多面的情報を抽出できるユーザビリティタスク分析」</t>
  </si>
  <si>
    <t>◎A山岡俊樹、弘松知佳／和歌山大</t>
  </si>
  <si>
    <t>「浴室用プッシュボタン型水栓の使いやすさの研究」</t>
  </si>
  <si>
    <t>◎A下村義弘1）、深澤伸一2）、岩永光一・勝浦哲夫1）、工藤亮・永田まゆみ・後藤和昌3）／1）千葉大院、2）千葉大院、3）ＩＮＡＸ総合技術研</t>
  </si>
  <si>
    <t>「都心の再開発地区におけるコモンスペースの調査」</t>
  </si>
  <si>
    <t>「居住者の街環境評価に関する研究　－評価対象のｽｹｰﾙが及ぼす影響について－」</t>
  </si>
  <si>
    <t>◎A立川公子1）、橋本修左2）／1）武蔵野大院、2）武蔵野大</t>
  </si>
  <si>
    <t>「住宅におけるｷｯﾁﾝ設備機器の評価に関する研究 －消費者の視点からの評価構造－」</t>
  </si>
  <si>
    <t>「住宅（ＬＤＫ）における中・高生の家族間コミュニケーションの実態調査」</t>
  </si>
  <si>
    <t>◎A中井麻里1）、橋本修左2）／1）武蔵野大院、2）武蔵野大</t>
  </si>
  <si>
    <t>「時間的切迫感が選択行動に与える影響」</t>
  </si>
  <si>
    <t>◎A石田裕一1）、下村義弘・岩永光一・勝浦哲夫2）／1）千葉大院、2）千葉大院</t>
  </si>
  <si>
    <t>「電車のＩＣカード利用者の観察」</t>
  </si>
  <si>
    <t>◎A伊藤麻紗子・菅原瑞愛・野村舞・片岡洵子／日本女子体育大</t>
  </si>
  <si>
    <t>「生まれ月の差による相対的な年齢効果を解消する方法再考：サッカー選手選抜の人間生物学」</t>
  </si>
  <si>
    <t>◎A松村秋芳／防衛医科大学校</t>
  </si>
  <si>
    <t>松村秋芳／防衛医科大学校</t>
  </si>
  <si>
    <t>「笑顔で挨拶した時の顔反応」</t>
  </si>
  <si>
    <t>◎A岩崎香織・野村舞・片岡洵子／日本女子体育大</t>
  </si>
  <si>
    <t>「仮眠時の高濃度酸素吸入が睡眠質に与える影響」</t>
  </si>
  <si>
    <t>◎A中﨑恭子1）、橋本修左2）／1）武蔵野大院、2）武蔵野大</t>
  </si>
  <si>
    <t>「仮眠時の高濃度酸素吸入が体温に与える影響」</t>
  </si>
  <si>
    <t>「呼吸法が心と身体に及ぼす影響（その2）」</t>
  </si>
  <si>
    <t>◎A小森谷彩乃、野村舞、片岡洵子／日本女子体育大</t>
  </si>
  <si>
    <t>「許容範囲測定法で最適範囲を求める」</t>
  </si>
  <si>
    <t>◎A冨永彩容子、山本紗知恵、山岡俊樹／和歌山大</t>
  </si>
  <si>
    <t>「ストループ課題を利用した注意力に関する一考察」</t>
  </si>
  <si>
    <t>◎A脇坂佳子1）、梅宮まりえ・橋本修左2）／1）武蔵野大院、2）武蔵野大</t>
  </si>
  <si>
    <t>「入浴中の心拍指標と健康度に関する研究」</t>
  </si>
  <si>
    <t>◎A下村義弘1）、劉欣欣・黄晶石2）、岩永光一・勝浦哲夫1）、野中隆3）／1）千葉大院、2）千葉大院、3）ノーリツ</t>
  </si>
  <si>
    <t>共生を考える</t>
    <phoneticPr fontId="2"/>
  </si>
  <si>
    <t>八戸市</t>
    <rPh sb="0" eb="3">
      <t>ハチノヘシ</t>
    </rPh>
    <phoneticPr fontId="5"/>
  </si>
  <si>
    <t>八戸市総合福祉会館</t>
    <rPh sb="0" eb="3">
      <t>ハチノヘシ</t>
    </rPh>
    <rPh sb="3" eb="5">
      <t>ソウゴウ</t>
    </rPh>
    <rPh sb="5" eb="7">
      <t>フクシ</t>
    </rPh>
    <rPh sb="7" eb="9">
      <t>カイカン</t>
    </rPh>
    <phoneticPr fontId="5"/>
  </si>
  <si>
    <t>[概要]一般演題1</t>
  </si>
  <si>
    <t>[概要]一般演題2</t>
  </si>
  <si>
    <t>[概要]一般演題3</t>
  </si>
  <si>
    <t>[概要]一般演題4</t>
  </si>
  <si>
    <t>[概要]一般演題5</t>
  </si>
  <si>
    <t>[概要]一般演題6</t>
  </si>
  <si>
    <t>21-22</t>
  </si>
  <si>
    <t>沖縄県中頭郡西原町</t>
    <rPh sb="0" eb="3">
      <t>オキナワケン</t>
    </rPh>
    <rPh sb="3" eb="4">
      <t>ナカ</t>
    </rPh>
    <rPh sb="4" eb="5">
      <t>アタマ</t>
    </rPh>
    <rPh sb="5" eb="6">
      <t>グン</t>
    </rPh>
    <rPh sb="6" eb="9">
      <t>ニシハラマチ</t>
    </rPh>
    <phoneticPr fontId="5"/>
  </si>
  <si>
    <t>沖縄キリスト教学院大</t>
    <rPh sb="0" eb="2">
      <t>オキナワ</t>
    </rPh>
    <rPh sb="6" eb="7">
      <t>キョウ</t>
    </rPh>
    <rPh sb="7" eb="10">
      <t>ガクインダイ</t>
    </rPh>
    <phoneticPr fontId="5"/>
  </si>
  <si>
    <t>◎A山田泰行（順天堂大）、広沢正孝・水野基樹（順天堂大、順天堂大院）</t>
  </si>
  <si>
    <t>沖縄県中頭郡西原町</t>
  </si>
  <si>
    <t>沖縄キリスト教学院大</t>
  </si>
  <si>
    <t>◎A川田裕次郎・山田泰行・杉浦幸（順天堂大院）、田中純夫・水野基樹・広沢正孝（順天堂大院、順天堂大）</t>
  </si>
  <si>
    <t>◎A水野基樹（順天堂大、順天堂大院）、山田真行・井上真実（順天堂大院）</t>
  </si>
  <si>
    <t>◎A久宗周二（高崎経済大）</t>
  </si>
  <si>
    <t>高齢者の豊かな生活・行動を支える環境整備に関する研究1―高齢者厚生施設の利用実態と施設改善の方向性―</t>
  </si>
  <si>
    <t>◎A松本彪（高崎経済大院）、○竹内由利子（川口短大）、池上徹（ITIエルゴコンサルタンシー）、松田文子（労研、武蔵野大）、岸田孝弥（中京大）</t>
  </si>
  <si>
    <t>◎A藤家馨・片本隆二（総合せき損センター）、青木幹太・岸信彦（九州産業大院）</t>
  </si>
  <si>
    <t>◎A植竹照雄・下田政博・山元守人（東京農工大）</t>
  </si>
  <si>
    <t>◎A真家和生（大妻女子大）、名古屋和茂・金山桂・小川卓二・横浜YMCA学院専門学校2年介助具検討メンバー（横浜YMCA学院専門学校）</t>
  </si>
  <si>
    <t>◎A安田智美（千葉工大院）、松田文子・水野有希（労研、武蔵野大）、茂木伸之（千葉工大、武蔵野大）、三澤哲夫（千葉工大）</t>
  </si>
  <si>
    <t>山岡俊樹（和歌山大）</t>
  </si>
  <si>
    <t>◎A山本紗知恵・山岡俊樹（和歌山大）</t>
  </si>
  <si>
    <t>◎A和田智紀・山田雄紀・山岡俊樹（和歌山大）</t>
  </si>
  <si>
    <t>◎A長野真行・山岡俊樹（和歌山大）</t>
  </si>
  <si>
    <t>◎A藤原暁生・山岡俊樹（和歌山大）</t>
  </si>
  <si>
    <t>◎A森みどり・堀野定雄・島田勝裕・渡邊英一郎（神奈川大）、久保登・北島創（日本自動車研究所）</t>
  </si>
  <si>
    <t>◎A堀野定雄・森みどり・金子達也・斉藤浩之（神奈川大）、久保登・北島創（日本自動車研究所）</t>
  </si>
  <si>
    <t>◎A水野有希・茂木伸之（労研、武蔵野大）、杉浦幸（順天堂大院）、三澤哲夫（千葉工大）</t>
  </si>
  <si>
    <t>◎A中田英雄（筑波大教育開発国際協力研究センター）</t>
  </si>
  <si>
    <t>◎A片岡洵子・野村舞（日本女子体大）</t>
  </si>
  <si>
    <t>児童生徒の適応支援を目的としたスクールサポート体制の構築～特別支援と開発的心理教育援助の2側面から～</t>
  </si>
  <si>
    <t>◎A田中純夫（順天堂大、順天堂大院）、山本真己・中山恵一・川田裕次郎・杉浦幸（順天堂大院）、水野基樹・北村薫（順天堂大、順天堂大院）</t>
  </si>
  <si>
    <t>◎A池田良夫（愛知工大）、増澤洋一（千葉工大）</t>
  </si>
  <si>
    <t>◎A宮城樹正（みやぎたつまさ）（社会福祉法人容山会楚洲あさひの丘施設）</t>
  </si>
  <si>
    <t>宗像ユリックス</t>
  </si>
  <si>
    <t>青壮年男子層の死亡抑制による長寿率向上に関する人類働態学的研究</t>
  </si>
  <si>
    <t>◎A近藤功行／沖縄キリスト教学院大</t>
  </si>
  <si>
    <t>医療現場におけるヒューマンエラーの防止に関する調査研究</t>
  </si>
  <si>
    <t>◎A中原将和・庄司卓郎・今永たか子／産業医科大</t>
  </si>
  <si>
    <t>企業の安全管理に関する調査研究</t>
  </si>
  <si>
    <t>◎A野添佳奈・庄司卓郎／産業医科大</t>
  </si>
  <si>
    <t>介助者の加齢に伴う重度障害者の生活の変化</t>
  </si>
  <si>
    <t>◎A藤家馨・寺師良輝・小林博光・江原喜人・片本隆二／総合せき損センター</t>
  </si>
  <si>
    <t>乗車者の乗り心地を考慮した車いす推進介助操作方法の検討</t>
  </si>
  <si>
    <t>◎A能登裕子1）、塩満春彦2）、大沼誠・齋藤誠二・村木里志1）／1）九州大院、2）九州大</t>
  </si>
  <si>
    <t>日本の子どもたちの体格と体力の現状について―北海道教育大学と福岡教育大学の附属小中学校のデータから―</t>
  </si>
  <si>
    <t>◎A市丸直人・石井勝1）、横山真太郎2）／1）福岡教育大、2）北海道大院</t>
  </si>
  <si>
    <t>子どもの隠れ肥満指数と東アジアの地域差</t>
  </si>
  <si>
    <t>◎A石井勝・市丸直人1）、横山真太郎・山内太郎2）、夏原和美3）、金世煥4）、何敏学5）、趙叔蘋6）／1）福岡教育大、2）北海道大院、3）福岡県大、4）韓国江原大学校、5）中国遼寧師範大学、6）国立台湾体育学院</t>
  </si>
  <si>
    <t>ヒトの体温調節ならびに心・血管調節応答の概日変動：日周変動における核心温の最高期と最低期のCycle 運動時の比較から</t>
  </si>
  <si>
    <t>◎A鳥井正史・梅田耕太郎1）、Zbigniew Szy-gula2）／1）九州工大院 、2）University School of Physical Education、Krakow</t>
  </si>
  <si>
    <t>超音波粘弾性装置を用いた筋硬度の計測例の紹介</t>
  </si>
  <si>
    <t>◎A黒岩光香1）、大沼誠・福元清剛・村木里志2）、福田修3）／1）九州大、2）九州大院、3）産業技術総合研九州センター</t>
  </si>
  <si>
    <t>疲労性収縮での筋負担評価のための表面筋電図の解釈</t>
  </si>
  <si>
    <t>共</t>
    <rPh sb="0" eb="1">
      <t>トモ</t>
    </rPh>
    <phoneticPr fontId="2"/>
  </si>
  <si>
    <t>介護と生活助具</t>
  </si>
  <si>
    <t>立ち上がり補助具の開発（補助具の試作・使用法・評価）</t>
  </si>
  <si>
    <t>名古屋和茂（横浜YMCA学院）、真家和生・YTT6</t>
  </si>
  <si>
    <t>移乗介助のバイオメカニクスと立ち上がり補助具の筋電図学的評価</t>
  </si>
  <si>
    <t>田中秀幸（東京農工大）、真家和生（大妻女子大）、名古屋和茂（横浜YMCA学院）</t>
  </si>
  <si>
    <t>障害者用トイレの実態調査</t>
  </si>
  <si>
    <t>YTT6・小川卓二・金山桂・名古屋和茂・真家和生</t>
  </si>
  <si>
    <t>障害者用手摺と歩行補助具</t>
  </si>
  <si>
    <t>河原雅典（富山大）</t>
  </si>
  <si>
    <t>生活助具と共生（本シンポのねらいと演題構成の説明）</t>
    <phoneticPr fontId="2"/>
  </si>
  <si>
    <t>武蔵野大</t>
    <rPh sb="0" eb="3">
      <t>ムサシノ</t>
    </rPh>
    <rPh sb="3" eb="4">
      <t>ダイ</t>
    </rPh>
    <phoneticPr fontId="5"/>
  </si>
  <si>
    <t>接客場面における笑顔の実態調査</t>
  </si>
  <si>
    <t>◎A竹本愛美・真家和生／大妻女子大</t>
  </si>
  <si>
    <t>競技結果とあいさつとの関連性　―大学ソフトテニスプレーヤーの例―</t>
  </si>
  <si>
    <t>◎A細井彩・吉田さやか・野村舞・片岡洵子／日本女子体育大</t>
  </si>
  <si>
    <t>模擬的な降雨が温冷感に及ぼす影響</t>
  </si>
  <si>
    <t>◎A鈴木亜純1）、前田亜紀子2）、高橋明子・山崎和彦1）／1）実践女子大、2）長野県短大</t>
  </si>
  <si>
    <t>入浴中の胸部形状変化の計測　　－未来の下着を考えるために－</t>
  </si>
  <si>
    <t>◎A五反田朱乃・後藤早苗・真家和生／大妻女子大</t>
  </si>
  <si>
    <t>キャラクターの好みと性格の関連性の調査</t>
  </si>
  <si>
    <t>◎A折笠舞美・真家和生／大妻女子大</t>
  </si>
  <si>
    <t>パーソナリティーと人の注意に関する一考察</t>
  </si>
  <si>
    <t>◎A脇坂佳子・梅宮まりえ1）、橋本修左2）／1）武蔵野大院、2）武蔵野大</t>
  </si>
  <si>
    <t>ライフスタイルを反映した画像刺激がＰ300に及ぼす影響</t>
  </si>
  <si>
    <t>◎A梅宮まりえ1）、青柳まゆり2）、脇坂佳子1）、橋本修左2）／1）武蔵野大院、2）武蔵野大</t>
  </si>
  <si>
    <t>住宅ＬＤＫにおける親子間コミュニケーションの実態調査－家族関係における親子間の認識の差に関する検討－</t>
  </si>
  <si>
    <t>◎A中井麻里1）、林桃子・橋本修左2）／1）武蔵野大院、2）武蔵野大</t>
  </si>
  <si>
    <t>都心部のコモンスペースの利用実態　－公園における動態観測とアンケート調査－</t>
  </si>
  <si>
    <t>◎A梶川真美1）、橋本修左2）／1）武蔵野大院、2）武蔵野大</t>
  </si>
  <si>
    <t>ドイツの自転車道の人間行動</t>
  </si>
  <si>
    <t>◎A福司光成・久宗周二／高崎経済大</t>
  </si>
  <si>
    <t>似合う色の自己判定と判定に関わる因子の考察</t>
  </si>
  <si>
    <t>◎A柳生瑛莉香1）、山内泰樹2）、真家和生3）／1）大妻女子大、2）富士ゼロックス、3）大妻女子大</t>
  </si>
  <si>
    <t>音と色彩の感覚様相に関する研究</t>
  </si>
  <si>
    <t>◎A野本千晴1）、三輪恵美子・中村勤2）、橋本修左1）／1）武蔵野大、2）西川産業</t>
  </si>
  <si>
    <t>子どもの眠りの実態にみる年齢差と地域差について</t>
  </si>
  <si>
    <t>◎A岩田浩子／聖霊女子短大</t>
  </si>
  <si>
    <t>音環境が入眠促進に及ぼす影響</t>
  </si>
  <si>
    <t>◎A中﨑恭子1）、三輪恵美子・中村勤2）、橋本修左3）／1）武蔵野大院、2）西川産業、3）武蔵野大</t>
  </si>
  <si>
    <t>マスキング音を用いた学生ホールの音環境改善の検討</t>
  </si>
  <si>
    <t>◎A佐藤昭雅1）、橋本修左2）／1）武蔵野大院、2）武蔵野大</t>
  </si>
  <si>
    <t>達成動機と劣等感との関連</t>
  </si>
  <si>
    <t>◎A山田真行1）、水野基樹2）／1）順天堂大院・院、2）順天堂大</t>
  </si>
  <si>
    <t>開設時期が異なる障害者スポーツセンターにおける利用者の満足度及び問題点について</t>
  </si>
  <si>
    <t>◎A中島史朗、山崎昌廣／広島大院</t>
  </si>
  <si>
    <t>作業システム設計（ＩＳＯ標準）再訪とその導入（2）</t>
  </si>
  <si>
    <t>◎A池田良夫1）、増澤洋一2）／1）愛知工大、2）千葉工大</t>
  </si>
  <si>
    <t>女子大学生の携帯電話に対する意識</t>
  </si>
  <si>
    <t>◎A佐藤真弓1）、関根田欣子2）／1）実践女子大、2）相模女子大</t>
  </si>
  <si>
    <t>日常動作における使用手の調査</t>
  </si>
  <si>
    <t>◎A桐原史恵・真家和生／大妻女子大</t>
  </si>
  <si>
    <t>ヒトの一側優位性：サッカー選手の上下肢機能の特徴</t>
  </si>
  <si>
    <t>◎A松村秋芳1）､竹内京子1）､中村好宏1）､菊原伸郎2）､高橋裕1）､真家和生3）､岡田守彦4）／1）防衛医科大学校、2）埼玉大学、3）大妻女子大、4）帝京平成大学</t>
  </si>
  <si>
    <t>大学スポーツ選手のストレス改善のための基礎的研究（Ⅰ）－体育系大学との比較から－</t>
  </si>
  <si>
    <t>◎A水野基樹1、2）、山田泰行1）、広沢正孝1、2）／1）順天堂大、2）順天堂大院</t>
  </si>
  <si>
    <t>大学スポーツ選手のストレス改善のための基礎的研究（Ⅱ）－各運動部への介入の視点から－</t>
  </si>
  <si>
    <t>◎A山田泰行1）、水野基樹1、2）、広沢正孝1、2）／1）順天堂大、2）順天堂大院</t>
  </si>
  <si>
    <t>プロスポーツ選手のキャリアに関する研究</t>
  </si>
  <si>
    <t>◎A飯田玲依1）、小川千里2）、水野基樹1）3）、中島宣行1）3）／1）順天堂大院、2）近畿大、3）順天堂大</t>
  </si>
  <si>
    <t>Ｊリーグ選手の入団前後のキャリアプランに関する研究―Ｖリーグ選手に対する先行研究との比較―</t>
  </si>
  <si>
    <t>◎A井上真実1）、水野基樹1）2）／1）順天堂大院、2）順天堂大</t>
  </si>
  <si>
    <t>保健体育を得意とする生徒の学力的特性</t>
  </si>
  <si>
    <t>◎A岩竹淳（石川高専）</t>
  </si>
  <si>
    <t>日本フットボールリーグ（ＪＦＬ）選手のキャリア成熟に関する研究</t>
  </si>
  <si>
    <t>◎A井上真実（順天堂大院）、水野基樹（順天堂大）</t>
  </si>
  <si>
    <t>ヒトの一側優位性：サッカー選手の上下肢機能の特徴 Ⅱ</t>
  </si>
  <si>
    <t>◎A松村秋芳・竹内京子・中村好宏（防衛医科大学校）、菊原伸郎（埼玉大学）、高橋裕（防衛医科大学校）、真家和生（大妻女子大）、岡田守彦（帝京平成大学）</t>
  </si>
  <si>
    <t>大学生運動部員をとりまく競技ストレスとは？：大学生と競技者の役割間で生じるネガティブ・スピルオーバーの抽出</t>
  </si>
  <si>
    <t>大学生アスリートを対象としたチームビルディングに関する事例研究－自他認知の視点から－</t>
  </si>
  <si>
    <t>◎A芳地泰幸・井上真実（順天堂大院）、水野基樹（順天堂大）</t>
  </si>
  <si>
    <t>体育系大学生のアンダーマイニング効果に関する研究</t>
  </si>
  <si>
    <t>◎A沖和砂（順天堂大院）、稲葉健太郎・水野基樹・広沢正孝（順天堂大）</t>
  </si>
  <si>
    <t>大学生アスリートにおける目標志向性と心理的成熟の関連</t>
  </si>
  <si>
    <t>◎A川田裕次郎（順天堂大院）、山田泰行・水野基樹・広沢正孝（順天堂大）</t>
  </si>
  <si>
    <t>ベッド柵事故の実態調査に基づく事故防止のための柵カバーに関する基礎的問題の整理 -高齢者にとってのより安全なベッド柵カバーの開発に向けて-</t>
  </si>
  <si>
    <t>◎A松岡愛美・小西てう子・豊田光子（麻生リハビリ総合病院）、真家和生（大妻女子大）</t>
  </si>
  <si>
    <t>車椅子使用時の転倒転落事故の実態調査に基づく、着脱に簡便かつ快適な車椅子用安全ベルト付き着座シートの試作と評価 ━その1━</t>
  </si>
  <si>
    <t>◎A小西てう子1・松岡愛美・豊田光子（麻生リハビリ総合病院）、真家和生（大妻女子大）</t>
  </si>
  <si>
    <t>介護現場の参加型KAIZEN実践例からみた対人サービス業におけるKAIZENアプローチの課題</t>
  </si>
  <si>
    <t>◎A松田文子（労研）、竹内由利子（高崎経済大）、池上徹（ＩＴＩエルゴコンサルタンシー）、水野有希（東洋学園大）、吉川徹・酒井一博（労研）</t>
  </si>
  <si>
    <t>ITカルテシステム導入後の看護師のカルテ利用実態～経験年数別によるカルテ利用パターンと作業動線の違い～</t>
  </si>
  <si>
    <t>◎A山村昌代（千葉工業大院）、武澤千尋（東京医療保健大）、水野有希（東洋学園大）、松田文子（労研）、高橋悦子（四日市看護医療大）、吉川徹（労研）、三澤哲夫（千葉工業大院）</t>
  </si>
  <si>
    <t>安心して自転車利用できる街づくりを目指して―アンケートによる自転車に関する高齢者の意識―</t>
  </si>
  <si>
    <t>◎A植竹照雄・下田政博・山元守人・佐伯園子・林正大・宮形涼子・吉武香織・田邊寛隆（東京農工大）</t>
  </si>
  <si>
    <t>車両乗り入れ部における自転車の進入角度と乗り上げ成否</t>
  </si>
  <si>
    <t>◎A林正大・佐伯園子・宮形涼子・吉武香織・田邊寛隆・山元守人・下田政博・植竹照雄（東京農工大）</t>
  </si>
  <si>
    <t>閉経後女性における血清レプチン濃度と身体組成、生理的指標およびメタボリックシンドロームとの関係について</t>
  </si>
  <si>
    <t>◎A汪宏莉（瀋陽体育学院）、崔勝旭（誠心女子大）、金泰栄（韓国外大学校）、李載文（慶煕大学校）、山崎昌廣（広島大）</t>
  </si>
  <si>
    <t>作業姿勢観察手法における腰部曲げ角度の分類について</t>
  </si>
  <si>
    <t>◎Aガンガ クムデニ（近畿大院）、長谷川徹也（近畿大）</t>
  </si>
  <si>
    <t>産熱と発汗を模擬する</t>
  </si>
  <si>
    <t>◎A山崎和彦・齋藤千恵・橘田萌（実践女子大）、前田亜紀子（長野県短大）</t>
  </si>
  <si>
    <t>癒しの評価研究</t>
  </si>
  <si>
    <t>◎A坂本和義・水戸和幸（電気通信大）</t>
  </si>
  <si>
    <t>スーパーマーケットの生鮮部門バックヤードの従業員参加による改善活動とその考察</t>
  </si>
  <si>
    <t>◎A土井俊央・後藤祐樹・山岡俊樹（和歌山大）</t>
  </si>
  <si>
    <t>食卓用栄養計算ソフトウェアの提供</t>
  </si>
  <si>
    <t>ＩＳＯ規格（作業システム設計類）再訪と導入（第3報）</t>
  </si>
  <si>
    <t>鉄道車両内の吊り輪利用に影響する要因の検討</t>
  </si>
  <si>
    <t>◎A西岡基夫（大阪市大院）、石橋達勇（北翔大）、田中建路（ザイマックス）</t>
  </si>
  <si>
    <t>PCソフトウェア操作における待ち時間の心理的および生理的影響</t>
  </si>
  <si>
    <t>◎A水戸和幸・坂本和義（電気通信大）</t>
  </si>
  <si>
    <t>ユーザリクアイアメントを効率よく抽出できるユーザビリティタスク分析の提案</t>
  </si>
  <si>
    <t>◎A篠田茉未絵（和歌山大院）、山岡俊樹（和歌山大）、藤原暁雄（和歌山大院）、筒井里枝（和歌山大）</t>
  </si>
  <si>
    <t>デザイン・コンセプト構築を目的とした質的調査方法の提案</t>
  </si>
  <si>
    <t>◎A粂川美紀（開成高等学校）</t>
  </si>
  <si>
    <t>中小食品製造業における職場管理意識と改善活動</t>
  </si>
  <si>
    <t>◎A竹内由利（高崎経済大）、池上徹（ITIエルゴコンサルタンシー）、松田文子・村田克・酒井一博（労研）</t>
  </si>
  <si>
    <t>青森と沖縄の子どもの眠りと食事をめぐる生活リズムの比較</t>
  </si>
  <si>
    <t>◎A岩田浩子（聖霊女子短大）</t>
  </si>
  <si>
    <t>1日の使用回数および使用時間からみた携帯電話依存度の考察</t>
  </si>
  <si>
    <t>◎A佐藤真弓（実践女子大）、関根田欣子（相模女子大）</t>
  </si>
  <si>
    <t>製品開発のための観察方法とデータ処理法の提案</t>
  </si>
  <si>
    <t>子供の警告絵文字に対する理解度とデザイン改善に関する研究</t>
  </si>
  <si>
    <t>◎A山本直史・岡田明（大阪市大院）</t>
  </si>
  <si>
    <t>映像記録型ドライブレコーダによる事故原因究明と運輸安全マネジメントへの活用</t>
  </si>
  <si>
    <t>◎A堀野定雄・森みどり・久保登（神奈川大）</t>
  </si>
  <si>
    <t>近畿大産業理工</t>
  </si>
  <si>
    <t>歩隔変動を用いた高齢者歩行の簡易評価法に関する研究</t>
  </si>
  <si>
    <t>◎A宮野有史・山本倫大・塩満春彦・能登裕子・村木里志／九州大</t>
  </si>
  <si>
    <t>高齢者の歩行フォームがもたらす印象とその姿勢・動作因子との関係</t>
  </si>
  <si>
    <t>◎A山本倫大・宮野有史・塩満春彦・能登裕子・村木里志／九州大</t>
  </si>
  <si>
    <t>住宅環境・設備の違いによる専業主婦の日常生活活動量の実態</t>
  </si>
  <si>
    <t>◎A柴田英梨加・森智昭・村木里志／九州大</t>
  </si>
  <si>
    <t>反射光の波長特性が心拍数と血圧と体温に与える影響</t>
  </si>
  <si>
    <t>◎A徐エイ・小崎智照・安河内朗／九州大院</t>
  </si>
  <si>
    <t>企業における効果的な安全教育に関する調査</t>
  </si>
  <si>
    <t>◎A秋山景子・金光彩・庄司卓郎／産業医科大</t>
  </si>
  <si>
    <t>若手労働者の離職防止に関する調査</t>
  </si>
  <si>
    <t>◎A金光彩・秋山景子・庄司卓郎／産業医科大</t>
  </si>
  <si>
    <t>筋疲労推定への測定分析技術の進歩の功罪</t>
  </si>
  <si>
    <t>温熱生理学研究における「Thermal Physiology  Symposium」論文の分析</t>
  </si>
  <si>
    <t>◎A原田奏恵・鳥井正史／九州工大院</t>
  </si>
  <si>
    <t>土（つち）の子・期（き）の子</t>
  </si>
  <si>
    <t>◎A石井勝／福岡教育大名誉教授</t>
  </si>
  <si>
    <t>共</t>
  </si>
  <si>
    <t>シンポジウム</t>
    <phoneticPr fontId="2"/>
  </si>
  <si>
    <t>高齢患者の多い医療現場におけるインシデントの実態と安全対策の取り組み&lt;在宅移行への問題点・どのような意識・技術・情報が必要か／着座シートおよびベッド柵センサーの現場での需要&gt;</t>
  </si>
  <si>
    <t>豊田光子（看護部長）・菅直樹（副院長）・佐野隆志（院長）（麻生リハビリテーション総合病院）</t>
  </si>
  <si>
    <t>シンポジウム</t>
    <phoneticPr fontId="2"/>
  </si>
  <si>
    <t>高齢者にとっての転倒の意味と、防止策としての着座シートの評価、および在宅における転倒防止の問題点</t>
  </si>
  <si>
    <t>小西てう子・松岡愛美・豊田光子（麻生リハビリ総合病院）、真家和生（大妻女子大）、水戸和幸・坂本和義（電気通信大）</t>
  </si>
  <si>
    <t>ベッド柵センサーの需要背景とセンサー開発</t>
  </si>
  <si>
    <t>水戸和幸・坂本和義（電気通信大）、松岡愛美・豊田光子・小西てう子（麻生リハビリ総合病院）、真家和生（大妻女子大）</t>
  </si>
  <si>
    <t>ベッド柵センサーの現場での評価</t>
  </si>
  <si>
    <t>松岡愛美・豊田光子・小西てう子（麻生リハビリ総合病院）、水戸和幸・坂本和義（電気通信大）、真家和生（大妻女子大）</t>
  </si>
  <si>
    <t>コメンテーター</t>
  </si>
  <si>
    <t>初雁卓郎（パラマウントベッド）、山田かよ子（基準該当居宅支援事業所「歩」）、稲葉敬子（城西国際大）、森尾康二（医療・健康ビジネス開発コーディネイター）</t>
  </si>
  <si>
    <t>司会：植竹照雄（東京農工大）</t>
  </si>
  <si>
    <t>真家和生（大妻女子大）</t>
    <phoneticPr fontId="2"/>
  </si>
  <si>
    <t>高齢者の生活実態と問題点 &lt;在宅か施設か&gt;（本シンポのねらいと演題構成の説明）</t>
    <phoneticPr fontId="2"/>
  </si>
  <si>
    <t>日本女子体育大学</t>
    <rPh sb="0" eb="2">
      <t>ニホン</t>
    </rPh>
    <rPh sb="2" eb="4">
      <t>ジョシ</t>
    </rPh>
    <rPh sb="4" eb="6">
      <t>タイイク</t>
    </rPh>
    <rPh sb="6" eb="8">
      <t>ダイガク</t>
    </rPh>
    <phoneticPr fontId="5"/>
  </si>
  <si>
    <t>機器操作時のユーザのメンタルモデル構築に関する一考察</t>
  </si>
  <si>
    <t>◎A土井俊央1)、冨永彩容子2)、山岡俊樹1)／1)和歌山大、2)和歌山大院</t>
  </si>
  <si>
    <t>スポーツ経験年数及びスポーツ実施頻度が身体障害者のQuality of lifeに及ぼす影響について</t>
  </si>
  <si>
    <t>◎A中島史朗・三木由美子・山崎昌廣／広島大院</t>
  </si>
  <si>
    <t>組織開発が大学生の心理的側面に及ぼす影響—大学イメージの変容に着目して—</t>
  </si>
  <si>
    <t>◎A芳地泰幸1)、山田泰行2)、水野基樹1)／1)順天堂大院、2)順天堂大</t>
  </si>
  <si>
    <t>中高齢者が日常的に行っている運動状況</t>
  </si>
  <si>
    <t>◎A藤島遥香・渡邊千紗乃・田渕舞・片岡洵子／日本女子体育大</t>
  </si>
  <si>
    <t>マスキング音とテーブル配置の違いが学生ホールの印象評価に及ぼす影響</t>
  </si>
  <si>
    <t>◎A佐藤昭雅1)、橋本修左2)／1)武蔵野大院、2)武蔵野大</t>
  </si>
  <si>
    <t>ゆらぎ音が仮眠時の入眠に及ぼす影響</t>
  </si>
  <si>
    <t>◎A中崎恭子1)、立川公子2)、三輪恵美子・中村勤3)、橋本修左2)／1)武蔵野大院、2)武蔵野大、3)西川産業</t>
  </si>
  <si>
    <t>仮眠と生活習慣に関する実態調査</t>
  </si>
  <si>
    <t>◎A立川公子1)、中崎恭子2)、橋本修左1)／1)武蔵野大、2)武蔵野大院</t>
  </si>
  <si>
    <t>幼稚園児と保育園児の眠りと食事のとり方の比較</t>
  </si>
  <si>
    <t>中学生（青年期）の家族コミュニケーションと性差に関する研究</t>
  </si>
  <si>
    <t>◎A神林恵美加1)、橋本修左2)／1)武蔵野大院、2)武蔵野大</t>
  </si>
  <si>
    <t>住宅LDKにおける親子間コミュニケーションの実態調査-高校生における日中比較に関する検討-</t>
  </si>
  <si>
    <t>◎A余寒蕾1)、橋本修左2)／1)武蔵野大院、2)武蔵野大</t>
  </si>
  <si>
    <t>家族に対する感情が注意力に及ぼす影響‐家族同居の有無における学生を中心とした考察‐</t>
  </si>
  <si>
    <t>◎A梅宮まりえ・脇坂佳子1)、橋本修左2)／1)武蔵野大院、2)武蔵野大</t>
  </si>
  <si>
    <t>注意配分における個体差要因の考察</t>
  </si>
  <si>
    <t>◎A脇坂佳子・梅宮まりえ1)、橋本修左2)／1)武蔵野大院、2)武蔵野大</t>
  </si>
  <si>
    <t>様々な空間が脳波パターン及び心象に及ぼす影響と個人属性との関係</t>
  </si>
  <si>
    <t>◎A吉武香織・佐伯園子・山元守人・下田政博・植竹照雄／東京農工大</t>
  </si>
  <si>
    <t>定量的観察方法の提案（1）</t>
  </si>
  <si>
    <t>◎A山岡俊樹／和歌山大</t>
  </si>
  <si>
    <t>定量的観察方法の提案（2） -定量的分析事例-</t>
  </si>
  <si>
    <t>◎A北岡新一郎・上原信哉・山岡俊樹／和歌山大</t>
  </si>
  <si>
    <t>カーブミラー視認性評価と出会い頭事故軽減効果   －フィールド研究から－</t>
  </si>
  <si>
    <t>◎A森みどり・久保登・西村洋・野口絵理香・堀野定雄／神奈川大</t>
  </si>
  <si>
    <t>交通事故調査のあり方：最近事例から変化の兆し</t>
  </si>
  <si>
    <t>◎A堀野定雄／神奈川大</t>
  </si>
  <si>
    <t>堀野定雄／神奈川大</t>
  </si>
  <si>
    <t>11-13</t>
  </si>
  <si>
    <t>中京大学</t>
  </si>
  <si>
    <t>International conference for the40th anniversary of HES</t>
  </si>
  <si>
    <t>Poster Presentations</t>
  </si>
  <si>
    <t>Situation Analysis as a Precondition of Task Analysis in Product Development</t>
  </si>
  <si>
    <t>Masami Maekawa1、2 and Toshiki Yamaoka3／1:Sosa Design incorporation、2:Graduate School of Wakayama University、3:Wakayama University</t>
  </si>
  <si>
    <t>A Proposal on Simple Usability Method（SUM）</t>
  </si>
  <si>
    <t>Shinya Uehara1、Toshiki Yamaoka1 and Satsuki Tsukuda2／1:Wakayama University、2:SHARP CORPRATION</t>
  </si>
  <si>
    <t>Sequence Effects in a Cognitive Interference Paradigm: No Decline with Aging</t>
  </si>
  <si>
    <t>Madoka Yano／Chukyo University</t>
  </si>
  <si>
    <t>Examination of Service Evaluation Using Service Design Items</t>
  </si>
  <si>
    <t>Shinichiro Kitaoka and Toshiki Yamaoka／Wakayama University</t>
  </si>
  <si>
    <t>The “Reading Mind in the Eyes” Test: Application to Japanese University Students</t>
  </si>
  <si>
    <t>Yujiro Kawata1、Kazusa Oki1、Yasuyuki Yamada2、Sumio Tanaka1、2、Motoki Mizuno1、2 and Masataka Hirosawa1、2／1:Juntendo University Graduate School、2:Juntendo University</t>
  </si>
  <si>
    <t>An Observation Method to Extract the Current of the Time</t>
  </si>
  <si>
    <t>Toshiki Yamaoka／Wakayama University</t>
  </si>
  <si>
    <t>Investigation into How Hay Fever Masks are Actually Worn</t>
  </si>
  <si>
    <t>Mika Morishima1、Koya Kishida2、Takashi Uozumi3 and Masayoshi Kamijo4／1:Gifu City Women’s College、2:Chukyo University、3:Muroran Institute of Technology、4:Shinshu University</t>
  </si>
  <si>
    <t>The New Nursing-Care Insurance System in Japan： The Problems of Accepting Foreign Care-givers and Nurses</t>
  </si>
  <si>
    <t>Asako Naruse1 and Akiyoshi Matsumura2／1:Otsuma Women’s University、2:National Defense Medical College</t>
  </si>
  <si>
    <t>A Study on the Effort of WIB（Work Improvements for Seafarers） for Vessel Crew and Plastic Factory Workers</t>
  </si>
  <si>
    <t>Shuji Hisamune／Takasaki City Univ. of Economics</t>
  </si>
  <si>
    <t>Effects of Organizational Development on the Psychological Aspects among University Students</t>
  </si>
  <si>
    <t>Yasuyuki Hochi1、Yasuyuki Yamada2 and Motoki Mizuno1、2／1:Juntendo University Graduate School、2:Juntendo University</t>
  </si>
  <si>
    <t>Improve Children's Foot Health through Teaching How to Wear Shoes</t>
  </si>
  <si>
    <t>Mayumi Katase1 and Shin Saito2／1:Kinjo Gakuin University、2:Mie Prefectural College of Nursing</t>
  </si>
  <si>
    <t>Development of the Workshop Program Introducing Town Watching and Making Maps by the Geographic Information System</t>
  </si>
  <si>
    <t>Hiroki Ogawa／Akita Prefectural University</t>
  </si>
  <si>
    <t>A Study on Teaching Methods for Chest Compression to Beginners in Cardiopulmonary Resuscitation</t>
  </si>
  <si>
    <t>Tomoyuki Hasegawa、Akira Tamada and Shin Saito／Mie Prefectural College of Nursing</t>
  </si>
  <si>
    <t>A Study of the Interface between Athletic-Academic-Social Roles among Student-Athletes in Japan</t>
  </si>
  <si>
    <t>Yasuyuki Yamada1、Motoki Mizuno1、2、Yasuyuki Hochi2 and Masataka Hirosawa1、2／1:Juntendo University、2:Juntendo University Graduate School</t>
  </si>
  <si>
    <t>A Proposal of Wooden Training Chair Design Based on HDT</t>
  </si>
  <si>
    <t>Yusuke Morita and Toshiki Yamaoka／Wakayama University</t>
  </si>
  <si>
    <t>Locally Adjusted Design and Use of Action Checklists for Improving Visiting Care Work</t>
  </si>
  <si>
    <t>Kazuhiro Sakai1、Toru Ikegami2 and Kazutaka Kogi1／1:Institute for Science of Labour、2:ITI Consultancy</t>
  </si>
  <si>
    <t>The Effects of Various Knee Raising Postures in a Supine Position on Swelling in the Lower Leg and Foot in Elderly Females</t>
  </si>
  <si>
    <t>Satoshi Muraki1、Koji Kuroda1、Hiroko Noto1、Mitsuru Ookura2 and Seiji Saito3／1:Kyushu University、2:Fukuoka University、3:Matsue College of Technology</t>
  </si>
  <si>
    <t>Optimum Arousal Level Preservation System Using Biological Rhythms While Driving</t>
  </si>
  <si>
    <t>Issey Takahashi、Hayato Ohashi and Kiyoko Yokoyama／Nagoya City University Graduate School</t>
  </si>
  <si>
    <t>A Study on Comparison of Three Generations' Ability of Keeping a Standing Posture by Measurement of Acceleration</t>
  </si>
  <si>
    <t>Macky Kato1、Yoshie Shimodaira1 and Takeshi Sato2／1:Nagano Prefectural College、2:Jissen Women’s University</t>
  </si>
  <si>
    <t>Work Situations of Geriatric-care Personnel in Japan and Sweden</t>
  </si>
  <si>
    <t>Midori Shimaoka、Shuichi Hiruta、Börje Rehn、Gunnevi Sundelin、Asami Tatsumi、Fumiko Hori and Yuichiro Ono／1:Nagoya University、2:Umeå University3:Hamamatsu University、4:Chubu University、5:Fujita Health University School of Medicine</t>
  </si>
  <si>
    <t>Influence of Backrest Structure for Sitting Comfort of Meeting Chairs</t>
  </si>
  <si>
    <t>Toshio Matsuoka1、Hirokazu Kimura2、Masaki Matsumoto3、Fusao Yasuda3 and Toyonori Nishimatsu4／1:Mie Prefecture Industrial Research Institute、2:Technology Research Institute of Osaka Prefecture、3:Sankei Company Limited、4:Shinshu University</t>
  </si>
  <si>
    <t>One-side Dominance in Humans: Functional Characteristics of the Upper and Lower Extremities and the Dominant Eye in University Soccer Players</t>
  </si>
  <si>
    <t>Akiyoshi Matsumura1、Kyoko Takeuchi2、Takahiro Nakamura3、Katsura Higuchi4、Nobuo Kikuhara5、Yutaka Takahashi1、Kazuo Maie6 and Morihiko Okada2／1:National Defense Medical College、2:Teikyo Heisei University、3:National Defense Medical College、4:Bunkyo Gakuin University、5:Saitama University、6:Otsuma Women’s University</t>
  </si>
  <si>
    <t>Application of Brain Waves to Drawing up the TV commercial</t>
  </si>
  <si>
    <t>Hideyuki Imai1 and Toshiki Yamaoka2／1:Lion Corporation、2:Wakayama University</t>
  </si>
  <si>
    <t>Convenient-fully Forecasting Model for New Products</t>
  </si>
  <si>
    <t>Vision and Strategies of Human Ergology Society Near Future</t>
  </si>
  <si>
    <t>Kazuhiro Sakai（Institute for Science of Labour）／Chair: Junko Kataoka（Japan Women's College of Physical Education）</t>
  </si>
  <si>
    <t>The effects of a joint HES study on the reduction of intra-bus accidents</t>
  </si>
  <si>
    <t>Sadao Horino（Kanagawa University） Kazuhiro Sakai（Institute for Science of Labour）／Chair: Yoshio Ikeda（Aichi Institute of Technology）</t>
  </si>
  <si>
    <t>Participatory Ergonomics -Past, Present &amp; Future -</t>
  </si>
  <si>
    <t>Andrew S. Imada （President of IEA）／Chair: Koya Kishida（Chairperson of the International conference for the40th anniversary of HES）</t>
  </si>
  <si>
    <t>シンポジウム</t>
    <phoneticPr fontId="2"/>
  </si>
  <si>
    <t>Current Status and Future Challenges of Participatory Approach Improving Occupational Safety and Health</t>
  </si>
  <si>
    <t>Safe Home Project</t>
  </si>
  <si>
    <t>Sara Arphorn（Mahidol University、Thailand）</t>
  </si>
  <si>
    <t>Practical application of Participatory Action Oriented Training（PAOT） for the improvement of OSH and Environment in agriculture, some  experiences in Vietnam and other countries in Asia and Africa.</t>
  </si>
  <si>
    <t>Ton That Khai（Can Tho Medical College、Vietnam）</t>
  </si>
  <si>
    <t>Human ergology that promotes participatory approach to improving safety, health and working conditions at grassroots workplaces</t>
  </si>
  <si>
    <t>Tsuyoshi Kawakami（ILO Regional Office for Asia and the Pacific、Thailand）</t>
  </si>
  <si>
    <t>Kaizen— Ergonomics Approach to Occupational Health and Safety</t>
  </si>
  <si>
    <t>Masaharu Kumashiro（UOEH、Japan）</t>
  </si>
  <si>
    <t>シンポジウム</t>
    <phoneticPr fontId="2"/>
  </si>
  <si>
    <t>公共機関の画面におけるGUIパーツの表現方法の現状把握</t>
  </si>
  <si>
    <t>◎A木原理絵・山岡俊樹（和歌山大）</t>
  </si>
  <si>
    <t>パッケージにおけるイラストと文字情報について認知側面からの調査</t>
  </si>
  <si>
    <t>◎A石原啓介・山岡俊樹（和歌山大）</t>
  </si>
  <si>
    <t>学生のコンピュータ機器の使用状況について</t>
  </si>
  <si>
    <t>◎A山口真衣・長谷川徹也（近畿大）</t>
  </si>
  <si>
    <t>幼児における食品パッケージの開封性に関する研究</t>
  </si>
  <si>
    <t>◎A南川優子（大阪市大）、岡田明（大阪市大院）、渡邉敏郎（大阪市大新産業創生センター）、小西洋太郎（大阪市大院）</t>
  </si>
  <si>
    <t>超音波筋横断面計測システムを用いた大腿部筋横断面積の評価について</t>
  </si>
  <si>
    <t>◎A福元清剛（九州大院）、福田修・椿井正義（産業技術総合研）、石内愛美・村木里志（九州大院）</t>
  </si>
  <si>
    <t>大学病院に勤務する看護師の摂食障害に関する研究</t>
  </si>
  <si>
    <t>◎A沖和砂（順天堂大院）、杉浦幸・山田泰行（順天堂大）、堀野歩（順天堂大院）、水野基樹・広沢正孝（順天堂大、順天堂大院）</t>
  </si>
  <si>
    <t>高齢者の日常生活行動量と生活の質（Quality of Life）の関係</t>
  </si>
  <si>
    <t>◎A中島史朗（広島大院）、松林貴昭（NTTドコモ）、三木由美子（広島大院）、高橋和文（金城学院大）、山崎昌廣（広島大院）</t>
  </si>
  <si>
    <t>アロマセラピーを利用したストレス軽減試行の一事例</t>
  </si>
  <si>
    <t>◎A一杉恵子・斎藤美智子・鈴木美栄子・豊田光子（麻生リハビリ総合病院）、真家和生（大妻女子大）</t>
  </si>
  <si>
    <t>車椅子利用者のために企画されたツアーに見るバリアフリーの現状</t>
  </si>
  <si>
    <t>安心して行き来できる街づくり要件：横浜と鎌倉に見る共通点</t>
  </si>
  <si>
    <t>◎A堀野定雄（神奈川大）、小木和孝（労研）</t>
  </si>
  <si>
    <t>DCGシミュレーションによる交差点視環境評価　－運転者視点の比較－</t>
  </si>
  <si>
    <t>◎A森みどり、堀野定雄、久保登（神奈川大）</t>
  </si>
  <si>
    <t>映像記録型ドライブレコーダを用いた事故解析　-タクシー対自転車事故・ニアミスの要因と予防安全 -</t>
  </si>
  <si>
    <t>◎A堀野定雄、森みどり、久保登（神奈川大）</t>
  </si>
  <si>
    <t>操作時における手がかりの役割</t>
  </si>
  <si>
    <t>◎A山岡俊樹、土井俊央（和歌山大）</t>
  </si>
  <si>
    <t>大学生アスリートにおけるフォロワーシップの研究　－監督へのナラティブ・アプローチを通して－</t>
  </si>
  <si>
    <t>◎A稲葉健太郎（三菱総研ＤＣＳ）、水野基樹（順天堂大、順天堂大院）</t>
  </si>
  <si>
    <t>生活者行動観察におけるマーケティング的効用</t>
  </si>
  <si>
    <t>◎A今井秀之・原憲子（ライオン）、山岡俊樹（和歌山大）</t>
  </si>
  <si>
    <t>販売イベントにおける行動観察の実施と一考察</t>
  </si>
  <si>
    <t>◎A冨永彩容子（和歌山大院）、木原理絵・山岡俊樹（和歌山大）</t>
  </si>
  <si>
    <t>東京の保育園児と幼稚園児の生活リズムと運動発達について</t>
  </si>
  <si>
    <t>人手不足に悩む中山間地域における援農者の確保</t>
  </si>
  <si>
    <t>◎A下平佳江・加藤麻樹（長野県短大）、大橋信夫（労研）</t>
  </si>
  <si>
    <t>鍛造作業における労働負担調査－自覚症状調べと疲労部位調べを中心として－</t>
  </si>
  <si>
    <t>◎A田中諒介（中京大院）、岸田孝弥（中京大、中京大院）</t>
  </si>
  <si>
    <t>◎A酒井一博（労研）</t>
    <phoneticPr fontId="2"/>
  </si>
  <si>
    <t>人類働態学会の社会的役割について</t>
  </si>
  <si>
    <t>森みどり（神奈川大）</t>
  </si>
  <si>
    <t>本学会の活性化に向けた戦略について</t>
  </si>
  <si>
    <t>本学会の世代継承や次世代を担う人材育成について</t>
  </si>
  <si>
    <t>下田政博（東京農工大）</t>
  </si>
  <si>
    <t>学会コミットメントの向上について</t>
  </si>
  <si>
    <t>水野有希（東洋学園大）</t>
  </si>
  <si>
    <t>一般発表1：座長</t>
    <rPh sb="6" eb="8">
      <t>ザチョウ</t>
    </rPh>
    <phoneticPr fontId="2"/>
  </si>
  <si>
    <t>一般発表2：座長</t>
    <rPh sb="6" eb="8">
      <t>ザチョウ</t>
    </rPh>
    <phoneticPr fontId="2"/>
  </si>
  <si>
    <t>一般発表3：座長</t>
    <rPh sb="6" eb="8">
      <t>ザチョウ</t>
    </rPh>
    <phoneticPr fontId="2"/>
  </si>
  <si>
    <t>一般発表4：座長</t>
    <rPh sb="6" eb="8">
      <t>ザチョウ</t>
    </rPh>
    <phoneticPr fontId="2"/>
  </si>
  <si>
    <t>近藤雄二（天理大）</t>
    <phoneticPr fontId="2"/>
  </si>
  <si>
    <t>向井希宏（中京大心理学部）</t>
    <phoneticPr fontId="2"/>
  </si>
  <si>
    <t>高橋雄三（広島市立大院）</t>
    <phoneticPr fontId="2"/>
  </si>
  <si>
    <t>松岡敏生（三重県工業研究所）</t>
    <phoneticPr fontId="2"/>
  </si>
  <si>
    <t>北九州国際会議場</t>
  </si>
  <si>
    <t>極限環境をのりきる</t>
  </si>
  <si>
    <t>◎A田川善彦（九州工大学）／司会　和田親宗（九州工大学）</t>
  </si>
  <si>
    <t>ヒトの足部アーチ形状と足部疲労感および歩行動作との関連について</t>
  </si>
  <si>
    <t>◎A塩満春彦・能登裕子・村木里志（九州大院）</t>
  </si>
  <si>
    <t>スタンディングエイドと立位運動装置の違い 立位姿勢維持における下肢容量の観察より</t>
  </si>
  <si>
    <t>◎A藤家馨・片本隆二（総合せき損センター）、青木幹太（九州産業大デザイン学部）</t>
  </si>
  <si>
    <t>スリッパ着用時の歩行動作特性について</t>
  </si>
  <si>
    <t>◎A河内美紀・新居江里子・村木里志（九州大）</t>
  </si>
  <si>
    <t>ホルマントを用いたポインティングデバイスのための基礎研究とそのマッピング方法の提案</t>
  </si>
  <si>
    <t>◎A大西章也・上見憲弘（大分大）</t>
  </si>
  <si>
    <t>表出反応の微弱な重症心身障害者の反応評価指標としての唾液アミラーゼ活性値の有効性の検討 ～唾液アミラーゼ活性値簡易測定装置を用いて～</t>
  </si>
  <si>
    <t>◎A能美禎夫・工藤麻由子・杉田祥子（福岡病院 療育指導室）</t>
  </si>
  <si>
    <t>気温の違いが温覚閾値に及ぼす影響とその年齢差</t>
  </si>
  <si>
    <t>◎A隈本瑛幸・橋口暢子・栃原裕（九州大院）</t>
  </si>
  <si>
    <t>認知的側面からユーザビリティ評価をするための簡易的なタスク分析の提案</t>
  </si>
  <si>
    <t>◎A土井俊央・山岡俊樹（和歌山大）</t>
  </si>
  <si>
    <t>機器操作時のユーザのメンタルモデルの違いによるグループ分類のためのアンケートの開発</t>
  </si>
  <si>
    <t>◎A冨永彩容子（和歌山大院）、土井俊央・山岡俊樹（和歌山大）</t>
  </si>
  <si>
    <t>観察による潜在ユーザ要求事項の抽出</t>
  </si>
  <si>
    <t>◎A上原信哉・北岡新一郎・山岡俊樹（和歌山大）</t>
  </si>
  <si>
    <t>職場における効果的なメンタルヘルス対策についての検討 ～メンタル不調者早期発見のためのチェックリストの作成～</t>
  </si>
  <si>
    <t>◎A河本万里子・庄司卓郎（産業医科大）</t>
  </si>
  <si>
    <t>ヒーターシートが車室内の温熱的快適性に及ぼす影響</t>
  </si>
  <si>
    <t>◎A田畑広二・中泰仁・武田暁・栃原裕（九州大院）、永山啓樹・大井元（日産自動車）</t>
  </si>
  <si>
    <t>定量的分析方法を用いたインタビュー方法の検討</t>
  </si>
  <si>
    <t>◎A石原啓介・森田祐輔・山岡俊樹（和歌山大）</t>
  </si>
  <si>
    <t>高齢者女性および若年者女性のＴシャツ着脱パターン分析</t>
  </si>
  <si>
    <t>◎A谷水香奈美（広島大）、村木里志（九州大院）、山崎昌廣（広島大院）</t>
  </si>
  <si>
    <t>消防用防護服着用時の動作特性に関する人間工学的研究</t>
  </si>
  <si>
    <t>◎A孫秀英・栃原裕（九州大院）</t>
  </si>
  <si>
    <t>仮現運動生成のための冷覚知覚特性を考慮した刺激呈示法の提案と評価</t>
  </si>
  <si>
    <t>◎A岩崎泰典・堀尾寛・和田親宗（九州工大院）</t>
  </si>
  <si>
    <t>調布市</t>
  </si>
  <si>
    <t>電気通信大学</t>
  </si>
  <si>
    <t>シンポジウム</t>
    <phoneticPr fontId="2"/>
  </si>
  <si>
    <t>ピクトグラムと人間の情報処理（主にメンタルモデル）</t>
  </si>
  <si>
    <t>シンポジウム</t>
    <phoneticPr fontId="2"/>
  </si>
  <si>
    <t>医療現場におけるピクトグラフ活用の事例と安全対策への取り組み</t>
  </si>
  <si>
    <t>豊田光子（麻生リハビリ総合病院）</t>
  </si>
  <si>
    <t>ピクトグラフは通じているか？　こどもはどう読むピクトグラフ？</t>
  </si>
  <si>
    <t>◎A岡田明（大阪市立大院）</t>
  </si>
  <si>
    <t>シンポジウム</t>
    <phoneticPr fontId="2"/>
  </si>
  <si>
    <t>チンパンジーのお絵かきと絵（ピクトグラム）の認識－絵を描かないチンパンジーは絵をどう理解しているか？－</t>
  </si>
  <si>
    <t>田中正之（京都大学）</t>
  </si>
  <si>
    <t>総合討論「今後、ピクトグラムはさらにどのような分野でどのように利用されることが期待されるか」</t>
  </si>
  <si>
    <t>司会：酒井一博（労研）</t>
  </si>
  <si>
    <t>人類が絵文字に込めたもの（本シンポのねらいと演題構成の説明）</t>
    <phoneticPr fontId="2"/>
  </si>
  <si>
    <t>国民体育大会の開催が地域住民に与える影響に関する研究 －地域コミットメントに着目して－</t>
  </si>
  <si>
    <t>日本におけるチーム効力感尺度開発の試み －大学スポーツチームを対象に－</t>
  </si>
  <si>
    <t>◎A芳地泰幸・中山貴太1)、山田泰行2)、水野基樹1)2)／1)順天堂大院、2)順天堂大</t>
  </si>
  <si>
    <t>運動習慣とストレスに関する事例研究－千葉県Ｙ市民を対象にして－</t>
  </si>
  <si>
    <t>◎A本田勇輝・菅又雄太郎・水澤隆1)、芳地泰幸2)、水野基樹1)2)／1)順天堂大、2)順天堂大院</t>
  </si>
  <si>
    <t>乗合バス事業における改善の提案－ユニバーサルデザインの視点から－</t>
  </si>
  <si>
    <t>◎A美山拓矢・石川慎二・高橋優1)、芳地泰幸2)、水野基樹2)3)／1)専修大学、2)順天堂大院、3)順天堂大</t>
  </si>
  <si>
    <t>幼児期運動発達の実態と発達の遅速に関わる要因について</t>
  </si>
  <si>
    <t>日米企業における業務知識の伝達について-業務マニュアルを比較する－</t>
  </si>
  <si>
    <t>ショッパーインサイト研究による店頭サービスへの一考察</t>
  </si>
  <si>
    <t>◎A今井秀之1)、山岡俊樹2)／1)ライオン、2)和歌山大</t>
  </si>
  <si>
    <t>把持物体の色彩特性が重量知覚に与える影響</t>
  </si>
  <si>
    <t>◎A武田邦彦・水戸和幸・板倉直明／1)電気通信大院</t>
  </si>
  <si>
    <t>住宅LDKにおける親子間コミュニケーションの実態調査　－親の日中比較に関する検討－</t>
  </si>
  <si>
    <t>回想法を用いた大学生の親子関係に関する研究</t>
  </si>
  <si>
    <t>光点滅刺激のduty比の違いに対する視覚誘発脳波特性</t>
  </si>
  <si>
    <t>◎A杉山昌平・板倉直明・水戸和幸／電気通信大院</t>
  </si>
  <si>
    <t>光点滅刺激による発汗反応を利用するインタフェースの実現可能性の検討</t>
  </si>
  <si>
    <t>◎A平山翔太・板倉直明・水戸和幸／電気通信大院</t>
  </si>
  <si>
    <t>歩行評価バッテリーと横断歩道の現状と問題点</t>
  </si>
  <si>
    <t>◎A名古屋和茂1)、真家和生2)／1)横浜YMCA学院専門学校、2)大妻女子大</t>
  </si>
  <si>
    <t>刈払機使用時における下腿筋群筋電位および重心動揺について</t>
  </si>
  <si>
    <t>◎A長谷川佑樹1)、下田政博・植竹照雄・田中幸夫2)／1)東京農工大、2)東京農工大院</t>
  </si>
  <si>
    <t>急畦畔での刈払機使用時の筋活動の特徴</t>
  </si>
  <si>
    <t>◎A佐伯園子・植竹照雄・下田政博／東京農工大</t>
  </si>
  <si>
    <t>鍛造作業の労働負担</t>
  </si>
  <si>
    <t>◎A田中諒介1)、岸田孝弥1)2)／1)中京大院、2)中京大</t>
  </si>
  <si>
    <t>名古屋市</t>
    <rPh sb="0" eb="4">
      <t>ナゴヤシ</t>
    </rPh>
    <phoneticPr fontId="5"/>
  </si>
  <si>
    <t>中京大学</t>
    <rPh sb="0" eb="2">
      <t>チュウキョウ</t>
    </rPh>
    <rPh sb="2" eb="4">
      <t>ダイガク</t>
    </rPh>
    <phoneticPr fontId="5"/>
  </si>
  <si>
    <t>三惠工業株式会社</t>
  </si>
  <si>
    <t>◎A城憲秀（中部大）</t>
  </si>
  <si>
    <t>広島大学</t>
  </si>
  <si>
    <t>共同作業によるユーザ要求事項可視化を実現するインタビュー手法の提案</t>
  </si>
  <si>
    <t>◎A森田祐輔（和歌山大院）、山岡俊樹（和歌山大）</t>
  </si>
  <si>
    <t>製品評価手法MEMの提案とそのソフトウェアの紹介</t>
  </si>
  <si>
    <t>◎A上原信哉（和歌山大院）、山岡俊樹（和歌山大）</t>
  </si>
  <si>
    <t>文章完成法とFCA を活用した概念構造のレベル別分析手法の提案</t>
  </si>
  <si>
    <t>◎A松尾秀行（和歌山大）、山岡俊樹（和歌山大）</t>
  </si>
  <si>
    <t>教育相談職員の組織開発を目指した研修の実践事例</t>
  </si>
  <si>
    <t>◎A蛭田秀樹・西田敬志・林田章紀・青葉亜紀（順天堂大院）、宮田郷（千葉県乳児院）、水野基樹・田中純夫・北村薫（順天堂大院）</t>
  </si>
  <si>
    <t>安心して行き来できる街づくり：観光都市鎌倉、奈良、京都の多目的トイレ</t>
  </si>
  <si>
    <t>◎A堀野定雄・太田達也（神奈川大）、小木和孝（労研）、佐伯英敏（神奈川大）</t>
  </si>
  <si>
    <t>ビデオ上映チェックリスト法評価による路線バスバリアフリー化</t>
  </si>
  <si>
    <t>キャリーバック利用者の人間行動</t>
  </si>
  <si>
    <t>◎A久宗周二（高崎経済大）、福司光成・松本彪（高崎経済大院）</t>
  </si>
  <si>
    <t>ターミナル駅での行動について</t>
  </si>
  <si>
    <t>指導者のリーダーシップスタイルと選手の競技意欲の関連 －ジュニアユースサッカークラブを対象にして－</t>
  </si>
  <si>
    <t>◎A菅又雄太郎・芳地泰幸・水野基樹（順天堂大院）</t>
  </si>
  <si>
    <t>チームビルディングの実践とその効果の検討 －大学生スポーツチームを対象に－</t>
  </si>
  <si>
    <t>◎A芳地泰幸・中山貴太・水野基樹・北村薫（順天堂大院）</t>
  </si>
  <si>
    <t>ジュニア選手の走幅跳における助走歩数の増加と跳躍距離の推移の関係</t>
  </si>
  <si>
    <t>◎A木野村嘉則（筑波大院）、天野秀哉（茨城キリスト教大）、田渕舞（筑波大院）、図子浩二（筑波大学）</t>
  </si>
  <si>
    <t>ハンドボールレフェリーにおける試合中の行動規範に関する研究</t>
  </si>
  <si>
    <t>◎A田渕舞・木野村嘉則・藤林献明（筑波大院）、會田宏・図子浩二（筑波大学）</t>
  </si>
  <si>
    <t>体育系大学における無気力に関わる諸要因について</t>
  </si>
  <si>
    <t>◎A西田敬志・田中純夫（順天堂大院）</t>
  </si>
  <si>
    <t>大学生のクラブ活動へのコミットメントと職業レディネスに関する研究</t>
  </si>
  <si>
    <t>◎A水澤隆・芳地泰幸・水野基樹（順天堂大院）</t>
  </si>
  <si>
    <t>巨大地震発生時の大学生の対応について</t>
  </si>
  <si>
    <t>◎A真家和生（大妻女子大）、松村秋芳（防衛医科大学校）、鳴瀬麻子（大妻女子大）、野口立彦（防衛医科大学校）</t>
  </si>
  <si>
    <t>大学生におけるマインド・リーディングと対人ストレスイベントとの関連</t>
  </si>
  <si>
    <t>◎A川田裕次郎（東京未来大、順天堂大）、広沢正孝・蛭田秀樹・田中純夫・水野基樹（順天堂大院）</t>
  </si>
  <si>
    <t>生活におけるエネルギー消費交換表の提案　―実態認識のために―</t>
  </si>
  <si>
    <t>メンタルモデルとデザインモデルの類似度に基づくユーザビリティ測定方法の検討</t>
  </si>
  <si>
    <t>◎A山田雄紀（和歌山大院）、山岡俊樹（和歌山大）</t>
  </si>
  <si>
    <t>幼児期運動発達の遅速を規定する要因について―青森、東京、沖縄の保育園児に関する調査結果から―</t>
  </si>
  <si>
    <t>メンタル不調者早期発見チェックリストの構築</t>
  </si>
  <si>
    <t>◎A藤岡萌・庄司卓郎（産業医科大）、倉成宣佳（メンタルサポート研究所）</t>
  </si>
  <si>
    <t>自動車シートの長時間着座における疲れのメカニズムについて</t>
  </si>
  <si>
    <t>◎A西川一男・宮崎奈々江・沖山浩・農沢隆秀（マツダ）</t>
  </si>
  <si>
    <t>寝返りしやすい敷き布団『Dr.move』</t>
  </si>
  <si>
    <t>◎A清水幸人（アクトインテリア）、宇土博（広島文教女子大学）</t>
  </si>
  <si>
    <t>採果作業、剪定作業軽減のための採果鋏・剪定鋏の開発</t>
  </si>
  <si>
    <t>◎A平田勉・宇土博（ウド・エルゴ研究所）</t>
  </si>
  <si>
    <t>介護福祉士の専門性　－尊厳を支えるケアの実践－</t>
  </si>
  <si>
    <t>◎A佐々木早喜子（広島文教女子大）</t>
  </si>
  <si>
    <t>移動動作の相違が負担差に及ぼす影響</t>
  </si>
  <si>
    <t>◎A安田智美（千葉工業大院）、三澤哲夫（千葉工大）</t>
  </si>
  <si>
    <t>股関節回旋運動時の荷重動揺軌跡分析</t>
  </si>
  <si>
    <t>◎A竹内京子（帝京平成大）、藤野紀行（グローバルベイシック）、村田賢二（防衛医科大学校）、青木主税（帝京平成大）、野口立彦・松村秋芳（防衛医科大学校）</t>
  </si>
  <si>
    <t>ヒトの眼と手足の一側優位性</t>
  </si>
  <si>
    <t>◎A松村秋芳（防衛医科大学校）、竹内京子（帝京平成大学）、中村好宏（防衛医科大学校）、真家和生・鳴瀬麻子（大妻女子大）、野口立彦（防衛医科大学校）、樋口桂（文京学院大）</t>
  </si>
  <si>
    <t>労働生産性レビュー（第1報）</t>
  </si>
  <si>
    <t>脊椎湾曲角度の評価研究</t>
  </si>
  <si>
    <t>◎A坂本和義（電気通信大）、脇元幸一・嵩下敏文（清泉クリニック）</t>
  </si>
  <si>
    <t>段ボール箱配送作業で発症した半月板損傷における経絡治療例の報告</t>
  </si>
  <si>
    <t>◎A桑原寛明（友和クリニック）</t>
  </si>
  <si>
    <t>幹細胞培養作業で発症した頚肩腕障害における経絡治療症例の報告</t>
  </si>
  <si>
    <t>◎A大給利彦（友和クリニック）、宇土博（広島文教女子大）</t>
  </si>
  <si>
    <t>企業スポーツチームの休・廃部が従業員の組織コミットメントに与える影響 ―T社を事例に―</t>
  </si>
  <si>
    <t>◎A本田勇輝・芳地泰幸・水野基樹（順天堂大院）</t>
  </si>
  <si>
    <t>東広島市</t>
  </si>
  <si>
    <t>広島大院総合科学</t>
  </si>
  <si>
    <t>アフガニスタンとインドネシアにおける国際教育協力の方法</t>
  </si>
  <si>
    <t>中田英雄（筑波大）</t>
  </si>
  <si>
    <t>大腿部筋横断面積の加齢変化と介護予防への応用</t>
  </si>
  <si>
    <t>◎A石内愛美・福元清剛・能登裕子・村木里志・福田修（九州大）</t>
  </si>
  <si>
    <t>運動種目間の身体形態的発達特性に関する研究</t>
  </si>
  <si>
    <t>対象物までの距離が把持運動の再組織化に与える影響</t>
  </si>
  <si>
    <t>◎A山本真史・山下大地・金澤悠・小田伸午（京都大院）</t>
  </si>
  <si>
    <t>スポーツ活動習慣を有する脊髄損傷者の残存機能レベルからみた生活の質（QOL）の特徴</t>
  </si>
  <si>
    <t>◎A三木由美子・中島史朗・山崎昌廣（広島大）</t>
  </si>
  <si>
    <t>オフィス照明の低照度化が、オフィスワーカーの疲労感と睡眠感に与える影響</t>
  </si>
  <si>
    <t>◎A小崎智照・高橋正也（労働安全衛生総合研）、伊奈深雪・安河内朗（九州大）</t>
  </si>
  <si>
    <t>高齢者の寝たきり度と動脈スティフネスとの関係</t>
  </si>
  <si>
    <t>◎A高本健彦（福山平成大学）、村木里志（九州大院）</t>
  </si>
  <si>
    <t>小型タッチ画面のキーの大きさおよび形状が操作性に及ぼす影響</t>
  </si>
  <si>
    <t>◎A永橋崇史・村木里志・福元清剛（九州大）</t>
  </si>
  <si>
    <t>生活におけるエネルギー消費交換表の提案</t>
  </si>
  <si>
    <t>身体活動と生活：座長</t>
    <rPh sb="8" eb="10">
      <t>ザチョウ</t>
    </rPh>
    <phoneticPr fontId="2"/>
  </si>
  <si>
    <t>生活環境とライフスタイル：座長</t>
    <rPh sb="13" eb="15">
      <t>ザチョウ</t>
    </rPh>
    <phoneticPr fontId="2"/>
  </si>
  <si>
    <t>三木由美子（広島大学）</t>
    <phoneticPr fontId="2"/>
  </si>
  <si>
    <t>大箸純也（近畿大）</t>
    <phoneticPr fontId="2"/>
  </si>
  <si>
    <t>生活の見直しの中における自転車の役割</t>
  </si>
  <si>
    <t>「働態研究の方法」出版企画について</t>
    <phoneticPr fontId="2"/>
  </si>
  <si>
    <t>講習会「働態研究の方法」出版企画について</t>
  </si>
  <si>
    <t>司会　水野基樹（順天堂大）</t>
  </si>
  <si>
    <t>生活の構造をみる：サッカー選手成育過程における生まれ月の選択圧についての人間生物的研究</t>
  </si>
  <si>
    <t>松村秋芳（防衛医科大学校）</t>
  </si>
  <si>
    <t>働態を観測する：表面多筋電図による筋負担評価の考え方</t>
  </si>
  <si>
    <t>生活働態を調べる：バス運転手の安全運転業務を妨げる心理的要因の検討</t>
  </si>
  <si>
    <t>山田泰行（名古屋市立大院）</t>
  </si>
  <si>
    <t>改善を支える：生物学的サインを活用した安全な仕事着の検討</t>
  </si>
  <si>
    <t>広島市</t>
    <rPh sb="0" eb="3">
      <t>ヒロシマシ</t>
    </rPh>
    <phoneticPr fontId="5"/>
  </si>
  <si>
    <t>広島大学</t>
    <rPh sb="0" eb="2">
      <t>ヒロシマ</t>
    </rPh>
    <rPh sb="2" eb="4">
      <t>ダイガク</t>
    </rPh>
    <phoneticPr fontId="5"/>
  </si>
  <si>
    <t>働態学会らしい生活の見直しから考える自転車の新しい役割</t>
  </si>
  <si>
    <t>日米企業における業務知識の伝達について　－暗黙知から考える－</t>
  </si>
  <si>
    <t>◎A増澤洋一／千葉工大</t>
  </si>
  <si>
    <t>顧客の行動把握を目的とする直接観察手法の提案</t>
  </si>
  <si>
    <t>◎A田中智絵1)、北岡新一郎2)、山岡俊樹1)／1)和歌山大、2)和歌山大院</t>
  </si>
  <si>
    <t>アンケート調査による｢農｣に対する意識と個人属性との関係－アグロセラピーの展開を目指して－</t>
  </si>
  <si>
    <t>◎A中條花梨・鹿野真友・植竹照雄・下田政博／東京農工大</t>
  </si>
  <si>
    <t>大学生のアルバイト従事がもたらす葛藤と恩恵　－多重役割マップの特徴から－</t>
  </si>
  <si>
    <t>◎A山田泰行1)、水野基樹2)、芳地泰幸3)、中山貴太3)、榎原毅1)、広沢正孝2)／1)名古屋市立大院、2)順天堂大・順天堂大院、3)順天堂大院</t>
  </si>
  <si>
    <t>把持物体の重量知覚における色彩と大きさに関する研究</t>
  </si>
  <si>
    <t>◎A鈴木悠介・水戸和幸・板倉直明／電気通信大院</t>
  </si>
  <si>
    <t>Size-weight illusionと体積比の調整法との関係</t>
  </si>
  <si>
    <t>◎A武田邦彦・水戸和幸・板倉直明／電気通信大院</t>
  </si>
  <si>
    <t>ベッド周りの事故防止のための危険行動検知システムの開発 －離床行動およびベッド柵による身体圧迫行動の検知－</t>
  </si>
  <si>
    <t>◎A島田達也・水戸和幸・板倉直明／電気通信大院</t>
  </si>
  <si>
    <t>医療安全文化研究の展望：看護師の安全文化とレジリエンス</t>
  </si>
  <si>
    <t>◎A榎原毅・山田泰行1)、川向永記2)、城憲秀3)、鈴村初子4)／1)名古屋市立大院、2)名古屋市立大、3)中部大、4)愛知医科大</t>
  </si>
  <si>
    <t>電極位置を考慮した表面筋電図による筋疲労特性の研究</t>
  </si>
  <si>
    <t>◎A染谷和孝・水戸和幸・板倉直明／電気通信大院</t>
  </si>
  <si>
    <t>マトリクス状電極を用いたハムストリングスの関節角度と筋活動様式の関係</t>
  </si>
  <si>
    <t>◎A稲野龍太・水戸和幸・板倉直明／電気通信大院</t>
  </si>
  <si>
    <t>光点滅刺激のパターンや明るさの違いに対するtransient型VEP特性</t>
  </si>
  <si>
    <t>刺激視野の違いと位相差を用いた光点滅刺激脳波インタフェースのtransient型VEP解析による多選択肢化の検討</t>
  </si>
  <si>
    <t>◎A山西那央・板倉直明・水戸和幸／電気通信大院</t>
  </si>
  <si>
    <t>簡易GUIデザインチェックリストの検討</t>
  </si>
  <si>
    <t>自転車利用に関するアンケート調査及び実態調査報告</t>
  </si>
  <si>
    <t>◎A宇和川知里・小澤彰・原田拓実・橋本修左／武蔵野大</t>
  </si>
  <si>
    <t>日本人青年男女の自転車運転時の携帯およびイヤホーン使用および新規購入時の要件についてのアンケート調査</t>
  </si>
  <si>
    <t>◎A鳴瀬麻子・真家和生1)、植竹照雄2)、松村秋芳3)／1)大妻女子大、2)東京農工大、3)防衛医科大学校</t>
  </si>
  <si>
    <t>アイカメラによる自転車乗車中の視点解析</t>
  </si>
  <si>
    <t>◎A植竹照雄・下田政博／東京農工大院</t>
  </si>
  <si>
    <t>◎A下田政博（東京農工大）</t>
  </si>
  <si>
    <t>◎A庄司卓郎（産業医科大）</t>
  </si>
  <si>
    <t>◎A村上玄樹（広島大学）</t>
  </si>
  <si>
    <t>[概要]分析手法の開発と提案：座長</t>
    <rPh sb="15" eb="17">
      <t>ザチョウ</t>
    </rPh>
    <phoneticPr fontId="2"/>
  </si>
  <si>
    <t>[概要]観光･都市開発：座長</t>
    <phoneticPr fontId="2"/>
  </si>
  <si>
    <t>[概要]スポーツ：座長</t>
    <phoneticPr fontId="2"/>
  </si>
  <si>
    <t>[概要]学生：座長</t>
    <phoneticPr fontId="2"/>
  </si>
  <si>
    <t>[概要]心理学・発達心理学･メンタルヘルス：座長</t>
    <phoneticPr fontId="2"/>
  </si>
  <si>
    <t>[概要]疲労・介護：座長</t>
    <phoneticPr fontId="2"/>
  </si>
  <si>
    <t>[概要]生理指標、労働生産性：座長</t>
    <phoneticPr fontId="2"/>
  </si>
  <si>
    <t>[概要]医療・その他：座長</t>
    <phoneticPr fontId="2"/>
  </si>
  <si>
    <t>所沢市</t>
  </si>
  <si>
    <t>所沢市中央公民館</t>
  </si>
  <si>
    <t>航空機のリスク管理の歴史</t>
  </si>
  <si>
    <t>訓練時代の航空機の危機に関する話題</t>
  </si>
  <si>
    <t>高山徹／元パイロット</t>
  </si>
  <si>
    <t>操縦する側の体験に基づいた航空機の自動操 縦システム導入前後におけるリスク管理の劇的な変化の歴史に関する話題</t>
  </si>
  <si>
    <t>西村勇二郎／元パイロット</t>
  </si>
  <si>
    <t>空機開発の現場から、人のからだとコックピットのデザインに関する話題</t>
  </si>
  <si>
    <t>村木裕世／総合危機管理士　他</t>
  </si>
  <si>
    <t>アンケート調査による高齢者の自転車利用時における安全意識－自転車事故経験との関係から－</t>
  </si>
  <si>
    <t>◎A森佳樹・矢部貴大・横山光・植竹照雄・下田政博／東京農工大</t>
  </si>
  <si>
    <t>交通参加者相互の危険性評価に影響を及ぼす生活道路交差点の環境要因</t>
  </si>
  <si>
    <t>◎A山本あゆ美・髙橋雄三／広島市立大院</t>
  </si>
  <si>
    <t>重量物の棚への持ち上げ動作における筋電図学的検討</t>
  </si>
  <si>
    <t>◎A水戸和幸1）、三宅章弘2）、板倉直明1）／1）電気通信大院、2）電気通信大</t>
  </si>
  <si>
    <t>背負梯子を用いた担架運搬</t>
  </si>
  <si>
    <t>◎A河原雅典・矢島由紀子／富山大</t>
  </si>
  <si>
    <t>観察方法の一考察</t>
  </si>
  <si>
    <t>仏教とメンタルヘルスの関係―僧侶の意識調査から―</t>
  </si>
  <si>
    <t>◎A武田正文1）、中島史朗2）／1）高善寺、2）愛知県大</t>
  </si>
  <si>
    <t>文章完成法による飲食店のサービス設計項目の抽出</t>
  </si>
  <si>
    <t>◎A加藤夏来1）、山岡俊樹2）／1）和歌山大院、2）和歌山大</t>
  </si>
  <si>
    <t>無文字社会カレンの伝統衣服製作技術の保存と職業教育における最適化プログラムの実践</t>
  </si>
  <si>
    <t>◎A下田敦子・大澤清二／大妻女子大</t>
  </si>
  <si>
    <t>国際観光都市鎌倉のUD:小町通りバリアフリー化進展8年間</t>
  </si>
  <si>
    <t>◎A小木和孝1）、堀野定雄・戸室治久2）／1）労研、2）神奈川大</t>
  </si>
  <si>
    <t>国際観光都市鎌倉のUD:江ノ電バスのバリアフリー化現状</t>
  </si>
  <si>
    <t>◎A堀野定雄1）、小木和孝2）、佐伯英敏1）／1）神奈川大、2）労研</t>
  </si>
  <si>
    <t>子どもの生活行動の概念規定について</t>
  </si>
  <si>
    <t>相対的年齢が幼児の体格、運動能力、運動有能感及び保育者からの評価に及ぼす影響</t>
  </si>
  <si>
    <t>◎A川田裕次郎・矢島雪乃1）、山田快・上村明3）、飯嶋正博・水野基樹・広沢正孝2）3）／1）東京未来大、2）順天堂大、3）順天堂大院</t>
  </si>
  <si>
    <t>大学体育実技の事例研究Ⅱ　週1回の有酸素性運動は若年成人男性の心肺持久力を向上させるか？</t>
  </si>
  <si>
    <t>◎A田中秀幸・下田政博1）、石島寿道2）、植竹照雄・田中幸夫1）／1）東京農工大院、2）産業技術総合研 他</t>
  </si>
  <si>
    <t>妊娠中の看護師の夜勤免除措置を促進する組織的な環境要因についての研究　―茨城県の公立病院の事例―</t>
  </si>
  <si>
    <t>◎A庄司直人・本田勇輝1）、水野基樹2）／1）順天堂大院、2）順天堂大</t>
  </si>
  <si>
    <t>大学生の自転車走行中における注視点挙動</t>
  </si>
  <si>
    <t>自転車事故原因の捉え方の違いに見られるヒューマンエラー理解の階層性</t>
  </si>
  <si>
    <t>◎A鳴瀬麻子・真家和生／大妻女子大</t>
  </si>
  <si>
    <t>立位股関節回旋角度測定器の開発とその有用性の検討</t>
  </si>
  <si>
    <t>◎A藤野紀行／グローバルベイシック</t>
  </si>
  <si>
    <t>事象関連脳電位による運動時の注意配分の測定</t>
  </si>
  <si>
    <t>◎A藤原勝夫1）、前田薫2）、伊禮まり子・Aida Mammadova1）、清田直恵3）／1）金沢大院、2）森ノ宮医療大、3）大阪保健医療大</t>
  </si>
  <si>
    <t>座位側方リーチ動作時の側腹筋の筋活動</t>
  </si>
  <si>
    <t>◎A荻原大樹1）、小宮山潤2）、小島龍平3）／1）佐久総合病院、2）東京都健康長寿医療センター、3）埼玉医科大</t>
  </si>
  <si>
    <t>生体の機械的振動の基礎研究と慢性疼痛者への応用</t>
  </si>
  <si>
    <t>◎A坂本和義1）、脇元幸一・嵩下敏文2）／1）電気通信大、2）清泉クリニック</t>
  </si>
  <si>
    <t>大学生アスリートにおける睡眠行動と日常・競技ストレッサーとの関連</t>
  </si>
  <si>
    <t>◎A山田快1）、川田裕次郎2）、広沢正孝1）3）／1）順天堂大院、2）東京未来大、3）順天堂大</t>
  </si>
  <si>
    <t>体育系大学生における無気力とライフイベントとの関連</t>
  </si>
  <si>
    <t>◎A西田敬志・田中純夫／順天堂大院</t>
  </si>
  <si>
    <t>メンタルヘルス風土の形成要因について　－ストレス反応と制度充実との関連－</t>
  </si>
  <si>
    <t>◎A日榮麻衣子1）、尾入正哲2）／1）中京大院、2）中京大</t>
  </si>
  <si>
    <t>育児感情の日内変動</t>
  </si>
  <si>
    <t>◎A江村綾野／お茶の水女子大院</t>
  </si>
  <si>
    <t>人のケア作業改善におけるアクションチェックリスト設計と応用</t>
  </si>
  <si>
    <t>◎A吉川悦子1）、真家和生2）、吉川徹3）、小木和孝1）、榎原毅4）、城憲秀5）、錦戸典子6）、佐々木美奈子7）、武澤千尋8）、吉野正規9）、長須美和子10）、水野ルイス里美・蓑田さゆり11）／1）東京有明医療大、2）大妻女子大、3）労研、4）名古屋市立大院、5）中部大、6）東海大、7）東京医療保健大、8）産業医科大、9）スッテプリハビリケアセンター名西、10）ワーヘニンゲン大、11）四日市看護医療大</t>
  </si>
  <si>
    <t>人のケア作業人間工学チェックポイント編集の試み</t>
  </si>
  <si>
    <t>◎A真家和生1）、吉川徹・小木和孝2）、吉川悦子3）、榎原毅4）、城憲秀5）、錦戸典子6）、佐々木美奈子7）、武澤千尋8）、吉野正規9）、長須美和子10）、水野ルイス里美・蓑田さゆり11）／1）大妻女子大、2）労研、3）東京有明医療大、4）名古屋市立大院、5）中部大、6）東海大、7）東京医療保健大、8）産業医科大、9）スッテプリハビリケアセンター名西、10）ワーヘニンゲン大学、11）四日市看護医療大</t>
  </si>
  <si>
    <t>避難行動のための手すり誘導システムの研究</t>
  </si>
  <si>
    <t>◎A河原雅典・西澤杏1）、馬場康明2）／1）富山大、2）三協立山アルミ</t>
  </si>
  <si>
    <t>公共空間におけるサインのデザイン要素が気づきやすさに及ぼす影響</t>
  </si>
  <si>
    <t>◎A山口理絵・岡田明1）、山下久仁子2）／1）大阪市大院、2）大阪市大</t>
  </si>
  <si>
    <t>動く歩道の利用時の携帯操作者の研究</t>
  </si>
  <si>
    <t>◎A久宗周二1）、松本彪・福司光成2）／1）高崎経済大、2）高崎経済大院</t>
  </si>
  <si>
    <t>13歳以下で使用開始した女子大学生の携帯電話に対する意識</t>
  </si>
  <si>
    <t>◎A関根田欣子1）、佐藤真弓2）／1）相模女子大、2）東京家政大</t>
  </si>
  <si>
    <t>趣旨説明</t>
  </si>
  <si>
    <t>竹内京子／帝京平成大</t>
  </si>
  <si>
    <t>◎A竹内京子1）、松村秋芳2）、菊原伸郎3）、煙山健仁・西田育弘2）、岡田守彦4）／1）帝京平成大院、2）防衛医科大学校、3）埼玉大、4）帝京平成大院</t>
  </si>
  <si>
    <t>◎A河内まき子／産業技術総合研</t>
  </si>
  <si>
    <t>◎A藤原勝夫1）、清田岳臣2）、開田千鶴・伊禮まり子1）／1）金沢大院、2）札幌国際大</t>
  </si>
  <si>
    <t>[概要]趣旨説明</t>
  </si>
  <si>
    <t>◎A真家和生／大妻女子大</t>
  </si>
  <si>
    <t>真家和生／大妻女子大</t>
  </si>
  <si>
    <t>岡田明／大坂市立大学</t>
  </si>
  <si>
    <t>荻野敏行／三ヶ島製作所</t>
  </si>
  <si>
    <t>シンポジウム</t>
    <phoneticPr fontId="2"/>
  </si>
  <si>
    <t>植竹照雄／東京農工大</t>
  </si>
  <si>
    <t>岸田孝弥／中京大</t>
  </si>
  <si>
    <t>自然災害と人類の対応力（レジリエンス）</t>
  </si>
  <si>
    <t>◎A榎原毅／名古屋市立大院</t>
  </si>
  <si>
    <t>◎A大橋智樹／宮城学院女子大</t>
  </si>
  <si>
    <t>◎A徳野慎一／陸上自衛隊衛生学校</t>
  </si>
  <si>
    <t>◎A申紅仙／常磐大</t>
  </si>
  <si>
    <t>趣旨説明</t>
    <phoneticPr fontId="2"/>
  </si>
  <si>
    <t>自転車利用者からみた共生を目指した交通システム構築に向けて</t>
  </si>
  <si>
    <t>メーカーが考えるインフラと自転車との共生</t>
  </si>
  <si>
    <t>本田和浩（京三製作所）</t>
  </si>
  <si>
    <t>自転車事故要因分析グループ</t>
  </si>
  <si>
    <t>大学体育におけるアダプテッド・スポーツ教育の導入</t>
  </si>
  <si>
    <t>◎A加納裕久1)、中島史朗2)、新井野洋一3)／1)愛知県立大院、2)愛知県大、3)愛知大学</t>
  </si>
  <si>
    <t>一般従業員における運動実施状況とレジリエンスの関連</t>
  </si>
  <si>
    <t>◎A本田勇輝・芳地泰幸1)、水野基樹1)2)／1)順天堂大院、2)順天堂大</t>
  </si>
  <si>
    <t>看護師に多重役割マップ（MRM）を用いた介入研究を実施する際の留意点</t>
  </si>
  <si>
    <t>◎A山田泰行1)、水野基樹2)3)、榎原毅1)、岡田綾4)、上島通浩1)、広沢正孝2)3)／1)名古屋市立大院、2)順天堂大院、3)順天堂大、4)順天堂大練馬病院</t>
  </si>
  <si>
    <t>メンタルモデルをデザインに反映させる一提案</t>
  </si>
  <si>
    <t>◎A岡澤直也・山岡俊樹／和歌山大</t>
  </si>
  <si>
    <t>夏期終夜睡眠時の寝床内温度コントロールが睡眠質に与える影響 －その1生理計測から見た睡眠質向上に関する検討－</t>
  </si>
  <si>
    <t>◎A新里亜利沙1)、筑井里美2)、島田紗樹1)、西塚仁美・橋本修左2)、山田瑞生・中村勤3)／1)武蔵野大院、2)武蔵野大、3)西川産業</t>
  </si>
  <si>
    <t>夏季終夜睡眠時の寝床内温度コントロールが睡眠質に与える影響 －その2心理計測から見た睡眠感向上の検討－</t>
  </si>
  <si>
    <t>◎A筑井里美2)、新里亜利沙・島田紗樹1)、西塚仁美・橋本修左2)、山田瑞生・中村勤3)／1)武蔵野大院、2)武蔵野大、3)西川産業</t>
  </si>
  <si>
    <t>温水マットによる寝床内温度制御の設定温度の違いが冬季の睡眠に与える影響</t>
  </si>
  <si>
    <t>◎A島田紗樹・新里亜利沙・橋本修左1)、山田瑞生・中村勤2)／1)武蔵野大院、2)西川産業</t>
  </si>
  <si>
    <t>日本人の色字共感覚者に関する研究</t>
  </si>
  <si>
    <t>◎A瀧澤友美1)、橋本修左2)／1)武蔵野大院、2)武蔵野大</t>
  </si>
  <si>
    <t>片流れ斜面歩行時における下肢筋群の筋電図学的特徴</t>
  </si>
  <si>
    <t>◎A横山光・植竹照雄・下田政博／東京農工大</t>
  </si>
  <si>
    <t>振動刺激によって生起する力覚のような感覚</t>
  </si>
  <si>
    <t>◎A水野統太1)、桐ヶ谷大輔2)、木村瑞生2)、久米祐一郎3)／1)電気通信大院、2)東京工芸大院</t>
  </si>
  <si>
    <t>博物館での回想法の取組み　-大妻女子大での試み-</t>
  </si>
  <si>
    <t>電動アシスト自転車の重心測定からみた駐輪時の安定性</t>
  </si>
  <si>
    <t>◎A真家和生1)、鳴瀬麻子1)、植竹照雄2)、松村秋芳3)／1)大妻女子大、2)東京農工大、3)防衛医科大学校</t>
  </si>
  <si>
    <t>地域のレイヤー構造とヒヤリ・ハット体験を誘発する交差点との間の関係</t>
  </si>
  <si>
    <t>自転車の調査（1）海外（オランダ他）と国内での簡易実態調査</t>
  </si>
  <si>
    <t>自転車の調査（2）国内外の動向から導出される自転車利用促進施策の方針</t>
  </si>
  <si>
    <t>◎A森田祐輔1)、山岡俊樹2)／1)和歌山大院、2)和歌山大</t>
  </si>
  <si>
    <t>自転車の調査（3）自転車の利用実態調査他</t>
  </si>
  <si>
    <t>◎A前川正実1)、山岡俊樹2)／1)操作デザイン設計、2)和歌山大</t>
  </si>
  <si>
    <t>北九州市</t>
    <rPh sb="0" eb="4">
      <t>キタキュウシュウシ</t>
    </rPh>
    <phoneticPr fontId="5"/>
  </si>
  <si>
    <t>西日本工業大学</t>
    <rPh sb="0" eb="1">
      <t>ニシ</t>
    </rPh>
    <rPh sb="1" eb="3">
      <t>ニホン</t>
    </rPh>
    <rPh sb="3" eb="5">
      <t>コウギョウ</t>
    </rPh>
    <rPh sb="5" eb="7">
      <t>ダイガク</t>
    </rPh>
    <phoneticPr fontId="5"/>
  </si>
  <si>
    <t>超音波エコー画像のテクスチャと筋力との相関</t>
  </si>
  <si>
    <t>◎A西川孝広・中島弘貴1)、福田修2）、船津京太郎3）、村木里志1）／1九州大院、2産業技術総合研、3九州共立大</t>
  </si>
  <si>
    <t>西日本工業大学</t>
  </si>
  <si>
    <t>高齢者の下肢筋量と歩行動作との関係</t>
  </si>
  <si>
    <t>◎A中島弘貴・斉藤清次1）、福元清剛2）、福田修3）、村木里志1）／1九州大院、2静岡大、3産業技術総合研</t>
  </si>
  <si>
    <t>言語文化が図形認知に及ぼす影響</t>
  </si>
  <si>
    <t>◎A謝チエ・安河内朗／九州大院</t>
  </si>
  <si>
    <t>メンタルヘルス状態が安全意識に及ぼす影響</t>
  </si>
  <si>
    <t>◎A長谷川花歩・庄司卓郎／産業医科大</t>
  </si>
  <si>
    <t>職場における効果的な管理者向けメンタルヘルス教育に関する研究</t>
  </si>
  <si>
    <t>◎A河村忍・庄司卓郎／産業医科大</t>
  </si>
  <si>
    <t>ヒトの寿命に影響を及ぼす職場環境～歴代プロ野球監督のチーム成績とその年数との関係について～</t>
  </si>
  <si>
    <t>◎A木戸貴弘・斎藤敬嘉・金相培・市丸直人／福岡教育大</t>
  </si>
  <si>
    <t>手振れ補正ペン入力システムの開発</t>
  </si>
  <si>
    <t>◎A麻生晋併・柴里弘毅／熊本高専</t>
  </si>
  <si>
    <t>Thumb Behavior on Smartphone Screen when Held by One Hand</t>
  </si>
  <si>
    <t>◎AEduardo Junji Takeda・Jinghong Xiong1）、Satoshi Muraki2）／1Graduate School、Kyushu University、2Kyushu University</t>
  </si>
  <si>
    <t>Thumb Muscle Fatigue on Smartphone Touchscreen Operation in Young Adults</t>
  </si>
  <si>
    <t>◎AXiong Jinghong1）、Satoshi Muraki2）／1Graduate School、Kyushu University、2Kyushu University</t>
  </si>
  <si>
    <t>生活におけるエネルギー消費交換表の提案　－ものは考えようでの省エネ活動への導き－</t>
  </si>
  <si>
    <t>トイレの歴史とウォシュレット誕生秘話</t>
  </si>
  <si>
    <t>山谷幹夫／TOTO歴史資料館、司会：中島浩二／西日本工大</t>
  </si>
  <si>
    <t>所沢市</t>
    <rPh sb="0" eb="3">
      <t>トコロザワシ</t>
    </rPh>
    <phoneticPr fontId="5"/>
  </si>
  <si>
    <t>所沢市中央公民館</t>
    <rPh sb="0" eb="3">
      <t>トコロザワシ</t>
    </rPh>
    <rPh sb="3" eb="5">
      <t>チュウオウ</t>
    </rPh>
    <rPh sb="5" eb="8">
      <t>コウミンカン</t>
    </rPh>
    <phoneticPr fontId="5"/>
  </si>
  <si>
    <t>[概要]セッション1：座長</t>
    <rPh sb="11" eb="13">
      <t>ザチョウ</t>
    </rPh>
    <phoneticPr fontId="2"/>
  </si>
  <si>
    <t>[概要]セッション2：座長</t>
    <rPh sb="11" eb="13">
      <t>ザチョウ</t>
    </rPh>
    <phoneticPr fontId="2"/>
  </si>
  <si>
    <t>[概要]セッション3：座長</t>
    <rPh sb="11" eb="13">
      <t>ザチョウ</t>
    </rPh>
    <phoneticPr fontId="2"/>
  </si>
  <si>
    <t>[概要]セッション4：座長</t>
    <rPh sb="11" eb="13">
      <t>ザチョウ</t>
    </rPh>
    <phoneticPr fontId="2"/>
  </si>
  <si>
    <t>◎A河原雅典／富山大学、水戸和幸／電気通信大</t>
  </si>
  <si>
    <t>◎A岡田明／大阪市大</t>
  </si>
  <si>
    <t>◎A下田政博／東京農工大</t>
  </si>
  <si>
    <t>和歌山市</t>
  </si>
  <si>
    <t>和歌山大</t>
  </si>
  <si>
    <t>認知症高齢者の行動特性とケア環境</t>
  </si>
  <si>
    <t>足立啓／和歌山大</t>
  </si>
  <si>
    <t>文化伝承のツールとしての回想法の活用</t>
  </si>
  <si>
    <t>◎A鳴瀬麻子／大妻女子大</t>
  </si>
  <si>
    <t>Narrative evidence of the work-family positive spillover in Japanese midwives: A descriptive study using the Multiple Role Map program</t>
  </si>
  <si>
    <t>◎AYamada Y・Ebara T・Kinooka Y1）、Mizuno M・Hirosawa M2）3）、Kamijima M1）／1）Nagoya City University Graduate School、2）Juntendo University Graduate School、3）Juntendo University</t>
  </si>
  <si>
    <t>駅利用者の人間行動～上野駅エスカレーター及び階段利用者の人間行動の比較～</t>
  </si>
  <si>
    <t>◎A福司光成1）、久宗周二2）／1）高崎経済大院、2）高崎経済大</t>
  </si>
  <si>
    <t>観察による職場環境調査票の試み</t>
  </si>
  <si>
    <t>◎A小木和孝／労研</t>
  </si>
  <si>
    <t>文脈に基づく観察フレームワークの提案</t>
  </si>
  <si>
    <t>◎A安井鯨太・山岡俊樹／和歌山大院</t>
  </si>
  <si>
    <t>果樹栽培における高齢作業者の生活と健康</t>
  </si>
  <si>
    <t>◎A竹内由利子1）2）、松田文子・吉川悦子1）3）、池上徹4）、酒井一博1）／1）労研、2）川口短大、3）東京有明医療大、4）ITIエルゴコンサルタンシー</t>
  </si>
  <si>
    <t>マーカーレス3次元動作計測システムの開発</t>
  </si>
  <si>
    <t>◎A石本明生・本多信夫1）、足立和隆2）／1）ＨＡＬデザイン研究所、2）筑波大学</t>
  </si>
  <si>
    <t>首都圏における自転車利用の実態把握Ⅰ－自転車利用時の行動特性と意識に関する質問紙調査からのアプローチ－</t>
  </si>
  <si>
    <t>◎A川田裕次郎1）3）、藤井啓嗣2）、中山貴太3）、芳地泰幸・水野基樹2）3）／1）東京未来大、2）順天堂大院3）順天堂大</t>
  </si>
  <si>
    <t>首都圏における自転車利用の実態把握Ⅱ－事故およびヒヤリ・ハット体験レポートからのアプローチ－</t>
  </si>
  <si>
    <t>◎A芳地泰幸・藤井啓嗣1）、中山貴太2）、川田裕次郎3）、水野基樹1）2）／1）順天堂大院、2）順天堂大、3）東京未来大</t>
  </si>
  <si>
    <t>日本の道路環境への適合を考慮したトレーラ付き自転車のデザイン開発</t>
  </si>
  <si>
    <t>◎A前川正実1）、山岡俊樹2）／1）操作デザイン設計、2）和歌山大</t>
  </si>
  <si>
    <t>自転車ドライブレコーダーで判るリスクと背景要因：横浜とニュージーランドネルソンの走行比較</t>
  </si>
  <si>
    <t>自転車と走行帯を共有する自動二輪車からのドライブレコーダーによる自転車走行の実態</t>
  </si>
  <si>
    <t>◎A真家和生・鳴瀬麻子1）、松村秋芳2）／1）大妻女子大、2）防衛医科大学校</t>
  </si>
  <si>
    <t>アイカメラを用いた自転車走行中の若年者及び高齢者の行動比較</t>
  </si>
  <si>
    <t>自転車ブレーキの適切な操作形態に関する人間工学的研究</t>
  </si>
  <si>
    <t>◎A井上阿英1）、岡田明2）、山下久仁子1）／1）大阪市大、2）大阪市大院</t>
  </si>
  <si>
    <t>交差点における自転車運転者の行動</t>
  </si>
  <si>
    <t>◎A松村秋芳1）、真家和生・鳴瀬麻子2）／1）防衛医科大学校、2）大妻女子大</t>
  </si>
  <si>
    <t>生活道路交差点の視認距離が交通参加者の認知的負荷に及ぼす影響</t>
  </si>
  <si>
    <t>◎A山本あゆ美、髙橋雄三／広島市立大院</t>
  </si>
  <si>
    <t>メンタルモデル形成過程にみる高齢者と若年者の違い</t>
  </si>
  <si>
    <t>◎A森亮太／長野県短大</t>
  </si>
  <si>
    <t>組み込み型機器のためのGUI設計手法の提案</t>
  </si>
  <si>
    <t>◎A平田一郎1）、山岡俊樹2）／1）兵庫県立工業技術センター、2）和歌山大</t>
  </si>
  <si>
    <t>タッチパネル搭載端末での読書における視線および操作の特性把握</t>
  </si>
  <si>
    <t>◎A高島実穂1）、松延拓生・満田成紀・福安直樹・鯵坂恒夫2）／1）和歌山大院、2）和歌山大</t>
  </si>
  <si>
    <t>暗視環境下の安全視距離：高速道中央分離帯衝突車追突死亡事故裁判に関与して</t>
  </si>
  <si>
    <t>車両減速時の立位方向の違いによる生理学的及び心理学的評価研究</t>
  </si>
  <si>
    <t>◎A坂本和義1）、田近秀騎・日野拓也2）／1）電気通信大、2）日野自動車</t>
  </si>
  <si>
    <t>フィットネスクラブ従業員のレジリエンス向上のための組織的支援</t>
  </si>
  <si>
    <t>◎A庄司直人・藤井啓嗣・森口博充1）、中山貴太2）、芳地泰幸・水野基樹1）2）／1）順天堂大院、2）順天堂大</t>
  </si>
  <si>
    <t>発話音声とNIRSを用いた作業負担評価法に関する検討1</t>
  </si>
  <si>
    <t>◎A立川公子1）、塩見格一2）、橋本修左1）／1）武蔵野大、2）電子航法研究所</t>
  </si>
  <si>
    <t>指示内容が曖昧な視覚記号に対する動作の同期に関する筋電図学的検討</t>
  </si>
  <si>
    <t>◎A髙橋雄三・山本あゆ美／広島市立大院</t>
  </si>
  <si>
    <t>ヒトの運動行動様式と利き手利き足との関係</t>
  </si>
  <si>
    <t>急激な室温の変化が血圧と心電図におよぼす影響</t>
  </si>
  <si>
    <t>◎A瀬戸山祐一・岡村侑磨・成田裕二・南優太・千代島諒平1）、下田政博・植竹照雄2）／1）東京農工大、2）東京農工大院</t>
  </si>
  <si>
    <t>下肢開脚幅が股関節回旋角度並びに荷重動揺軌跡に及ぼす影響</t>
  </si>
  <si>
    <t>◎A竹内京子1）、松村秋芳2）、酒井紀行3）、梅原彰浩4）、福島諒・湯川優1）、片山証子5）、煙山健仁1）、岡田守彦6）／1）帝京平成大院、2）防衛医科大学校、3）グローバルベイシック、4）あおき整形、5）筑波綜合研究所、6）筑波大学</t>
  </si>
  <si>
    <t>大学生の進路選択に対する自己効力とソーシャル・サポートに関する研究</t>
  </si>
  <si>
    <t>◎A北村茉衣・水野基樹1）2）／1）順天堂大院、2）順天堂大</t>
  </si>
  <si>
    <t>自転車のための標識のデザイン要素と設置位置が視認性に及ぼす影響</t>
  </si>
  <si>
    <t>◎A原貴子1）、岡田明2）、山下久仁子3）／1）大阪市大、2）大阪市大院、3）大阪市大研究支援課</t>
  </si>
  <si>
    <t>国内の主要学会における自転車研究の研究動向の把握</t>
  </si>
  <si>
    <t>◎A中山貴太1）、芳地泰幸・藤井啓嗣2）、川田裕次郎3）、水野基樹1）2）／1）順天堂大、2）順天堂大院、3）東京未来大</t>
  </si>
  <si>
    <t>大学男子サッカー選手における誕生月が人数構成に及ぼす影響</t>
  </si>
  <si>
    <t>◎A上村明1）、川田裕次郎2）3）、広沢正孝1）3）／1）順天堂大院、2）東京未来大、3）順天堂大</t>
  </si>
  <si>
    <t>避難行動のための手すり誘導システムの研究　第2報：触覚サインの開発</t>
  </si>
  <si>
    <t>◎A河原雅典・川原由紀1）、馬場康明2）／1）富山大、2）三協立山</t>
  </si>
  <si>
    <t>絵本の画面構成の分析とGUIへの応用の提案</t>
  </si>
  <si>
    <t>◎A上島佳佑、山岡俊樹／和歌山大</t>
  </si>
  <si>
    <t>大学生における衝動性とレジリエンスとの関連</t>
  </si>
  <si>
    <t>◎A西田敬志、田中純夫／順天堂大</t>
  </si>
  <si>
    <t>筋出力・視覚における感覚的数値と実測値との差について</t>
  </si>
  <si>
    <t>◎A湯川優・竹内京子1）、松村秋芳2）、石田裕二1）、酒井紀行3）、鈴木拓郎・福島諒1）、西田育弘4）／1）帝京平成大院、2）防衛医科大学校、3）グローバルベイシック、4）防衛医科大学校</t>
  </si>
  <si>
    <t>エコーによる下腿軟組織の解析 ―利き足と羽状角の関係―</t>
  </si>
  <si>
    <t>◎A福島諒・竹内京子1）、松村秋芳2）、大瀧晃3）、酒井紀行1）、梅原彰宏4）、鈴木拓郎・湯川優1）／1）帝京平成大院、2）防衛医科大学校、3）自衛隊体育学校、4）あおき整形外科</t>
  </si>
  <si>
    <t>大学水泳部活動選手におけるバーンアウトとソーシャル・サポートの関係性について</t>
  </si>
  <si>
    <t>◎A本多里也子・水野基樹1）2）／1）順天堂大院、2）順天堂大</t>
  </si>
  <si>
    <t>◎A堀野定雄／神奈川大</t>
    <phoneticPr fontId="2"/>
  </si>
  <si>
    <t>自動車事故要因グループ・活動報告</t>
  </si>
  <si>
    <t>堀野、水野</t>
  </si>
  <si>
    <t>自転車利用者働態研究グループ・活動報告</t>
  </si>
  <si>
    <t>住民参加型事業提案グループ・活動報告</t>
  </si>
  <si>
    <t>自転車・道路デザイングループ・活動報告</t>
  </si>
  <si>
    <t>武蔵野大学</t>
  </si>
  <si>
    <t>自転車との共生－ドイツ・オランダ訪問調査報告－</t>
  </si>
  <si>
    <t>植竹照雄（東京農工大）、岡田明（大阪市大）、岸田孝弥（中京大）、堀野定雄（神奈川大）、真家和生（大妻女子大）、御子柴慶治（ライトウェイプロダクツジャパン）、谷田貝一男（自転車振興協会）、山岡俊樹（和歌山大）</t>
  </si>
  <si>
    <t>スペインにおける自転車利用調査報告（第1報）</t>
  </si>
  <si>
    <t>◎A松村秋芳1）、真家和生2）／1）防衛医科大学校、2）大妻女子大</t>
  </si>
  <si>
    <t>対「自転車」における事故及びヒヤリ・ハットの実態把握</t>
  </si>
  <si>
    <t>◎A中山貴太1）、庄司直人・芳地泰幸・藤井啓嗣2）、川田裕次郎3）、水野基樹1）2）／1）順天堂大、2）順天堂大院、3）東京未来大</t>
  </si>
  <si>
    <t>自転車操作における大学生と高齢者の比較</t>
  </si>
  <si>
    <t>◎A成田裕二・南優大1）、植竹照雄・下田政博2）／1）東京農工大、2）東京農工大院</t>
  </si>
  <si>
    <t>自転車運転者の不安全行動を引き起こす心理的要因に関する研究　－政令指定都市の事故およびヒヤリ・ハットレポートからのアプローチ－</t>
  </si>
  <si>
    <t>◎A庄司直人1）、中山貴太2）、芳地泰幸・藤井啓嗣1）、川田裕次郎3）、水野基樹・北村薫1）2）／1）順天堂大院、2）順天堂大、3）東京未来大</t>
  </si>
  <si>
    <t>自転車利用者に対する安全教育の在り方に関する研究　－武蔵野市を対象地域として－</t>
  </si>
  <si>
    <t>◎A中島星司・櫻井健有1）、谷田貝一男2）、宇賀神博1）、橋本修左2）／1）武蔵野大、2）日本自転車普及協会</t>
  </si>
  <si>
    <t>自転車の安全通行問題と道路環境に関する研究　－武蔵野市を対象として－</t>
  </si>
  <si>
    <t>◎A櫻井健有・中島星司1）、谷田貝一男2）、橋本修左1）／1）武蔵野大、2）日本自転車普及協会</t>
  </si>
  <si>
    <t>自転車と走行帯を共有する自動二輪車からのドライブレコーダーによる自転車走行の実態（第2報）</t>
  </si>
  <si>
    <t>◎A真家和生・鳴瀬麻子1）、松村秋芳2）、植竹照雄3）／1）大妻女子大、2）防衛医科大学校、3）東京農工大</t>
  </si>
  <si>
    <t>回転後眼振持続時間と傾斜感覚との関係</t>
  </si>
  <si>
    <t>◎A石田裕二・樋口正勝・湯川優1）、千葉馨2）、竹内京子1）／1）帝京平成大院、2）金沢大院</t>
  </si>
  <si>
    <t>色字共感覚と学習効果の関係に関する検討－その1学習効果が色字共感覚に及ぼす可能性について－</t>
  </si>
  <si>
    <t>◎A恵良有香1）、瀧澤友美2）、橋本修左1）／1）武蔵野大、2）武蔵野大院</t>
  </si>
  <si>
    <t>色字共感覚と学習効果の関係に関する検討－その2事象関連電位Ｎ400による検討－</t>
  </si>
  <si>
    <t>◎A瀧澤友美1）、恵良有香・橋本修左2）／1）武蔵野大院、2）武蔵野大</t>
  </si>
  <si>
    <t>夏期終夜睡眠時の寝床内温度コントロールが睡眠質に与える影響　－その1生理・心理計測から見た睡眠質向上に関する検討－</t>
  </si>
  <si>
    <t>◎A新里亜利沙1）、寒川裕文2）、島田紗樹・酒井理子・古川正嗣・中村勤3）、橋本修左2）／1）武蔵野大院、2）武蔵野大、3）日本睡眠科学研究所</t>
  </si>
  <si>
    <t>夏期終夜睡眠時の寝床内温度コントロールが睡眠質に与える影響　－その2 心理計測及び体動から見た睡眠感向上の検討－</t>
  </si>
  <si>
    <t>◎A寒川裕文2）、新里亜利沙1）、島田紗樹・酒井理子・古川正嗣・中村勤3）、橋本修左2）／1）武蔵野大院、2）武蔵野大、3）日本睡眠科学研究所</t>
  </si>
  <si>
    <t>サービス改善フレームワークの提案－たこ焼き屋のサービス改善を事例として－</t>
  </si>
  <si>
    <t>◎A安井鯨太1）、山岡俊樹2）／1）和歌山大院、2）和歌山大</t>
  </si>
  <si>
    <t>メンタルモデルに基づくユーザインタフェースデザインのポイント</t>
  </si>
  <si>
    <t>体育系大学生における進路選択セルフエフィカシーの特徴</t>
  </si>
  <si>
    <t>◎A木村翔1）、西田敬志2）、田中純夫1）2）／1）順天堂大院、2）順天堂大</t>
  </si>
  <si>
    <t>運動部活動におけるインセンティブの類型化に関する予備的研究</t>
  </si>
  <si>
    <t>◎A藤井啓嗣・芳地泰幸1）、水野基樹2）／1）順天堂大院、2）順天堂大</t>
  </si>
  <si>
    <t>体育系大学生の電子機器利用状況からみたインターネット依存傾向</t>
  </si>
  <si>
    <t>◎A佐渡幹也1）、西田敬志2）、田中純夫1）2）／1）順天堂大院、2）順天堂大</t>
  </si>
  <si>
    <t>中国の大学生における他者からの否定的評価への不安と親の養育態度との関連</t>
  </si>
  <si>
    <t>◎A王岳1）、西田敬志2）、田中純夫1）2）／1）順天堂大院、2）順天堂大</t>
  </si>
  <si>
    <t>種々のストレス負荷課題と性格特性の関係についての検討</t>
  </si>
  <si>
    <t>◎A古俣友理・立川公子1）、塩見格一2）、橋本修左1）／1）武蔵野大、2）電子航法研究所</t>
  </si>
  <si>
    <t>発話音声とNIRSを用いた作業負担評価法に関する検討2</t>
  </si>
  <si>
    <t>霧島市</t>
  </si>
  <si>
    <t>霧島国際ホテル</t>
  </si>
  <si>
    <t>入場単価から見たJ2降格ダメージの指標仮説</t>
  </si>
  <si>
    <t>◎A竹中嘉久・藤井勝紀・池田良夫／愛知工大</t>
  </si>
  <si>
    <t>女子スポーツ選手の初経遅延評価構築の論議</t>
  </si>
  <si>
    <t>◎A藤井勝紀／愛知工大院</t>
  </si>
  <si>
    <t>作業面高に起因する姿勢拘束が手先関節トルクの伝達経路に及ぼす影響</t>
  </si>
  <si>
    <t>◎A宮崎のぞみ1）、高橋雄三2）／1）広島市立大、2）広島市立大院</t>
  </si>
  <si>
    <t>生活道路の危険性評価指標の妥当性に関する研究</t>
  </si>
  <si>
    <t>◎A山本あゆ美・高橋雄三／広島市立大院</t>
  </si>
  <si>
    <t>光を用いた自転車向け安全装置の検討と提案</t>
  </si>
  <si>
    <t>◎A上島佳佑・山岡俊樹／和歌山大</t>
  </si>
  <si>
    <t>メンタルモデルをデザインに反映させる方法の考察</t>
  </si>
  <si>
    <t>食卓栄養計算ソフトの紹介と計画</t>
  </si>
  <si>
    <t>第１班「子育て時の交通手段（三人乗り、転落事故）」</t>
  </si>
  <si>
    <t>岩田浩子、小木和孝、田淵舞、◎A中山貴太、平田勉、◎A水澤隆、森田裕輔</t>
  </si>
  <si>
    <t>第２班「自転車がからむ事故削減（交通三者の満足、歩道）」</t>
  </si>
  <si>
    <t>堀野定雄、大給利彦、鈴木一弥、下田政博、木野村嘉則、◎A本田勇輝</t>
  </si>
  <si>
    <t>第３班「高齢者の有効な移動手段」</t>
  </si>
  <si>
    <t>高橋雄三、片岡洵子、清水幸人、城憲秀、藤岡萌、大箸純也、◎A稲葉健太郎</t>
  </si>
  <si>
    <t>第４班「通勤手段としての自転車（渋滞、メタボ対策）」</t>
  </si>
  <si>
    <t>庄司卓郎、平野和彦、岡田明、中田真梨子、◎A川田裕次郎</t>
  </si>
  <si>
    <t>第５班「高安心・超安全を担保する（防犯グッズ、大震災）」</t>
  </si>
  <si>
    <t>真家和生、山岡俊樹、渕千洋、東使由紀子、◎A芳地泰幸</t>
  </si>
  <si>
    <t>第６班「社会システムと自転車」</t>
  </si>
  <si>
    <t>酒井一博、松村秋芳、西川一男、山本あゆ美、森浩昭、◎A菅又雄太郎</t>
  </si>
  <si>
    <t>第７班「生活スタイルの見直し（ニーズの多様化、健康志向）」</t>
  </si>
  <si>
    <t>吉川恵、坂本和義、水野基樹、橋本修左、松尾秀行、◎A庄司直人、井</t>
  </si>
  <si>
    <t>号</t>
    <rPh sb="0" eb="1">
      <t>ゴウ</t>
    </rPh>
    <phoneticPr fontId="2"/>
  </si>
  <si>
    <t>第</t>
    <rPh sb="0" eb="1">
      <t>ダイ</t>
    </rPh>
    <phoneticPr fontId="2"/>
  </si>
  <si>
    <t>年</t>
    <rPh sb="0" eb="1">
      <t>ネン</t>
    </rPh>
    <phoneticPr fontId="2"/>
  </si>
  <si>
    <t>/</t>
    <phoneticPr fontId="2"/>
  </si>
  <si>
    <t>[</t>
    <phoneticPr fontId="2"/>
  </si>
  <si>
    <t>]</t>
    <phoneticPr fontId="2"/>
  </si>
  <si>
    <t>:</t>
    <phoneticPr fontId="2"/>
  </si>
  <si>
    <t>第1回討論会“生活ルーチンと働態学”（第1回大会）</t>
  </si>
  <si>
    <t>個性を肯定すること／生きている人間の探究</t>
  </si>
  <si>
    <t>第2回討論会“慣れと習熟”（第2回大会）</t>
  </si>
  <si>
    <t xml:space="preserve">合宿談話会　“フィールド・ワーク”-その方法と問題点- </t>
  </si>
  <si>
    <t>第3回人類働態学討論会（第3回大会）</t>
  </si>
  <si>
    <t>研究会の3年目を迎えて／動と働の問題追及</t>
  </si>
  <si>
    <t>第4回大会</t>
  </si>
  <si>
    <t>体格・体力・運動能力の測定と人類働態学／JHE1.1</t>
  </si>
  <si>
    <t>第5回大会／九地1回</t>
  </si>
  <si>
    <t>インテリアと働態学／JHE1.2</t>
  </si>
  <si>
    <t>第6回大会</t>
  </si>
  <si>
    <t>人間工学と標準に関する国際会議／合宿談話会“生体反応の信頼性”</t>
  </si>
  <si>
    <t>第7回大会／九地2回</t>
  </si>
  <si>
    <t>代表幹事交替にあたって／第8回大会</t>
  </si>
  <si>
    <t>JHE2.2／九地3回</t>
  </si>
  <si>
    <t>Performance雑想／第9回大会</t>
  </si>
  <si>
    <t>健康について／JHE3.1</t>
  </si>
  <si>
    <t>エルゴロジー管見／第10回大会</t>
  </si>
  <si>
    <t>「安静」ということば／JHE4.4／西地1回</t>
  </si>
  <si>
    <t>エルゴロジーの中の動作／第11回大会</t>
  </si>
  <si>
    <t>随意運動のメカニズムの研究・雑感／JHE4.2／国際シンポジウム：アジアにおける産業化の影響とアーゴノミクス</t>
  </si>
  <si>
    <t>体力とは何か―防衛体力―／西地2回</t>
  </si>
  <si>
    <t>働態学についての白昼夢／第12回大会</t>
  </si>
  <si>
    <t>人類働態研究への発想原点／JHE5.1,5.2</t>
  </si>
  <si>
    <t>人類働態学への期待／国際シンポジウム：現代生産システムのヒューマンパフォーマンスに及ぼす影響／関地3回／関地4回／西地3回</t>
  </si>
  <si>
    <t>JHE6.1／関東地方会春季例会（関地5回）</t>
  </si>
  <si>
    <t>30号に想う／地方会の歩み／会報・JHE総目次</t>
  </si>
  <si>
    <t>文化と働態／第13回大会／関地6回／西地4回</t>
  </si>
  <si>
    <t>巨大システムの安全性について／第14回大会／関地7回</t>
  </si>
  <si>
    <t>農村保健の研究動向について／国際ラウンド・テーブル討議／西地5回</t>
  </si>
  <si>
    <t>代表幹事の交代に際して／論説／名簿</t>
  </si>
  <si>
    <t>高令化特集（その1）／第15回大会／東地8回</t>
  </si>
  <si>
    <t>医学から働態学へ／高令化特集（2）／西地6回</t>
  </si>
  <si>
    <t>高令化特集（3）／JHE8.2／東地10</t>
  </si>
  <si>
    <t>高令化特集（4）／第16回大会</t>
  </si>
  <si>
    <t>高令化特集（5）／西地7回／東地11</t>
  </si>
  <si>
    <t>追悼記／代表幹事交代／高令化特集（6最終）</t>
  </si>
  <si>
    <t>会員が語った働態学／第17回大会</t>
  </si>
  <si>
    <t>ながら行動考／西地8回／東地13</t>
  </si>
  <si>
    <t>国際障害者・第一年度を終えて／第18回大会</t>
  </si>
  <si>
    <t>自覚症状の意味論／西地9回／東地14</t>
  </si>
  <si>
    <t>生活特集／JHE11.1,11.2／名簿</t>
  </si>
  <si>
    <t>生活特集／第19回大会記</t>
  </si>
  <si>
    <t>第18回大会／第19回大会</t>
  </si>
  <si>
    <t>生活特集／西地10／東地15</t>
  </si>
  <si>
    <t>生活特集／他</t>
  </si>
  <si>
    <t>生活特集／第20回大会／会報・JHE総目次</t>
  </si>
  <si>
    <t>学会への移行にあたって／生活特集／西地11／東地16</t>
  </si>
  <si>
    <t>人類働態学は新分野へ飛躍できるか／生活特集：衣服／第21回大会</t>
  </si>
  <si>
    <t>学会発足2年目をむかえて／女性と労働／西地12</t>
  </si>
  <si>
    <t>婦人労働をめぐる今日的状況／図解「南極観測と人」（1）／第22回大会</t>
  </si>
  <si>
    <t>労働基準法の改正／図解「南極観測と人」（2）／夏季研修会</t>
  </si>
  <si>
    <t>女性就業行動と再生産／図解「南極観測と人」（3）／西地13</t>
  </si>
  <si>
    <t>ハンマー作業の小実験と医療・裁判／図解「南極観測と人」（終）</t>
  </si>
  <si>
    <t>「過労死」に対する救済と予防を！／第23回大会</t>
  </si>
  <si>
    <t>環境の中を移動する人間と視覚情報／東地17</t>
  </si>
  <si>
    <t>生活活動時間研究における「簡易スポットチェック法」の紹介／第24回大会／西地14</t>
  </si>
  <si>
    <t>会長交代にあたって／第25回大会／西地15／東地18</t>
  </si>
  <si>
    <t>働態学研究のTHPへの寄与／東地19／西地16</t>
  </si>
  <si>
    <t>高齢者特集／第26回大会</t>
  </si>
  <si>
    <t>夏季研究会：生きがいセミナー</t>
  </si>
  <si>
    <t>特集人類働態学：演題目録、会報・JHE総目次</t>
  </si>
  <si>
    <t>未来特集／特集・人類働態学をめぐって／西地17／東地20</t>
  </si>
  <si>
    <t>野生チンパンジーの石器使用とその発達過程／夏季研究会／第27回大会</t>
  </si>
  <si>
    <t>階段を考える／西地18／東地21</t>
  </si>
  <si>
    <t>働態学特集</t>
  </si>
  <si>
    <t>住まいの再考／夏季研究会：ニューオフィスと人類働態／第28回大会</t>
  </si>
  <si>
    <t>後悔しない住まいづくり／西地19／東地22</t>
  </si>
  <si>
    <t>アジア地域の労働改善協力に見る変化／第29回大会</t>
  </si>
  <si>
    <t>夏季研究会：過疎地で過疎を考える／西地20／東地23</t>
  </si>
  <si>
    <t>創立25周年記念第31回大会・国際シンポジウム／第30回大会／西地21</t>
  </si>
  <si>
    <t>研究室紹介／第31回大会・国際シンポジウム／西地22／東地25</t>
  </si>
  <si>
    <t>住めば雪国／西地23／東地26</t>
  </si>
  <si>
    <t>研究室紹介／人類働態学会の活性化と人類働態学会研究／第32回大会</t>
  </si>
  <si>
    <t>研究室紹介／第33回大会／西地24／西地25／西地26／東地27／東地28／東地29</t>
  </si>
  <si>
    <t>特集「働態学の到達」／第38回大会／東地30／東地31／東地32／西地27／西地28／西地29</t>
  </si>
  <si>
    <t>特集：なぜそれを食するのか（第40回大会シンポジウム記録）</t>
  </si>
  <si>
    <t>「くらしの中の共生」第1回シンポジウム／東地34／第40回大会</t>
  </si>
  <si>
    <t>「暮らしの中の共生」第2回シンポジウム・第41回大会報告／会長交代にあたって</t>
  </si>
  <si>
    <t>「暮らしの中の共生」第3回シンポジウム／東地35</t>
  </si>
  <si>
    <t>第42回大会／西地42／IEA-HES研究交流会／退職にあたって</t>
  </si>
  <si>
    <t>「暮らしの中の共生」第4回シンポジウム／東地36</t>
  </si>
  <si>
    <t>第43回大会／西地33</t>
  </si>
  <si>
    <t>「くらしの中の共生」第5回シンポジウム／東地37</t>
  </si>
  <si>
    <t>第44回大会／西地34</t>
  </si>
  <si>
    <t>東地38／2009年度夏季研究会報告</t>
  </si>
  <si>
    <t>第45回大会／創立40周年記念：国際シンポジウム・寄稿／西地35</t>
  </si>
  <si>
    <t>「くらしの中の共生」第7回シンポジウム／東地39／創立40周年記念寄稿（2）</t>
  </si>
  <si>
    <t>第46回大会／西地36／香原志勢と人類働態学（前）</t>
  </si>
  <si>
    <t>「くらしの中の共生」第8回シンポジウム／東地40</t>
  </si>
  <si>
    <t>第47回大会／香原志勢と人類働態学（後）</t>
  </si>
  <si>
    <t>東地41／西地37</t>
  </si>
  <si>
    <t>第48回大会／統計ソフト講習会</t>
  </si>
  <si>
    <t>東地42／西地38</t>
  </si>
  <si>
    <t>関東地方会｜テーマ：フィールド調査における生体観察法について</t>
  </si>
  <si>
    <t>関東地方春季例会｜テーマ：作業感・疲労感のとらえ方</t>
  </si>
  <si>
    <t>関東地方会｜テーマ：休息過程における働態</t>
  </si>
  <si>
    <t>創立25周年記念大会・国際シンポジウム</t>
  </si>
  <si>
    <t>一般演題の要旨とセッションのまとめ</t>
  </si>
  <si>
    <t>創立40周年記念国際シンポジウム</t>
  </si>
  <si>
    <t>日本人間工学会九州支部第30回大会との合同大会</t>
  </si>
  <si>
    <t>日本人間工学会九州・沖縄支部会第33回大会との合同開催</t>
  </si>
  <si>
    <t>日本人間工学会九州・沖縄支部第34回大会との併催</t>
  </si>
  <si>
    <t>：</t>
    <phoneticPr fontId="2"/>
  </si>
  <si>
    <t>/</t>
    <phoneticPr fontId="2"/>
  </si>
  <si>
    <t>代表：抄録</t>
    <rPh sb="0" eb="2">
      <t>ダイヒョウ</t>
    </rPh>
    <rPh sb="3" eb="5">
      <t>ショウロク</t>
    </rPh>
    <phoneticPr fontId="2"/>
  </si>
  <si>
    <t>、</t>
    <phoneticPr fontId="2"/>
  </si>
  <si>
    <t>働態観察と反応時間</t>
    <rPh sb="0" eb="2">
      <t>ドウタイ</t>
    </rPh>
    <rPh sb="2" eb="4">
      <t>カンサツ</t>
    </rPh>
    <rPh sb="5" eb="7">
      <t>ハンノウ</t>
    </rPh>
    <rPh sb="7" eb="9">
      <t>ジカン</t>
    </rPh>
    <phoneticPr fontId="2"/>
  </si>
  <si>
    <t>代表：会</t>
    <rPh sb="0" eb="2">
      <t>ダイヒョウ</t>
    </rPh>
    <rPh sb="3" eb="4">
      <t>カイ</t>
    </rPh>
    <phoneticPr fontId="2"/>
  </si>
  <si>
    <t>．</t>
    <phoneticPr fontId="2"/>
  </si>
  <si>
    <t>　</t>
    <phoneticPr fontId="2"/>
  </si>
  <si>
    <t>(</t>
    <phoneticPr fontId="2"/>
  </si>
  <si>
    <t>会</t>
    <rPh sb="0" eb="1">
      <t>カイ</t>
    </rPh>
    <phoneticPr fontId="2"/>
  </si>
  <si>
    <t>/</t>
    <phoneticPr fontId="2"/>
  </si>
  <si>
    <t>)</t>
    <phoneticPr fontId="2"/>
  </si>
  <si>
    <t>代表：会.副</t>
    <rPh sb="0" eb="2">
      <t>ダイヒョウ</t>
    </rPh>
    <rPh sb="3" eb="4">
      <t>カイ</t>
    </rPh>
    <rPh sb="5" eb="6">
      <t>フク</t>
    </rPh>
    <phoneticPr fontId="2"/>
  </si>
  <si>
    <t>ロボットと鹿と</t>
    <phoneticPr fontId="2"/>
  </si>
  <si>
    <t>野生チンパンジーの石器使用とその発達過程</t>
    <phoneticPr fontId="2"/>
  </si>
  <si>
    <t>漆塗りのスキルの獲得と伝承</t>
    <rPh sb="0" eb="2">
      <t>ウルシヌ</t>
    </rPh>
    <rPh sb="8" eb="10">
      <t>カクトク</t>
    </rPh>
    <rPh sb="11" eb="13">
      <t>デンショウ</t>
    </rPh>
    <phoneticPr fontId="2"/>
  </si>
  <si>
    <t>環境ストレス下の人間行動</t>
    <phoneticPr fontId="2"/>
  </si>
  <si>
    <t>現代生産システムのヒューマンパフォーマンスに及ぼす影響</t>
    <phoneticPr fontId="2"/>
  </si>
  <si>
    <t>アジアにおける産業化の影響とアーゴノミクス</t>
    <phoneticPr fontId="2"/>
  </si>
  <si>
    <t>第48回全国大会報告</t>
    <phoneticPr fontId="2"/>
  </si>
  <si>
    <t>司会：吉岡道隆(千葉大)</t>
    <rPh sb="0" eb="2">
      <t>シカイ</t>
    </rPh>
    <phoneticPr fontId="2"/>
  </si>
  <si>
    <t>司会：後藤信子（福岡教育大）</t>
    <phoneticPr fontId="2"/>
  </si>
  <si>
    <t>司会：高松誠（久留米大）</t>
    <phoneticPr fontId="2"/>
  </si>
  <si>
    <t>司会：◎A緒方勇士郎（福岡大・体育）</t>
    <phoneticPr fontId="2"/>
  </si>
  <si>
    <t>司会：中村正（長崎大）</t>
    <phoneticPr fontId="2"/>
  </si>
  <si>
    <t>司会：沢田芳男（熊本大）</t>
    <phoneticPr fontId="2"/>
  </si>
  <si>
    <t>司会：佐藤方彦（九州芸工大）</t>
    <phoneticPr fontId="2"/>
  </si>
  <si>
    <t>司会：中村正（長崎大医衛生）</t>
    <phoneticPr fontId="2"/>
  </si>
  <si>
    <t>司会：香原志勢(立教大)</t>
    <phoneticPr fontId="2"/>
  </si>
  <si>
    <t>司会：佐藤方彦(九州芸工大)</t>
    <phoneticPr fontId="2"/>
  </si>
  <si>
    <t>司会：河野恒文（松山市成人病センター）</t>
    <phoneticPr fontId="2"/>
  </si>
  <si>
    <t>司会：佐藤方彦，今井義量（九州芸工大，熊本大）</t>
    <rPh sb="3" eb="5">
      <t>サトウ</t>
    </rPh>
    <phoneticPr fontId="2"/>
  </si>
  <si>
    <t>司会：中村正（長崎大医）</t>
    <phoneticPr fontId="2"/>
  </si>
  <si>
    <t>司会：辻秀男（九州大）</t>
    <phoneticPr fontId="2"/>
  </si>
  <si>
    <t>司会：越河六郎（労研）</t>
    <phoneticPr fontId="2"/>
  </si>
  <si>
    <t>司会：竹本泰一郎（長崎大 医 公衆衛生）</t>
    <phoneticPr fontId="2"/>
  </si>
  <si>
    <t>司会：岸田孝弥（高崎経大）</t>
    <phoneticPr fontId="2"/>
  </si>
  <si>
    <t>司会：草野勝彦（宮崎大・教育）</t>
    <phoneticPr fontId="2"/>
  </si>
  <si>
    <t>司会：草野勝彦（宮崎大教育）</t>
    <phoneticPr fontId="2"/>
  </si>
  <si>
    <t>司会：松田達郎(国立極地研)</t>
    <phoneticPr fontId="2"/>
  </si>
  <si>
    <t>司会：竹本泰一朗(長崎大)</t>
    <phoneticPr fontId="2"/>
  </si>
  <si>
    <t>司会：渡辺孟、大原啓志(愛媛大医、高知医大公衛)</t>
    <phoneticPr fontId="2"/>
  </si>
  <si>
    <t>司会：高橋鷹志(東京大)</t>
    <phoneticPr fontId="2"/>
  </si>
  <si>
    <t>司会：角正武（福岡教育大）</t>
    <phoneticPr fontId="2"/>
  </si>
  <si>
    <t>司会：佐々木隆（銀杏学園短大）</t>
    <phoneticPr fontId="2"/>
  </si>
  <si>
    <t>司会：酒井一博（労研）</t>
    <phoneticPr fontId="2"/>
  </si>
  <si>
    <t>司会：森清善行（神戸大･文）</t>
    <phoneticPr fontId="2"/>
  </si>
  <si>
    <t>司会：安河内朗（九州芸術工科大）、門司和彦（長崎大）</t>
    <phoneticPr fontId="2"/>
  </si>
  <si>
    <t>司会：藤家馨（総合せき損センター）</t>
    <phoneticPr fontId="2"/>
  </si>
  <si>
    <t>司会：菊池安行（千葉大）</t>
    <phoneticPr fontId="2"/>
  </si>
  <si>
    <t>司会：堀野定雄（神奈川大）</t>
    <phoneticPr fontId="2"/>
  </si>
  <si>
    <t>司会：佐藤陽彦（九州芸工大）</t>
    <phoneticPr fontId="2"/>
  </si>
  <si>
    <t>司会：草野勝彦（宮崎大）</t>
    <phoneticPr fontId="2"/>
  </si>
  <si>
    <t>司会：長谷川徹也(近畿大)</t>
    <phoneticPr fontId="2"/>
  </si>
  <si>
    <t>司会：中田英雄（筑波大）、酒井一博（労研）</t>
    <rPh sb="3" eb="5">
      <t>ナカダ</t>
    </rPh>
    <rPh sb="5" eb="7">
      <t>ヒデオ</t>
    </rPh>
    <rPh sb="8" eb="11">
      <t>ツクバダイ</t>
    </rPh>
    <rPh sb="13" eb="15">
      <t>サカイ</t>
    </rPh>
    <rPh sb="15" eb="17">
      <t>カズヒロ</t>
    </rPh>
    <rPh sb="18" eb="19">
      <t>ロウ</t>
    </rPh>
    <rPh sb="19" eb="20">
      <t>ケン</t>
    </rPh>
    <phoneticPr fontId="2"/>
  </si>
  <si>
    <t>司会：石原慎士（はちのへ農援隊会長）</t>
    <rPh sb="3" eb="5">
      <t>イシハラ</t>
    </rPh>
    <rPh sb="5" eb="7">
      <t>シンジ</t>
    </rPh>
    <rPh sb="12" eb="13">
      <t>ノウ</t>
    </rPh>
    <rPh sb="13" eb="14">
      <t>エン</t>
    </rPh>
    <rPh sb="14" eb="15">
      <t>タイ</t>
    </rPh>
    <rPh sb="15" eb="17">
      <t>カイチョウ</t>
    </rPh>
    <phoneticPr fontId="2"/>
  </si>
  <si>
    <t>司会：橋本修左（武蔵野大）</t>
    <phoneticPr fontId="2"/>
  </si>
  <si>
    <t>司会：植竹照雄／東京農工大</t>
    <phoneticPr fontId="2"/>
  </si>
  <si>
    <t>オーガナイザー・司会：真家和生／大妻女子大</t>
    <phoneticPr fontId="2"/>
  </si>
  <si>
    <t>司会：真家、植竹</t>
    <phoneticPr fontId="2"/>
  </si>
  <si>
    <t>人間の行動動作の歴史的考察：特別講演の内容と感想</t>
    <phoneticPr fontId="2"/>
  </si>
  <si>
    <t>作業感・疲労感のとらえ方：討論　司会：須藤清二（日本鋼管病院）</t>
    <phoneticPr fontId="2"/>
  </si>
  <si>
    <t>休息過程における働態：討論　司会：竹本律子（日大）</t>
    <phoneticPr fontId="2"/>
  </si>
  <si>
    <t>国際</t>
    <phoneticPr fontId="2"/>
  </si>
  <si>
    <t>作られた都市と生活働態（43号にまとめ）</t>
    <rPh sb="14" eb="15">
      <t>ゴウ</t>
    </rPh>
    <phoneticPr fontId="2"/>
  </si>
  <si>
    <t>共生を考える：パネルディスカッション</t>
    <rPh sb="0" eb="2">
      <t>キョウセイ</t>
    </rPh>
    <rPh sb="3" eb="4">
      <t>カンガ</t>
    </rPh>
    <phoneticPr fontId="2"/>
  </si>
  <si>
    <t>自転車：各グループの活動報告</t>
    <rPh sb="0" eb="3">
      <t>ジテンシャ</t>
    </rPh>
    <phoneticPr fontId="2"/>
  </si>
  <si>
    <t>代表：テーマ</t>
    <rPh sb="0" eb="2">
      <t>ダイヒョウ</t>
    </rPh>
    <phoneticPr fontId="2"/>
  </si>
  <si>
    <t>くらしと共生：ナイトセッション　司会コメント</t>
    <rPh sb="4" eb="6">
      <t>キョウセイ</t>
    </rPh>
    <phoneticPr fontId="2"/>
  </si>
  <si>
    <t>世話人：◎A松村秋芳（防衛医大）、司会／岡田守彦（筑波大）、松村秋芳（防衛医科大）</t>
    <rPh sb="0" eb="2">
      <t>セワ</t>
    </rPh>
    <rPh sb="2" eb="3">
      <t>ニン</t>
    </rPh>
    <rPh sb="35" eb="37">
      <t>ボウエイ</t>
    </rPh>
    <rPh sb="37" eb="40">
      <t>イカダイ</t>
    </rPh>
    <phoneticPr fontId="2"/>
  </si>
  <si>
    <t>世話人：◎A松村秋芳（防衛医大）、司会/岡田守彦（筑波大）・松本秋芳（防衛医大）</t>
    <phoneticPr fontId="2"/>
  </si>
  <si>
    <t>オーガナイザー：熊倉博雄（大阪大）</t>
    <phoneticPr fontId="2"/>
  </si>
  <si>
    <t>利き手と生活行動の共生：趣旨</t>
    <rPh sb="12" eb="14">
      <t>シュシ</t>
    </rPh>
    <phoneticPr fontId="2"/>
  </si>
  <si>
    <t>世話人：◎A真家和生(大妻女子大)、松村秋芳(防衛医大)、植竹照雄(東京農工大院)</t>
    <rPh sb="0" eb="2">
      <t>セワ</t>
    </rPh>
    <rPh sb="2" eb="3">
      <t>ニン</t>
    </rPh>
    <phoneticPr fontId="2"/>
  </si>
  <si>
    <t>オーガナイザー：水野有希・酒井一博</t>
    <phoneticPr fontId="2"/>
  </si>
  <si>
    <t>代表：テーマ.会</t>
    <rPh sb="0" eb="2">
      <t>ダイヒョウ</t>
    </rPh>
    <rPh sb="7" eb="8">
      <t>カイ</t>
    </rPh>
    <phoneticPr fontId="2"/>
  </si>
  <si>
    <t>乳幼児の健康のための衣服</t>
    <phoneticPr fontId="2"/>
  </si>
  <si>
    <t>乳幼児の健康のための衣服：司会のまとめ</t>
  </si>
  <si>
    <t>体力：司会のまとめ</t>
  </si>
  <si>
    <t>姿勢：司会のまとめ</t>
  </si>
  <si>
    <t>働態学的立場からみた左右性：司会のまとめ</t>
  </si>
  <si>
    <t>働態学的立場からみた女性と男性：司会のまとめ</t>
  </si>
  <si>
    <t>スキルの諸問題：司会記</t>
    <rPh sb="8" eb="10">
      <t>シカイ</t>
    </rPh>
    <rPh sb="10" eb="11">
      <t>キ</t>
    </rPh>
    <phoneticPr fontId="2"/>
  </si>
  <si>
    <t>農村労働適性化事業をめぐって：司会記</t>
    <phoneticPr fontId="2"/>
  </si>
  <si>
    <t>運動療法への展開：司会記</t>
    <phoneticPr fontId="2"/>
  </si>
  <si>
    <t>次世代を担う人材と学会運営の活性化に向けて：司会のまとめ</t>
  </si>
  <si>
    <t>健康社会を目指した生涯教育：司会のまとめ</t>
  </si>
  <si>
    <t>もうひとつの”国際化” −オープン・ソサエティーをめざして−：司会のまとめ</t>
  </si>
  <si>
    <t>女性と労働：司会のまとめ</t>
  </si>
  <si>
    <t>ヒトの労働と家族：司会のまとめ</t>
  </si>
  <si>
    <t>現代人の労働と遊び：司会のまとめ</t>
  </si>
  <si>
    <t>サバイバル：司会のまとめ</t>
  </si>
  <si>
    <t>日本人の生活のゆくえ：司会のまとめ</t>
  </si>
  <si>
    <t>つくられた都市と生活働態：司会のまとめ</t>
  </si>
  <si>
    <t>働態学から見た人間活動：司会のまとめ</t>
  </si>
  <si>
    <t>高令化社会における人類働態学の役割：司会のまとめ</t>
  </si>
  <si>
    <t>再び人類働態学からみた男性と女性：司会のまとめ</t>
  </si>
  <si>
    <t>旅客としての人間行動：司会のまとめ</t>
  </si>
  <si>
    <t>加令にともなう生活適応：司会のまとめ</t>
  </si>
  <si>
    <t>ヒトの体内時計と社会生活：司会のまとめ</t>
  </si>
  <si>
    <t>ヒトの生理反応と被服：司会のまとめ</t>
  </si>
  <si>
    <t>生体機能と日内リズム：司会のまとめ</t>
  </si>
  <si>
    <t>生活革新時代における衣生活の対応：司会のまとめ</t>
  </si>
  <si>
    <t>九州・沖縄の学童における体格の劣りとその背景：司会のまとめ</t>
  </si>
  <si>
    <t>労働と睡眠：司会のまとめ</t>
  </si>
  <si>
    <t>近代農民の労働負担：司会のまとめ</t>
  </si>
  <si>
    <t>心拍数：司会のまとめ</t>
  </si>
  <si>
    <t>体力低下：司会のまとめ</t>
  </si>
  <si>
    <t>被服構成の基礎：司会のまとめ</t>
  </si>
  <si>
    <t>人間とシステム：司会のまとめ</t>
  </si>
  <si>
    <t>心拍数について：司会のまとめ</t>
  </si>
  <si>
    <t>都市生活者の特徴と問題点：司会のまとめ</t>
  </si>
  <si>
    <t>動作と休息：司会のまとめ</t>
  </si>
  <si>
    <t>インテリアと人間：司会のまとめ</t>
  </si>
  <si>
    <t>都市化の人類形質ならびに行動におよぼす影響：司会のまとめ</t>
  </si>
  <si>
    <t>昼夜交替勤務と生体リズム：司会のまとめ</t>
  </si>
  <si>
    <t>仕事と余暇：司会のまとめ</t>
  </si>
  <si>
    <t>人の生活における行動・運動の類型：司会のまとめ</t>
  </si>
  <si>
    <t>都市生活と人の生活：司会のまとめ</t>
  </si>
  <si>
    <t>被服衛生学の概要と問題点：司会のまとめ</t>
  </si>
  <si>
    <t>高温作業：司会のまとめ</t>
  </si>
  <si>
    <t>環境と発育：司会のまとめ</t>
  </si>
  <si>
    <t>人類と都市化：司会のまとめ</t>
  </si>
  <si>
    <t>音と作業：司会のまとめ</t>
  </si>
  <si>
    <t>Physical Work Capacity：司会のまとめ</t>
  </si>
  <si>
    <t>単調労働の生理心理：司会のまとめ</t>
  </si>
  <si>
    <t>動作の習熟過程について：司会のまとめ</t>
    <rPh sb="0" eb="2">
      <t>ドウサ</t>
    </rPh>
    <rPh sb="3" eb="5">
      <t>シュウジュク</t>
    </rPh>
    <rPh sb="5" eb="7">
      <t>カテイ</t>
    </rPh>
    <rPh sb="12" eb="14">
      <t>シカイ</t>
    </rPh>
    <phoneticPr fontId="2"/>
  </si>
  <si>
    <t>姿勢について：司会のまとめ</t>
    <rPh sb="0" eb="2">
      <t>シセイ</t>
    </rPh>
    <rPh sb="7" eb="9">
      <t>シカイ</t>
    </rPh>
    <phoneticPr fontId="2"/>
  </si>
  <si>
    <t>くらしと共生：ワーキンググループ報告</t>
    <rPh sb="4" eb="6">
      <t>キョウセイ</t>
    </rPh>
    <rPh sb="16" eb="18">
      <t>ホウコク</t>
    </rPh>
    <phoneticPr fontId="2"/>
  </si>
  <si>
    <t>「暮らしの中の共生」第2回シンポジウム</t>
    <phoneticPr fontId="2"/>
  </si>
  <si>
    <t>世話人・スピーカー・コメンテーター：◎A真家和生（大妻女子大）他</t>
    <rPh sb="0" eb="2">
      <t>セワ</t>
    </rPh>
    <rPh sb="2" eb="3">
      <t>ニン</t>
    </rPh>
    <phoneticPr fontId="2"/>
  </si>
  <si>
    <t>Chair：Toru Itani（ILO）</t>
    <phoneticPr fontId="2"/>
  </si>
  <si>
    <t>Chair：◎AToru Itani（International Labour Office）</t>
    <phoneticPr fontId="2"/>
  </si>
  <si>
    <t>世話人：◎A真家和生（大妻女子大）、植竹照雄（東京農工大）、水野有希（東洋学園大）、申紅仙（常磐大）／司会：植竹照雄（東京農工大）</t>
    <rPh sb="0" eb="2">
      <t>セワ</t>
    </rPh>
    <rPh sb="2" eb="3">
      <t>ニン</t>
    </rPh>
    <phoneticPr fontId="2"/>
  </si>
  <si>
    <t>パネラー（予定）：岸田孝弥（中京大）、水野基樹（順天堂大）、堀野定雄（神奈川大）、山岡俊樹（和歌山大）、岡田明（大阪市大）、橋本修左（武蔵野大）、真家和生（大妻女子大）</t>
    <rPh sb="5" eb="7">
      <t>ヨテイ</t>
    </rPh>
    <phoneticPr fontId="2"/>
  </si>
  <si>
    <t>総合司会：真家和生（大妻女子大）、話題提供者　植竹照雄（東京農工大）</t>
    <rPh sb="0" eb="2">
      <t>ソウゴウ</t>
    </rPh>
    <phoneticPr fontId="2"/>
  </si>
  <si>
    <t>～若手研究者育成支援による科研費申請のためのロードマップの一環として～</t>
    <phoneticPr fontId="2"/>
  </si>
  <si>
    <t>オーガナイザー：竹内京子／帝京平成大、松村秋芳／防衛医科大学校、司会：岡田守彦／帝京平成大学</t>
    <phoneticPr fontId="2"/>
  </si>
  <si>
    <t>趣旨説明：本研究の概要とドイツ・オランダ訪問調査に至る経緯の説明</t>
    <rPh sb="0" eb="2">
      <t>シュシ</t>
    </rPh>
    <rPh sb="2" eb="4">
      <t>セツメイ</t>
    </rPh>
    <phoneticPr fontId="2"/>
  </si>
  <si>
    <t>調査報告：ドイツ・オランダ訪問調査参加者各自による報告</t>
    <rPh sb="0" eb="2">
      <t>チョウサ</t>
    </rPh>
    <rPh sb="2" eb="4">
      <t>ホウコク</t>
    </rPh>
    <phoneticPr fontId="2"/>
  </si>
  <si>
    <t>抄録.まとめ</t>
    <phoneticPr fontId="2"/>
  </si>
  <si>
    <t>抄録.まとめ</t>
    <phoneticPr fontId="2"/>
  </si>
  <si>
    <t>発表：講演</t>
    <rPh sb="0" eb="2">
      <t>ハッピョウ</t>
    </rPh>
    <rPh sb="3" eb="5">
      <t>コウエン</t>
    </rPh>
    <phoneticPr fontId="2"/>
  </si>
  <si>
    <t>リハ工学最前線：脊髄損傷者の生活</t>
    <phoneticPr fontId="2"/>
  </si>
  <si>
    <t>リハ工学最前線：高位頚髄損傷者の生活</t>
    <phoneticPr fontId="2"/>
  </si>
  <si>
    <t>道具から機械へ−繊維を中心に−：道具と身体の相互作用－ヒトと道具の共生を考える－</t>
    <phoneticPr fontId="2"/>
  </si>
  <si>
    <t>特別講演</t>
    <rPh sb="0" eb="2">
      <t>トクベツ</t>
    </rPh>
    <rPh sb="2" eb="4">
      <t>コウエン</t>
    </rPh>
    <phoneticPr fontId="2"/>
  </si>
  <si>
    <t>大会長講演</t>
    <rPh sb="0" eb="2">
      <t>タイカイ</t>
    </rPh>
    <rPh sb="2" eb="3">
      <t>チョウ</t>
    </rPh>
    <rPh sb="3" eb="5">
      <t>コウエン</t>
    </rPh>
    <phoneticPr fontId="2"/>
  </si>
  <si>
    <t>基調講演</t>
    <rPh sb="0" eb="2">
      <t>キチョウ</t>
    </rPh>
    <rPh sb="2" eb="4">
      <t>コウエン</t>
    </rPh>
    <phoneticPr fontId="2"/>
  </si>
  <si>
    <t>代表：特集</t>
    <rPh sb="0" eb="2">
      <t>ダイヒョウ</t>
    </rPh>
    <rPh sb="3" eb="5">
      <t>トクシュウ</t>
    </rPh>
    <phoneticPr fontId="2"/>
  </si>
  <si>
    <t>抄録.まとめ</t>
    <phoneticPr fontId="2"/>
  </si>
  <si>
    <t>抄録.まとめ</t>
    <rPh sb="0" eb="2">
      <t>ショウロク</t>
    </rPh>
    <phoneticPr fontId="2"/>
  </si>
  <si>
    <t>姿勢拘束条件における働態：討論</t>
    <phoneticPr fontId="2"/>
  </si>
  <si>
    <t>発表：研修会他</t>
    <rPh sb="0" eb="2">
      <t>ハッピョウ</t>
    </rPh>
    <rPh sb="3" eb="7">
      <t>ケンシュウカイホカ</t>
    </rPh>
    <phoneticPr fontId="2"/>
  </si>
  <si>
    <t>他</t>
    <rPh sb="0" eb="1">
      <t>ホカ</t>
    </rPh>
    <phoneticPr fontId="2"/>
  </si>
  <si>
    <t>1．全国大会</t>
    <rPh sb="2" eb="4">
      <t>ゼンコク</t>
    </rPh>
    <phoneticPr fontId="2"/>
  </si>
  <si>
    <t>人類働態学会　大会・地方会演題一覧／総目次</t>
    <rPh sb="18" eb="21">
      <t>ソウモクジ</t>
    </rPh>
    <phoneticPr fontId="2"/>
  </si>
  <si>
    <t>DB・索引</t>
    <rPh sb="3" eb="5">
      <t>サクイン</t>
    </rPh>
    <phoneticPr fontId="2"/>
  </si>
  <si>
    <t>慶事</t>
    <rPh sb="0" eb="2">
      <t>ケイジ</t>
    </rPh>
    <phoneticPr fontId="2"/>
  </si>
  <si>
    <t>慶事</t>
    <rPh sb="0" eb="2">
      <t>ケイジ</t>
    </rPh>
    <phoneticPr fontId="2"/>
  </si>
  <si>
    <t>会費・刊行</t>
    <rPh sb="0" eb="2">
      <t>カイヒ</t>
    </rPh>
    <rPh sb="3" eb="5">
      <t>カンコウ</t>
    </rPh>
    <phoneticPr fontId="2"/>
  </si>
  <si>
    <t>案内・依頼</t>
    <rPh sb="0" eb="2">
      <t>アンナイ</t>
    </rPh>
    <rPh sb="3" eb="5">
      <t>イライ</t>
    </rPh>
    <phoneticPr fontId="2"/>
  </si>
  <si>
    <t>大会</t>
    <rPh sb="0" eb="2">
      <t>タイカイ</t>
    </rPh>
    <phoneticPr fontId="2"/>
  </si>
  <si>
    <t>総会</t>
    <rPh sb="0" eb="2">
      <t>ソウカイ</t>
    </rPh>
    <phoneticPr fontId="2"/>
  </si>
  <si>
    <t>幹事会</t>
    <rPh sb="0" eb="3">
      <t>カンジカイ</t>
    </rPh>
    <phoneticPr fontId="2"/>
  </si>
  <si>
    <t>総会.臨時</t>
    <rPh sb="3" eb="5">
      <t>リンジ</t>
    </rPh>
    <phoneticPr fontId="2"/>
  </si>
  <si>
    <t>幹事理事会</t>
    <rPh sb="0" eb="2">
      <t>カンジ</t>
    </rPh>
    <rPh sb="2" eb="5">
      <t>リジカイ</t>
    </rPh>
    <phoneticPr fontId="2"/>
  </si>
  <si>
    <t>総会.資料</t>
    <rPh sb="0" eb="2">
      <t>ソウカイ</t>
    </rPh>
    <rPh sb="3" eb="5">
      <t>シリョウ</t>
    </rPh>
    <phoneticPr fontId="2"/>
  </si>
  <si>
    <t>国際シンポジウム記録：現代生産システムが人間行動に及ぼす影響</t>
    <phoneticPr fontId="2"/>
  </si>
  <si>
    <t>国際シンポジウム”環境ストレス下の人間行動”（会報28号p9-15、要旨付）の論文化</t>
    <phoneticPr fontId="2"/>
  </si>
  <si>
    <t>第6回国際夜勤交替制勤務シンポジウム論文集（プログラム）：交替制勤務：その実務と改善</t>
    <phoneticPr fontId="2"/>
  </si>
  <si>
    <t>抄録.JHE</t>
    <rPh sb="0" eb="2">
      <t>ショウロク</t>
    </rPh>
    <phoneticPr fontId="2"/>
  </si>
  <si>
    <t>事業</t>
  </si>
  <si>
    <t>事業</t>
    <phoneticPr fontId="2"/>
  </si>
  <si>
    <t>事業</t>
    <rPh sb="0" eb="2">
      <t>ジギョウ</t>
    </rPh>
    <phoneticPr fontId="2"/>
  </si>
  <si>
    <t>働態ミニ情報</t>
    <rPh sb="0" eb="2">
      <t>ドウタイ</t>
    </rPh>
    <rPh sb="4" eb="6">
      <t>ジョウホウ</t>
    </rPh>
    <phoneticPr fontId="2"/>
  </si>
  <si>
    <t>催事</t>
    <rPh sb="0" eb="2">
      <t>サイジ</t>
    </rPh>
    <phoneticPr fontId="2"/>
  </si>
  <si>
    <t>働態ミニ情報</t>
    <phoneticPr fontId="2"/>
  </si>
  <si>
    <t>企画他</t>
    <rPh sb="0" eb="2">
      <t>キカク</t>
    </rPh>
    <rPh sb="2" eb="3">
      <t>ホカ</t>
    </rPh>
    <phoneticPr fontId="2"/>
  </si>
  <si>
    <t>情報</t>
    <rPh sb="0" eb="2">
      <t>ジョウホウ</t>
    </rPh>
    <phoneticPr fontId="2"/>
  </si>
  <si>
    <t>研究室</t>
    <rPh sb="0" eb="3">
      <t>ケンキュウシツ</t>
    </rPh>
    <phoneticPr fontId="2"/>
  </si>
  <si>
    <t>事業</t>
    <rPh sb="0" eb="2">
      <t>ジギョウ</t>
    </rPh>
    <phoneticPr fontId="2"/>
  </si>
  <si>
    <t>全</t>
    <rPh sb="0" eb="1">
      <t>ゼン</t>
    </rPh>
    <phoneticPr fontId="2"/>
  </si>
  <si>
    <t>開催案内</t>
    <rPh sb="0" eb="2">
      <t>カイサイ</t>
    </rPh>
    <rPh sb="2" eb="4">
      <t>アンナイ</t>
    </rPh>
    <phoneticPr fontId="2"/>
  </si>
  <si>
    <t>◎A大箸純也（近畿大学）</t>
    <rPh sb="2" eb="4">
      <t>オオハシ</t>
    </rPh>
    <rPh sb="4" eb="6">
      <t>ジュンヤ</t>
    </rPh>
    <rPh sb="7" eb="9">
      <t>キンキ</t>
    </rPh>
    <rPh sb="9" eb="11">
      <t>ダイガク</t>
    </rPh>
    <phoneticPr fontId="2"/>
  </si>
  <si>
    <t>追悼・訃報</t>
    <rPh sb="3" eb="5">
      <t>フホウ</t>
    </rPh>
    <phoneticPr fontId="2"/>
  </si>
  <si>
    <t>◎A肝付邦憲（千葉工大工業経営）</t>
    <phoneticPr fontId="2"/>
  </si>
  <si>
    <t>人間</t>
    <rPh sb="0" eb="2">
      <t>ニンゲン</t>
    </rPh>
    <phoneticPr fontId="2"/>
  </si>
  <si>
    <t>？</t>
    <phoneticPr fontId="2"/>
  </si>
  <si>
    <t>？</t>
    <phoneticPr fontId="2"/>
  </si>
  <si>
    <t>生活、運動</t>
    <rPh sb="0" eb="2">
      <t>セイカツ</t>
    </rPh>
    <rPh sb="3" eb="5">
      <t>ウンドウ</t>
    </rPh>
    <phoneticPr fontId="2"/>
  </si>
  <si>
    <t>研究</t>
    <rPh sb="0" eb="2">
      <t>ケンキュウ</t>
    </rPh>
    <phoneticPr fontId="2"/>
  </si>
  <si>
    <t>方法</t>
    <rPh sb="0" eb="2">
      <t>ホウホウ</t>
    </rPh>
    <phoneticPr fontId="2"/>
  </si>
  <si>
    <t>参加記</t>
    <rPh sb="0" eb="2">
      <t>サンカ</t>
    </rPh>
    <rPh sb="2" eb="3">
      <t>キ</t>
    </rPh>
    <phoneticPr fontId="2"/>
  </si>
  <si>
    <t>運動</t>
    <rPh sb="0" eb="2">
      <t>ウンドウ</t>
    </rPh>
    <phoneticPr fontId="2"/>
  </si>
  <si>
    <t>国際</t>
    <rPh sb="0" eb="2">
      <t>コクサイ</t>
    </rPh>
    <phoneticPr fontId="2"/>
  </si>
  <si>
    <t>アジア、国際</t>
    <rPh sb="4" eb="6">
      <t>コクサイ</t>
    </rPh>
    <phoneticPr fontId="2"/>
  </si>
  <si>
    <t>？</t>
    <phoneticPr fontId="2"/>
  </si>
  <si>
    <t>国際規格</t>
    <rPh sb="0" eb="2">
      <t>コクサイ</t>
    </rPh>
    <rPh sb="2" eb="4">
      <t>キカク</t>
    </rPh>
    <phoneticPr fontId="2"/>
  </si>
  <si>
    <t>？</t>
    <phoneticPr fontId="2"/>
  </si>
  <si>
    <t>人類</t>
    <rPh sb="0" eb="2">
      <t>ジンルイ</t>
    </rPh>
    <phoneticPr fontId="2"/>
  </si>
  <si>
    <t>◎A小木和孝</t>
    <rPh sb="2" eb="4">
      <t>コギ</t>
    </rPh>
    <rPh sb="4" eb="6">
      <t>カズタカ</t>
    </rPh>
    <phoneticPr fontId="2"/>
  </si>
  <si>
    <t>働態学</t>
    <rPh sb="0" eb="3">
      <t>ドウタイガク</t>
    </rPh>
    <phoneticPr fontId="2"/>
  </si>
  <si>
    <t>生活環境</t>
    <rPh sb="0" eb="2">
      <t>セイカツ</t>
    </rPh>
    <rPh sb="2" eb="4">
      <t>カンキョウ</t>
    </rPh>
    <phoneticPr fontId="2"/>
  </si>
  <si>
    <t>健康</t>
    <rPh sb="0" eb="2">
      <t>ケンコウ</t>
    </rPh>
    <phoneticPr fontId="2"/>
  </si>
  <si>
    <t>身体</t>
    <rPh sb="0" eb="2">
      <t>シンタイ</t>
    </rPh>
    <phoneticPr fontId="2"/>
  </si>
  <si>
    <t>国際研究</t>
    <rPh sb="0" eb="2">
      <t>コクサイ</t>
    </rPh>
    <rPh sb="2" eb="4">
      <t>ケンキュウ</t>
    </rPh>
    <phoneticPr fontId="2"/>
  </si>
  <si>
    <t>国際交流</t>
    <rPh sb="0" eb="2">
      <t>コクサイ</t>
    </rPh>
    <rPh sb="2" eb="4">
      <t>コウリュウ</t>
    </rPh>
    <phoneticPr fontId="2"/>
  </si>
  <si>
    <t>？</t>
    <phoneticPr fontId="2"/>
  </si>
  <si>
    <t>？</t>
    <phoneticPr fontId="2"/>
  </si>
  <si>
    <t>？</t>
    <phoneticPr fontId="2"/>
  </si>
  <si>
    <t>人間成長</t>
    <rPh sb="0" eb="2">
      <t>ニンゲン</t>
    </rPh>
    <rPh sb="2" eb="4">
      <t>セイチョウ</t>
    </rPh>
    <phoneticPr fontId="2"/>
  </si>
  <si>
    <t>？</t>
    <phoneticPr fontId="2"/>
  </si>
  <si>
    <t>？</t>
    <phoneticPr fontId="2"/>
  </si>
  <si>
    <t>アジア、労働</t>
    <rPh sb="4" eb="6">
      <t>ロウドウ</t>
    </rPh>
    <phoneticPr fontId="2"/>
  </si>
  <si>
    <t>国際労働衛生</t>
    <rPh sb="0" eb="2">
      <t>コクサイ</t>
    </rPh>
    <rPh sb="2" eb="4">
      <t>ロウドウ</t>
    </rPh>
    <rPh sb="4" eb="6">
      <t>エイセイ</t>
    </rPh>
    <phoneticPr fontId="2"/>
  </si>
  <si>
    <t>？</t>
    <phoneticPr fontId="2"/>
  </si>
  <si>
    <t>安全</t>
    <rPh sb="0" eb="2">
      <t>アンゼン</t>
    </rPh>
    <phoneticPr fontId="2"/>
  </si>
  <si>
    <t>？</t>
    <phoneticPr fontId="2"/>
  </si>
  <si>
    <t>地方労働</t>
    <rPh sb="0" eb="2">
      <t>チホウ</t>
    </rPh>
    <rPh sb="2" eb="4">
      <t>ロウドウ</t>
    </rPh>
    <phoneticPr fontId="2"/>
  </si>
  <si>
    <t>人間研究交流</t>
    <rPh sb="0" eb="2">
      <t>ニンゲン</t>
    </rPh>
    <rPh sb="2" eb="4">
      <t>ケンキュウ</t>
    </rPh>
    <rPh sb="4" eb="6">
      <t>コウリュウ</t>
    </rPh>
    <phoneticPr fontId="2"/>
  </si>
  <si>
    <t>？</t>
    <phoneticPr fontId="2"/>
  </si>
  <si>
    <t>高齢者</t>
    <rPh sb="0" eb="3">
      <t>コウレイシャ</t>
    </rPh>
    <phoneticPr fontId="2"/>
  </si>
  <si>
    <t>？</t>
    <phoneticPr fontId="2"/>
  </si>
  <si>
    <t>？</t>
    <phoneticPr fontId="2"/>
  </si>
  <si>
    <t>？</t>
    <phoneticPr fontId="2"/>
  </si>
  <si>
    <t>？</t>
    <phoneticPr fontId="2"/>
  </si>
  <si>
    <t>？</t>
    <phoneticPr fontId="2"/>
  </si>
  <si>
    <t>文化</t>
    <rPh sb="0" eb="2">
      <t>ブンカ</t>
    </rPh>
    <phoneticPr fontId="2"/>
  </si>
  <si>
    <t>障害者</t>
    <rPh sb="0" eb="3">
      <t>ショウガイシャ</t>
    </rPh>
    <phoneticPr fontId="2"/>
  </si>
  <si>
    <t>技能</t>
    <rPh sb="0" eb="2">
      <t>ギノウ</t>
    </rPh>
    <phoneticPr fontId="2"/>
  </si>
  <si>
    <t>組織</t>
    <rPh sb="0" eb="2">
      <t>ソシキ</t>
    </rPh>
    <phoneticPr fontId="2"/>
  </si>
  <si>
    <t>祝</t>
    <rPh sb="0" eb="1">
      <t>イワイ</t>
    </rPh>
    <phoneticPr fontId="2"/>
  </si>
  <si>
    <t>生活</t>
    <rPh sb="0" eb="2">
      <t>セイカツ</t>
    </rPh>
    <phoneticPr fontId="2"/>
  </si>
  <si>
    <t>？</t>
    <phoneticPr fontId="2"/>
  </si>
  <si>
    <t>国際文化</t>
    <rPh sb="0" eb="2">
      <t>コクサイ</t>
    </rPh>
    <rPh sb="2" eb="4">
      <t>ブンカ</t>
    </rPh>
    <phoneticPr fontId="2"/>
  </si>
  <si>
    <t>国際労働</t>
    <rPh sb="0" eb="2">
      <t>コクサイ</t>
    </rPh>
    <rPh sb="2" eb="4">
      <t>ロウドウ</t>
    </rPh>
    <phoneticPr fontId="2"/>
  </si>
  <si>
    <t>方法</t>
    <rPh sb="0" eb="2">
      <t>ホウホウ</t>
    </rPh>
    <phoneticPr fontId="2"/>
  </si>
  <si>
    <t>技能</t>
    <rPh sb="0" eb="2">
      <t>ギノウ</t>
    </rPh>
    <phoneticPr fontId="2"/>
  </si>
  <si>
    <t>生活</t>
    <rPh sb="0" eb="2">
      <t>セイカツ</t>
    </rPh>
    <phoneticPr fontId="2"/>
  </si>
  <si>
    <t>民族文化</t>
    <rPh sb="0" eb="2">
      <t>ミンゾク</t>
    </rPh>
    <rPh sb="2" eb="4">
      <t>ブンカ</t>
    </rPh>
    <phoneticPr fontId="2"/>
  </si>
  <si>
    <t>？</t>
    <phoneticPr fontId="2"/>
  </si>
  <si>
    <t>労働、人類</t>
    <rPh sb="0" eb="2">
      <t>ロウドウ</t>
    </rPh>
    <rPh sb="3" eb="5">
      <t>ジンルイ</t>
    </rPh>
    <phoneticPr fontId="2"/>
  </si>
  <si>
    <t>国際労働衛生</t>
    <rPh sb="0" eb="2">
      <t>コクサイ</t>
    </rPh>
    <rPh sb="2" eb="4">
      <t>ロウドウ</t>
    </rPh>
    <rPh sb="4" eb="6">
      <t>エイセイ</t>
    </rPh>
    <phoneticPr fontId="2"/>
  </si>
  <si>
    <t>運動歩行</t>
    <rPh sb="0" eb="2">
      <t>ウンドウ</t>
    </rPh>
    <rPh sb="2" eb="4">
      <t>ホコウ</t>
    </rPh>
    <phoneticPr fontId="2"/>
  </si>
  <si>
    <t>労働環境衛生</t>
    <rPh sb="0" eb="2">
      <t>ロウドウ</t>
    </rPh>
    <rPh sb="2" eb="4">
      <t>カンキョウ</t>
    </rPh>
    <rPh sb="4" eb="6">
      <t>エイセイ</t>
    </rPh>
    <phoneticPr fontId="2"/>
  </si>
  <si>
    <t>成長</t>
    <rPh sb="0" eb="2">
      <t>セイチョウ</t>
    </rPh>
    <phoneticPr fontId="2"/>
  </si>
  <si>
    <t>労働</t>
    <rPh sb="0" eb="2">
      <t>ロウドウ</t>
    </rPh>
    <phoneticPr fontId="2"/>
  </si>
  <si>
    <t>運動</t>
    <rPh sb="0" eb="2">
      <t>ウンドウ</t>
    </rPh>
    <phoneticPr fontId="2"/>
  </si>
  <si>
    <t>アジア国際技能</t>
    <rPh sb="3" eb="5">
      <t>コクサイ</t>
    </rPh>
    <rPh sb="5" eb="7">
      <t>ギノウ</t>
    </rPh>
    <phoneticPr fontId="2"/>
  </si>
  <si>
    <t>地方文化</t>
    <rPh sb="0" eb="2">
      <t>チホウ</t>
    </rPh>
    <rPh sb="2" eb="4">
      <t>ブンカ</t>
    </rPh>
    <phoneticPr fontId="2"/>
  </si>
  <si>
    <t>感覚処理行動</t>
    <rPh sb="0" eb="2">
      <t>カンカク</t>
    </rPh>
    <rPh sb="2" eb="4">
      <t>ショリ</t>
    </rPh>
    <rPh sb="4" eb="6">
      <t>コウドウ</t>
    </rPh>
    <phoneticPr fontId="2"/>
  </si>
  <si>
    <t>生活民族文化</t>
    <rPh sb="0" eb="2">
      <t>セイカツ</t>
    </rPh>
    <rPh sb="2" eb="4">
      <t>ミンゾク</t>
    </rPh>
    <rPh sb="4" eb="6">
      <t>ブンカ</t>
    </rPh>
    <phoneticPr fontId="2"/>
  </si>
  <si>
    <t>？</t>
    <phoneticPr fontId="2"/>
  </si>
  <si>
    <t>生活労働文化</t>
    <rPh sb="0" eb="2">
      <t>セイカツ</t>
    </rPh>
    <rPh sb="2" eb="4">
      <t>ロウドウ</t>
    </rPh>
    <rPh sb="4" eb="6">
      <t>ブンカ</t>
    </rPh>
    <phoneticPr fontId="2"/>
  </si>
  <si>
    <t>方法行動</t>
    <rPh sb="0" eb="2">
      <t>ホウホウ</t>
    </rPh>
    <rPh sb="2" eb="4">
      <t>コウドウ</t>
    </rPh>
    <phoneticPr fontId="2"/>
  </si>
  <si>
    <t>？</t>
    <phoneticPr fontId="2"/>
  </si>
  <si>
    <t>高齢者の生活</t>
    <rPh sb="0" eb="3">
      <t>コウレイシャ</t>
    </rPh>
    <rPh sb="4" eb="6">
      <t>セイカツ</t>
    </rPh>
    <phoneticPr fontId="2"/>
  </si>
  <si>
    <t>国際アジア</t>
    <rPh sb="0" eb="2">
      <t>コクサイ</t>
    </rPh>
    <phoneticPr fontId="2"/>
  </si>
  <si>
    <t>国際アジア</t>
    <rPh sb="0" eb="2">
      <t>コクサイ</t>
    </rPh>
    <phoneticPr fontId="2"/>
  </si>
  <si>
    <t>衣服</t>
    <rPh sb="0" eb="2">
      <t>イフク</t>
    </rPh>
    <phoneticPr fontId="2"/>
  </si>
  <si>
    <t>視覚感覚</t>
    <rPh sb="0" eb="2">
      <t>シカク</t>
    </rPh>
    <rPh sb="2" eb="4">
      <t>カンカク</t>
    </rPh>
    <phoneticPr fontId="2"/>
  </si>
  <si>
    <t>国際アジア文化成長？</t>
    <rPh sb="0" eb="2">
      <t>コクサイ</t>
    </rPh>
    <rPh sb="5" eb="7">
      <t>ブンカ</t>
    </rPh>
    <rPh sb="7" eb="9">
      <t>セイチョウ</t>
    </rPh>
    <phoneticPr fontId="2"/>
  </si>
  <si>
    <t>生活住居</t>
    <rPh sb="0" eb="2">
      <t>セイカツ</t>
    </rPh>
    <rPh sb="2" eb="4">
      <t>ジュウキョ</t>
    </rPh>
    <phoneticPr fontId="2"/>
  </si>
  <si>
    <t>生活文化</t>
    <rPh sb="0" eb="2">
      <t>セイカツ</t>
    </rPh>
    <rPh sb="2" eb="4">
      <t>ブンカ</t>
    </rPh>
    <phoneticPr fontId="2"/>
  </si>
  <si>
    <t>国際文化働態学</t>
    <rPh sb="0" eb="2">
      <t>コクサイ</t>
    </rPh>
    <rPh sb="2" eb="4">
      <t>ブンカ</t>
    </rPh>
    <rPh sb="4" eb="7">
      <t>ドウタイガク</t>
    </rPh>
    <phoneticPr fontId="2"/>
  </si>
  <si>
    <t>国際文化</t>
    <rPh sb="0" eb="2">
      <t>コクサイ</t>
    </rPh>
    <rPh sb="2" eb="4">
      <t>ブンカ</t>
    </rPh>
    <phoneticPr fontId="2"/>
  </si>
  <si>
    <t>特集人類働態学</t>
    <phoneticPr fontId="2"/>
  </si>
  <si>
    <t>他一般</t>
  </si>
  <si>
    <t>他一般</t>
    <phoneticPr fontId="2"/>
  </si>
  <si>
    <t>人類働態学、国際</t>
    <rPh sb="0" eb="2">
      <t>ジンルイ</t>
    </rPh>
    <rPh sb="2" eb="5">
      <t>ドウタイガク</t>
    </rPh>
    <rPh sb="6" eb="8">
      <t>コクサイ</t>
    </rPh>
    <phoneticPr fontId="2"/>
  </si>
  <si>
    <t>国際</t>
    <rPh sb="0" eb="2">
      <t>コクサイ</t>
    </rPh>
    <phoneticPr fontId="2"/>
  </si>
  <si>
    <t>安心・安全で楽しい持続可能な自転車利用促進に向けた課題と展望</t>
  </si>
  <si>
    <t>公開シンポジウム／パネルディスカッション／ワークショップ</t>
    <rPh sb="0" eb="2">
      <t>コウカイ</t>
    </rPh>
    <phoneticPr fontId="2"/>
  </si>
  <si>
    <t>28-29</t>
    <phoneticPr fontId="2"/>
  </si>
  <si>
    <t>シンポジウム</t>
    <phoneticPr fontId="2"/>
  </si>
  <si>
    <t>オランダにおける楽しい自転車道『PleasantPass』の紹介</t>
  </si>
  <si>
    <t>Pieter Jan Stallen、Ph D.</t>
  </si>
  <si>
    <t>わが国における自転車利用の現状と課題</t>
  </si>
  <si>
    <t>P.J.M. Stallen、北村和巳／毎日新聞、堀野定雄／神奈川大、真家和生／大妻女子</t>
  </si>
  <si>
    <t>未来を拓く日本型自転車社会構築に向けて</t>
  </si>
  <si>
    <t>司会：岡田明／大阪市立大</t>
  </si>
  <si>
    <t>長野市飯綱高原スキー場のキッズパーク利用者の動向調査</t>
  </si>
  <si>
    <t>◎A下平佳江1）、加藤麻樹2）／1）長野県短大、2）早稲田大院</t>
  </si>
  <si>
    <t>28-29</t>
    <phoneticPr fontId="2"/>
  </si>
  <si>
    <t>住居内における日常生活行動の定量化と評価</t>
  </si>
  <si>
    <t>◎A加藤麻樹1）、下平佳江2）／1）早稲田大、2）長野県短大</t>
  </si>
  <si>
    <t>中高齢者における太極拳の活動動機と効果の認識</t>
  </si>
  <si>
    <t>◎A楊朔1）、岩見雅人・田中秀幸2）／1）東京農工大、2）東京農工大院</t>
  </si>
  <si>
    <t>ユーザのメンタルモデルに基づくサインデザインの原則</t>
  </si>
  <si>
    <t>◎A山岡俊樹／京都女子大</t>
  </si>
  <si>
    <t>現地に適合した参加型改善容易化手法としての職場ドック方式の特徴</t>
  </si>
  <si>
    <t>◎A小木和孝1）、吉川悦子2）、吉川徹1）／1）労研、2）東京有明医療大</t>
  </si>
  <si>
    <t>「せかい」と「解釈」</t>
  </si>
  <si>
    <t>Jリーグ発展への道程　～ソーシャルキャピタルとしての探求～</t>
  </si>
  <si>
    <t>◎A竹中嘉久・藤井勝紀・池田良夫1）、田中望2）／1）愛知工業大、2）東海学園大</t>
  </si>
  <si>
    <t>自転車の調査（2）海外（スペイン他）と国内での簡易実態調査</t>
  </si>
  <si>
    <t>高齢者の自転車運転技能</t>
  </si>
  <si>
    <t>◎A谷田貝一男／自転車文化センター</t>
  </si>
  <si>
    <t>武蔵野市における自転車走行実態の調査</t>
  </si>
  <si>
    <t>◎A橋本修左1）、谷田貝一男2）／1）武蔵野大、2）自転車文化センター</t>
  </si>
  <si>
    <t>Scammonの発育曲線の信憑性</t>
  </si>
  <si>
    <t>◎A藤井勝紀／愛知工業大院</t>
  </si>
  <si>
    <t>足首部の関節回転運動の抑制が腰部の回転運動に及ぼす影響</t>
  </si>
  <si>
    <t>◎A髙橋雄三／広島市立大院</t>
  </si>
  <si>
    <t>荷重動揺軌跡パターン解析による骨盤の動きの評価</t>
  </si>
  <si>
    <t>◎A竹内京子1）、松村秋芳2）、酒井紀行1）、煙山健仁・西田育弘2）、菊原伸郎3）、岡田守彦4）／1）帝京平成大院、2）防衛医科大学校、3）埼玉大、4）筑波大学</t>
  </si>
  <si>
    <t>W杯日本代表サッカー選手における生まれ月の特徴の変遷</t>
  </si>
  <si>
    <t>バス乗車時の感覚遮断条件における生体反応の研究</t>
  </si>
  <si>
    <t>◎A坂本和義1）、小林こずえ・馬場健2）／1）電気通信大、2）日野自動車</t>
  </si>
  <si>
    <t>BMIに対する体脂肪率の最小二乗近似多項式を用いた女子実業団スポーツ選手の健康度評価の検討</t>
  </si>
  <si>
    <t>女子中学・高校生における足型計測と外反母趾の調査について</t>
  </si>
  <si>
    <t>被験者の動物に関するバックグラウンドが癒し効果体験やアニマルセラピーへの興味に与える影響</t>
  </si>
  <si>
    <t>◎A山本さつき・植竹照雄・下田政博／東京農工大院</t>
  </si>
  <si>
    <t>船員の安全対策の推進体制について</t>
  </si>
  <si>
    <t>◎A久宗周二／高崎経済大</t>
  </si>
  <si>
    <t>自転車標識の適切な設置位置とデザインに関する人間工学的研究</t>
  </si>
  <si>
    <t>科研自転車研究としてのオランダ調査の成果と今後の展望</t>
  </si>
  <si>
    <t>◎A真家和生1）、植竹照雄2）、岡田明3）、岸田孝弥4）、橋本修左5）、堀野定雄6）、山岡俊樹7）／1）大妻女子大、2）東京農工大、3）大阪市立大、4）労研、5）武蔵野大、6）神奈川大、7）京都女子大</t>
  </si>
  <si>
    <t>28-29</t>
    <phoneticPr fontId="2"/>
  </si>
  <si>
    <t>自転車最微速走行時におけるハンドル回転角速度変動</t>
  </si>
  <si>
    <t>28-29</t>
    <phoneticPr fontId="2"/>
  </si>
  <si>
    <t>看護師に対するチームビルディングの可能性の検討－内省報告を分析対象とした定性的調査から－</t>
  </si>
  <si>
    <t>◎A庄司直人・本多里也子・森口博充・北村茉衣1）、芳地泰幸2）、水野基樹1）3）、北村薫1）3）／1）順天堂大院、2）聖カタリナ大、3）順天堂大</t>
  </si>
  <si>
    <t>横浜市</t>
    <rPh sb="0" eb="3">
      <t>ヨコハマシ</t>
    </rPh>
    <phoneticPr fontId="3"/>
  </si>
  <si>
    <t>横浜YMCA学院専門学校</t>
  </si>
  <si>
    <t>シンポジウム</t>
    <phoneticPr fontId="2"/>
  </si>
  <si>
    <t>シンポジウム</t>
    <phoneticPr fontId="2"/>
  </si>
  <si>
    <t>高齢者・障害児（者）の生活を支援する機器・ロボット</t>
  </si>
  <si>
    <t>司会：名古屋和茂／横浜YMCA学院専門学校</t>
  </si>
  <si>
    <t>高齢者・障害児（者）の生活を支援する機器・ロボット／自転車が街を変える</t>
    <phoneticPr fontId="3"/>
  </si>
  <si>
    <t>主旨説明</t>
  </si>
  <si>
    <t>講演</t>
  </si>
  <si>
    <t>新倉昭人／大和ハウス工業、和田博／ダブル技研、村越妙美／川崎協同病院</t>
  </si>
  <si>
    <t>自転車が街を変える</t>
  </si>
  <si>
    <t>コメンテーター：水野基樹／順天堂大、司会：堀野定雄／神奈川大、真家和生／大妻女子大</t>
  </si>
  <si>
    <t>御子柴慶治／ライトウェイプロダクツジャパン、小林成基／自転車活用推進研究会、谷田貝一男／自転車文化センター、堀野定雄／神奈川大</t>
  </si>
  <si>
    <t>自転車の安全教育の在り方に関する研究－その1. 中野区鷺宮地区における調査－</t>
  </si>
  <si>
    <t>◎A谷田貝一男1）、橋本修左2）／1）自転車文化センター、2）武蔵野大</t>
  </si>
  <si>
    <t>自転車安全教育プログラムの検討－その2.　新しい安全教育の実施方法についての検討－</t>
  </si>
  <si>
    <t>◎A高柳京征・今田和貴1）、谷田貝一男2）、橋本修左1）／1）武蔵野大、2）自転車文化センター</t>
  </si>
  <si>
    <t>自転車安全教育プログラムの検討－その3. 関前コミセンにおけるGW －</t>
  </si>
  <si>
    <t>◎A橋本修左1）、谷田貝一男2）、高柳京征・今田和貴1）／1）武蔵野大、2）自転車文化センター</t>
  </si>
  <si>
    <t>自転車に関する意識調査・最適自転車速度の報告</t>
  </si>
  <si>
    <t>◎A山岡俊樹・久能小季／京都女子大</t>
  </si>
  <si>
    <t>心拍変動に及ぼす様々な音の影響にみられる性差</t>
  </si>
  <si>
    <t>◎A野崎悠1）、須貝怜美2）、矢部貴大・山本さつき・瀬戸山祐一1）、千代島諒平2）、下田政博・植竹照雄1）／1）東京農工大院、2）東京農工大</t>
  </si>
  <si>
    <t>SNSがもたらすストレスが大学生に及ぼす身体自覚症状を中心とした生理的影響の検討</t>
  </si>
  <si>
    <t>◎A田中茜・橋本修左／武蔵野大</t>
  </si>
  <si>
    <t>緑地の環境評価と高齢者の健康の関連性についての検討</t>
  </si>
  <si>
    <t>◎A新藤未来・本田裕樹・橋本修左／武蔵野大</t>
  </si>
  <si>
    <t>周辺視に呈示した動的刺激に対する反応特性</t>
  </si>
  <si>
    <t>◎A李玉龍1）、鈴木浩之2）、下村義弘・勝浦哲夫1）／1）千葉大院、2）日立アロカメディカル</t>
  </si>
  <si>
    <t>高校生に対する組織開発を目的とした授業の効果に関する研究－コミュニケーション能力向上プログラムを用いて－</t>
  </si>
  <si>
    <t>◎A坪井恭紀1）、水野基樹1）2）／1）順天堂大院、2）順天堂大</t>
  </si>
  <si>
    <t>看護師のアサーションスキルと組織風土の関連に関する研究</t>
  </si>
  <si>
    <t>◎A本多里也子・庄司直人1）、富樫恵美子3）、水野基樹1）2）／1）順天堂大院、2）順天堂大、3）亀有病院</t>
  </si>
  <si>
    <t>大学野球チームにおける組織変革プロセスに関する予備的研究 －Kotterの組織変革モデルをフレームワークにして－</t>
  </si>
  <si>
    <t>◎A森口博充・庄司直人・北村茉依1）、水野基樹1）2）／1）順天堂大院、2）順天堂大</t>
  </si>
  <si>
    <t>異なる荷重負荷が外反母趾角度および足幅・足長値に及ぼす影響</t>
  </si>
  <si>
    <t>◎A梅原彰宏・竹内京子1）、松村秋芳2）、佐藤裕二・樽本修和1）、岡田守彦3）／1）帝京平成大院、2）防衛医科大学校、3）筑波大</t>
  </si>
  <si>
    <t>ヒトの一側優位性：頭部の感覚・動作と利き手利き足との関係</t>
  </si>
  <si>
    <t>◎A松村秋芳1）、竹内京子2）、中村好宏1）、樋口圭3）、真家和生4）／1）防衛医科大学校、2）帝京平成大、3）文京学院大、4）大妻女子大</t>
  </si>
  <si>
    <t>ヒトの歩行に見られる左右差</t>
  </si>
  <si>
    <t>◎A松村秋芳1）、高橋優子・菊原伸郎2）、竹内京子3）、岡田守彦4）／1）防衛医科大学校、2）埼玉大、3）帝京平成大、4）筑波大</t>
  </si>
  <si>
    <t>Ergofuture 2014　に見るこれから</t>
  </si>
  <si>
    <t>◎A小木和孝1）、堀野定雄2）／1）労研、2）神奈川大</t>
  </si>
  <si>
    <t>北九州市</t>
    <rPh sb="0" eb="4">
      <t>キタキュウシュウシ</t>
    </rPh>
    <phoneticPr fontId="3"/>
  </si>
  <si>
    <t>長座体前屈などの体力・運動能力テストは体格の影響を受けるのか</t>
  </si>
  <si>
    <t>◎A山本裕太郎・蒲池政人・村上光平（福岡教育大院）、市丸直人（福岡教育大）</t>
  </si>
  <si>
    <t>午前中の異なる波長構成の光曝露による夜間照明のメラトニン分泌抑制作用の軽減効果</t>
  </si>
  <si>
    <t>◎A小崎智照・武富龍之介・久保川彩花（九州大院）</t>
  </si>
  <si>
    <t>成人と子供による一対対抗運動の特徴―肘関節屈曲運動の場合―</t>
  </si>
  <si>
    <t>◎A張強・Lulu Purwaingrum・横田知明・村木里志（九州大院）</t>
  </si>
  <si>
    <t>慢性的な筋愁訴と超音波テクスチャ画像との関連性</t>
  </si>
  <si>
    <t>◎A小川大輔・中島弘貴（九州大院）、福田修（佐賀大）、村木里志（九州大院）</t>
  </si>
  <si>
    <t>歩行における足指接地と離地タイミングの個人差の分類</t>
  </si>
  <si>
    <t>◎A新飼伸崇（九州大）、丸山翔平・中島弘貴・Ping Yeap Loh・村木里志（九州大院）</t>
  </si>
  <si>
    <t>下腿部の筋横断面積が歩容に与える影響について</t>
  </si>
  <si>
    <t>The use of ultrasound technique to understand the behavior of median nerve at proximal carpal tunnel at different wrist angle.</t>
  </si>
  <si>
    <t>◎APing Yeap Loh・中島弘貴・村木里志（九州大院）</t>
  </si>
  <si>
    <t>効果的なKY手法に関する研究</t>
  </si>
  <si>
    <t>◎A福本恵里・中山慧悟・渡邊雄大（産業医科大）、谷口正晴（協和建設）、前田憲一（建設情報化協議会）、熊崎美枝子（横浜国立大）、庄司卓郎（産業医科大）</t>
  </si>
  <si>
    <t>建設現場におけるSafety Indicatorの構築に関する研究</t>
  </si>
  <si>
    <t>◎A中山慧悟・渡邊雄大・福本恵里・庄司卓郎（産業医科大）</t>
  </si>
  <si>
    <t>IATを用いた安全に関する意識構造の把握に関する研究</t>
  </si>
  <si>
    <t>◎A渡邊雄大・福本恵里・中山慧悟・庄司卓郎（産業医科大）</t>
  </si>
  <si>
    <t>20-21</t>
    <phoneticPr fontId="2"/>
  </si>
  <si>
    <t>大阪市</t>
    <rPh sb="0" eb="3">
      <t>オオサカシ</t>
    </rPh>
    <phoneticPr fontId="3"/>
  </si>
  <si>
    <t>大阪市立大学</t>
    <rPh sb="0" eb="2">
      <t>オオサカ</t>
    </rPh>
    <rPh sb="2" eb="4">
      <t>イチリツ</t>
    </rPh>
    <rPh sb="4" eb="6">
      <t>ダイガク</t>
    </rPh>
    <phoneticPr fontId="3"/>
  </si>
  <si>
    <t>大阪市立大学</t>
  </si>
  <si>
    <t>住民主体のまち興しの実現に向けて－地域イベントにおける着地型観光に関する調査－</t>
  </si>
  <si>
    <t>◎A岩浅巧・庄司直人・水野基樹／順天堂大院</t>
  </si>
  <si>
    <t>障がい者スノーボーダーの操作性向上の為の用具調整</t>
  </si>
  <si>
    <t>◎A湯川治敏・中島史朗／愛知大</t>
  </si>
  <si>
    <t>高齢者の加齢による自転車事故</t>
  </si>
  <si>
    <t>無信号交差点における自転車の通行路</t>
  </si>
  <si>
    <t>平成24～26年度科研基盤研究Bの分担研究活動報告</t>
  </si>
  <si>
    <t>自立歩行可能な高齢男性の下肢筋プロポーションと歩行動作との関係性</t>
  </si>
  <si>
    <t>◎A中島弘貴1）、Irma Nur Afiah･Loh Ping Yeap2）、福元清剛3）、福田修4）、村木里志2）／1）九州大、2）九州大院、3）静岡大、4）佐賀大</t>
  </si>
  <si>
    <t>Relationship between wrist-finger posture and the deformation of median nerve</t>
  </si>
  <si>
    <t>◎ALoh Ping Yeap・Hiroki NAKASHIMA・Satoshi MURAKI／九州大院</t>
  </si>
  <si>
    <t>ニホンザルの足の働態（予報）</t>
  </si>
  <si>
    <t>◎A小島龍平／埼玉医科大</t>
  </si>
  <si>
    <t>異なる荷重姿勢が足の測度に及ぼす影響－外反母趾角・足長・足幅－</t>
  </si>
  <si>
    <t>◎A梅原彰宏・竹内京子1）、松村秋芳2）、岡田守彦3）／1）帝京平成大院、2）防衛医科大学校、3）筑波大</t>
  </si>
  <si>
    <t>立位姿勢維持に影響を及ぼす身体各部の運動軸の時系列変化</t>
  </si>
  <si>
    <t>◎A高橋雄三／広島市立大院</t>
  </si>
  <si>
    <t>個人経営農家を対象とする作業分析による定植作業の負担軽減</t>
  </si>
  <si>
    <t>◎A下平佳江1）、加藤麻樹2）／1）長野県短大、2）早稲田大</t>
  </si>
  <si>
    <t>介護施設における高齢者の見守りシステムと健康評価システムの研究</t>
  </si>
  <si>
    <t>◎A坂本和義1）、苗鉄軍2）、尾崎研三3）／1）電気通信大、2）TAOS研究所、3）ワイヤレスコミュニケーション研究所</t>
  </si>
  <si>
    <t>福祉と人間工学の融合：公共施設、神社仏閣の参加型ユニバーサルデザイン評価と改善</t>
  </si>
  <si>
    <t>◎A堀野定雄1）、小木和孝2）、橋本宏子･石川孝之･小川泰子1）／1）神奈川大、2）労研</t>
  </si>
  <si>
    <t>製品・デザイン開発における制約条件と論理思考の役割</t>
  </si>
  <si>
    <t>コンビニにおいて、顧客行動の把握及び照明の顧客に与える影響</t>
  </si>
  <si>
    <t>◎A千田有佳里･松浪衣摘･藤田結･西野紗織･山岡俊樹／京都女子大</t>
  </si>
  <si>
    <t>商品の比較・評価による主観データの解析</t>
  </si>
  <si>
    <t>◎A西野紗織・藤田結・山岡俊樹／京都女子大</t>
  </si>
  <si>
    <t>ユーザー中心発想による潜在ニーズ理解を起点とした製品・サービス発想のアプローチについて</t>
  </si>
  <si>
    <t>◎A井登友一／インフォバーン</t>
  </si>
  <si>
    <t>マーカーレス三次元動作計測システムの開発と応用</t>
  </si>
  <si>
    <t>◎A石本明生･本多信夫1）、足立和隆2）／1）HALデザイン研究所、2）筑波大</t>
  </si>
  <si>
    <t>長時間の連続した視覚探索は視覚探索機能および視空間ワーキングメモリ機能を低下させる</t>
  </si>
  <si>
    <t>◎A沖和磨・森昭雄・越澤亮・高寄正樹・小山裕三・重城哲･森長正樹･髙橋亮輔／日本大</t>
  </si>
  <si>
    <t>スタティック・ストレッチング実施時における筋伸張部位と主観的筋伸張度について</t>
  </si>
  <si>
    <t>◎A高橋亮輔・小山裕三・重城哲・森長正樹・沖和磨／日本大</t>
  </si>
  <si>
    <t>主観評価に基づくシャンプーのデザイン分析および提案（1）</t>
  </si>
  <si>
    <t>◎A加藤里佳・武地美穂・難波咲子・山岡俊樹／京都女子大</t>
  </si>
  <si>
    <t>主観評価に基づくシャンプーのデザイン分析及び提案（2）</t>
  </si>
  <si>
    <t>◎A難波咲子・加藤里佳・武地美穂・山岡俊樹／京都女子大</t>
  </si>
  <si>
    <t>主観評価に基づくシャンプーのデザイン分析及び提案（3）</t>
  </si>
  <si>
    <t>◎A武地美穂・難波咲子・加藤里佳・山岡俊樹／京都女子大</t>
  </si>
  <si>
    <t>ポスターセッション</t>
  </si>
  <si>
    <t>座長：加藤麻樹／早稲田大院</t>
  </si>
  <si>
    <t>京都市における自歩道整備に関する調査－歩行者行動をふまえて－</t>
  </si>
  <si>
    <t>◎A今井駿・岡田明／大阪市立大院</t>
  </si>
  <si>
    <t>立位を取り入れたオフィスワークの心身への効果</t>
  </si>
  <si>
    <t>◎A宮田勇優・岡田明1）、山下久仁子2）／1）大阪市立大院、2）大阪市立大</t>
  </si>
  <si>
    <t>香りがヒトに及ぼす覚醒作用に関する研究－クルマ用芳香製品への応用－</t>
  </si>
  <si>
    <t>◎A吉井寛1）、岡田明2）、山下久仁子3）／1）ソフト99コーポレーション、2）大阪市立大院、3）大阪市立大</t>
  </si>
  <si>
    <t>行動センサ技術を用いた電子バッジによる社会的シグナルに関する研究－看護組織におけるコミュニケーション経路の視点から－</t>
  </si>
  <si>
    <t>◎A水野基樹・山田泰行1）、芳地泰幸2）、本多里也子3）、高橋季子・庄司直人1）、曾田秀子4）、岡田綾5）、水野有希6）／1）順天堂大院、2）聖カタリナ大、3）ビジネスコンサルタント、4）順天堂大附越谷病院、5）順天堂大附練馬病院、6）東洋学園大</t>
  </si>
  <si>
    <t>フィットネスクラブを対象としたレジリエンス向上を目指すガイドラインによる介入－クラスターランダム化比較試験のリサーチデザイン－</t>
  </si>
  <si>
    <t>◎A庄司直人1）、森口博充2）、河野洋・岩浅巧・高橋季子1）、水野基樹1）2）／1）順天堂大院、2）順天堂大</t>
  </si>
  <si>
    <t>看護師の多重役割と精神的健康度の関連－多重役割マップ（質問票版）を用いた横断調査の展開</t>
  </si>
  <si>
    <t>◎A山田泰行1）、榎原毅2）、水野基樹1）／1）順天堂大院、2）名古屋市立大院</t>
  </si>
  <si>
    <t>ヒトの一側優位性：質問紙法を用いた運動行動研究における誤差の検討</t>
  </si>
  <si>
    <t>◎A松村秋芳・中村好宏1）、竹内京子2）、真家和生3）、樋口桂4）、岡田守彦5）／1）防衛医科大学校、2）平成帝京大、3）大妻女子大、4）文京学院大、5）筑波大</t>
  </si>
  <si>
    <t>通信教育大学生の疲労パターンにおける休憩効果の検討</t>
  </si>
  <si>
    <t>◎A松田文子1）2）、宇賀神博2）／1）労研、2）武蔵野大</t>
  </si>
  <si>
    <t>雇用創出に向けた作業改善および健康管理システムの構築</t>
  </si>
  <si>
    <t>◎A水野有希1）、芳地泰幸2）、茂木伸之3）／1）東洋学園大、2）聖カタリナ大、3）労研</t>
  </si>
  <si>
    <t>メンタルヘルスに役立つ『職場ドック』の実践</t>
  </si>
  <si>
    <t>◎A竹内由利子・酒井一博・小木和孝・池上徹・松田文子1）、吉川悦子2）、武澤千尋3）、佐野友美4）、吉川徹5）／1）労研、2）東京有明医療大、3）日本赤十字北海道看護大、4）帝京大院、5）労働安全衛生総合研究所</t>
  </si>
  <si>
    <t>追悼集会「香原志勢先生が遺されたもの」</t>
  </si>
  <si>
    <t>◎A岡田守彦1）、小木和孝2）、岸田孝弥3）、堀野定雄4）、真家和生5）、松村秋芳6）／1）筑波大、2）労研、3）高崎経済大、4）神奈川大、5）大妻女子大、6）防衛医科大学校</t>
  </si>
  <si>
    <t>人類働態学再考：みんなで作る人類働態学！</t>
  </si>
  <si>
    <t>新しい自転車利用社会構築に向けて</t>
  </si>
  <si>
    <t>長谷部言人先生と働態学　Part-3</t>
  </si>
  <si>
    <t>真家和生／大妻女子大、松村秋芳／防衛医科大学校</t>
  </si>
  <si>
    <t>人と学問</t>
  </si>
  <si>
    <t>楢崎修一郎／生物考古学研究所</t>
  </si>
  <si>
    <t>小学校時代の日記から</t>
  </si>
  <si>
    <t>人類働態学の源流を訪ねて</t>
  </si>
  <si>
    <t>討論、まとめ</t>
  </si>
  <si>
    <t>司会：真家和生／大妻女子大、松村秋芳／防衛医科大学校</t>
  </si>
  <si>
    <t>認知症の方の運転免許証について</t>
  </si>
  <si>
    <t>名古屋和茂／横浜YMCA学院専門学校</t>
  </si>
  <si>
    <t>障害者に対する運転シミュレータの導入</t>
  </si>
  <si>
    <t>西則彦／横浜市総合リハビリテーションセンター</t>
  </si>
  <si>
    <t>認知予防について</t>
  </si>
  <si>
    <t>金山桂／横浜YMCA学院専門学校</t>
  </si>
  <si>
    <t>高齢者の交通ルール違反による自転車事故</t>
  </si>
  <si>
    <t>交通視環境に埋没した加速・減速行動を促す手がかりの存在に関する研究</t>
  </si>
  <si>
    <t>ウェアラブルカメラが記録した日常交通における自転車行動と道路環境</t>
  </si>
  <si>
    <t>◎A高橋綱喜・松田洋・後藤航太・酒井聖紘1）、金沢優太2）、浮穴浩二3）、松浦春樹・堀野定雄4）／1）神奈川大工学研究所テクノサークル、2）神大生協、3）UKコンサルタント、4）工学研究所</t>
  </si>
  <si>
    <t>車いすから見た鎌倉の道の現状と課題―”リンレコ”（自転車専用映像記録型ドライブレコーダ）を取付けて判ったこと―</t>
  </si>
  <si>
    <t>◎A堀野定雄・小木和孝・佐伯英敏・千一・有山誠・西和大／鎌倉バリアフリー研究会</t>
  </si>
  <si>
    <t>野球活動における身体障害者と健常者の精神的健康の違いについて－POMSを用いた心理測定から－</t>
  </si>
  <si>
    <t>◎A牧野舜・新井野洋一・中島史朗・大久保貴裕1）、山﨑昌廣2）／1）愛知大、2）広島大院</t>
  </si>
  <si>
    <t>大学生の児童養護施設におけるアダプテッド・スポーツ指導実習について</t>
  </si>
  <si>
    <t>◎A中島史朗1）、加納裕久2）、湯川治敏・牧野舜・水流卓哉1）、仲田好邦3）、奥本英樹4）、新井野洋一1）／1）愛知大、2）愛知県立大院、3）名桜大、4）福島大</t>
  </si>
  <si>
    <t>特別支援学校の教員における人的資源開発のニーズに関する研究</t>
  </si>
  <si>
    <t>◎A山田泰行・渡邉貴裕・水野基樹／順天堂大、順天堂大院</t>
  </si>
  <si>
    <t>看護組織におけるダイバーシティマネジメントの現状と課題</t>
  </si>
  <si>
    <t>大学病院の看護師におけるアサーションのタイプとコミュニケーション経路に関する研究―行動センサによるコミュニケーション評価の技術を用いて―</t>
  </si>
  <si>
    <t>◎A高橋季子1）、水野基樹1）2）、山田泰行1）2）、芳地泰幸3）、庄司直人1）、水野有希4）、岡田綾5）、曾田秀子6）／1）順天堂大院、2）順天堂大、3）聖カタリナ大、4）東洋学園大、5）順天堂大附練馬病院、6）順天堂大附越谷病院</t>
  </si>
  <si>
    <t>中学・高校生の部活動に対する満足感と不満足感に影響を及ぼす要因に関する予備的研究</t>
  </si>
  <si>
    <t>◎A中島豊1）、庄司直人1）、岩浅巧1）、森口博充2）、佐川勇太1）、水野基樹1）2）／1）順天堂大院、2）順天堂大</t>
  </si>
  <si>
    <t>フォルトラインの発生状況に関する実証的研究</t>
  </si>
  <si>
    <t>◎A岩浅巧1）、庄司直人1）、水野基樹1）2）／1）順天堂大院、2）順天堂大</t>
  </si>
  <si>
    <t>チームビルディングを目的としたグループワークがスポーツに及ぼす効果－マシュマロ・チャレンジに着目して－</t>
  </si>
  <si>
    <t>◎A高野修1）、庄司直人2）、水野基樹2）3）／1）サレジオ工業高等専門学校、2）順天堂大院、3）順天堂大</t>
  </si>
  <si>
    <t>レジリエンス向上を支援するガイドラインを用いた取り組みの効果－フィットネスクラブ2店舗を対象とした事前事後試験デザイン－</t>
  </si>
  <si>
    <t>◎A庄司直人・中島豊・佐川勇太・岩浅巧・高橋季子1）、森口博充2）、水野基樹2）／1）順天堂大院、2）順天堂大</t>
  </si>
  <si>
    <t>国内大型遊園地が実践する顧客満足度向上のための取り組み</t>
  </si>
  <si>
    <t>◎A大城卓也・大木祐輝・小菅裕麻1）、山田泰行1）2）／1）順天堂大、2）順天堂大院</t>
  </si>
  <si>
    <t>言語的に記憶することが困難な図形の記憶－再認モデルの構築に関する研究</t>
  </si>
  <si>
    <t>◎A大屋梨香1）、髙橋雄三2）／1）広島市立大、2）広島市立大院</t>
  </si>
  <si>
    <t>下腿浴における水温の違いが心拍変動等に与える影響</t>
  </si>
  <si>
    <t>◎A矢部貴大・瀬戸山祐一・野崎悠・下田政博・植竹照雄／東京農工大院</t>
  </si>
  <si>
    <t>高校生女子にみられる外反母趾について</t>
  </si>
  <si>
    <t>◎A星川咲瑛・吉田蒼泉・井上妃幸・星まどか・本橋澪・山中美結・源田かおる1）、棚橋信雄・樋口桂2）、松村秋芳3）／1）文京学院大女子高、2）文京学院大、3）防衛医科大学校</t>
  </si>
  <si>
    <t>足趾把持力－座位と立位－</t>
  </si>
  <si>
    <t>◎A竹内京子・田代千惠美／帝京平成大院</t>
  </si>
  <si>
    <t>質的調査法によるデザイン・コンセプト設計手法の提案</t>
  </si>
  <si>
    <t>◎A粂川美紀・堀田明裕／概念工学研究所</t>
  </si>
  <si>
    <t>九州共立大</t>
  </si>
  <si>
    <t>九州共立大</t>
    <rPh sb="0" eb="2">
      <t>キュウシュウ</t>
    </rPh>
    <rPh sb="2" eb="4">
      <t>キョウリツ</t>
    </rPh>
    <phoneticPr fontId="3"/>
  </si>
  <si>
    <t>製造業従業員に対する腰痛調査からの考察</t>
  </si>
  <si>
    <t>◎A石丸智弥1）、住徳松子2）、庄司卓郎1）／1）産業医科大、2）アサヒビール</t>
  </si>
  <si>
    <t>IATによる安全意識評定の検討</t>
  </si>
  <si>
    <t>◎A松本尚子、庄司卓郎／産業医科大</t>
  </si>
  <si>
    <t>安全管理におけるポジティブアプローチに関する研究</t>
  </si>
  <si>
    <t>◎A那須亮介、庄司卓郎／産業医科大</t>
  </si>
  <si>
    <t>医療用データベース・データ転記作業に対する働態学的アプローチ適用の試み</t>
  </si>
  <si>
    <t>◎A北山右京・高橋雄三・谷口和弘1）、大島久美2）、一戸辰夫2）／1）広島市立大学院、2）広島大学原爆放射線医科学研究所</t>
  </si>
  <si>
    <t>午前中の異なる曝露量の光が夜間照明によるメラトニン分泌抑制へ与える影響</t>
  </si>
  <si>
    <t>◎A日高勇樹1）、武富龍之介・小崎智照3）／1）九州大、2）九州大学院</t>
  </si>
  <si>
    <t>日本人の子どもの体力低下は思春期スパートの遅れにある</t>
  </si>
  <si>
    <t>◎A村上光平、市丸直人／福岡教育大</t>
  </si>
  <si>
    <t>軟膏を背中に塗る道具の形状についての検討</t>
  </si>
  <si>
    <t>◎A中尾瑞歩1）、村木里志2）／1）九州大学、2）九州大学院</t>
  </si>
  <si>
    <t>五本足趾靴下が若年健常者の静的姿勢バランスに及ぼす影響</t>
  </si>
  <si>
    <t>◎A篠原純司／九州共立大</t>
  </si>
  <si>
    <t>健常者をより楽に運動させる補助器材開発の試み</t>
  </si>
  <si>
    <t>◎A松尾潤二・髙本明日香1）、市丸直人2）、髙本陽一1）／1）株式会社テムザック、2）福岡教育大</t>
  </si>
  <si>
    <t>布の着用による触覚情報入力が歩行能力に与える影響について</t>
  </si>
  <si>
    <t>◎A大下和茂1）、矢野澄雄2）／1）九州共立大、2）神戸大学院</t>
  </si>
  <si>
    <t>視覚障害シミュレーション下おける歩行モーションの特徴</t>
  </si>
  <si>
    <t>◎A宇野直士1）、村木里志2）／1）徳山工業高等専門学校、2）九州大学院</t>
  </si>
  <si>
    <t>発表：特別講演</t>
    <rPh sb="0" eb="2">
      <t>ハッピョウ</t>
    </rPh>
    <rPh sb="3" eb="5">
      <t>トクベツ</t>
    </rPh>
    <rPh sb="5" eb="7">
      <t>コウエン</t>
    </rPh>
    <phoneticPr fontId="2"/>
  </si>
  <si>
    <t>ジュニア期の疾走能力について</t>
  </si>
  <si>
    <t>船津京太郎（九州共立大）／司会　村木里志（九州大学院）</t>
  </si>
  <si>
    <t>100</t>
    <phoneticPr fontId="2"/>
  </si>
  <si>
    <t>他一般</t>
    <rPh sb="0" eb="1">
      <t>ホカ</t>
    </rPh>
    <rPh sb="1" eb="3">
      <t>イッパン</t>
    </rPh>
    <phoneticPr fontId="2"/>
  </si>
  <si>
    <t>会員だより</t>
    <rPh sb="0" eb="2">
      <t>カイイン</t>
    </rPh>
    <phoneticPr fontId="2"/>
  </si>
  <si>
    <t>追悼　香原志勢 先生</t>
    <rPh sb="0" eb="2">
      <t>ツイトウ</t>
    </rPh>
    <rPh sb="3" eb="5">
      <t>コウハラ</t>
    </rPh>
    <rPh sb="5" eb="6">
      <t>シ</t>
    </rPh>
    <rPh sb="6" eb="7">
      <t>セイ</t>
    </rPh>
    <rPh sb="8" eb="10">
      <t>センセイ</t>
    </rPh>
    <phoneticPr fontId="2"/>
  </si>
  <si>
    <t>「香原志勢先生を偲ぶ会」報告</t>
  </si>
  <si>
    <t>◎A田中秀幸（東京農工大）</t>
    <rPh sb="2" eb="4">
      <t>タナカ</t>
    </rPh>
    <rPh sb="4" eb="6">
      <t>ヒデユキ</t>
    </rPh>
    <rPh sb="7" eb="9">
      <t>トウキョウ</t>
    </rPh>
    <rPh sb="9" eb="12">
      <t>ノウコウダイ</t>
    </rPh>
    <phoneticPr fontId="2"/>
  </si>
  <si>
    <t>◎A酒井一博（労研）</t>
    <rPh sb="7" eb="8">
      <t>ロウ</t>
    </rPh>
    <rPh sb="8" eb="9">
      <t>ケン</t>
    </rPh>
    <phoneticPr fontId="2"/>
  </si>
  <si>
    <t>人類働態流儀を体現された自然体の自由人　香原志勢先生を悼む</t>
    <phoneticPr fontId="2"/>
  </si>
  <si>
    <t>会報における香原先生の著述部（表1）</t>
  </si>
  <si>
    <t>菊池安行先生瑞宝中綬章受章のお知らせ</t>
  </si>
  <si>
    <t>会報を利用しちゃって下さい！</t>
  </si>
  <si>
    <t>人類働態学会会報のデータベースについて</t>
  </si>
  <si>
    <t>（1）会報の概要に関する情報</t>
  </si>
  <si>
    <t>（2）掲載欄による区分（および国際関係）</t>
  </si>
  <si>
    <t>（3）検索による抽出例、特集、その他の分類</t>
  </si>
  <si>
    <t>（4）大会および研究会、シンポジウムの情報</t>
  </si>
  <si>
    <t>第50回人類働態学会全国大会のご案内</t>
  </si>
  <si>
    <t>人類働態学会会報　バックナンバーと製本版販売のご案内</t>
  </si>
  <si>
    <t>人類働態学会の「働態研究の方法」を販売しています</t>
  </si>
  <si>
    <t>賛助会員を募集しています</t>
  </si>
  <si>
    <t>101</t>
    <phoneticPr fontId="2"/>
  </si>
  <si>
    <t>香原先生追悼／会報データベース</t>
    <rPh sb="0" eb="2">
      <t>コウハラ</t>
    </rPh>
    <rPh sb="2" eb="4">
      <t>センセイ</t>
    </rPh>
    <rPh sb="4" eb="6">
      <t>ツイトウ</t>
    </rPh>
    <rPh sb="7" eb="9">
      <t>カイホウ</t>
    </rPh>
    <phoneticPr fontId="2"/>
  </si>
  <si>
    <t>全国49/東地43／西地39</t>
    <rPh sb="0" eb="2">
      <t>ゼンコク</t>
    </rPh>
    <phoneticPr fontId="2"/>
  </si>
  <si>
    <t>案内・プログラム</t>
    <rPh sb="0" eb="2">
      <t>アンナイ</t>
    </rPh>
    <phoneticPr fontId="2"/>
  </si>
  <si>
    <t>開催報告</t>
    <rPh sb="0" eb="2">
      <t>カイサイ</t>
    </rPh>
    <rPh sb="2" eb="4">
      <t>ホウコク</t>
    </rPh>
    <phoneticPr fontId="2"/>
  </si>
  <si>
    <t>◎A名古屋和茂／横浜YMCA学院専門学校</t>
    <phoneticPr fontId="2"/>
  </si>
  <si>
    <t>◎A野崎悠（東京農工大院）／◎A本多里也子（順天堂大院）</t>
    <rPh sb="6" eb="8">
      <t>トウキョウ</t>
    </rPh>
    <rPh sb="8" eb="11">
      <t>ノウコウダイ</t>
    </rPh>
    <rPh sb="16" eb="18">
      <t>ホンダ</t>
    </rPh>
    <rPh sb="18" eb="19">
      <t>サト</t>
    </rPh>
    <rPh sb="19" eb="20">
      <t>ナリ</t>
    </rPh>
    <rPh sb="20" eb="21">
      <t>コ</t>
    </rPh>
    <rPh sb="22" eb="25">
      <t>ジュンテンドウ</t>
    </rPh>
    <rPh sb="25" eb="26">
      <t>ダイ</t>
    </rPh>
    <phoneticPr fontId="2"/>
  </si>
  <si>
    <t>報告、受賞記</t>
    <rPh sb="0" eb="2">
      <t>ホウコク</t>
    </rPh>
    <rPh sb="3" eb="5">
      <t>ジュショウ</t>
    </rPh>
    <rPh sb="5" eb="6">
      <t>キ</t>
    </rPh>
    <phoneticPr fontId="2"/>
  </si>
  <si>
    <t>受賞記、報告</t>
    <rPh sb="0" eb="2">
      <t>ジュショウ</t>
    </rPh>
    <rPh sb="2" eb="3">
      <t>キ</t>
    </rPh>
    <rPh sb="4" eb="6">
      <t>ホウコク</t>
    </rPh>
    <phoneticPr fontId="2"/>
  </si>
  <si>
    <t>若手優秀発表賞受賞者のことば</t>
    <phoneticPr fontId="2"/>
  </si>
  <si>
    <t>◎A新飼伸崇(九州大)／◎A山本裕太郎(福岡教育大院)／◎APing Yeap Loh(九州大院)／◎A福本恵里(産業医大)</t>
    <phoneticPr fontId="2"/>
  </si>
  <si>
    <t>西日本地方会第39回大会への参加がらみの雑考</t>
    <rPh sb="9" eb="10">
      <t>カイ</t>
    </rPh>
    <phoneticPr fontId="2"/>
  </si>
  <si>
    <t>◎A大箸純也（近畿大)</t>
    <rPh sb="7" eb="10">
      <t>キンキダイ</t>
    </rPh>
    <phoneticPr fontId="2"/>
  </si>
  <si>
    <t>◎A平田一郎（兵庫県立工業技術センター）</t>
    <phoneticPr fontId="2"/>
  </si>
  <si>
    <t>デザイン人間工学 魅力ある製品・UX・サービス構築のために(山岡俊樹著)共立出版,2014</t>
  </si>
  <si>
    <t>◎A安井鯨太(ジャストシステム)</t>
  </si>
  <si>
    <t>人間科学の百科事典(日本生理人類学会編)丸善出版, 2014</t>
  </si>
  <si>
    <t>◎A坂本和義(電気通信大)</t>
  </si>
  <si>
    <t>JHE論文原稿募集</t>
    <rPh sb="5" eb="7">
      <t>ゲンコウ</t>
    </rPh>
    <phoneticPr fontId="2"/>
  </si>
  <si>
    <t>全国50/夏季研修2015</t>
    <rPh sb="0" eb="2">
      <t>ゼンコク</t>
    </rPh>
    <rPh sb="5" eb="7">
      <t>カキ</t>
    </rPh>
    <rPh sb="7" eb="9">
      <t>ケンシュウ</t>
    </rPh>
    <phoneticPr fontId="2"/>
  </si>
  <si>
    <t>JAXA筑波宇宙センター</t>
    <rPh sb="4" eb="6">
      <t>ツクバ</t>
    </rPh>
    <rPh sb="6" eb="8">
      <t>ウチュウ</t>
    </rPh>
    <phoneticPr fontId="3"/>
  </si>
  <si>
    <t>つくば市</t>
    <rPh sb="3" eb="4">
      <t>シ</t>
    </rPh>
    <phoneticPr fontId="3"/>
  </si>
  <si>
    <t>企画ワークショップ</t>
    <rPh sb="0" eb="2">
      <t>キカク</t>
    </rPh>
    <phoneticPr fontId="2"/>
  </si>
  <si>
    <t>◎A榎原毅1）、松田文子2）、水野基樹3）／1）名古屋市立大、2）労研、3）順天堂大院</t>
    <phoneticPr fontId="2"/>
  </si>
  <si>
    <t>題名</t>
    <rPh sb="0" eb="2">
      <t>ダイメイ</t>
    </rPh>
    <phoneticPr fontId="2"/>
  </si>
  <si>
    <t>大会開催報告</t>
    <rPh sb="0" eb="2">
      <t>タイカイ</t>
    </rPh>
    <rPh sb="2" eb="4">
      <t>カイサイ</t>
    </rPh>
    <rPh sb="4" eb="6">
      <t>ホウコク</t>
    </rPh>
    <phoneticPr fontId="2"/>
  </si>
  <si>
    <t>◎A岡田明（大阪市立大）</t>
    <rPh sb="2" eb="4">
      <t>オカダ</t>
    </rPh>
    <rPh sb="4" eb="5">
      <t>アキラ</t>
    </rPh>
    <rPh sb="6" eb="8">
      <t>オオサカ</t>
    </rPh>
    <rPh sb="8" eb="11">
      <t>イチリツダイ</t>
    </rPh>
    <phoneticPr fontId="2"/>
  </si>
  <si>
    <t>第50回全国大会から</t>
    <rPh sb="0" eb="1">
      <t>ダイ</t>
    </rPh>
    <rPh sb="3" eb="4">
      <t>カイ</t>
    </rPh>
    <rPh sb="4" eb="6">
      <t>ゼンコク</t>
    </rPh>
    <rPh sb="6" eb="8">
      <t>タイカイ</t>
    </rPh>
    <phoneticPr fontId="2"/>
  </si>
  <si>
    <t>優秀発表賞</t>
    <rPh sb="0" eb="2">
      <t>ユウシュウ</t>
    </rPh>
    <rPh sb="2" eb="4">
      <t>ハッピョウ</t>
    </rPh>
    <rPh sb="4" eb="5">
      <t>ショウ</t>
    </rPh>
    <phoneticPr fontId="2"/>
  </si>
  <si>
    <t>優秀発表賞受賞者からの感想</t>
    <rPh sb="0" eb="2">
      <t>ユウシュウ</t>
    </rPh>
    <rPh sb="2" eb="4">
      <t>ハッピョウ</t>
    </rPh>
    <rPh sb="4" eb="5">
      <t>ショウ</t>
    </rPh>
    <rPh sb="5" eb="8">
      <t>ジュショウシャ</t>
    </rPh>
    <rPh sb="11" eb="13">
      <t>カンソウ</t>
    </rPh>
    <phoneticPr fontId="2"/>
  </si>
  <si>
    <t>◎A岩浅巧(順天堂大院)／◎A加藤里佳・◎A難波咲子・◎A武地美穂(京都女子大)</t>
  </si>
  <si>
    <t>JAXA 筑波宇宙センターの施設見学を通じた特殊空間での人間の活動・労働に関する研究</t>
  </si>
  <si>
    <t>高岡市</t>
    <rPh sb="0" eb="3">
      <t>タカオカシ</t>
    </rPh>
    <phoneticPr fontId="3"/>
  </si>
  <si>
    <t>富山大学</t>
    <rPh sb="0" eb="2">
      <t>トヤマ</t>
    </rPh>
    <rPh sb="2" eb="4">
      <t>ダイガク</t>
    </rPh>
    <phoneticPr fontId="3"/>
  </si>
  <si>
    <t>全</t>
    <rPh sb="0" eb="1">
      <t>ゼン</t>
    </rPh>
    <phoneticPr fontId="2"/>
  </si>
  <si>
    <t>馬場和朗先生</t>
    <rPh sb="0" eb="2">
      <t>ババ</t>
    </rPh>
    <rPh sb="2" eb="4">
      <t>カズロウ</t>
    </rPh>
    <rPh sb="4" eb="6">
      <t>センセイ</t>
    </rPh>
    <phoneticPr fontId="2"/>
  </si>
  <si>
    <t>熊倉博雄先生、田中純夫先生、菊池安行先生</t>
    <rPh sb="0" eb="2">
      <t>クマクラ</t>
    </rPh>
    <rPh sb="2" eb="4">
      <t>ヒロオ</t>
    </rPh>
    <rPh sb="4" eb="6">
      <t>センセイ</t>
    </rPh>
    <rPh sb="7" eb="9">
      <t>タナカ</t>
    </rPh>
    <rPh sb="9" eb="11">
      <t>スミオ</t>
    </rPh>
    <rPh sb="11" eb="13">
      <t>センセイ</t>
    </rPh>
    <rPh sb="14" eb="16">
      <t>キクチ</t>
    </rPh>
    <rPh sb="16" eb="18">
      <t>ヤスユキ</t>
    </rPh>
    <rPh sb="18" eb="20">
      <t>センセイ</t>
    </rPh>
    <phoneticPr fontId="2"/>
  </si>
  <si>
    <t>菊池安行先生ご逝去のお知らせ</t>
    <rPh sb="0" eb="2">
      <t>キクチ</t>
    </rPh>
    <rPh sb="2" eb="4">
      <t>ヤスユキ</t>
    </rPh>
    <rPh sb="4" eb="6">
      <t>センセイ</t>
    </rPh>
    <rPh sb="7" eb="9">
      <t>セイキョ</t>
    </rPh>
    <rPh sb="11" eb="12">
      <t>シ</t>
    </rPh>
    <phoneticPr fontId="2"/>
  </si>
  <si>
    <t>東地44／西地40</t>
    <rPh sb="0" eb="1">
      <t>ヒガシ</t>
    </rPh>
    <phoneticPr fontId="2"/>
  </si>
  <si>
    <t>案内・プログラム・抄録</t>
    <rPh sb="0" eb="2">
      <t>アンナイ</t>
    </rPh>
    <rPh sb="9" eb="11">
      <t>ショウロク</t>
    </rPh>
    <phoneticPr fontId="2"/>
  </si>
  <si>
    <t>プログラム、抄録、開催記</t>
    <rPh sb="6" eb="8">
      <t>ショウロク</t>
    </rPh>
    <rPh sb="9" eb="11">
      <t>カイサイ</t>
    </rPh>
    <rPh sb="11" eb="12">
      <t>キ</t>
    </rPh>
    <phoneticPr fontId="2"/>
  </si>
  <si>
    <t>優秀発表賞受賞者のことば</t>
    <phoneticPr fontId="2"/>
  </si>
  <si>
    <t>◎A中島豊(順天堂大院)／◎A大屋梨香(広島市立大)／◎A星川咲瑛(文京学院大女子高)</t>
  </si>
  <si>
    <t>プログラム、抄録</t>
    <rPh sb="6" eb="8">
      <t>ショウロク</t>
    </rPh>
    <phoneticPr fontId="2"/>
  </si>
  <si>
    <t>◎A中尾瑞歩・◎A日高勇樹(九州大)／◎A松本尚子(産業医大)</t>
  </si>
  <si>
    <t>事業</t>
    <rPh sb="0" eb="2">
      <t>ジギョウ</t>
    </rPh>
    <phoneticPr fontId="2"/>
  </si>
  <si>
    <t>発表会</t>
    <rPh sb="0" eb="3">
      <t>ハッピョウカイ</t>
    </rPh>
    <phoneticPr fontId="2"/>
  </si>
  <si>
    <t>国際シンポジウム「現代生産システムのヒューマンパフォーマンスに及ぼす影響」の印象</t>
    <rPh sb="0" eb="2">
      <t>コクサイ</t>
    </rPh>
    <rPh sb="38" eb="40">
      <t>インショウ</t>
    </rPh>
    <phoneticPr fontId="2"/>
  </si>
  <si>
    <t>国際シンポジウムの印象</t>
    <rPh sb="0" eb="2">
      <t>コクサイ</t>
    </rPh>
    <rPh sb="9" eb="11">
      <t>インショウ</t>
    </rPh>
    <phoneticPr fontId="2"/>
  </si>
  <si>
    <t>プログラム</t>
    <phoneticPr fontId="2"/>
  </si>
  <si>
    <t>組織とプログラム</t>
    <rPh sb="0" eb="2">
      <t>ソシキ</t>
    </rPh>
    <phoneticPr fontId="2"/>
  </si>
  <si>
    <t>◎A佐藤方彦（九州芸工大）</t>
    <rPh sb="2" eb="4">
      <t>サトウ</t>
    </rPh>
    <rPh sb="4" eb="6">
      <t>マサヒコ</t>
    </rPh>
    <rPh sb="7" eb="9">
      <t>キュウシュウ</t>
    </rPh>
    <rPh sb="9" eb="12">
      <t>ゲイコウダイ</t>
    </rPh>
    <phoneticPr fontId="2"/>
  </si>
  <si>
    <t>長崎セミナー(1977.8.26-28)</t>
    <rPh sb="0" eb="2">
      <t>ナガサキ</t>
    </rPh>
    <phoneticPr fontId="2"/>
  </si>
  <si>
    <t>熊本セミナー(1977.8.28-30)</t>
    <rPh sb="0" eb="2">
      <t>クマモト</t>
    </rPh>
    <phoneticPr fontId="2"/>
  </si>
  <si>
    <t>別府フォーラム(1977.8.31)</t>
    <rPh sb="0" eb="2">
      <t>ベップ</t>
    </rPh>
    <phoneticPr fontId="2"/>
  </si>
  <si>
    <t>26-28</t>
    <phoneticPr fontId="2"/>
  </si>
  <si>
    <t>長崎市</t>
    <rPh sb="0" eb="3">
      <t>ナガサキシ</t>
    </rPh>
    <phoneticPr fontId="2"/>
  </si>
  <si>
    <t>長崎大学</t>
    <rPh sb="0" eb="2">
      <t>ナガサキ</t>
    </rPh>
    <rPh sb="2" eb="4">
      <t>ダイガク</t>
    </rPh>
    <phoneticPr fontId="2"/>
  </si>
  <si>
    <t>28-30</t>
    <phoneticPr fontId="2"/>
  </si>
  <si>
    <t>熊本市</t>
    <rPh sb="0" eb="2">
      <t>クマモト</t>
    </rPh>
    <rPh sb="2" eb="3">
      <t>シ</t>
    </rPh>
    <phoneticPr fontId="2"/>
  </si>
  <si>
    <t>熊本大学体質医学研究所</t>
    <rPh sb="0" eb="2">
      <t>クマモト</t>
    </rPh>
    <rPh sb="2" eb="4">
      <t>ダイガク</t>
    </rPh>
    <rPh sb="4" eb="6">
      <t>タイシツ</t>
    </rPh>
    <rPh sb="6" eb="8">
      <t>イガク</t>
    </rPh>
    <rPh sb="8" eb="11">
      <t>ケンキュウショ</t>
    </rPh>
    <phoneticPr fontId="2"/>
  </si>
  <si>
    <t>31</t>
    <phoneticPr fontId="2"/>
  </si>
  <si>
    <t>別府市</t>
    <rPh sb="0" eb="3">
      <t>ベップシ</t>
    </rPh>
    <phoneticPr fontId="2"/>
  </si>
  <si>
    <t>九州大学温泉治療学研究所</t>
    <rPh sb="0" eb="2">
      <t>キュウシュウ</t>
    </rPh>
    <rPh sb="2" eb="4">
      <t>ダイガク</t>
    </rPh>
    <rPh sb="4" eb="6">
      <t>オンセン</t>
    </rPh>
    <rPh sb="6" eb="8">
      <t>チリョウ</t>
    </rPh>
    <rPh sb="8" eb="9">
      <t>ガク</t>
    </rPh>
    <rPh sb="9" eb="12">
      <t>ケンキュウショ</t>
    </rPh>
    <phoneticPr fontId="2"/>
  </si>
  <si>
    <t>代表：抄録</t>
    <rPh sb="0" eb="2">
      <t>ダイヒョウ</t>
    </rPh>
    <rPh sb="3" eb="5">
      <t>ショウロク</t>
    </rPh>
    <phoneticPr fontId="2"/>
  </si>
  <si>
    <t>環境ストレス研究国際会議</t>
    <rPh sb="0" eb="2">
      <t>カンキョウ</t>
    </rPh>
    <rPh sb="6" eb="8">
      <t>ケンキュウ</t>
    </rPh>
    <rPh sb="8" eb="10">
      <t>コクサイ</t>
    </rPh>
    <rPh sb="10" eb="12">
      <t>カイギ</t>
    </rPh>
    <phoneticPr fontId="2"/>
  </si>
  <si>
    <t>23</t>
    <phoneticPr fontId="2"/>
  </si>
  <si>
    <t>福岡市</t>
    <rPh sb="0" eb="2">
      <t>フクオカ</t>
    </rPh>
    <rPh sb="2" eb="3">
      <t>シ</t>
    </rPh>
    <phoneticPr fontId="2"/>
  </si>
  <si>
    <t>肥満の経過に伴う基礎代謝および身体組成の変化について</t>
    <rPh sb="0" eb="2">
      <t>ヒマン</t>
    </rPh>
    <rPh sb="3" eb="5">
      <t>ケイカ</t>
    </rPh>
    <rPh sb="6" eb="7">
      <t>トモナ</t>
    </rPh>
    <rPh sb="8" eb="10">
      <t>キソ</t>
    </rPh>
    <rPh sb="10" eb="12">
      <t>タイシャ</t>
    </rPh>
    <rPh sb="15" eb="17">
      <t>シンタイ</t>
    </rPh>
    <rPh sb="17" eb="19">
      <t>ソセイ</t>
    </rPh>
    <rPh sb="20" eb="22">
      <t>ヘンカ</t>
    </rPh>
    <phoneticPr fontId="2"/>
  </si>
  <si>
    <t>肥満傾向児の身体組成について とくに皮下脂肪厚の性差、年齢差、地域差について</t>
    <rPh sb="0" eb="2">
      <t>ヒマン</t>
    </rPh>
    <rPh sb="2" eb="4">
      <t>ケイコウ</t>
    </rPh>
    <rPh sb="4" eb="5">
      <t>ジ</t>
    </rPh>
    <rPh sb="6" eb="8">
      <t>シンタイ</t>
    </rPh>
    <rPh sb="8" eb="10">
      <t>ソセイ</t>
    </rPh>
    <rPh sb="18" eb="20">
      <t>ヒカ</t>
    </rPh>
    <rPh sb="20" eb="22">
      <t>シボウ</t>
    </rPh>
    <rPh sb="22" eb="23">
      <t>コウ</t>
    </rPh>
    <rPh sb="24" eb="26">
      <t>セイサ</t>
    </rPh>
    <rPh sb="27" eb="30">
      <t>ネンレイサ</t>
    </rPh>
    <rPh sb="31" eb="34">
      <t>チイキサ</t>
    </rPh>
    <phoneticPr fontId="2"/>
  </si>
  <si>
    <t>下肢のディメンジョンとパフォーマンス</t>
    <rPh sb="0" eb="2">
      <t>カシ</t>
    </rPh>
    <phoneticPr fontId="2"/>
  </si>
  <si>
    <t>身体的作業容量におよぼす温度の影響</t>
    <rPh sb="0" eb="3">
      <t>シンタイテキ</t>
    </rPh>
    <rPh sb="3" eb="5">
      <t>サギョウ</t>
    </rPh>
    <rPh sb="5" eb="7">
      <t>ヨウリョウ</t>
    </rPh>
    <rPh sb="12" eb="14">
      <t>オンド</t>
    </rPh>
    <rPh sb="15" eb="17">
      <t>エイキョウ</t>
    </rPh>
    <phoneticPr fontId="2"/>
  </si>
  <si>
    <t>耐熱性の測定の指標</t>
    <rPh sb="0" eb="3">
      <t>タイネツセイ</t>
    </rPh>
    <rPh sb="4" eb="6">
      <t>ソクテイ</t>
    </rPh>
    <rPh sb="7" eb="9">
      <t>シヒョウ</t>
    </rPh>
    <phoneticPr fontId="2"/>
  </si>
  <si>
    <t>至適温度条件の男女差と季節差について</t>
    <rPh sb="0" eb="1">
      <t>イタ</t>
    </rPh>
    <rPh sb="1" eb="2">
      <t>テキ</t>
    </rPh>
    <rPh sb="2" eb="4">
      <t>オンド</t>
    </rPh>
    <rPh sb="4" eb="6">
      <t>ジョウケン</t>
    </rPh>
    <rPh sb="7" eb="10">
      <t>ダンジョサ</t>
    </rPh>
    <rPh sb="11" eb="13">
      <t>キセツ</t>
    </rPh>
    <rPh sb="13" eb="14">
      <t>サ</t>
    </rPh>
    <phoneticPr fontId="2"/>
  </si>
  <si>
    <t>労働と温熱条件</t>
    <rPh sb="0" eb="2">
      <t>ロウドウ</t>
    </rPh>
    <rPh sb="3" eb="5">
      <t>オンネツ</t>
    </rPh>
    <rPh sb="5" eb="7">
      <t>ジョウケン</t>
    </rPh>
    <phoneticPr fontId="2"/>
  </si>
  <si>
    <t>汗の蒸発と衣服</t>
    <rPh sb="0" eb="1">
      <t>アセ</t>
    </rPh>
    <rPh sb="2" eb="4">
      <t>ジョウハツ</t>
    </rPh>
    <rPh sb="5" eb="7">
      <t>イフク</t>
    </rPh>
    <phoneticPr fontId="2"/>
  </si>
  <si>
    <t>「環境ストレス研究国際会議」の印象</t>
    <rPh sb="1" eb="3">
      <t>カンキョウ</t>
    </rPh>
    <rPh sb="7" eb="9">
      <t>ケンキュウ</t>
    </rPh>
    <rPh sb="9" eb="11">
      <t>コクサイ</t>
    </rPh>
    <rPh sb="11" eb="13">
      <t>カイギ</t>
    </rPh>
    <rPh sb="15" eb="17">
      <t>インショウ</t>
    </rPh>
    <phoneticPr fontId="2"/>
  </si>
  <si>
    <t>海中居住と温度</t>
    <rPh sb="0" eb="2">
      <t>カイチュウ</t>
    </rPh>
    <rPh sb="2" eb="4">
      <t>キョジュウ</t>
    </rPh>
    <rPh sb="5" eb="7">
      <t>オンド</t>
    </rPh>
    <phoneticPr fontId="2"/>
  </si>
  <si>
    <t>高温下作業の湿度と産熱の複合効果</t>
    <rPh sb="0" eb="2">
      <t>コウオン</t>
    </rPh>
    <rPh sb="2" eb="3">
      <t>カ</t>
    </rPh>
    <rPh sb="3" eb="5">
      <t>サギョウ</t>
    </rPh>
    <rPh sb="6" eb="8">
      <t>シツド</t>
    </rPh>
    <rPh sb="9" eb="11">
      <t>サンネツ</t>
    </rPh>
    <rPh sb="12" eb="14">
      <t>フクゴウ</t>
    </rPh>
    <rPh sb="14" eb="16">
      <t>コウカ</t>
    </rPh>
    <phoneticPr fontId="2"/>
  </si>
  <si>
    <t>抄録</t>
    <rPh sb="0" eb="2">
      <t>ショウロク</t>
    </rPh>
    <phoneticPr fontId="2"/>
  </si>
  <si>
    <t>◎A中村正（長崎大）</t>
    <rPh sb="2" eb="4">
      <t>ナカムラ</t>
    </rPh>
    <rPh sb="4" eb="5">
      <t>タダシ</t>
    </rPh>
    <rPh sb="6" eb="9">
      <t>ナガサキダイ</t>
    </rPh>
    <phoneticPr fontId="2"/>
  </si>
  <si>
    <t>◎A佐々木隆（熊本大）</t>
    <rPh sb="2" eb="5">
      <t>ササキ</t>
    </rPh>
    <rPh sb="5" eb="6">
      <t>タカシ</t>
    </rPh>
    <rPh sb="7" eb="10">
      <t>クマモトダイ</t>
    </rPh>
    <phoneticPr fontId="2"/>
  </si>
  <si>
    <t>◎A矢永尚士（九州大）</t>
    <rPh sb="2" eb="4">
      <t>ヤナガ</t>
    </rPh>
    <rPh sb="4" eb="6">
      <t>ヒサシ</t>
    </rPh>
    <rPh sb="7" eb="10">
      <t>キュウシュウダイ</t>
    </rPh>
    <phoneticPr fontId="2"/>
  </si>
  <si>
    <t>◎A澤田芳男（熊本大）</t>
    <rPh sb="2" eb="4">
      <t>サワダ</t>
    </rPh>
    <rPh sb="4" eb="6">
      <t>ヨシオ</t>
    </rPh>
    <rPh sb="7" eb="10">
      <t>クマモトダイ</t>
    </rPh>
    <phoneticPr fontId="2"/>
  </si>
  <si>
    <t>◎AE.D.Michael（カリフォルニア大）</t>
    <rPh sb="21" eb="22">
      <t>ダイ</t>
    </rPh>
    <phoneticPr fontId="2"/>
  </si>
  <si>
    <t>◎A坂手照憲（広島大）</t>
    <rPh sb="2" eb="4">
      <t>サカテ</t>
    </rPh>
    <rPh sb="4" eb="5">
      <t>テル</t>
    </rPh>
    <rPh sb="5" eb="6">
      <t>ノリ</t>
    </rPh>
    <rPh sb="7" eb="10">
      <t>ヒロシマダイ</t>
    </rPh>
    <phoneticPr fontId="2"/>
  </si>
  <si>
    <t>◎A堀清記（兵庫医大）</t>
    <rPh sb="2" eb="3">
      <t>ホリ</t>
    </rPh>
    <rPh sb="3" eb="5">
      <t>キヨキ</t>
    </rPh>
    <rPh sb="6" eb="8">
      <t>ヒョウゴ</t>
    </rPh>
    <rPh sb="8" eb="10">
      <t>イダイ</t>
    </rPh>
    <phoneticPr fontId="2"/>
  </si>
  <si>
    <t>◎A長田泰公（国立公衆衛生院）</t>
    <rPh sb="2" eb="4">
      <t>ナガタ</t>
    </rPh>
    <rPh sb="4" eb="6">
      <t>ヤスヒロ</t>
    </rPh>
    <rPh sb="7" eb="9">
      <t>コクリツ</t>
    </rPh>
    <rPh sb="9" eb="11">
      <t>コウシュウ</t>
    </rPh>
    <rPh sb="11" eb="13">
      <t>エイセイ</t>
    </rPh>
    <rPh sb="13" eb="14">
      <t>イン</t>
    </rPh>
    <phoneticPr fontId="2"/>
  </si>
  <si>
    <t>◎A三浦豊彦（労研）</t>
    <rPh sb="2" eb="4">
      <t>ミウラ</t>
    </rPh>
    <rPh sb="4" eb="6">
      <t>トヨヒコ</t>
    </rPh>
    <rPh sb="7" eb="8">
      <t>ロウ</t>
    </rPh>
    <rPh sb="8" eb="9">
      <t>ケン</t>
    </rPh>
    <phoneticPr fontId="2"/>
  </si>
  <si>
    <t>◎A永田久紀（京都府医大）</t>
    <rPh sb="2" eb="4">
      <t>ナガタ</t>
    </rPh>
    <rPh sb="4" eb="6">
      <t>ヒサノリ</t>
    </rPh>
    <rPh sb="7" eb="10">
      <t>キョウトフ</t>
    </rPh>
    <rPh sb="10" eb="12">
      <t>イダイ</t>
    </rPh>
    <phoneticPr fontId="2"/>
  </si>
  <si>
    <t>◎A中山英明（海洋科学技術センター）</t>
    <rPh sb="2" eb="4">
      <t>ナカヤマ</t>
    </rPh>
    <rPh sb="4" eb="6">
      <t>ヒデアキ</t>
    </rPh>
    <rPh sb="7" eb="9">
      <t>カイヨウ</t>
    </rPh>
    <rPh sb="9" eb="11">
      <t>カガク</t>
    </rPh>
    <rPh sb="11" eb="13">
      <t>ギジュツ</t>
    </rPh>
    <phoneticPr fontId="2"/>
  </si>
  <si>
    <t>◎AH.G.Wenzel（ドルトムント大）</t>
    <rPh sb="19" eb="20">
      <t>ダイ</t>
    </rPh>
    <phoneticPr fontId="2"/>
  </si>
  <si>
    <t>提示</t>
    <rPh sb="0" eb="2">
      <t>テイジ</t>
    </rPh>
    <phoneticPr fontId="2"/>
  </si>
  <si>
    <t>代表：特集.副</t>
    <rPh sb="0" eb="2">
      <t>ダイヒョウ</t>
    </rPh>
    <rPh sb="3" eb="5">
      <t>トクシュウ</t>
    </rPh>
    <rPh sb="6" eb="7">
      <t>フク</t>
    </rPh>
    <phoneticPr fontId="2"/>
  </si>
  <si>
    <t>開催記</t>
  </si>
  <si>
    <t>開催記</t>
    <phoneticPr fontId="2"/>
  </si>
  <si>
    <t>構成：大会事務局　◎A小島龍平、案内・プログラム・開会挨拶</t>
    <rPh sb="16" eb="18">
      <t>アンナイ</t>
    </rPh>
    <rPh sb="25" eb="27">
      <t>カイカイ</t>
    </rPh>
    <rPh sb="27" eb="29">
      <t>アイサツ</t>
    </rPh>
    <phoneticPr fontId="2"/>
  </si>
  <si>
    <t>代表：テーマ.会</t>
    <rPh sb="0" eb="2">
      <t>ダイヒョウ</t>
    </rPh>
    <phoneticPr fontId="2"/>
  </si>
  <si>
    <t>支援機器／自転車</t>
    <rPh sb="0" eb="2">
      <t>シエン</t>
    </rPh>
    <rPh sb="2" eb="4">
      <t>キキ</t>
    </rPh>
    <rPh sb="5" eb="8">
      <t>ジテンシャ</t>
    </rPh>
    <phoneticPr fontId="2"/>
  </si>
  <si>
    <t>◎A真家和生（大妻女子大学）</t>
    <phoneticPr fontId="2"/>
  </si>
  <si>
    <t>世話人：真家和生（大妻女子大学）、酒井一博（労働科学研究所）、植竹照雄（東京農工大学）</t>
    <rPh sb="0" eb="2">
      <t>セワ</t>
    </rPh>
    <rPh sb="2" eb="3">
      <t>ニン</t>
    </rPh>
    <phoneticPr fontId="2"/>
  </si>
  <si>
    <t>世話人：真家和生（大妻女子大学）</t>
    <rPh sb="0" eb="2">
      <t>セワ</t>
    </rPh>
    <rPh sb="2" eb="3">
      <t>ニン</t>
    </rPh>
    <phoneticPr fontId="2"/>
  </si>
  <si>
    <t>共</t>
    <phoneticPr fontId="2"/>
  </si>
  <si>
    <t>司会：早弓惇(日本女子体育大学)、松村秋芳(防衛医大)</t>
    <phoneticPr fontId="2"/>
  </si>
  <si>
    <t>プログラム、抄録</t>
    <rPh sb="6" eb="8">
      <t>ショウロク</t>
    </rPh>
    <phoneticPr fontId="2"/>
  </si>
  <si>
    <t>抄録、報告</t>
    <rPh sb="0" eb="2">
      <t>ショウロク</t>
    </rPh>
    <rPh sb="3" eb="5">
      <t>ホウコク</t>
    </rPh>
    <phoneticPr fontId="2"/>
  </si>
  <si>
    <t>プログラム</t>
    <phoneticPr fontId="2"/>
  </si>
  <si>
    <t>概要</t>
    <rPh sb="0" eb="2">
      <t>ガイヨウ</t>
    </rPh>
    <phoneticPr fontId="2"/>
  </si>
  <si>
    <t>長谷部言人先生と働態学　Part-3／認知症の方の運転免許証について</t>
    <phoneticPr fontId="2"/>
  </si>
  <si>
    <t>エルゴロジーの目的と方法：[概要]司会のまとめ</t>
    <phoneticPr fontId="2"/>
  </si>
  <si>
    <t>あま：[概要]司会のまとめ</t>
    <phoneticPr fontId="2"/>
  </si>
  <si>
    <t>肥満：[概要]司会のまとめ</t>
    <rPh sb="0" eb="2">
      <t>ヒマン</t>
    </rPh>
    <phoneticPr fontId="2"/>
  </si>
  <si>
    <t>フィールド調査における生体観察法について：[概要]司会のまとめ</t>
    <phoneticPr fontId="2"/>
  </si>
  <si>
    <t>動作の記録と解析：[概要]司会のまとめ</t>
    <rPh sb="10" eb="12">
      <t>ガイヨウ</t>
    </rPh>
    <phoneticPr fontId="2"/>
  </si>
  <si>
    <t>生活の時間研究：[概要]司会のまとめ</t>
    <rPh sb="9" eb="11">
      <t>ガイヨウ</t>
    </rPh>
    <phoneticPr fontId="2"/>
  </si>
  <si>
    <t>世話人：松村秋芳（防衛医科大）、司会　岡田守彦（筑波大）、松村秋芳（防衛医科大）（記録は79、80号に記載）</t>
    <phoneticPr fontId="2"/>
  </si>
  <si>
    <t>発案・企画：◎A肝付邦憲（千葉工大）</t>
    <phoneticPr fontId="2"/>
  </si>
  <si>
    <t>フォーラム</t>
    <phoneticPr fontId="2"/>
  </si>
  <si>
    <t>自転車が街を変える</t>
    <phoneticPr fontId="2"/>
  </si>
  <si>
    <t>自転車が街を変える：討論</t>
    <phoneticPr fontId="2"/>
  </si>
  <si>
    <t>主旨説明</t>
    <phoneticPr fontId="2"/>
  </si>
  <si>
    <t>発表：特別講演</t>
    <rPh sb="0" eb="2">
      <t>ハッピョウ</t>
    </rPh>
    <rPh sb="3" eb="5">
      <t>トクベツ</t>
    </rPh>
    <rPh sb="5" eb="7">
      <t>コウエン</t>
    </rPh>
    <phoneticPr fontId="2"/>
  </si>
  <si>
    <t>過疎地で過疎を考える−星と山の静けさの中、村のお年寄りと和尚さんを囲んで−[日程]</t>
    <phoneticPr fontId="2"/>
  </si>
  <si>
    <t>提示</t>
    <rPh sb="0" eb="2">
      <t>テイジ</t>
    </rPh>
    <phoneticPr fontId="2"/>
  </si>
  <si>
    <t>参加記</t>
    <rPh sb="0" eb="2">
      <t>サンカ</t>
    </rPh>
    <rPh sb="2" eb="3">
      <t>キ</t>
    </rPh>
    <phoneticPr fontId="2"/>
  </si>
  <si>
    <t>受賞記</t>
    <rPh sb="0" eb="2">
      <t>ジュショウ</t>
    </rPh>
    <rPh sb="2" eb="3">
      <t>キ</t>
    </rPh>
    <phoneticPr fontId="2"/>
  </si>
  <si>
    <t>プログラムとセッション別解説（司会記のみ）</t>
    <rPh sb="11" eb="12">
      <t>ベツ</t>
    </rPh>
    <rPh sb="12" eb="14">
      <t>カイセツ</t>
    </rPh>
    <rPh sb="15" eb="17">
      <t>シカイ</t>
    </rPh>
    <rPh sb="17" eb="18">
      <t>キ</t>
    </rPh>
    <phoneticPr fontId="2"/>
  </si>
  <si>
    <t>ラオス</t>
    <phoneticPr fontId="2"/>
  </si>
  <si>
    <t>概要報告</t>
    <rPh sb="0" eb="2">
      <t>ガイヨウ</t>
    </rPh>
    <rPh sb="2" eb="4">
      <t>ホウコク</t>
    </rPh>
    <phoneticPr fontId="2"/>
  </si>
  <si>
    <t>夏季研究会イン・ラオス：概要報告</t>
    <rPh sb="12" eb="14">
      <t>ガイヨウ</t>
    </rPh>
    <rPh sb="14" eb="16">
      <t>ホウコク</t>
    </rPh>
    <phoneticPr fontId="2"/>
  </si>
  <si>
    <t>概要報告</t>
    <phoneticPr fontId="2"/>
  </si>
  <si>
    <t>「東北タイ・ラオス働態学の旅」概要報告</t>
    <rPh sb="15" eb="17">
      <t>ガイヨウ</t>
    </rPh>
    <phoneticPr fontId="2"/>
  </si>
  <si>
    <t>開催案内</t>
    <rPh sb="0" eb="2">
      <t>カイサイ</t>
    </rPh>
    <rPh sb="2" eb="4">
      <t>アンナイ</t>
    </rPh>
    <phoneticPr fontId="2"/>
  </si>
  <si>
    <t>開会挨拶（和訳）</t>
    <rPh sb="5" eb="7">
      <t>ワヤク</t>
    </rPh>
    <phoneticPr fontId="2"/>
  </si>
  <si>
    <t>発表：研修会他</t>
    <rPh sb="0" eb="2">
      <t>ハッピョウ</t>
    </rPh>
    <rPh sb="3" eb="7">
      <t>ケンシュウカイホカ</t>
    </rPh>
    <phoneticPr fontId="2"/>
  </si>
  <si>
    <t>夏季研究会[概要・記録]</t>
    <rPh sb="9" eb="11">
      <t>キロク</t>
    </rPh>
    <phoneticPr fontId="2"/>
  </si>
  <si>
    <t>東南アジア</t>
    <rPh sb="0" eb="2">
      <t>トウナン</t>
    </rPh>
    <phoneticPr fontId="2"/>
  </si>
  <si>
    <t>交代</t>
    <rPh sb="0" eb="2">
      <t>コウタイ</t>
    </rPh>
    <phoneticPr fontId="2"/>
  </si>
  <si>
    <t>思う</t>
    <rPh sb="0" eb="1">
      <t>オモ</t>
    </rPh>
    <phoneticPr fontId="2"/>
  </si>
  <si>
    <t>連絡・訂正・依頼など</t>
    <rPh sb="0" eb="2">
      <t>レンラク</t>
    </rPh>
    <rPh sb="3" eb="5">
      <t>テイセイ</t>
    </rPh>
    <rPh sb="6" eb="8">
      <t>イライ</t>
    </rPh>
    <phoneticPr fontId="2"/>
  </si>
  <si>
    <t>思う</t>
    <rPh sb="0" eb="1">
      <t>オモ</t>
    </rPh>
    <phoneticPr fontId="2"/>
  </si>
  <si>
    <t>国際</t>
    <rPh sb="0" eb="2">
      <t>コクサイ</t>
    </rPh>
    <phoneticPr fontId="2"/>
  </si>
  <si>
    <t>国際アジア労働</t>
    <rPh sb="0" eb="2">
      <t>コクサイ</t>
    </rPh>
    <rPh sb="5" eb="7">
      <t>ロウドウ</t>
    </rPh>
    <phoneticPr fontId="2"/>
  </si>
  <si>
    <t>海外文化</t>
    <rPh sb="0" eb="2">
      <t>カイガイ</t>
    </rPh>
    <rPh sb="2" eb="4">
      <t>ブンカ</t>
    </rPh>
    <phoneticPr fontId="2"/>
  </si>
  <si>
    <t>国際会議</t>
    <rPh sb="0" eb="2">
      <t>コクサイ</t>
    </rPh>
    <rPh sb="2" eb="4">
      <t>カイギ</t>
    </rPh>
    <phoneticPr fontId="2"/>
  </si>
  <si>
    <t>国際会議</t>
    <rPh sb="0" eb="2">
      <t>コクサイ</t>
    </rPh>
    <rPh sb="2" eb="4">
      <t>カイギ</t>
    </rPh>
    <phoneticPr fontId="2"/>
  </si>
  <si>
    <t>IEA－HES研究交流会－IEA会長David Caple氏を囲んで、国際交流</t>
    <rPh sb="35" eb="37">
      <t>コクサイ</t>
    </rPh>
    <rPh sb="37" eb="39">
      <t>コウリュウ</t>
    </rPh>
    <phoneticPr fontId="2"/>
  </si>
  <si>
    <t>国際交流会・研修会</t>
    <rPh sb="0" eb="2">
      <t>コクサイ</t>
    </rPh>
    <rPh sb="2" eb="5">
      <t>コウリュウカイ</t>
    </rPh>
    <rPh sb="6" eb="9">
      <t>ケンシュウカイ</t>
    </rPh>
    <phoneticPr fontId="2"/>
  </si>
  <si>
    <t>思う</t>
    <rPh sb="0" eb="1">
      <t>オモ</t>
    </rPh>
    <phoneticPr fontId="2"/>
  </si>
  <si>
    <t>国際</t>
    <rPh sb="0" eb="2">
      <t>コクサイ</t>
    </rPh>
    <phoneticPr fontId="2"/>
  </si>
  <si>
    <t>国際海外文化</t>
    <rPh sb="0" eb="2">
      <t>コクサイ</t>
    </rPh>
    <rPh sb="2" eb="4">
      <t>カイガイ</t>
    </rPh>
    <rPh sb="4" eb="6">
      <t>ブンカ</t>
    </rPh>
    <phoneticPr fontId="2"/>
  </si>
  <si>
    <t>発表：講演抄録</t>
    <rPh sb="0" eb="2">
      <t>ハッピョウ</t>
    </rPh>
    <rPh sb="3" eb="5">
      <t>コウエン</t>
    </rPh>
    <rPh sb="5" eb="7">
      <t>ショウロク</t>
    </rPh>
    <phoneticPr fontId="2"/>
  </si>
  <si>
    <t>アジア、国際海外文化</t>
    <rPh sb="4" eb="6">
      <t>コクサイ</t>
    </rPh>
    <rPh sb="6" eb="8">
      <t>カイガイ</t>
    </rPh>
    <rPh sb="8" eb="10">
      <t>ブンカ</t>
    </rPh>
    <phoneticPr fontId="2"/>
  </si>
  <si>
    <t>お知らせ（会報関係）</t>
    <phoneticPr fontId="2"/>
  </si>
  <si>
    <t>19</t>
    <phoneticPr fontId="2"/>
  </si>
  <si>
    <t>障害者生活運動</t>
    <rPh sb="0" eb="3">
      <t>ショウガイシャ</t>
    </rPh>
    <rPh sb="3" eb="5">
      <t>セイカツ</t>
    </rPh>
    <rPh sb="5" eb="7">
      <t>ウンドウ</t>
    </rPh>
    <phoneticPr fontId="2"/>
  </si>
  <si>
    <t>特集人類働態学</t>
    <rPh sb="0" eb="2">
      <t>トクシュウ</t>
    </rPh>
    <rPh sb="2" eb="4">
      <t>ジンルイ</t>
    </rPh>
    <rPh sb="4" eb="7">
      <t>ドウタイガク</t>
    </rPh>
    <phoneticPr fontId="2"/>
  </si>
  <si>
    <t>特集未来を考える</t>
    <rPh sb="0" eb="2">
      <t>トクシュウ</t>
    </rPh>
    <rPh sb="2" eb="4">
      <t>ミライ</t>
    </rPh>
    <rPh sb="5" eb="6">
      <t>カンガ</t>
    </rPh>
    <phoneticPr fontId="2"/>
  </si>
  <si>
    <t>特集「長谷部言人先生と働態学」：シンポジウムの記録</t>
  </si>
  <si>
    <t>1.キーノート・スピーチ「長谷部言人先生について」</t>
  </si>
  <si>
    <t>2.思い出の会報記事—長谷部言人論文に見る働態学（Ergology）</t>
  </si>
  <si>
    <t>特集「長谷部言人と働態学 Part-Ⅱ」:シンポジウムの記録</t>
  </si>
  <si>
    <t>長谷部言人と働態学 Part-Ⅱ：1.Part-Ⅱの開催にあたって:前回の概要</t>
  </si>
  <si>
    <t>2.長谷部言人先生の人類学</t>
  </si>
  <si>
    <t>「労働と生活の人間化」という理念／特集「長谷部言人先生と働態学」</t>
  </si>
  <si>
    <t>追悼／特集「長谷部言人と働態学 Part-Ⅱ」</t>
  </si>
  <si>
    <t>ヒューマン・エルゴロジー研究会発足にあたって／KW：記念特集人類働態学</t>
    <rPh sb="26" eb="28">
      <t>キネン</t>
    </rPh>
    <rPh sb="28" eb="30">
      <t>トクシュウ</t>
    </rPh>
    <rPh sb="30" eb="32">
      <t>ジンルイ</t>
    </rPh>
    <rPh sb="32" eb="35">
      <t>ドウタイガク</t>
    </rPh>
    <phoneticPr fontId="2"/>
  </si>
  <si>
    <t>ヒューマン・エルゴロジー研究会に望む／KW：記念特集人類働態学</t>
    <rPh sb="22" eb="24">
      <t>キネン</t>
    </rPh>
    <rPh sb="24" eb="26">
      <t>トクシュウ</t>
    </rPh>
    <rPh sb="26" eb="28">
      <t>ジンルイ</t>
    </rPh>
    <rPh sb="28" eb="31">
      <t>ドウタイガク</t>
    </rPh>
    <phoneticPr fontId="2"/>
  </si>
  <si>
    <t>記念特集人類働態学</t>
  </si>
  <si>
    <t>記念特集人類働態学</t>
    <rPh sb="0" eb="2">
      <t>キネン</t>
    </rPh>
    <rPh sb="2" eb="4">
      <t>トクシュウ</t>
    </rPh>
    <rPh sb="4" eb="6">
      <t>ジンルイ</t>
    </rPh>
    <rPh sb="6" eb="9">
      <t>ドウタイガク</t>
    </rPh>
    <phoneticPr fontId="2"/>
  </si>
  <si>
    <t>懇談会　「人類生態学と働態学をめぐって」記事／KW：記念特集人類働態学</t>
    <rPh sb="26" eb="28">
      <t>キネン</t>
    </rPh>
    <rPh sb="28" eb="30">
      <t>トクシュウ</t>
    </rPh>
    <rPh sb="30" eb="32">
      <t>ジンルイ</t>
    </rPh>
    <rPh sb="32" eb="35">
      <t>ドウタイガク</t>
    </rPh>
    <phoneticPr fontId="2"/>
  </si>
  <si>
    <t>話題らん／KW：記念特集人類働態学</t>
    <rPh sb="8" eb="10">
      <t>キネン</t>
    </rPh>
    <rPh sb="10" eb="12">
      <t>トクシュウ</t>
    </rPh>
    <rPh sb="12" eb="14">
      <t>ジンルイ</t>
    </rPh>
    <rPh sb="14" eb="17">
      <t>ドウタイガク</t>
    </rPh>
    <phoneticPr fontId="2"/>
  </si>
  <si>
    <t>30号に想う／KW：記念特集人類働態学</t>
    <rPh sb="10" eb="12">
      <t>キネン</t>
    </rPh>
    <rPh sb="12" eb="14">
      <t>トクシュウ</t>
    </rPh>
    <rPh sb="14" eb="16">
      <t>ジンルイ</t>
    </rPh>
    <rPh sb="16" eb="19">
      <t>ドウタイガク</t>
    </rPh>
    <phoneticPr fontId="2"/>
  </si>
  <si>
    <t>記念特集人類働態学</t>
    <rPh sb="0" eb="2">
      <t>キネン</t>
    </rPh>
    <rPh sb="2" eb="4">
      <t>トクシュウ</t>
    </rPh>
    <rPh sb="4" eb="6">
      <t>ジンルイ</t>
    </rPh>
    <rPh sb="6" eb="9">
      <t>ドウタイガク</t>
    </rPh>
    <phoneticPr fontId="2"/>
  </si>
  <si>
    <t>地方会、記念特集人類働態学</t>
    <rPh sb="0" eb="2">
      <t>チホウ</t>
    </rPh>
    <rPh sb="2" eb="3">
      <t>カイ</t>
    </rPh>
    <phoneticPr fontId="2"/>
  </si>
  <si>
    <t>地方会のあゆみ、記念特集人類働態学</t>
    <phoneticPr fontId="2"/>
  </si>
  <si>
    <t>学会の移行に思うこと／KW：記念特集人類働態学</t>
    <rPh sb="14" eb="16">
      <t>キネン</t>
    </rPh>
    <rPh sb="16" eb="18">
      <t>トクシュウ</t>
    </rPh>
    <rPh sb="18" eb="20">
      <t>ジンルイ</t>
    </rPh>
    <rPh sb="20" eb="23">
      <t>ドウタイガク</t>
    </rPh>
    <phoneticPr fontId="2"/>
  </si>
  <si>
    <t>創立40周年記念特集人類働態学・回顧：歴代会長</t>
    <rPh sb="0" eb="2">
      <t>ソウリツ</t>
    </rPh>
    <rPh sb="16" eb="18">
      <t>カイコ</t>
    </rPh>
    <rPh sb="19" eb="21">
      <t>レキダイ</t>
    </rPh>
    <rPh sb="21" eb="23">
      <t>カイチョウ</t>
    </rPh>
    <phoneticPr fontId="2"/>
  </si>
  <si>
    <t>創立40周年記念特集人類働態学</t>
    <rPh sb="0" eb="2">
      <t>ソウリツ</t>
    </rPh>
    <phoneticPr fontId="2"/>
  </si>
  <si>
    <t>特集高齢化、高齢者</t>
    <rPh sb="0" eb="2">
      <t>トクシュウ</t>
    </rPh>
    <rPh sb="2" eb="5">
      <t>コウレイカ</t>
    </rPh>
    <rPh sb="6" eb="9">
      <t>コウレイシャ</t>
    </rPh>
    <phoneticPr fontId="2"/>
  </si>
  <si>
    <t>高令化特集（最終回）／KW：特集高齢化</t>
    <phoneticPr fontId="2"/>
  </si>
  <si>
    <t>特集「働態学の到達」／KW：特集人類働態学</t>
    <rPh sb="14" eb="16">
      <t>トクシュウ</t>
    </rPh>
    <rPh sb="16" eb="18">
      <t>ジンルイ</t>
    </rPh>
    <rPh sb="18" eb="21">
      <t>ドウタイガク</t>
    </rPh>
    <phoneticPr fontId="2"/>
  </si>
  <si>
    <t>技能、特集人類働態学</t>
    <rPh sb="0" eb="2">
      <t>ギノウ</t>
    </rPh>
    <rPh sb="3" eb="5">
      <t>トクシュウ</t>
    </rPh>
    <rPh sb="5" eb="7">
      <t>ジンルイ</t>
    </rPh>
    <rPh sb="7" eb="10">
      <t>ドウタイガク</t>
    </rPh>
    <phoneticPr fontId="2"/>
  </si>
  <si>
    <t>長谷部言人先生と働態学　Part-Ⅱ</t>
    <phoneticPr fontId="2"/>
  </si>
  <si>
    <t>メッセージ、人類働態学</t>
    <rPh sb="6" eb="8">
      <t>ジンルイ</t>
    </rPh>
    <rPh sb="8" eb="11">
      <t>ドウタイガク</t>
    </rPh>
    <phoneticPr fontId="2"/>
  </si>
  <si>
    <t>人間、人類働態学</t>
    <rPh sb="0" eb="2">
      <t>ニンゲン</t>
    </rPh>
    <phoneticPr fontId="2"/>
  </si>
  <si>
    <t>労働、人類働態学</t>
    <rPh sb="0" eb="2">
      <t>ロウドウ</t>
    </rPh>
    <phoneticPr fontId="2"/>
  </si>
  <si>
    <t>長谷部言人先生と働態学、人類働態学</t>
    <phoneticPr fontId="2"/>
  </si>
  <si>
    <t>運動、人類働態学</t>
    <rPh sb="0" eb="2">
      <t>ウンドウ</t>
    </rPh>
    <phoneticPr fontId="2"/>
  </si>
  <si>
    <t>環境、人類働態学</t>
    <rPh sb="0" eb="2">
      <t>カンキョウ</t>
    </rPh>
    <phoneticPr fontId="2"/>
  </si>
  <si>
    <t>デザイン、人類働態学</t>
    <phoneticPr fontId="2"/>
  </si>
  <si>
    <t>人類働態学組織メッセージ</t>
    <rPh sb="0" eb="2">
      <t>ジンルイ</t>
    </rPh>
    <rPh sb="2" eb="5">
      <t>ドウタイガク</t>
    </rPh>
    <rPh sb="5" eb="7">
      <t>ソシキ</t>
    </rPh>
    <phoneticPr fontId="2"/>
  </si>
  <si>
    <t>[特集未来を考える]</t>
    <rPh sb="1" eb="3">
      <t>トクシュウ</t>
    </rPh>
    <phoneticPr fontId="2"/>
  </si>
  <si>
    <t>特集人類働態学自由集会</t>
    <rPh sb="0" eb="2">
      <t>トクシュウ</t>
    </rPh>
    <rPh sb="2" eb="4">
      <t>ジンルイ</t>
    </rPh>
    <rPh sb="4" eb="7">
      <t>ドウタイガク</t>
    </rPh>
    <rPh sb="7" eb="9">
      <t>ジユウ</t>
    </rPh>
    <rPh sb="9" eb="11">
      <t>シュウカイ</t>
    </rPh>
    <phoneticPr fontId="2"/>
  </si>
  <si>
    <t>自由集会のまとめ－世話人より－／KW：特集人類働態学自由集会</t>
    <rPh sb="19" eb="21">
      <t>トクシュウ</t>
    </rPh>
    <rPh sb="21" eb="23">
      <t>ジンルイ</t>
    </rPh>
    <rPh sb="23" eb="26">
      <t>ドウタイガク</t>
    </rPh>
    <rPh sb="26" eb="28">
      <t>ジユウ</t>
    </rPh>
    <rPh sb="28" eb="30">
      <t>シュウカイ</t>
    </rPh>
    <phoneticPr fontId="2"/>
  </si>
  <si>
    <t>特集なぜそれを食するのか</t>
    <rPh sb="0" eb="2">
      <t>トクシュウ</t>
    </rPh>
    <phoneticPr fontId="2"/>
  </si>
  <si>
    <t>特集なぜそれを食するのか（第40回大会シンポジウム記録）</t>
    <phoneticPr fontId="2"/>
  </si>
  <si>
    <t>代表：特集</t>
    <rPh sb="0" eb="2">
      <t>ダイヒョウ</t>
    </rPh>
    <rPh sb="3" eb="5">
      <t>トクシュウ</t>
    </rPh>
    <phoneticPr fontId="2"/>
  </si>
  <si>
    <t>記念特集人類働態学、連載</t>
    <rPh sb="0" eb="2">
      <t>キネン</t>
    </rPh>
    <rPh sb="2" eb="4">
      <t>トクシュウ</t>
    </rPh>
    <rPh sb="4" eb="6">
      <t>ジンルイ</t>
    </rPh>
    <rPh sb="6" eb="9">
      <t>ドウタイガク</t>
    </rPh>
    <rPh sb="10" eb="12">
      <t>レンサイ</t>
    </rPh>
    <phoneticPr fontId="2"/>
  </si>
  <si>
    <t>人類働態学、連載</t>
    <rPh sb="0" eb="2">
      <t>ジンルイ</t>
    </rPh>
    <rPh sb="2" eb="5">
      <t>ドウタイガク</t>
    </rPh>
    <rPh sb="6" eb="8">
      <t>レンサイ</t>
    </rPh>
    <phoneticPr fontId="2"/>
  </si>
  <si>
    <t>労働、連載</t>
    <rPh sb="0" eb="2">
      <t>ロウドウ</t>
    </rPh>
    <rPh sb="3" eb="5">
      <t>レンサイ</t>
    </rPh>
    <phoneticPr fontId="2"/>
  </si>
  <si>
    <t>特集高齢化、高齢者、連載</t>
    <rPh sb="0" eb="2">
      <t>トクシュウ</t>
    </rPh>
    <rPh sb="2" eb="5">
      <t>コウレイカ</t>
    </rPh>
    <rPh sb="6" eb="9">
      <t>コウレイシャ</t>
    </rPh>
    <rPh sb="10" eb="12">
      <t>レンサイ</t>
    </rPh>
    <phoneticPr fontId="2"/>
  </si>
  <si>
    <t>コラム、連載</t>
    <rPh sb="4" eb="6">
      <t>レンサイ</t>
    </rPh>
    <phoneticPr fontId="2"/>
  </si>
  <si>
    <t>運動、連載</t>
    <rPh sb="0" eb="2">
      <t>ウンドウ</t>
    </rPh>
    <rPh sb="3" eb="5">
      <t>レンサイ</t>
    </rPh>
    <phoneticPr fontId="2"/>
  </si>
  <si>
    <t>記念特集人類働態学、連載</t>
    <rPh sb="10" eb="12">
      <t>レンサイ</t>
    </rPh>
    <phoneticPr fontId="2"/>
  </si>
  <si>
    <t>生活、連載</t>
    <rPh sb="0" eb="2">
      <t>セイカツ</t>
    </rPh>
    <rPh sb="3" eb="5">
      <t>レンサイ</t>
    </rPh>
    <phoneticPr fontId="2"/>
  </si>
  <si>
    <t>創立40周年記念特集人類働態学・回顧：歴代会長、連載</t>
    <rPh sb="0" eb="2">
      <t>ソウリツ</t>
    </rPh>
    <rPh sb="16" eb="18">
      <t>カイコ</t>
    </rPh>
    <rPh sb="19" eb="21">
      <t>レキダイ</t>
    </rPh>
    <rPh sb="21" eb="23">
      <t>カイチョウ</t>
    </rPh>
    <rPh sb="24" eb="26">
      <t>レンサイ</t>
    </rPh>
    <phoneticPr fontId="2"/>
  </si>
  <si>
    <t>人類働態：香原志勢：対談、連載</t>
    <rPh sb="0" eb="2">
      <t>ジンルイ</t>
    </rPh>
    <rPh sb="2" eb="4">
      <t>ドウタイ</t>
    </rPh>
    <rPh sb="5" eb="7">
      <t>コウハラ</t>
    </rPh>
    <rPh sb="7" eb="8">
      <t>シ</t>
    </rPh>
    <rPh sb="8" eb="9">
      <t>セイ</t>
    </rPh>
    <rPh sb="10" eb="12">
      <t>タイダン</t>
    </rPh>
    <rPh sb="13" eb="15">
      <t>レンサイ</t>
    </rPh>
    <phoneticPr fontId="2"/>
  </si>
  <si>
    <t>分業と支配について（その1/2）</t>
    <phoneticPr fontId="2"/>
  </si>
  <si>
    <t>分業と支配について（その2/2）</t>
    <phoneticPr fontId="2"/>
  </si>
  <si>
    <t>[高令化特集　その1/6]／KW：特集高齢化</t>
    <rPh sb="17" eb="19">
      <t>トクシュウ</t>
    </rPh>
    <rPh sb="19" eb="21">
      <t>コウレイ</t>
    </rPh>
    <rPh sb="21" eb="22">
      <t>カ</t>
    </rPh>
    <phoneticPr fontId="2"/>
  </si>
  <si>
    <t>[高令化特集　その2/6]／KW：特集高齢化</t>
    <phoneticPr fontId="2"/>
  </si>
  <si>
    <t>高令化特集　その3/6／KW：特集高齢化</t>
    <phoneticPr fontId="2"/>
  </si>
  <si>
    <t>高令化特集　その4/6／KW：特集高齢化</t>
    <phoneticPr fontId="2"/>
  </si>
  <si>
    <t>高令化特集　その5/6／KW：特集高齢化</t>
    <phoneticPr fontId="2"/>
  </si>
  <si>
    <t>特集生活（連載の継続部か？）6/7</t>
    <rPh sb="5" eb="7">
      <t>レンサイ</t>
    </rPh>
    <rPh sb="8" eb="10">
      <t>ケイゾク</t>
    </rPh>
    <rPh sb="10" eb="11">
      <t>ブ</t>
    </rPh>
    <phoneticPr fontId="2"/>
  </si>
  <si>
    <t>特集生活（連載の継続部か？）7/7</t>
    <rPh sb="5" eb="7">
      <t>レンサイ</t>
    </rPh>
    <rPh sb="8" eb="10">
      <t>ケイゾク</t>
    </rPh>
    <rPh sb="10" eb="11">
      <t>ブ</t>
    </rPh>
    <phoneticPr fontId="2"/>
  </si>
  <si>
    <t>働くとは　そのⅠ/3</t>
    <phoneticPr fontId="2"/>
  </si>
  <si>
    <t>働くとは　そのⅡ/3　‐自然態への回帰‐</t>
    <phoneticPr fontId="2"/>
  </si>
  <si>
    <t>働くとは　そのⅢ/3　‐社会的規範を見つめつつ‐</t>
    <phoneticPr fontId="2"/>
  </si>
  <si>
    <t>二本足歩行再履習（その1/2）</t>
    <phoneticPr fontId="2"/>
  </si>
  <si>
    <t>二本足歩行再履習（その2/2）</t>
    <phoneticPr fontId="2"/>
  </si>
  <si>
    <t>博多だより1/4</t>
    <phoneticPr fontId="2"/>
  </si>
  <si>
    <t>博多だより2/4</t>
    <phoneticPr fontId="2"/>
  </si>
  <si>
    <t>博多だより3/4</t>
    <phoneticPr fontId="2"/>
  </si>
  <si>
    <t>博多だより4/4</t>
    <phoneticPr fontId="2"/>
  </si>
  <si>
    <t>どうたいつれづれぐさ1/2：時実利彦先生のスケッチ図</t>
    <phoneticPr fontId="2"/>
  </si>
  <si>
    <t>どうたいつれづれぐさ2/2：働態学事始</t>
    <phoneticPr fontId="2"/>
  </si>
  <si>
    <t>図解「南極観測と人」（1/4）</t>
    <phoneticPr fontId="2"/>
  </si>
  <si>
    <t>図解「南極観測と人」（2/4）</t>
    <phoneticPr fontId="2"/>
  </si>
  <si>
    <t>図解「南極観測と人」（3/4）</t>
    <phoneticPr fontId="2"/>
  </si>
  <si>
    <t>図解「南極観測と人」（4/4）</t>
    <phoneticPr fontId="2"/>
  </si>
  <si>
    <t>学会創立40周年記念寄稿（1/2）／KW：記念特集人類働態学</t>
    <rPh sb="21" eb="23">
      <t>キネン</t>
    </rPh>
    <rPh sb="23" eb="25">
      <t>トクシュウ</t>
    </rPh>
    <rPh sb="25" eb="27">
      <t>ジンルイ</t>
    </rPh>
    <rPh sb="27" eb="30">
      <t>ドウタイガク</t>
    </rPh>
    <phoneticPr fontId="2"/>
  </si>
  <si>
    <t>学会創立40周年記念寄稿（2/2）／KW：記念特集人類働態学</t>
    <rPh sb="21" eb="23">
      <t>キネン</t>
    </rPh>
    <rPh sb="23" eb="25">
      <t>トクシュウ</t>
    </rPh>
    <rPh sb="25" eb="27">
      <t>ジンルイ</t>
    </rPh>
    <rPh sb="27" eb="30">
      <t>ドウタイガク</t>
    </rPh>
    <phoneticPr fontId="2"/>
  </si>
  <si>
    <t>図解「南極観測と人」松田達郎0/4[会報54号に解説]</t>
    <phoneticPr fontId="2"/>
  </si>
  <si>
    <t>連載</t>
    <rPh sb="0" eb="2">
      <t>レンサイ</t>
    </rPh>
    <phoneticPr fontId="2"/>
  </si>
  <si>
    <t>特集生活、連載</t>
    <rPh sb="5" eb="7">
      <t>レンサイ</t>
    </rPh>
    <phoneticPr fontId="2"/>
  </si>
  <si>
    <t>特集生活</t>
    <phoneticPr fontId="2"/>
  </si>
  <si>
    <t>高齢者、特集生活</t>
    <rPh sb="0" eb="3">
      <t>コウレイシャ</t>
    </rPh>
    <phoneticPr fontId="2"/>
  </si>
  <si>
    <t>健康、特集生活</t>
    <rPh sb="0" eb="2">
      <t>ケンコウ</t>
    </rPh>
    <phoneticPr fontId="2"/>
  </si>
  <si>
    <t>障害者、特集生活</t>
    <rPh sb="0" eb="3">
      <t>ショウガイシャ</t>
    </rPh>
    <phoneticPr fontId="2"/>
  </si>
  <si>
    <t>運動、特集生活</t>
    <rPh sb="0" eb="2">
      <t>ウンドウ</t>
    </rPh>
    <phoneticPr fontId="2"/>
  </si>
  <si>
    <t>特集生活、衣服</t>
    <rPh sb="5" eb="7">
      <t>イフク</t>
    </rPh>
    <phoneticPr fontId="2"/>
  </si>
  <si>
    <t>特集生活1/7</t>
    <phoneticPr fontId="2"/>
  </si>
  <si>
    <t>特集生活2/7</t>
    <phoneticPr fontId="2"/>
  </si>
  <si>
    <t>特集生活3/7</t>
    <phoneticPr fontId="2"/>
  </si>
  <si>
    <t>特集生活4/7</t>
    <phoneticPr fontId="2"/>
  </si>
  <si>
    <t>特集生活5/7</t>
    <phoneticPr fontId="2"/>
  </si>
  <si>
    <t>JHE編集.拡大</t>
    <rPh sb="6" eb="8">
      <t>カクダイ</t>
    </rPh>
    <phoneticPr fontId="2"/>
  </si>
  <si>
    <t>JHE編集委員会</t>
    <phoneticPr fontId="2"/>
  </si>
  <si>
    <t>人類働態学会創立25周年記念国際シンポジウム実行委員会</t>
    <phoneticPr fontId="2"/>
  </si>
  <si>
    <t>人類働態学会創立25周年記念第31回大会実行委員会</t>
    <phoneticPr fontId="2"/>
  </si>
  <si>
    <t>編集会議</t>
    <phoneticPr fontId="2"/>
  </si>
  <si>
    <t>会則変更（2005年6月19日）</t>
    <rPh sb="0" eb="2">
      <t>カイソク</t>
    </rPh>
    <rPh sb="2" eb="4">
      <t>ヘンコウ</t>
    </rPh>
    <rPh sb="9" eb="10">
      <t>ネン</t>
    </rPh>
    <rPh sb="11" eb="12">
      <t>ガツ</t>
    </rPh>
    <rPh sb="14" eb="15">
      <t>ニチ</t>
    </rPh>
    <phoneticPr fontId="2"/>
  </si>
  <si>
    <t>選択</t>
    <rPh sb="0" eb="2">
      <t>センタク</t>
    </rPh>
    <phoneticPr fontId="2"/>
  </si>
  <si>
    <t>（不使用）</t>
    <rPh sb="1" eb="4">
      <t>フシヨウ</t>
    </rPh>
    <phoneticPr fontId="2"/>
  </si>
  <si>
    <t>題名</t>
    <rPh sb="0" eb="2">
      <t>ダイメイ</t>
    </rPh>
    <phoneticPr fontId="2"/>
  </si>
  <si>
    <t>著者</t>
    <rPh sb="0" eb="2">
      <t>チョシャ</t>
    </rPh>
    <phoneticPr fontId="2"/>
  </si>
  <si>
    <t>存在</t>
    <rPh sb="0" eb="2">
      <t>ソンザイ</t>
    </rPh>
    <phoneticPr fontId="2"/>
  </si>
  <si>
    <t>除外</t>
    <rPh sb="0" eb="2">
      <t>ジョガイ</t>
    </rPh>
    <phoneticPr fontId="2"/>
  </si>
  <si>
    <t>存在条件での非存在での値</t>
    <rPh sb="0" eb="2">
      <t>ソンザイ</t>
    </rPh>
    <rPh sb="2" eb="4">
      <t>ジョウケン</t>
    </rPh>
    <rPh sb="6" eb="7">
      <t>ヒ</t>
    </rPh>
    <rPh sb="7" eb="9">
      <t>ソンザイ</t>
    </rPh>
    <rPh sb="11" eb="12">
      <t>アタイ</t>
    </rPh>
    <phoneticPr fontId="2"/>
  </si>
  <si>
    <t>除外条件での存在での値</t>
    <rPh sb="0" eb="2">
      <t>ジョガイ</t>
    </rPh>
    <rPh sb="2" eb="4">
      <t>ジョウケン</t>
    </rPh>
    <rPh sb="6" eb="8">
      <t>ソンザイ</t>
    </rPh>
    <rPh sb="10" eb="11">
      <t>アタイ</t>
    </rPh>
    <phoneticPr fontId="2"/>
  </si>
  <si>
    <t>◎A香原志勢（元立教大）、真家和生（大妻女子大）、松村秋芳（防衛医大）、田中秀幸（東京農工）</t>
    <phoneticPr fontId="2"/>
  </si>
  <si>
    <t>巻頭通頁</t>
    <rPh sb="0" eb="2">
      <t>カントウ</t>
    </rPh>
    <rPh sb="2" eb="3">
      <t>トオ</t>
    </rPh>
    <rPh sb="3" eb="4">
      <t>ページ</t>
    </rPh>
    <phoneticPr fontId="2"/>
  </si>
  <si>
    <t>性質</t>
    <rPh sb="0" eb="2">
      <t>セイシツ</t>
    </rPh>
    <phoneticPr fontId="2"/>
  </si>
  <si>
    <t>抽出</t>
    <rPh sb="0" eb="2">
      <t>チュウシュツ</t>
    </rPh>
    <phoneticPr fontId="2"/>
  </si>
  <si>
    <t>インデックス</t>
    <phoneticPr fontId="2"/>
  </si>
  <si>
    <t>大分類</t>
    <rPh sb="0" eb="3">
      <t>ダイブンルイ</t>
    </rPh>
    <phoneticPr fontId="2"/>
  </si>
  <si>
    <t>大会開催情報</t>
    <rPh sb="0" eb="2">
      <t>タイカイ</t>
    </rPh>
    <rPh sb="2" eb="4">
      <t>カイサイ</t>
    </rPh>
    <rPh sb="4" eb="6">
      <t>ジョウホウ</t>
    </rPh>
    <phoneticPr fontId="2"/>
  </si>
  <si>
    <t>存在/除外</t>
    <rPh sb="0" eb="2">
      <t>ソンザイ</t>
    </rPh>
    <rPh sb="3" eb="5">
      <t>ジョガイ</t>
    </rPh>
    <phoneticPr fontId="2"/>
  </si>
  <si>
    <t>題名/著者</t>
    <rPh sb="0" eb="2">
      <t>ダイメイ</t>
    </rPh>
    <rPh sb="3" eb="5">
      <t>チョシャ</t>
    </rPh>
    <phoneticPr fontId="2"/>
  </si>
  <si>
    <t>検索対象語</t>
    <rPh sb="0" eb="2">
      <t>ケンサク</t>
    </rPh>
    <rPh sb="2" eb="4">
      <t>タイショウ</t>
    </rPh>
    <rPh sb="4" eb="5">
      <t>ゴ</t>
    </rPh>
    <phoneticPr fontId="2"/>
  </si>
  <si>
    <t>総目次.会報</t>
    <rPh sb="0" eb="3">
      <t>ソウモクジ</t>
    </rPh>
    <rPh sb="4" eb="6">
      <t>カイホウ</t>
    </rPh>
    <phoneticPr fontId="2"/>
  </si>
  <si>
    <t>総目次.JHE</t>
    <rPh sb="0" eb="3">
      <t>ソウモクジ</t>
    </rPh>
    <phoneticPr fontId="2"/>
  </si>
  <si>
    <t>総目次.大会</t>
    <rPh sb="0" eb="1">
      <t>ソウ</t>
    </rPh>
    <rPh sb="1" eb="3">
      <t>モクジ</t>
    </rPh>
    <rPh sb="4" eb="6">
      <t>タイカイ</t>
    </rPh>
    <phoneticPr fontId="2"/>
  </si>
  <si>
    <t>索引</t>
    <rPh sb="0" eb="2">
      <t>サクイン</t>
    </rPh>
    <phoneticPr fontId="2"/>
  </si>
  <si>
    <t>他事業</t>
    <rPh sb="0" eb="1">
      <t>タ</t>
    </rPh>
    <rPh sb="1" eb="3">
      <t>ジギョウ</t>
    </rPh>
    <phoneticPr fontId="2"/>
  </si>
  <si>
    <t>運営部</t>
    <rPh sb="0" eb="2">
      <t>ウンエイ</t>
    </rPh>
    <rPh sb="2" eb="3">
      <t>ブ</t>
    </rPh>
    <phoneticPr fontId="2"/>
  </si>
  <si>
    <t>地方会・国際</t>
    <rPh sb="0" eb="2">
      <t>チホウ</t>
    </rPh>
    <rPh sb="2" eb="3">
      <t>カイ</t>
    </rPh>
    <rPh sb="4" eb="6">
      <t>コクサイ</t>
    </rPh>
    <phoneticPr fontId="2"/>
  </si>
  <si>
    <t>記念大会運営</t>
    <rPh sb="0" eb="2">
      <t>キネン</t>
    </rPh>
    <rPh sb="2" eb="4">
      <t>タイカイ</t>
    </rPh>
    <rPh sb="4" eb="6">
      <t>ウンエイ</t>
    </rPh>
    <phoneticPr fontId="2"/>
  </si>
  <si>
    <t>JHE編集</t>
    <phoneticPr fontId="2"/>
  </si>
  <si>
    <t>JHE編集</t>
    <phoneticPr fontId="2"/>
  </si>
  <si>
    <t>理事会</t>
    <rPh sb="0" eb="3">
      <t>リジカイ</t>
    </rPh>
    <phoneticPr fontId="2"/>
  </si>
  <si>
    <t>臨時</t>
    <rPh sb="0" eb="2">
      <t>リンジ</t>
    </rPh>
    <phoneticPr fontId="2"/>
  </si>
  <si>
    <t>資料</t>
    <rPh sb="0" eb="2">
      <t>シリョウ</t>
    </rPh>
    <phoneticPr fontId="2"/>
  </si>
  <si>
    <t>拡大</t>
    <rPh sb="0" eb="2">
      <t>カクダイ</t>
    </rPh>
    <phoneticPr fontId="2"/>
  </si>
  <si>
    <t>他会議</t>
    <rPh sb="0" eb="1">
      <t>タ</t>
    </rPh>
    <rPh sb="1" eb="3">
      <t>カイギ</t>
    </rPh>
    <phoneticPr fontId="2"/>
  </si>
  <si>
    <t>他会議</t>
    <rPh sb="0" eb="1">
      <t>タ</t>
    </rPh>
    <rPh sb="1" eb="3">
      <t>カイギ</t>
    </rPh>
    <phoneticPr fontId="2"/>
  </si>
  <si>
    <t>研修・催事</t>
    <rPh sb="0" eb="2">
      <t>ケンシュウ</t>
    </rPh>
    <rPh sb="3" eb="5">
      <t>サイジ</t>
    </rPh>
    <phoneticPr fontId="2"/>
  </si>
  <si>
    <t>統計</t>
    <rPh sb="0" eb="2">
      <t>トウケイ</t>
    </rPh>
    <phoneticPr fontId="2"/>
  </si>
  <si>
    <t>講習会</t>
    <rPh sb="0" eb="3">
      <t>コウシュウカイ</t>
    </rPh>
    <phoneticPr fontId="2"/>
  </si>
  <si>
    <t>座長：◎A平野和彦（日本電気）</t>
  </si>
  <si>
    <t>座長：◎A水野基樹（順天堂大）</t>
  </si>
  <si>
    <t>座長：◎A大内啓子（日本色彩研究所）</t>
  </si>
  <si>
    <t>座長：◎A大森圭貢（聖マリアンナ医科大）</t>
  </si>
  <si>
    <t>座長：◎A榎原毅（名古屋市立大）</t>
  </si>
  <si>
    <t>座長：◎A大箸純也（近畿大九州工学部）</t>
  </si>
  <si>
    <t>座長：◎A大箸純也（近畿大）</t>
  </si>
  <si>
    <t>座長：◎A森みどり（神奈川大）</t>
  </si>
  <si>
    <t>座長：◎A鈴木一弥（労研）</t>
  </si>
  <si>
    <t>座長：◎A下田政博（東京農工大）</t>
  </si>
  <si>
    <t>座長：◎A水野有希（武蔵野大）</t>
  </si>
  <si>
    <t>座長：◎A真家和生（大妻女子大）</t>
  </si>
  <si>
    <t>座長：◎A市丸直人（福岡教育大）</t>
  </si>
  <si>
    <t>座長：◎A久宗周二（高崎経済大）</t>
  </si>
  <si>
    <t>座長：◎A松田文子（労研）</t>
  </si>
  <si>
    <t>座長：◎A長谷川徹也（近畿大）</t>
  </si>
  <si>
    <t>座長：◎A植竹照雄・小澤共子</t>
  </si>
  <si>
    <t>座長：◎A笹本重子・小島龍平</t>
  </si>
  <si>
    <t>座長：◎A大箸純也・竹内京子</t>
  </si>
  <si>
    <t>座長：◎A松田文子・城憲秀</t>
  </si>
  <si>
    <t>座長：◎A平野和彦・森みどり</t>
  </si>
  <si>
    <t>進行：◎A植竹照雄／東京農工大</t>
    <phoneticPr fontId="2"/>
  </si>
  <si>
    <t>夏季</t>
    <rPh sb="0" eb="2">
      <t>カキ</t>
    </rPh>
    <phoneticPr fontId="2"/>
  </si>
  <si>
    <t>◎A山田泰行（順天堂大院）</t>
    <rPh sb="2" eb="4">
      <t>ヤマダ</t>
    </rPh>
    <rPh sb="4" eb="6">
      <t>ヤスユキ</t>
    </rPh>
    <rPh sb="7" eb="10">
      <t>ジュンテンドウ</t>
    </rPh>
    <rPh sb="10" eb="11">
      <t>ダイ</t>
    </rPh>
    <rPh sb="11" eb="12">
      <t>イン</t>
    </rPh>
    <phoneticPr fontId="2"/>
  </si>
  <si>
    <t>◎A新家敦（株 島津ビジネスシステムズ）</t>
    <rPh sb="2" eb="4">
      <t>シンヤ</t>
    </rPh>
    <rPh sb="4" eb="5">
      <t>アツシ</t>
    </rPh>
    <rPh sb="6" eb="7">
      <t>カブ</t>
    </rPh>
    <rPh sb="8" eb="10">
      <t>シマヅ</t>
    </rPh>
    <phoneticPr fontId="2"/>
  </si>
  <si>
    <t>国際</t>
    <rPh sb="0" eb="2">
      <t>コクサイ</t>
    </rPh>
    <phoneticPr fontId="2"/>
  </si>
  <si>
    <t>創立25周年記念国際シンポジウム</t>
    <phoneticPr fontId="2"/>
  </si>
  <si>
    <t>ラウンドテーブル討議：アジアにおけるアーゴミクスの現状と研究協力</t>
    <rPh sb="8" eb="10">
      <t>トウギ</t>
    </rPh>
    <phoneticPr fontId="2"/>
  </si>
  <si>
    <t>司会：◎A佐藤方彦（九州芸工大）？</t>
    <rPh sb="5" eb="7">
      <t>サトウ</t>
    </rPh>
    <rPh sb="7" eb="9">
      <t>マサヒコ</t>
    </rPh>
    <rPh sb="10" eb="12">
      <t>キュウシュウ</t>
    </rPh>
    <rPh sb="12" eb="15">
      <t>ゲイコウダイ</t>
    </rPh>
    <phoneticPr fontId="2"/>
  </si>
  <si>
    <t>司会：◎A斎藤良夫（鉄道労研）？</t>
    <rPh sb="0" eb="2">
      <t>シカイ</t>
    </rPh>
    <rPh sb="5" eb="7">
      <t>サイトウ</t>
    </rPh>
    <rPh sb="7" eb="9">
      <t>ヨシオ</t>
    </rPh>
    <rPh sb="10" eb="12">
      <t>テツドウ</t>
    </rPh>
    <rPh sb="12" eb="13">
      <t>ロウ</t>
    </rPh>
    <rPh sb="13" eb="14">
      <t>ケン</t>
    </rPh>
    <phoneticPr fontId="2"/>
  </si>
  <si>
    <t>◎A進藤宗洋（福岡大体育運動生理）</t>
    <phoneticPr fontId="2"/>
  </si>
  <si>
    <t>◎A和才嘉昭（九州リハビリテーション大学校理学療法）</t>
    <phoneticPr fontId="2"/>
  </si>
  <si>
    <t>◎A田中宏暁（福岡大体育）</t>
    <phoneticPr fontId="2"/>
  </si>
  <si>
    <t>◎A中村隆一（東北大リハ）</t>
    <phoneticPr fontId="2"/>
  </si>
  <si>
    <t>◎A井出恵美子（東洋大大学院社会学）</t>
    <phoneticPr fontId="2"/>
  </si>
  <si>
    <t>◎A松尾克己（千葉大人間工学）</t>
    <phoneticPr fontId="2"/>
  </si>
  <si>
    <t>◎A大箸純也（近畿大学産理工）</t>
    <rPh sb="2" eb="4">
      <t>オオハシ</t>
    </rPh>
    <rPh sb="4" eb="6">
      <t>ジュンヤ</t>
    </rPh>
    <rPh sb="7" eb="9">
      <t>キンキ</t>
    </rPh>
    <rPh sb="9" eb="11">
      <t>ダイガク</t>
    </rPh>
    <rPh sb="11" eb="12">
      <t>サン</t>
    </rPh>
    <rPh sb="12" eb="14">
      <t>リコウ</t>
    </rPh>
    <phoneticPr fontId="2"/>
  </si>
  <si>
    <t>◎A能登裕子（九州芸工大院）</t>
    <rPh sb="2" eb="4">
      <t>ノト</t>
    </rPh>
    <rPh sb="4" eb="6">
      <t>ユウコ</t>
    </rPh>
    <rPh sb="7" eb="9">
      <t>キュウシュウ</t>
    </rPh>
    <rPh sb="9" eb="12">
      <t>ゲイコウダイ</t>
    </rPh>
    <rPh sb="12" eb="13">
      <t>イン</t>
    </rPh>
    <phoneticPr fontId="2"/>
  </si>
  <si>
    <t>◎A加藤麻樹(早稲田大)</t>
    <phoneticPr fontId="2"/>
  </si>
  <si>
    <t>◎A御子柴慶治</t>
    <phoneticPr fontId="2"/>
  </si>
  <si>
    <t>（挿絵 シンポジウム）</t>
    <phoneticPr fontId="2"/>
  </si>
  <si>
    <t>◎A大会事務局他</t>
    <phoneticPr fontId="2"/>
  </si>
  <si>
    <t>◎A天下井清（北海道大学名誉教授）</t>
    <phoneticPr fontId="2"/>
  </si>
  <si>
    <t>◎AK.K.Tanaka（武蔵野大現代社会）</t>
    <phoneticPr fontId="2"/>
  </si>
  <si>
    <t>◎A宇賀神博（武蔵野大人間関係）</t>
    <phoneticPr fontId="2"/>
  </si>
  <si>
    <t>◎A春原由紀（武蔵野大人間関係）</t>
    <phoneticPr fontId="2"/>
  </si>
  <si>
    <t>◎A不明</t>
    <rPh sb="2" eb="4">
      <t>フメイ</t>
    </rPh>
    <phoneticPr fontId="2"/>
  </si>
  <si>
    <t>◎A実行委員会・委員：太田武夫・岡田守彦・菊池安行・小木和孝・酒井一博・坂本弘・堀野定雄</t>
    <phoneticPr fontId="2"/>
  </si>
  <si>
    <t>話題の要約</t>
    <rPh sb="0" eb="2">
      <t>ワダイ</t>
    </rPh>
    <rPh sb="3" eb="5">
      <t>ヨウヤク</t>
    </rPh>
    <phoneticPr fontId="2"/>
  </si>
  <si>
    <t>話題1</t>
    <rPh sb="0" eb="2">
      <t>ワダイ</t>
    </rPh>
    <phoneticPr fontId="2"/>
  </si>
  <si>
    <t>話題2</t>
    <rPh sb="0" eb="2">
      <t>ワダイ</t>
    </rPh>
    <phoneticPr fontId="2"/>
  </si>
  <si>
    <t>話題3</t>
    <rPh sb="0" eb="2">
      <t>ワダイ</t>
    </rPh>
    <phoneticPr fontId="2"/>
  </si>
  <si>
    <t>◎A石橋富和（大阪府公衆衛生研）</t>
    <rPh sb="2" eb="4">
      <t>イシバシ</t>
    </rPh>
    <rPh sb="4" eb="6">
      <t>トミカズ</t>
    </rPh>
    <rPh sb="7" eb="10">
      <t>オオサカフ</t>
    </rPh>
    <rPh sb="10" eb="12">
      <t>コウシュウ</t>
    </rPh>
    <rPh sb="12" eb="14">
      <t>エイセイ</t>
    </rPh>
    <rPh sb="14" eb="15">
      <t>ケン</t>
    </rPh>
    <phoneticPr fontId="2"/>
  </si>
  <si>
    <t>◎A小木和孝（労研）</t>
    <rPh sb="2" eb="4">
      <t>コギ</t>
    </rPh>
    <rPh sb="4" eb="6">
      <t>カズタカ</t>
    </rPh>
    <rPh sb="7" eb="8">
      <t>ロウ</t>
    </rPh>
    <rPh sb="8" eb="9">
      <t>ケン</t>
    </rPh>
    <phoneticPr fontId="2"/>
  </si>
  <si>
    <t>◎A近藤雄二（奈良医大）</t>
    <rPh sb="2" eb="4">
      <t>コンドウ</t>
    </rPh>
    <rPh sb="4" eb="6">
      <t>ユウジ</t>
    </rPh>
    <rPh sb="7" eb="9">
      <t>ナラ</t>
    </rPh>
    <rPh sb="9" eb="11">
      <t>イダイ</t>
    </rPh>
    <phoneticPr fontId="2"/>
  </si>
  <si>
    <t>話題別要約</t>
    <rPh sb="0" eb="2">
      <t>ワダイ</t>
    </rPh>
    <rPh sb="2" eb="3">
      <t>ベツ</t>
    </rPh>
    <rPh sb="3" eb="5">
      <t>ヨウヤク</t>
    </rPh>
    <phoneticPr fontId="2"/>
  </si>
  <si>
    <t>◎A森清善行（神戸大）</t>
    <rPh sb="2" eb="4">
      <t>モリキヨ</t>
    </rPh>
    <rPh sb="4" eb="6">
      <t>ゼンコウ</t>
    </rPh>
    <rPh sb="7" eb="9">
      <t>コウベ</t>
    </rPh>
    <rPh sb="9" eb="10">
      <t>ダイ</t>
    </rPh>
    <phoneticPr fontId="2"/>
  </si>
  <si>
    <t>司会：芝山秀太郎(鹿屋体育大)</t>
    <rPh sb="0" eb="2">
      <t>シカイ</t>
    </rPh>
    <phoneticPr fontId="2"/>
  </si>
  <si>
    <t>代表：抄録.副</t>
    <rPh sb="0" eb="2">
      <t>ダイヒョウ</t>
    </rPh>
    <rPh sb="3" eb="5">
      <t>ショウロク</t>
    </rPh>
    <rPh sb="6" eb="7">
      <t>フク</t>
    </rPh>
    <phoneticPr fontId="2"/>
  </si>
  <si>
    <t>司会：◎A早弓惇（日本女子体育大）？</t>
    <rPh sb="0" eb="2">
      <t>シカイ</t>
    </rPh>
    <rPh sb="5" eb="7">
      <t>ハヤミ</t>
    </rPh>
    <rPh sb="7" eb="8">
      <t>ジュン</t>
    </rPh>
    <rPh sb="9" eb="11">
      <t>ニホン</t>
    </rPh>
    <rPh sb="11" eb="13">
      <t>ジョシ</t>
    </rPh>
    <rPh sb="13" eb="16">
      <t>タイイクダイ</t>
    </rPh>
    <phoneticPr fontId="2"/>
  </si>
  <si>
    <t>司会：◎A岡田守彦（霊長類研）？</t>
    <rPh sb="0" eb="2">
      <t>シカイ</t>
    </rPh>
    <rPh sb="5" eb="7">
      <t>オカダ</t>
    </rPh>
    <rPh sb="7" eb="9">
      <t>モリヒコ</t>
    </rPh>
    <rPh sb="10" eb="13">
      <t>レイチョウルイ</t>
    </rPh>
    <rPh sb="13" eb="14">
      <t>ケン</t>
    </rPh>
    <phoneticPr fontId="2"/>
  </si>
  <si>
    <t>◎A豊増翼（東京大）</t>
  </si>
  <si>
    <t>◎A大塚柳太郎（東京大）</t>
  </si>
  <si>
    <t>◎A渡辺仁（東京大理学部人類学教室）</t>
  </si>
  <si>
    <t>◎A大塚柳太郎（東京大医学部人類生態）</t>
  </si>
  <si>
    <t>◎A鈴木庄亮（東京大・医・保健）</t>
  </si>
  <si>
    <t>◎A鈴木継美（東京大保健人類生態）</t>
  </si>
  <si>
    <t>◎A鈴木継美（東京大）</t>
  </si>
  <si>
    <t>◎A河辺俊雄（東京大医人類生態）</t>
  </si>
  <si>
    <t>◎A柏崎浩（東京大）</t>
  </si>
  <si>
    <t>◎A原子令三（京都大）</t>
  </si>
  <si>
    <t>◎A岡田守彦（京都大霊長類研究会）</t>
  </si>
  <si>
    <t>◎A久保田競（京都大霊長類研）</t>
  </si>
  <si>
    <t>◎A近藤四郎（京都大霊長研）</t>
  </si>
  <si>
    <t>◎A坂口登（日本大）</t>
  </si>
  <si>
    <t>◎A斎藤基一郎（日本大）</t>
  </si>
  <si>
    <t>◎A岸田孝弥（日本大生産工学部人間工学）</t>
  </si>
  <si>
    <t>◎A堀江良典（日本大生産工学）</t>
  </si>
  <si>
    <t>◎A竹本律子（日本大）</t>
  </si>
  <si>
    <t>◎A渡辺俊男（日本大・理工）</t>
  </si>
  <si>
    <t>◎A森岡三生（日本大・医）</t>
  </si>
  <si>
    <t>◎A今井義量（熊本大・体研・形態）</t>
    <rPh sb="8" eb="9">
      <t>モト</t>
    </rPh>
    <phoneticPr fontId="2"/>
  </si>
  <si>
    <t>◎A話題提供　田辺義一（お茶の水女子大）、小木和孝（鉄道労研）、菊池安行（千葉大）、原子令三（京都大）、早弓惇（日本女子体大）</t>
  </si>
  <si>
    <t>◎A岡田守彦（京都大・霊長研）</t>
  </si>
  <si>
    <t>◎A代表幹事　近藤四郎（京都大霊長類研究所）</t>
  </si>
  <si>
    <t>◎A鈴木庄亮（東京大）</t>
  </si>
  <si>
    <t>◎A渡辺仁（東京大）</t>
  </si>
  <si>
    <t>◎A根岸龍雄（東京大医成人保健）</t>
  </si>
  <si>
    <t>◎A門司和彦（東京大）／◎A辻博明（岡山県立短大）／◎A甲田茂樹（岡山大）</t>
  </si>
  <si>
    <t>◎A鈴木継美（東京大医人類生態）</t>
  </si>
  <si>
    <t>◎A山口真美（お茶の水女子大院）／◎A高坂宏一（杏林大保）／◎A織田正昭（東京大医）</t>
  </si>
  <si>
    <t>◎A岸田孝弥（日本大）</t>
  </si>
  <si>
    <t>◎A岸田孝弥、大隈昇(日本大人間工学)</t>
  </si>
  <si>
    <t>◎A大久保尭夫、丹野正明（日本大生産工学人間工学）</t>
  </si>
  <si>
    <t>◎A森岡三生(日本大・医)</t>
  </si>
  <si>
    <t>◎A堀江良典（日本大・生産工学部）</t>
  </si>
  <si>
    <t>◎A大久保堯夫（日本大生産工部）</t>
  </si>
  <si>
    <t>◎A麻生宰・菊地哲茂・安部良二・辻秀男（九州大温研外科）</t>
  </si>
  <si>
    <t>◎A麻生宰（九州大温研外科）</t>
  </si>
  <si>
    <t>◎A野本亀久雄（九州大生医研免疫）</t>
  </si>
  <si>
    <t>◎A延永正（九州大生医研内科）</t>
  </si>
  <si>
    <t>◎A秋吉毅（九州大生医研外科）</t>
  </si>
  <si>
    <t>◎A矢永尚士（九州大生医研気候内科）</t>
  </si>
  <si>
    <t>◎A垣本毅一(九州大歯生化学)</t>
  </si>
  <si>
    <t>◎A石内愛美（九州大院）／◎Aユジョンワン（柳政完）（広島大院）／◎A山本真史（京都大院）／◎A永橋崇史（九州大院）</t>
  </si>
  <si>
    <t>◎A謝チエ（九州大院）／◎A中島弘貴（九州大院）／◎A西川孝広（九州大院）</t>
  </si>
  <si>
    <t>足立勝哉、鳥居正史（九州工大）、宮林達也（熊本学園大）</t>
  </si>
  <si>
    <t>◎A楢崎幸浩、和田親宗（九州工大院）</t>
  </si>
  <si>
    <t>◎A塩満春彦（九州大院）◎A／岩崎泰典（九州工大院）</t>
  </si>
  <si>
    <t>◎A菊池安行（千葉大・工学・工業意匠）</t>
    <rPh sb="3" eb="4">
      <t>イケ</t>
    </rPh>
    <phoneticPr fontId="2"/>
  </si>
  <si>
    <t>◎A菊池安行（武蔵野女子大）</t>
    <rPh sb="3" eb="4">
      <t>イケ</t>
    </rPh>
    <phoneticPr fontId="2"/>
  </si>
  <si>
    <t>菊地和夫（九州芸工大）</t>
    <rPh sb="2" eb="4">
      <t>カズオ</t>
    </rPh>
    <phoneticPr fontId="2"/>
  </si>
  <si>
    <t>◎A山田泰行（順天堂大・院）、◎A青木長朗（東京農工大）</t>
    <phoneticPr fontId="2"/>
  </si>
  <si>
    <t>◎A中島史朗（広島大学大学院総合科学研究科）／◎A佐藤昭雅（武蔵野大学大学院）／◎A立川公子（武蔵野大学）</t>
    <phoneticPr fontId="2"/>
  </si>
  <si>
    <t>●</t>
    <phoneticPr fontId="2"/>
  </si>
  <si>
    <t>.</t>
    <phoneticPr fontId="2"/>
  </si>
  <si>
    <t>↓検出条件の結果→</t>
    <rPh sb="1" eb="3">
      <t>ケンシュツ</t>
    </rPh>
    <rPh sb="3" eb="5">
      <t>ジョウケン</t>
    </rPh>
    <rPh sb="6" eb="8">
      <t>ケッカ</t>
    </rPh>
    <phoneticPr fontId="2"/>
  </si>
  <si>
    <t>データベースの説明</t>
    <rPh sb="7" eb="9">
      <t>セツメイ</t>
    </rPh>
    <phoneticPr fontId="2"/>
  </si>
  <si>
    <t>１．フィルタでの分類の構成</t>
    <rPh sb="8" eb="10">
      <t>ブンルイ</t>
    </rPh>
    <rPh sb="11" eb="13">
      <t>コウセイ</t>
    </rPh>
    <phoneticPr fontId="2"/>
  </si>
  <si>
    <t>　左側が大きな分類で、右側は、その分類の中の分類的な傾向がある。しかし、必ずしもそうばかりではなく、下位の分類を単独で利用するのが効果的な場合もある。</t>
    <rPh sb="1" eb="3">
      <t>ヒダリガワ</t>
    </rPh>
    <rPh sb="4" eb="5">
      <t>オオ</t>
    </rPh>
    <rPh sb="7" eb="9">
      <t>ブンルイ</t>
    </rPh>
    <rPh sb="11" eb="13">
      <t>ミギガワ</t>
    </rPh>
    <rPh sb="17" eb="19">
      <t>ブンルイ</t>
    </rPh>
    <rPh sb="20" eb="21">
      <t>ナカ</t>
    </rPh>
    <rPh sb="22" eb="25">
      <t>ブンルイテキ</t>
    </rPh>
    <rPh sb="26" eb="28">
      <t>ケイコウ</t>
    </rPh>
    <rPh sb="36" eb="37">
      <t>カナラ</t>
    </rPh>
    <rPh sb="50" eb="52">
      <t>カイ</t>
    </rPh>
    <rPh sb="53" eb="55">
      <t>ブンルイ</t>
    </rPh>
    <rPh sb="56" eb="58">
      <t>タンドク</t>
    </rPh>
    <rPh sb="59" eb="61">
      <t>リヨウ</t>
    </rPh>
    <rPh sb="65" eb="68">
      <t>コウカテキ</t>
    </rPh>
    <rPh sb="69" eb="71">
      <t>バアイ</t>
    </rPh>
    <phoneticPr fontId="2"/>
  </si>
  <si>
    <t>研修・催事</t>
  </si>
  <si>
    <t>追悼・訃報</t>
  </si>
  <si>
    <t>題名（特集などのタイトルが多い）</t>
  </si>
  <si>
    <t>国際会議</t>
  </si>
  <si>
    <t>慶事</t>
  </si>
  <si>
    <t>論説</t>
  </si>
  <si>
    <t>記録</t>
  </si>
  <si>
    <t>記事</t>
  </si>
  <si>
    <t>国際</t>
  </si>
  <si>
    <t>海外文化</t>
  </si>
  <si>
    <t>思う</t>
  </si>
  <si>
    <t>会員だより</t>
  </si>
  <si>
    <t>（「対象」「インデックス」の分類では、分類項目以外の「空白」部が主要部）</t>
    <rPh sb="2" eb="4">
      <t>タイショウ</t>
    </rPh>
    <rPh sb="14" eb="16">
      <t>ブンルイ</t>
    </rPh>
    <rPh sb="19" eb="21">
      <t>ブンルイ</t>
    </rPh>
    <rPh sb="21" eb="23">
      <t>コウモク</t>
    </rPh>
    <rPh sb="23" eb="25">
      <t>イガイ</t>
    </rPh>
    <rPh sb="27" eb="29">
      <t>クウハク</t>
    </rPh>
    <rPh sb="30" eb="31">
      <t>ブ</t>
    </rPh>
    <rPh sb="32" eb="34">
      <t>シュヨウ</t>
    </rPh>
    <rPh sb="34" eb="35">
      <t>ブ</t>
    </rPh>
    <phoneticPr fontId="10"/>
  </si>
  <si>
    <t>（各分類間での階層関係はほとんどない）</t>
    <rPh sb="1" eb="4">
      <t>カクブンルイ</t>
    </rPh>
    <rPh sb="4" eb="5">
      <t>カン</t>
    </rPh>
    <rPh sb="7" eb="9">
      <t>カイソウ</t>
    </rPh>
    <rPh sb="9" eb="11">
      <t>カンケイ</t>
    </rPh>
    <phoneticPr fontId="10"/>
  </si>
  <si>
    <t>&lt;話題らん&gt;（参加記が2題）</t>
  </si>
  <si>
    <t>開催記（個々の文章で、大会開催報告や参加記、受賞の感想など）</t>
  </si>
  <si>
    <t>他（他学会との共催）</t>
  </si>
  <si>
    <t>発表：研修会他</t>
  </si>
  <si>
    <t>共生</t>
  </si>
  <si>
    <t>発表：特別講演</t>
  </si>
  <si>
    <t>（「大会」の項目に以下が加わる）</t>
    <rPh sb="2" eb="4">
      <t>タイカイ</t>
    </rPh>
    <rPh sb="6" eb="8">
      <t>コウモク</t>
    </rPh>
    <rPh sb="9" eb="11">
      <t>イカ</t>
    </rPh>
    <rPh sb="12" eb="13">
      <t>クワ</t>
    </rPh>
    <phoneticPr fontId="10"/>
  </si>
  <si>
    <t>&lt;記事&gt;</t>
  </si>
  <si>
    <t>発表：シンポジウム（シンポジウムの各演目）</t>
  </si>
  <si>
    <t>九州地方会（後に西日本地方会へ移行）</t>
  </si>
  <si>
    <t>&lt;論説&gt;</t>
  </si>
  <si>
    <t>発表：一般（一般演題の各演題）</t>
  </si>
  <si>
    <t>西日本地方会</t>
  </si>
  <si>
    <t>題名（発表はあるが抄録はないもの）</t>
  </si>
  <si>
    <t>提示（プログラム、開催案内など）</t>
  </si>
  <si>
    <t>東日本地方会</t>
  </si>
  <si>
    <t>抄録まとめ（司会者などがまとめたもの）</t>
  </si>
  <si>
    <t>&lt;代表：特集.副&gt;</t>
  </si>
  <si>
    <t>全国</t>
  </si>
  <si>
    <t>&lt;代表：特集&gt;（会報としての特集記事となっている場合）</t>
  </si>
  <si>
    <t>大会</t>
    <rPh sb="0" eb="2">
      <t>タイカイ</t>
    </rPh>
    <phoneticPr fontId="10"/>
  </si>
  <si>
    <t>受賞記</t>
  </si>
  <si>
    <t>代表：テーマ（主にシンポジウムのテーマ）</t>
  </si>
  <si>
    <t>代表：抄録.副（分割された抄録集や司会者のまとめ）</t>
  </si>
  <si>
    <t>催事（退職、交流会関係など）</t>
  </si>
  <si>
    <t>代表：抄録（最初の抄録集）</t>
  </si>
  <si>
    <t>発表会（発表抄録のある夏季研修会など）</t>
    <rPh sb="4" eb="6">
      <t>ハッピョウ</t>
    </rPh>
    <rPh sb="6" eb="8">
      <t>ショウロク</t>
    </rPh>
    <rPh sb="11" eb="13">
      <t>カキ</t>
    </rPh>
    <rPh sb="13" eb="16">
      <t>ケンシュウカイ</t>
    </rPh>
    <phoneticPr fontId="10"/>
  </si>
  <si>
    <t>記録（口述の記録）</t>
  </si>
  <si>
    <t>代表：会.副（開催記（大会開催報告）が多い）</t>
  </si>
  <si>
    <t>講習会</t>
  </si>
  <si>
    <t>代表：会（大会記事の最初、案内であることが多い）</t>
  </si>
  <si>
    <t>開催案内</t>
  </si>
  <si>
    <t>（「代表：」は特集・文集の先頭を示す）</t>
    <rPh sb="2" eb="4">
      <t>ダイヒョウ</t>
    </rPh>
    <rPh sb="7" eb="9">
      <t>トクシュウ</t>
    </rPh>
    <rPh sb="10" eb="12">
      <t>ブンシュウ</t>
    </rPh>
    <rPh sb="13" eb="15">
      <t>セントウ</t>
    </rPh>
    <rPh sb="16" eb="17">
      <t>シメ</t>
    </rPh>
    <phoneticPr fontId="10"/>
  </si>
  <si>
    <t>秋季研修会</t>
  </si>
  <si>
    <t>（以下は「研修・催事」、「大会」、「シンポジウム」で共通）</t>
    <rPh sb="1" eb="3">
      <t>イカ</t>
    </rPh>
    <rPh sb="5" eb="7">
      <t>ケンシュウ</t>
    </rPh>
    <rPh sb="8" eb="10">
      <t>サイジ</t>
    </rPh>
    <rPh sb="13" eb="15">
      <t>タイカイ</t>
    </rPh>
    <rPh sb="26" eb="28">
      <t>キョウツウ</t>
    </rPh>
    <phoneticPr fontId="10"/>
  </si>
  <si>
    <t>夏季研修会</t>
  </si>
  <si>
    <t>国際（国際学会参加記など）</t>
  </si>
  <si>
    <t>催事（他学会開催など）</t>
  </si>
  <si>
    <t>研究室紹介</t>
  </si>
  <si>
    <t>書籍（書評）</t>
  </si>
  <si>
    <t>情報</t>
    <rPh sb="0" eb="2">
      <t>ジョウホウ</t>
    </rPh>
    <phoneticPr fontId="10"/>
  </si>
  <si>
    <t>報告</t>
  </si>
  <si>
    <t>企画他</t>
    <rPh sb="0" eb="2">
      <t>キカク</t>
    </rPh>
    <rPh sb="2" eb="3">
      <t>ホカ</t>
    </rPh>
    <phoneticPr fontId="10"/>
  </si>
  <si>
    <t>会費・刊行</t>
    <rPh sb="3" eb="5">
      <t>カンコウ</t>
    </rPh>
    <phoneticPr fontId="10"/>
  </si>
  <si>
    <t>地方会・国際</t>
  </si>
  <si>
    <t>運営部（執行部、事務局などの交代時のメッセージなど）</t>
  </si>
  <si>
    <t>他事業</t>
  </si>
  <si>
    <t>他会議</t>
  </si>
  <si>
    <t>記念大会運営</t>
  </si>
  <si>
    <t>編集委員会</t>
  </si>
  <si>
    <t>会議</t>
  </si>
  <si>
    <t>憩</t>
  </si>
  <si>
    <t>&lt;代表：特集&gt;</t>
  </si>
  <si>
    <t>編集（募集）</t>
  </si>
  <si>
    <t>案内・連絡</t>
  </si>
  <si>
    <t>編集（投稿規定）</t>
  </si>
  <si>
    <t>運営</t>
  </si>
  <si>
    <t>JHE</t>
    <phoneticPr fontId="10"/>
  </si>
  <si>
    <t>総目次.大会</t>
  </si>
  <si>
    <t>総目次.会報</t>
  </si>
  <si>
    <t>総目次.JHE</t>
  </si>
  <si>
    <t>索引（データベース検出例）</t>
  </si>
  <si>
    <t>DB・索引</t>
  </si>
  <si>
    <t>事業</t>
    <rPh sb="0" eb="2">
      <t>ジギョウ</t>
    </rPh>
    <phoneticPr fontId="10"/>
  </si>
  <si>
    <t>●（各巻の見出し）</t>
    <rPh sb="2" eb="3">
      <t>カク</t>
    </rPh>
    <rPh sb="3" eb="4">
      <t>カン</t>
    </rPh>
    <rPh sb="5" eb="7">
      <t>ミダ</t>
    </rPh>
    <phoneticPr fontId="10"/>
  </si>
  <si>
    <t>代表：特集.副（特集の一部が後続の号に掲載される場合の継続掲載部）</t>
    <rPh sb="0" eb="2">
      <t>ダイヒョウ</t>
    </rPh>
    <rPh sb="3" eb="5">
      <t>トクシュウ</t>
    </rPh>
    <rPh sb="6" eb="7">
      <t>フク</t>
    </rPh>
    <rPh sb="8" eb="10">
      <t>トクシュウ</t>
    </rPh>
    <rPh sb="11" eb="13">
      <t>イチブ</t>
    </rPh>
    <rPh sb="14" eb="16">
      <t>コウゾク</t>
    </rPh>
    <rPh sb="17" eb="18">
      <t>ゴウ</t>
    </rPh>
    <rPh sb="19" eb="21">
      <t>ケイサイ</t>
    </rPh>
    <rPh sb="24" eb="26">
      <t>バアイ</t>
    </rPh>
    <rPh sb="27" eb="29">
      <t>ケイゾク</t>
    </rPh>
    <rPh sb="29" eb="31">
      <t>ケイサイ</t>
    </rPh>
    <rPh sb="31" eb="32">
      <t>ブ</t>
    </rPh>
    <phoneticPr fontId="10"/>
  </si>
  <si>
    <t>代表：特集（各特集の最初のページ）</t>
    <rPh sb="0" eb="2">
      <t>ダイヒョウ</t>
    </rPh>
    <rPh sb="3" eb="5">
      <t>トクシュウ</t>
    </rPh>
    <rPh sb="6" eb="7">
      <t>カク</t>
    </rPh>
    <rPh sb="7" eb="9">
      <t>トクシュウ</t>
    </rPh>
    <rPh sb="10" eb="12">
      <t>サイショ</t>
    </rPh>
    <phoneticPr fontId="10"/>
  </si>
  <si>
    <t>以下の2つの分類は、上位の分類とは関係なく、種々の分類で存在する。</t>
    <rPh sb="0" eb="2">
      <t>イカ</t>
    </rPh>
    <rPh sb="6" eb="8">
      <t>ブンルイ</t>
    </rPh>
    <rPh sb="10" eb="12">
      <t>ジョウイ</t>
    </rPh>
    <rPh sb="13" eb="15">
      <t>ブンルイ</t>
    </rPh>
    <rPh sb="17" eb="19">
      <t>カンケイ</t>
    </rPh>
    <rPh sb="22" eb="24">
      <t>シュシュ</t>
    </rPh>
    <rPh sb="25" eb="27">
      <t>ブンルイ</t>
    </rPh>
    <rPh sb="28" eb="30">
      <t>ソンザイ</t>
    </rPh>
    <phoneticPr fontId="10"/>
  </si>
  <si>
    <t>性質</t>
    <rPh sb="0" eb="2">
      <t>セイシツ</t>
    </rPh>
    <phoneticPr fontId="10"/>
  </si>
  <si>
    <t>インデックス</t>
    <phoneticPr fontId="10"/>
  </si>
  <si>
    <t>対象</t>
    <rPh sb="0" eb="2">
      <t>タイショウ</t>
    </rPh>
    <phoneticPr fontId="10"/>
  </si>
  <si>
    <t>大分類</t>
    <rPh sb="0" eb="3">
      <t>ダイブンルイ</t>
    </rPh>
    <phoneticPr fontId="10"/>
  </si>
  <si>
    <t>存在はするけれど、ほとんど利用価値がない</t>
    <rPh sb="0" eb="2">
      <t>ソンザイ</t>
    </rPh>
    <rPh sb="13" eb="15">
      <t>リヨウ</t>
    </rPh>
    <rPh sb="15" eb="17">
      <t>カチ</t>
    </rPh>
    <phoneticPr fontId="2"/>
  </si>
  <si>
    <t>　&lt;&gt;で囲まれている分類項目は、存在はするが、その例数も少なく、分類としての価値はない。他の分類との関係で存在するだけ。</t>
    <rPh sb="4" eb="5">
      <t>カコ</t>
    </rPh>
    <rPh sb="10" eb="12">
      <t>ブンルイ</t>
    </rPh>
    <rPh sb="12" eb="14">
      <t>コウモク</t>
    </rPh>
    <rPh sb="16" eb="18">
      <t>ソンザイ</t>
    </rPh>
    <rPh sb="25" eb="26">
      <t>レイ</t>
    </rPh>
    <rPh sb="26" eb="27">
      <t>スウ</t>
    </rPh>
    <rPh sb="28" eb="29">
      <t>スク</t>
    </rPh>
    <rPh sb="32" eb="34">
      <t>ブンルイ</t>
    </rPh>
    <rPh sb="38" eb="40">
      <t>カチ</t>
    </rPh>
    <rPh sb="44" eb="45">
      <t>タ</t>
    </rPh>
    <rPh sb="46" eb="48">
      <t>ブンルイ</t>
    </rPh>
    <rPh sb="50" eb="52">
      <t>カンケイ</t>
    </rPh>
    <rPh sb="53" eb="55">
      <t>ソンザイ</t>
    </rPh>
    <phoneticPr fontId="2"/>
  </si>
  <si>
    <t>疲労</t>
    <rPh sb="0" eb="2">
      <t>ヒロウ</t>
    </rPh>
    <phoneticPr fontId="2"/>
  </si>
  <si>
    <t>必須/選択</t>
    <rPh sb="0" eb="2">
      <t>ヒッス</t>
    </rPh>
    <rPh sb="3" eb="5">
      <t>センタク</t>
    </rPh>
    <phoneticPr fontId="2"/>
  </si>
  <si>
    <t>必須</t>
    <rPh sb="0" eb="2">
      <t>ヒッス</t>
    </rPh>
    <phoneticPr fontId="2"/>
  </si>
  <si>
    <t>「題名」「著者」「ＫＷ］は間違いの確認、変更の要望を特にお願いしたい項目です。</t>
    <rPh sb="1" eb="3">
      <t>ダイメイ</t>
    </rPh>
    <rPh sb="5" eb="7">
      <t>チョシャ</t>
    </rPh>
    <rPh sb="13" eb="15">
      <t>マチガ</t>
    </rPh>
    <rPh sb="17" eb="19">
      <t>カクニン</t>
    </rPh>
    <rPh sb="20" eb="22">
      <t>ヘンコウ</t>
    </rPh>
    <rPh sb="23" eb="25">
      <t>ヨウボウ</t>
    </rPh>
    <rPh sb="26" eb="27">
      <t>トク</t>
    </rPh>
    <rPh sb="29" eb="30">
      <t>ネガ</t>
    </rPh>
    <rPh sb="34" eb="36">
      <t>コウモク</t>
    </rPh>
    <phoneticPr fontId="2"/>
  </si>
  <si>
    <t>変更を禁止するセル</t>
    <rPh sb="0" eb="2">
      <t>ヘンコウ</t>
    </rPh>
    <rPh sb="3" eb="5">
      <t>キンシ</t>
    </rPh>
    <phoneticPr fontId="2"/>
  </si>
  <si>
    <t>代表：テーマ.会（特定のテーマを持つ会で、
研修会であることが多い）</t>
    <phoneticPr fontId="10"/>
  </si>
  <si>
    <t>シンポジウム</t>
    <phoneticPr fontId="10"/>
  </si>
  <si>
    <t>（単独で開催されているシンポジウム形式
のものは、「研修・催事」の「発表会」にある。</t>
    <phoneticPr fontId="10"/>
  </si>
  <si>
    <t>他一般
（一般の記事）</t>
    <phoneticPr fontId="10"/>
  </si>
  <si>
    <t>「Ctrl + Alt + l(エル)」でフィルタが更新されます（シートの保護をしていない場合。また先頭から表示されているとは限りません）</t>
    <rPh sb="26" eb="28">
      <t>コウシン</t>
    </rPh>
    <rPh sb="37" eb="39">
      <t>ホゴ</t>
    </rPh>
    <rPh sb="45" eb="47">
      <t>バアイ</t>
    </rPh>
    <rPh sb="50" eb="52">
      <t>セントウ</t>
    </rPh>
    <rPh sb="54" eb="56">
      <t>ヒョウジ</t>
    </rPh>
    <rPh sb="63" eb="64">
      <t>カギ</t>
    </rPh>
    <phoneticPr fontId="2"/>
  </si>
  <si>
    <t>◎A大箸</t>
    <rPh sb="2" eb="3">
      <t>オオ</t>
    </rPh>
    <rPh sb="3" eb="4">
      <t>ハシ</t>
    </rPh>
    <phoneticPr fontId="2"/>
  </si>
  <si>
    <t>利用</t>
    <rPh sb="0" eb="2">
      <t>リヨウ</t>
    </rPh>
    <phoneticPr fontId="2"/>
  </si>
  <si>
    <t>変更は１</t>
    <rPh sb="0" eb="2">
      <t>ヘンコウ</t>
    </rPh>
    <phoneticPr fontId="2"/>
  </si>
  <si>
    <t>以上の検索全体：</t>
    <rPh sb="0" eb="2">
      <t>イジョウ</t>
    </rPh>
    <rPh sb="3" eb="5">
      <t>ケンサク</t>
    </rPh>
    <rPh sb="5" eb="7">
      <t>ゼンタイ</t>
    </rPh>
    <phoneticPr fontId="2"/>
  </si>
  <si>
    <t>司会：◎A岡田明（大阪市立大）</t>
  </si>
  <si>
    <t>◎A廣瀬有加1）、岡田明2）、山下久仁子1）／1）大阪市立大学、2）大阪市立大院</t>
  </si>
  <si>
    <t>◎A吉竹博（労働科研）</t>
    <phoneticPr fontId="2"/>
  </si>
  <si>
    <t>◎A坂本弘（三重大）</t>
    <phoneticPr fontId="2"/>
  </si>
  <si>
    <t>司会：早弓惇（日女体大）</t>
    <phoneticPr fontId="2"/>
  </si>
  <si>
    <t>◎A平田昌（福教大家政）</t>
  </si>
  <si>
    <t>◎A萩原仁（広大教育体育）</t>
  </si>
  <si>
    <t>◎A早弓惇（日本女子体育大学）</t>
  </si>
  <si>
    <t>◎A早弓惇（日本女子体大）</t>
    <phoneticPr fontId="2"/>
  </si>
  <si>
    <t>◎A野沢浩（労働科学研究所社会科学部・亜細亜大学法学部）</t>
    <phoneticPr fontId="2"/>
  </si>
  <si>
    <t>◎A富田守（お茶の水大）</t>
    <phoneticPr fontId="2"/>
  </si>
  <si>
    <t>◎A石井勝</t>
    <phoneticPr fontId="2"/>
  </si>
  <si>
    <t>◎A渡辺孟（愛媛大）</t>
    <phoneticPr fontId="2"/>
  </si>
  <si>
    <t>◎A服部昭（海上労研）</t>
    <phoneticPr fontId="2"/>
  </si>
  <si>
    <t>◎A裵起範(べ・ギボム)(九州芸工大院)、佐藤陽彦(九州芸工大)</t>
    <phoneticPr fontId="2"/>
  </si>
  <si>
    <t>◎A西澤哲（東京都老人総合研究所）</t>
    <phoneticPr fontId="2"/>
  </si>
  <si>
    <t>◎A小木和孝（労研）、川上剛（ILOアジア太平洋総局）</t>
    <phoneticPr fontId="2"/>
  </si>
  <si>
    <t>◎A日暮泰男・熊倉博雄（大阪大院）、安永雅博・丸山聡（サクラクレパス）</t>
    <phoneticPr fontId="2"/>
  </si>
  <si>
    <t>◎A許海波1）、橋本修左2）／1）武蔵野大院、2）武蔵野大</t>
    <phoneticPr fontId="2"/>
  </si>
  <si>
    <t>◎A蔡南1）、橋本修左2）／1）武蔵野大院、2）武蔵野大</t>
    <phoneticPr fontId="2"/>
  </si>
  <si>
    <t>◎A柳政完（広島大院）</t>
    <phoneticPr fontId="2"/>
  </si>
  <si>
    <t>◎A真家和生（大妻女子大）、◎A早己惇（日本女子体育大）、◎A池上徹（千葉工大）、◎A森和夫（職業能力開発大）</t>
    <phoneticPr fontId="2"/>
  </si>
  <si>
    <t>◎A岡田衛（和歌山大院生）</t>
    <phoneticPr fontId="2"/>
  </si>
  <si>
    <t>◎A早弓惇（日本女子体育大）</t>
    <phoneticPr fontId="2"/>
  </si>
  <si>
    <t>◎A佐倉翔（札幌学院大）</t>
    <phoneticPr fontId="2"/>
  </si>
  <si>
    <t>◎A森和夫（東京農工大）</t>
    <phoneticPr fontId="2"/>
  </si>
  <si>
    <t>◎A山本隆（大阪大）</t>
    <phoneticPr fontId="2"/>
  </si>
  <si>
    <t>◎A甲洋介（法政大）</t>
    <phoneticPr fontId="2"/>
  </si>
  <si>
    <t>◎A熊野建（関西大）</t>
    <phoneticPr fontId="2"/>
  </si>
  <si>
    <t>◎A柳谷登志雄（順天堂大）、松本哲也・山田泰行・杉浦幸・菊地奈美（順天堂大院）、水野有希（武蔵野大）、水野基樹（順天堂大）</t>
    <phoneticPr fontId="2"/>
  </si>
  <si>
    <t>◎A山田泰行（順天堂大院）、菊地奈美（順天堂大）、杉浦幸（順天堂大院）、柳谷登志雄・田中純夫（順天堂大）、水野有希（武蔵野大）、水野基樹（順天堂大）</t>
    <phoneticPr fontId="2"/>
  </si>
  <si>
    <t>◎A堀野定雄・森みどり（神奈川大）、片山硬・北島創・久保登（日本自動車研）</t>
    <phoneticPr fontId="2"/>
  </si>
  <si>
    <t>◎A安保英勇1）、與古田孝夫2）、簗瀬誠3）、江﨑一朗4）、木ノ上高章5）、近藤功行6）／1）東北大院、2）琉球大院、3）志學館大、4）鹿児島大院、5）東海大、6）沖縄キリスト教学院大</t>
    <phoneticPr fontId="2"/>
  </si>
  <si>
    <t>◎A藤家馨・片本隆二1）、青木幹太・岸信彦2）、寺師良輝1）／1）総合せき損センター、2）九州産業大</t>
    <phoneticPr fontId="2"/>
  </si>
  <si>
    <t>◎A小木和孝、吉川徹、酒井一博（労研）</t>
    <phoneticPr fontId="2"/>
  </si>
  <si>
    <t>◎A松田文子（労研、武蔵野大）、竹内由利子（ＩＴＩエルゴコンサルタンシー、川口短大）、池上徹（ＩＴＩエルゴコンサルタンシー）、水野有希（労研、武蔵野大）、吉川徹・酒井一博（労研）</t>
    <phoneticPr fontId="2"/>
  </si>
  <si>
    <t>◎A山田泰行（順天堂大）、岡康大（ミズノ株）、川田裕次郎（順天堂大院）、水野基樹・広沢正孝（順天堂大）</t>
    <phoneticPr fontId="2"/>
  </si>
  <si>
    <t>◎A吉野正規（ステップリハビリケアサービス）、大橋信夫（労研）</t>
    <phoneticPr fontId="2"/>
  </si>
  <si>
    <t>◎A前嶋充・宇都宮大祐・鈴木美帆子・船岡菜々子・星森人1)、芳地泰幸3)、水野基樹2)3)／1)順天堂大、2)順天堂大、3)順天堂大院</t>
    <phoneticPr fontId="2"/>
  </si>
  <si>
    <t>◎A増澤洋一／千葉工業大学</t>
    <phoneticPr fontId="2"/>
  </si>
  <si>
    <t>◎A小木和孝（労研）、齊木裕介・堀野定雄・佐伯英敏（神奈川大）</t>
    <phoneticPr fontId="2"/>
  </si>
  <si>
    <t>オーガナイザー：榎原毅／名古屋市立大院、松村秋芳／防衛医科大学校、司会:酒井一博／労研</t>
    <phoneticPr fontId="2"/>
  </si>
  <si>
    <t>◎A松村秋芳1）、竹内京子2）、中村好宏1）、樋桂3）、真家和生4）／1）防衛医科大学校、2）帝京平成大、3）文京学院大、4）大妻女子大</t>
    <phoneticPr fontId="2"/>
  </si>
  <si>
    <t>◎A水野喜信1）、山岡俊樹2）／1）林病院、2）京都女子大</t>
    <phoneticPr fontId="2"/>
  </si>
  <si>
    <t>◎A田中望1）、藤井勝紀・池田良夫・竹中嘉久2）／1）東海学園大、2愛知工業大</t>
    <phoneticPr fontId="2"/>
  </si>
  <si>
    <t>◎A寺島名織・檜垣里・稲田有里・源田かおる1）、棚橋信雄2）、樋口桂3）、松村秋芳4）／1）文京学院大女子高、2）文京学院大、3）文京学院大、4）防衛医科大学校</t>
    <phoneticPr fontId="2"/>
  </si>
  <si>
    <t>◎A中島弘貴・Irma Nur Afiah・Ping Yeap Loh（九州大院）、福元清剛（静岡大）、福田修（佐賀大）、村木里志（九州大院）</t>
    <phoneticPr fontId="2"/>
  </si>
  <si>
    <t>◎A山田泰行1）2）、清水輝子3）、淺野優治3）、榎原毅4）、水野基樹1）2）／1）順天堂大、2）順天堂大院、3）大雄会第一病院、4）名古屋市立大院</t>
    <phoneticPr fontId="2"/>
  </si>
  <si>
    <t>◎A金城悟（東京成徳短大）、金城久美子（聖徳大院）</t>
    <phoneticPr fontId="2"/>
  </si>
  <si>
    <t>◎A梶川真美1）、橋本修左2）／1）武蔵野大院、2）武蔵野大</t>
    <phoneticPr fontId="2"/>
  </si>
  <si>
    <t>◎A深澤瑞紀1）、橋本修左2）／1）武蔵野大院、2）武蔵野大</t>
    <phoneticPr fontId="2"/>
  </si>
  <si>
    <t>◎A富田守</t>
    <phoneticPr fontId="2"/>
  </si>
  <si>
    <t>◎A岩田浩子（名古屋女子大）</t>
    <phoneticPr fontId="2"/>
  </si>
  <si>
    <t>司会：長尾愛彦（鹿屋体育大）、発題者：佐藤陽彦（九州芸工大）、今井義量（鹿屋体育大）</t>
    <rPh sb="0" eb="2">
      <t>シカイ</t>
    </rPh>
    <rPh sb="8" eb="10">
      <t>カノヤ</t>
    </rPh>
    <rPh sb="10" eb="13">
      <t>タイイクダイ</t>
    </rPh>
    <rPh sb="15" eb="17">
      <t>ハツダイ</t>
    </rPh>
    <rPh sb="17" eb="18">
      <t>シャ</t>
    </rPh>
    <rPh sb="24" eb="29">
      <t>キュウシュウゲイコウダイ</t>
    </rPh>
    <rPh sb="36" eb="38">
      <t>カノヤ</t>
    </rPh>
    <rPh sb="38" eb="41">
      <t>タイイクダイ</t>
    </rPh>
    <phoneticPr fontId="2"/>
  </si>
  <si>
    <t>◎A井谷徹（岡山大・医・衛生）</t>
    <phoneticPr fontId="2"/>
  </si>
  <si>
    <t>◎A中村正（長崎大・医・衛生）</t>
    <phoneticPr fontId="2"/>
  </si>
  <si>
    <t>◎A篠崎信男（人口問題研究所）</t>
    <phoneticPr fontId="2"/>
  </si>
  <si>
    <t>◎A近藤四郎（京都大・霊長研）</t>
    <phoneticPr fontId="2"/>
  </si>
  <si>
    <t>◎A吉田敬一（昭和大・医・公衆衛生）</t>
    <phoneticPr fontId="2"/>
  </si>
  <si>
    <t>◎A篠崎信男（人口問題研）</t>
    <phoneticPr fontId="2"/>
  </si>
  <si>
    <t>◎A阿久津邦男（専修大）</t>
    <phoneticPr fontId="2"/>
  </si>
  <si>
    <t>◎A大箸純也（九州芸工大）、Kurt Jørgensen(August Krogh Institute）、Pernille Kofoed Nielsen（NIOH in Denmark）</t>
    <phoneticPr fontId="2"/>
  </si>
  <si>
    <t>◎A楊炫叡（千葉大院）、堀田明裕（千葉大）</t>
    <rPh sb="3" eb="4">
      <t>ゲン</t>
    </rPh>
    <phoneticPr fontId="2"/>
  </si>
  <si>
    <t>◎A岩渕美香、杉崎義浩、楊炫叡（千葉大院）、堀田明裕（千葉大）、永島慶士（ライオン株式会社）</t>
    <phoneticPr fontId="2"/>
  </si>
  <si>
    <t>◎A楊炫叡、堀田明裕（千葉大）</t>
    <phoneticPr fontId="2"/>
  </si>
  <si>
    <t>大箸</t>
    <rPh sb="0" eb="1">
      <t>オオ</t>
    </rPh>
    <rPh sb="1" eb="2">
      <t>ハシ</t>
    </rPh>
    <phoneticPr fontId="2"/>
  </si>
  <si>
    <t>全国51/香原先生追悼集会報告/会報データベース紹介</t>
    <rPh sb="0" eb="2">
      <t>ゼンコク</t>
    </rPh>
    <rPh sb="5" eb="7">
      <t>コウハラ</t>
    </rPh>
    <rPh sb="7" eb="9">
      <t>センセイ</t>
    </rPh>
    <rPh sb="9" eb="11">
      <t>ツイトウ</t>
    </rPh>
    <rPh sb="11" eb="13">
      <t>シュウカイ</t>
    </rPh>
    <rPh sb="13" eb="15">
      <t>ホウコク</t>
    </rPh>
    <rPh sb="16" eb="18">
      <t>カイホウ</t>
    </rPh>
    <rPh sb="24" eb="26">
      <t>ショウカイ</t>
    </rPh>
    <phoneticPr fontId="2"/>
  </si>
  <si>
    <t>11-12</t>
    <phoneticPr fontId="2"/>
  </si>
  <si>
    <t>富山市</t>
    <rPh sb="0" eb="2">
      <t>トヤマ</t>
    </rPh>
    <rPh sb="2" eb="3">
      <t>シ</t>
    </rPh>
    <phoneticPr fontId="3"/>
  </si>
  <si>
    <t>富山大学</t>
    <rPh sb="0" eb="2">
      <t>トヤマ</t>
    </rPh>
    <rPh sb="2" eb="4">
      <t>ダイガク</t>
    </rPh>
    <phoneticPr fontId="2"/>
  </si>
  <si>
    <t>歩いて暮らせる街づくり：富山大学歩行圏コミュニティ研究会の取り組み</t>
  </si>
  <si>
    <t>◎A河原雅典／富山大学</t>
  </si>
  <si>
    <t>緊急企画：災害に対して人類働態学ができること</t>
  </si>
  <si>
    <t>司会：河原雅典／富山大学</t>
  </si>
  <si>
    <t>被災者に力を借りる　－レジリエンスデザイン－</t>
  </si>
  <si>
    <t>◎A尾方義人／九州大学 大学院芸術工学研究院</t>
  </si>
  <si>
    <t>原発事故の被災地で垣間見た生活者と学術との間の溝</t>
  </si>
  <si>
    <t>◎A永幡幸司／福島大学</t>
  </si>
  <si>
    <t>東日本大震災から１年を経過した被災自治体職員のメンタルヘルス</t>
  </si>
  <si>
    <t>◎A山田泰行1,2）、長須美和子・原知之・酒井一博1）／1)公益財団法人大原記念労働科学研究所,2)順天堂大学大学院スポーツ健康科学研究科</t>
  </si>
  <si>
    <t>超急性期災害看護の学術的動向と働態学的課題</t>
  </si>
  <si>
    <t>◎A庄司直人・榎原毅／名古屋市立大学大学院医学研究科環境労働衛生学分野</t>
  </si>
  <si>
    <t>高齢者の自転車乗車時におけるふらつき</t>
  </si>
  <si>
    <t>◎A谷田貝一男／日本自転車普及協会　自転車文化センター</t>
  </si>
  <si>
    <t>自転車歩行者道における標識デザインとその視認性について</t>
  </si>
  <si>
    <t>今井駿・◎A岡田明／大阪市立大学大学院生活科学研究科</t>
  </si>
  <si>
    <t>自転車用ヘルメットのファッション性に関する大学生の意識</t>
  </si>
  <si>
    <t>◎A加藤麻樹1)、荒木鳳大1)、下平佳江2)、御子柴慶治3)／1)早稲田大学,2)長野県短期大学,3)ライトウェイプロダクツジャパン(株)</t>
  </si>
  <si>
    <t>自転車専用ドライブレコーダー記録データ分析から判った自転車走行の安全性</t>
  </si>
  <si>
    <t>◎A堀野定雄1)、浮穴浩二2)／1)神奈川大学工学研所,2)UKコンサルタント</t>
  </si>
  <si>
    <t>車いす装着ドライブレコーダーで促進する共生交通対話：鎌倉の事例</t>
  </si>
  <si>
    <t>車いすのティッピングレバー形状が段差乗り上げ操作を行う介助者の筋活動に及ぼす影響</t>
  </si>
  <si>
    <t>◎A能登裕子1)、村木里志2)／1)九州大学大学院医学研究院保健学部門,2)九州大学大学院芸術工学研究院デザイン人間科学部門</t>
  </si>
  <si>
    <t>ダイバーシティの取組状況に関する組織規模別分析</t>
  </si>
  <si>
    <t>◎A岩浅巧1)、水野基樹2)／1)順天堂大学大学院,2)順天堂大学</t>
  </si>
  <si>
    <t>参加型職場環境改善におけるトレーナー短期研修の役割</t>
  </si>
  <si>
    <t>◎A小木和孝、佐野友美／公益財団法人大原記念労働科学研究所</t>
  </si>
  <si>
    <t>スマートフォン内蔵センサーによるライフログデータの信頼性と応用可能性</t>
  </si>
  <si>
    <t>◎A榎原毅1)、秋山知大2)、松河剛司3)、山田泰行4)、庄司直人・山田翔太1)／1)名古屋市立大学大学院医学研究科,2)名古屋市立大学医学部,3)愛知工業大学情報科学部,4)順天堂大学スポーツ健康科学部</t>
  </si>
  <si>
    <t>労働形態の多様化に伴う非特定作業空間における労働安全衛生上の課題</t>
  </si>
  <si>
    <t>◎A松田文子・池上徹1)、庄司直人2)、榎原毅2)／1)公益財団法人大原記念労働科学研究所,2)名古屋市立大学大学院医学研究科</t>
  </si>
  <si>
    <t>身体運動の大きさと形を表象する発声音の特徴</t>
  </si>
  <si>
    <t>◎A山内直人1)、篠原和子・田中秀幸2)／1)国士舘大学体育学部,2)東京農工大学大学院工学研究院</t>
  </si>
  <si>
    <t>ふるえ疾患者（本態性振戦患者）に対するふるえ抑制器（パームサポーター）の評価研究</t>
  </si>
  <si>
    <t>◎A坂本和義1)、井口竹喜・一柳健2)／1)電気通信大学産学官連携センター,2)菊池製作所ものづくりメカトロ研究所</t>
  </si>
  <si>
    <t>◎A水戸和幸・吉田幸哉・白井礼1)、曽我聡子・太田宣康2)／1)電気通信大学,2)花王株式会社生物科学研究所</t>
  </si>
  <si>
    <t>注視対象の運動特性に応じた身体各部の運動軸の時系列変化</t>
  </si>
  <si>
    <t>◎A髙橋雄三／広島市立大学大学院情報科学研究科</t>
  </si>
  <si>
    <t>WIB船内向け自主改善活動での漁船員による改善</t>
  </si>
  <si>
    <t>◎A久宗周二1)、小木和孝2)／1)高崎経済大学経済学部,2)大原記念労働科学研究所</t>
  </si>
  <si>
    <t>離島でのワーキングホリデーの試み　－島根県西ノ島町を例にして－</t>
  </si>
  <si>
    <t>◎A久宗航太1)、久宗周二2)／1)上智大学観光研究会,2)高崎経済大学経済学部</t>
  </si>
  <si>
    <t>制約条件に基づく発想・思考法</t>
  </si>
  <si>
    <t>◎A山岡俊樹／京都女子大学家政学部</t>
  </si>
  <si>
    <t>個人情報とその保護の考え方</t>
  </si>
  <si>
    <t>◎A大箸純也／近畿大学経営ビジネス学科</t>
  </si>
  <si>
    <t>集会報告</t>
    <rPh sb="0" eb="2">
      <t>シュウカイ</t>
    </rPh>
    <rPh sb="2" eb="4">
      <t>ホウコク</t>
    </rPh>
    <phoneticPr fontId="2"/>
  </si>
  <si>
    <t>追悼集会「香原志勢先生が遺されたもの」報告</t>
  </si>
  <si>
    <t>◎A岡田守彦／筑波大学</t>
  </si>
  <si>
    <t>◎A岡田守彦／筑波大学</t>
    <phoneticPr fontId="2"/>
  </si>
  <si>
    <t>富山のものづくり</t>
  </si>
  <si>
    <t>好奇心の巨人に触発されたもの</t>
  </si>
  <si>
    <t>香原志勢「人類働態学」にみる未来志向の生活行為研究</t>
  </si>
  <si>
    <t>◎A小木和孝／労働科学研究所</t>
  </si>
  <si>
    <t>香原志勢先生の知の世界：SLの世界・ぬかり田の世界</t>
  </si>
  <si>
    <t>◎A岸田孝弥／中京大学</t>
  </si>
  <si>
    <t>香原人類働態学からみた海女の生活力</t>
  </si>
  <si>
    <t>◎A真家和生／大妻女子大学</t>
  </si>
  <si>
    <t>香原志勢先生の人類働態学研究：構想半ばのいくつかの未実施テーマについて</t>
  </si>
  <si>
    <t>◎A早弓惇／日本女子大学</t>
  </si>
  <si>
    <t>◎A小島龍平／埼玉医科大学</t>
  </si>
  <si>
    <t>◎A大箸純也／近畿大学</t>
  </si>
  <si>
    <t>追悼集会：香原志勢先生が遺されたもの</t>
    <phoneticPr fontId="2"/>
  </si>
  <si>
    <t>大越有近先生</t>
    <rPh sb="0" eb="2">
      <t>オオゴシ</t>
    </rPh>
    <rPh sb="2" eb="3">
      <t>ア</t>
    </rPh>
    <rPh sb="3" eb="4">
      <t>チカ</t>
    </rPh>
    <rPh sb="4" eb="6">
      <t>センセイ</t>
    </rPh>
    <phoneticPr fontId="2"/>
  </si>
  <si>
    <t>◎A大箸純也／近畿大学経営ビジネス学科</t>
    <phoneticPr fontId="2"/>
  </si>
  <si>
    <t>おはずしかしながらのお願い</t>
  </si>
  <si>
    <t>会報編集委員長：◎A大箸純也／近畿大学</t>
  </si>
  <si>
    <t>元気を出すための、気分転換の、そして働態学会へもっと参加したくなるための会報データベース</t>
    <rPh sb="36" eb="38">
      <t>カイホウ</t>
    </rPh>
    <phoneticPr fontId="2"/>
  </si>
  <si>
    <t>演者：中林美奈子・河原雅典・鳴尾明子／富山大学、髙松寛／星井町地区長寿会、川添晋／三協立山株式会社</t>
    <rPh sb="0" eb="2">
      <t>エンジャ</t>
    </rPh>
    <phoneticPr fontId="2"/>
  </si>
  <si>
    <t>◎A河原雅典・中林美奈子・鳴尾明子／富山大学、髙松寛／星井町地区長寿会、川添晋／三協立山株式会社</t>
    <rPh sb="7" eb="9">
      <t>ナカバヤシ</t>
    </rPh>
    <phoneticPr fontId="2"/>
  </si>
  <si>
    <t>編集（委員長）後記</t>
    <rPh sb="0" eb="2">
      <t>ヘンシュウ</t>
    </rPh>
    <rPh sb="3" eb="6">
      <t>イインチョウ</t>
    </rPh>
    <rPh sb="7" eb="9">
      <t>コウキ</t>
    </rPh>
    <phoneticPr fontId="2"/>
  </si>
  <si>
    <t>◎大熊敏之 ／富山大学</t>
    <phoneticPr fontId="2"/>
  </si>
  <si>
    <t>伊豆市</t>
    <rPh sb="0" eb="3">
      <t>イズシ</t>
    </rPh>
    <phoneticPr fontId="3"/>
  </si>
  <si>
    <t>サイクルスポーツセンター</t>
    <phoneticPr fontId="3"/>
  </si>
  <si>
    <t>東京オリンピック・パラリンピックのために人類働態学ができること～みんなで改善</t>
    <rPh sb="0" eb="2">
      <t>トウキョウ</t>
    </rPh>
    <rPh sb="20" eb="22">
      <t>ジンルイ</t>
    </rPh>
    <rPh sb="22" eb="23">
      <t>ドウ</t>
    </rPh>
    <rPh sb="23" eb="24">
      <t>タイ</t>
    </rPh>
    <rPh sb="24" eb="25">
      <t>ガク</t>
    </rPh>
    <rPh sb="36" eb="38">
      <t>カイゼン</t>
    </rPh>
    <phoneticPr fontId="2"/>
  </si>
  <si>
    <t>OrgNo160704</t>
    <phoneticPr fontId="2"/>
  </si>
  <si>
    <t>把持および膝伸展運動における筋張力維持の加齢特性</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</si>
</sst>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8">
    <font>
      <sz val="11"/>
      <name val="ＭＳ Ｐゴシック"/>
      <family val="3"/>
      <charset val="128"/>
    </font>
    <font>
      <sz val="11"/>
      <color theme="1"/>
      <name val="ＭＳ Ｐゴシック"/>
      <family val="2"/>
      <charset val="128"/>
      <scheme val="minor"/>
    </font>
    <font>
      <sz val="6"/>
      <name val="ＭＳ Ｐゴシック"/>
      <family val="3"/>
      <charset val="128"/>
    </font>
    <font>
      <sz val="6"/>
      <name val="ヒラギノ明朝 Pro W3"/>
      <family val="3"/>
      <charset val="128"/>
    </font>
    <font>
      <u/>
      <sz val="11"/>
      <color indexed="36"/>
      <name val="ＭＳ Ｐゴシック"/>
      <family val="3"/>
      <charset val="128"/>
    </font>
    <font>
      <sz val="11"/>
      <name val="ＭＳ Ｐゴシック"/>
      <family val="3"/>
      <charset val="128"/>
    </font>
    <font>
      <sz val="11"/>
      <name val="ＭＳ Ｐ明朝"/>
      <family val="1"/>
      <charset val="128"/>
    </font>
    <font>
      <sz val="11"/>
      <color theme="0" tint="-4.9989318521683403E-2"/>
      <name val="ＭＳ Ｐゴシック"/>
      <family val="3"/>
      <charset val="128"/>
    </font>
    <font>
      <sz val="10"/>
      <name val="ＭＳ Ｐ明朝"/>
      <family val="1"/>
      <charset val="128"/>
    </font>
    <font>
      <sz val="11"/>
      <color theme="0" tint="-4.9989318521683403E-2"/>
      <name val="ＭＳ Ｐ明朝"/>
      <family val="1"/>
      <charset val="128"/>
    </font>
    <font>
      <sz val="6"/>
      <name val="ＭＳ Ｐゴシック"/>
      <family val="2"/>
      <charset val="128"/>
      <scheme val="minor"/>
    </font>
    <font>
      <sz val="14"/>
      <name val="ＭＳ Ｐゴシック"/>
      <family val="3"/>
      <charset val="128"/>
    </font>
    <font>
      <b/>
      <u/>
      <sz val="11"/>
      <name val="ＭＳ Ｐ明朝"/>
      <family val="1"/>
      <charset val="128"/>
    </font>
    <font>
      <sz val="11"/>
      <color theme="1"/>
      <name val="ＭＳ Ｐ明朝"/>
      <family val="1"/>
      <charset val="128"/>
    </font>
    <font>
      <sz val="8"/>
      <color theme="1"/>
      <name val="ＭＳ Ｐ明朝"/>
      <family val="1"/>
      <charset val="128"/>
    </font>
    <font>
      <b/>
      <u/>
      <sz val="16"/>
      <color theme="1"/>
      <name val="ＭＳ Ｐゴシック"/>
      <family val="3"/>
      <charset val="128"/>
    </font>
    <font>
      <sz val="9"/>
      <name val="ＭＳ Ｐ明朝"/>
      <family val="1"/>
      <charset val="128"/>
    </font>
    <font>
      <sz val="10"/>
      <name val="ＭＳ Ｐゴシック"/>
      <family val="3"/>
      <charset val="128"/>
    </font>
  </fonts>
  <fills count="10">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0000"/>
        <bgColor indexed="64"/>
      </patternFill>
    </fill>
  </fills>
  <borders count="30">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style="medium">
        <color auto="1"/>
      </right>
      <top/>
      <bottom/>
      <diagonal/>
    </border>
    <border>
      <left style="medium">
        <color auto="1"/>
      </left>
      <right style="medium">
        <color auto="1"/>
      </right>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indexed="64"/>
      </top>
      <bottom style="thin">
        <color indexed="64"/>
      </bottom>
      <diagonal/>
    </border>
    <border>
      <left/>
      <right style="medium">
        <color auto="1"/>
      </right>
      <top/>
      <bottom style="thick">
        <color auto="1"/>
      </bottom>
      <diagonal/>
    </border>
    <border>
      <left style="medium">
        <color auto="1"/>
      </left>
      <right style="medium">
        <color auto="1"/>
      </right>
      <top/>
      <bottom style="thick">
        <color auto="1"/>
      </bottom>
      <diagonal/>
    </border>
    <border>
      <left style="medium">
        <color auto="1"/>
      </left>
      <right style="medium">
        <color auto="1"/>
      </right>
      <top style="thick">
        <color auto="1"/>
      </top>
      <bottom/>
      <diagonal/>
    </border>
    <border>
      <left/>
      <right style="medium">
        <color auto="1"/>
      </right>
      <top/>
      <bottom style="mediumDashed">
        <color auto="1"/>
      </bottom>
      <diagonal/>
    </border>
    <border>
      <left style="medium">
        <color auto="1"/>
      </left>
      <right style="medium">
        <color auto="1"/>
      </right>
      <top/>
      <bottom style="mediumDashed">
        <color auto="1"/>
      </bottom>
      <diagonal/>
    </border>
    <border>
      <left style="medium">
        <color auto="1"/>
      </left>
      <right style="thin">
        <color auto="1"/>
      </right>
      <top/>
      <bottom style="mediumDashed">
        <color auto="1"/>
      </bottom>
      <diagonal/>
    </border>
    <border>
      <left style="medium">
        <color auto="1"/>
      </left>
      <right style="thin">
        <color auto="1"/>
      </right>
      <top style="mediumDashed">
        <color auto="1"/>
      </top>
      <bottom style="mediumDashed">
        <color auto="1"/>
      </bottom>
      <diagonal/>
    </border>
    <border>
      <left style="medium">
        <color auto="1"/>
      </left>
      <right style="medium">
        <color auto="1"/>
      </right>
      <top style="mediumDashed">
        <color auto="1"/>
      </top>
      <bottom style="mediumDashed">
        <color auto="1"/>
      </bottom>
      <diagonal/>
    </border>
    <border>
      <left style="medium">
        <color auto="1"/>
      </left>
      <right/>
      <top/>
      <bottom style="mediumDashed">
        <color auto="1"/>
      </bottom>
      <diagonal/>
    </border>
    <border>
      <left style="thin">
        <color auto="1"/>
      </left>
      <right style="thin">
        <color auto="1"/>
      </right>
      <top/>
      <bottom style="mediumDashed">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s>
  <cellStyleXfs count="3">
    <xf numFmtId="0" fontId="0" fillId="0" borderId="0"/>
    <xf numFmtId="0" fontId="5" fillId="0" borderId="0"/>
    <xf numFmtId="0" fontId="1" fillId="0" borderId="0">
      <alignment vertical="center"/>
    </xf>
  </cellStyleXfs>
  <cellXfs count="136">
    <xf numFmtId="0" fontId="0" fillId="0" borderId="0" xfId="0"/>
    <xf numFmtId="49" fontId="0" fillId="0" borderId="0" xfId="0" applyNumberFormat="1"/>
    <xf numFmtId="0" fontId="0" fillId="0" borderId="0" xfId="0" applyNumberFormat="1"/>
    <xf numFmtId="49" fontId="0" fillId="0" borderId="0" xfId="0" applyNumberFormat="1" applyAlignment="1">
      <alignment horizontal="left"/>
    </xf>
    <xf numFmtId="49" fontId="0" fillId="2" borderId="0" xfId="0" applyNumberFormat="1" applyFill="1"/>
    <xf numFmtId="49" fontId="0" fillId="0" borderId="0" xfId="0" applyNumberFormat="1" applyFill="1"/>
    <xf numFmtId="0" fontId="0" fillId="3" borderId="0" xfId="0" applyNumberFormat="1" applyFill="1"/>
    <xf numFmtId="49" fontId="0" fillId="3" borderId="0" xfId="0" applyNumberFormat="1" applyFill="1"/>
    <xf numFmtId="0" fontId="0" fillId="3" borderId="0" xfId="0" applyFill="1"/>
    <xf numFmtId="0" fontId="0" fillId="0" borderId="0" xfId="0" applyFill="1"/>
    <xf numFmtId="0" fontId="0" fillId="0" borderId="0" xfId="0" applyNumberFormat="1" applyAlignment="1">
      <alignment horizontal="right"/>
    </xf>
    <xf numFmtId="0" fontId="0" fillId="0" borderId="0" xfId="0" applyNumberFormat="1" applyAlignment="1">
      <alignment horizontal="right" shrinkToFit="1"/>
    </xf>
    <xf numFmtId="0" fontId="6" fillId="0" borderId="0" xfId="0" applyFont="1" applyAlignment="1">
      <alignment vertical="center"/>
    </xf>
    <xf numFmtId="0" fontId="0" fillId="0" borderId="0" xfId="0" applyAlignment="1">
      <alignment vertical="center"/>
    </xf>
    <xf numFmtId="49" fontId="0" fillId="0" borderId="0" xfId="0" applyNumberFormat="1" applyFill="1" applyAlignment="1">
      <alignment horizontal="right"/>
    </xf>
    <xf numFmtId="0" fontId="6" fillId="0" borderId="0" xfId="0" applyNumberFormat="1" applyFont="1" applyAlignment="1" applyProtection="1">
      <alignment vertical="center" shrinkToFit="1"/>
      <protection locked="0"/>
    </xf>
    <xf numFmtId="0" fontId="6"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6" fillId="0" borderId="0" xfId="0" applyNumberFormat="1" applyFont="1" applyAlignment="1" applyProtection="1">
      <alignment vertical="center"/>
      <protection locked="0"/>
    </xf>
    <xf numFmtId="49" fontId="6" fillId="0" borderId="0" xfId="0" applyNumberFormat="1" applyFont="1" applyAlignme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horizontal="left" vertical="center"/>
      <protection locked="0"/>
    </xf>
    <xf numFmtId="49" fontId="6" fillId="0" borderId="0" xfId="0" applyNumberFormat="1" applyFont="1" applyFill="1" applyAlignment="1" applyProtection="1">
      <alignment vertical="center"/>
      <protection locked="0"/>
    </xf>
    <xf numFmtId="0" fontId="6" fillId="0" borderId="0" xfId="0" applyNumberFormat="1" applyFont="1" applyFill="1" applyAlignment="1" applyProtection="1">
      <alignment vertical="center"/>
      <protection locked="0"/>
    </xf>
    <xf numFmtId="0" fontId="6" fillId="0" borderId="0" xfId="0" applyNumberFormat="1" applyFont="1" applyFill="1" applyAlignment="1" applyProtection="1">
      <alignment vertical="center" shrinkToFit="1"/>
      <protection locked="0"/>
    </xf>
    <xf numFmtId="0" fontId="6" fillId="4" borderId="0" xfId="0" applyFont="1" applyFill="1" applyAlignment="1" applyProtection="1">
      <alignment vertical="center"/>
      <protection locked="0"/>
    </xf>
    <xf numFmtId="0" fontId="6" fillId="0" borderId="0" xfId="0" applyFont="1" applyAlignment="1" applyProtection="1">
      <alignment horizontal="left"/>
      <protection locked="0"/>
    </xf>
    <xf numFmtId="0" fontId="7" fillId="0" borderId="0" xfId="0" applyNumberFormat="1" applyFont="1" applyProtection="1"/>
    <xf numFmtId="0" fontId="6" fillId="0" borderId="0" xfId="0" applyNumberFormat="1" applyFont="1" applyProtection="1">
      <protection locked="0"/>
    </xf>
    <xf numFmtId="0" fontId="6" fillId="0" borderId="0" xfId="0" applyNumberFormat="1" applyFont="1" applyAlignment="1" applyProtection="1">
      <alignment horizontal="right"/>
      <protection locked="0"/>
    </xf>
    <xf numFmtId="0" fontId="6" fillId="0" borderId="0" xfId="0" applyNumberFormat="1" applyFont="1" applyProtection="1"/>
    <xf numFmtId="0" fontId="6" fillId="0" borderId="0" xfId="0" applyNumberFormat="1" applyFont="1" applyAlignment="1" applyProtection="1">
      <alignment horizontal="right" shrinkToFit="1"/>
    </xf>
    <xf numFmtId="0" fontId="6" fillId="0" borderId="0" xfId="0" applyNumberFormat="1" applyFont="1" applyAlignment="1" applyProtection="1">
      <alignment horizontal="right" shrinkToFit="1"/>
      <protection locked="0"/>
    </xf>
    <xf numFmtId="0" fontId="6" fillId="0" borderId="2" xfId="0" applyNumberFormat="1" applyFont="1" applyBorder="1" applyProtection="1"/>
    <xf numFmtId="0" fontId="8" fillId="5" borderId="0" xfId="0" applyNumberFormat="1" applyFont="1" applyFill="1" applyAlignment="1" applyProtection="1">
      <alignment horizontal="right"/>
      <protection locked="0"/>
    </xf>
    <xf numFmtId="0" fontId="6" fillId="5" borderId="0" xfId="0" applyNumberFormat="1" applyFont="1" applyFill="1" applyProtection="1">
      <protection locked="0"/>
    </xf>
    <xf numFmtId="0" fontId="6" fillId="6" borderId="3" xfId="0" applyNumberFormat="1" applyFont="1" applyFill="1" applyBorder="1" applyProtection="1">
      <protection locked="0"/>
    </xf>
    <xf numFmtId="0" fontId="6" fillId="0" borderId="0" xfId="0" applyNumberFormat="1" applyFont="1" applyAlignment="1" applyProtection="1">
      <alignment shrinkToFit="1"/>
    </xf>
    <xf numFmtId="0" fontId="6" fillId="0" borderId="0" xfId="0" applyNumberFormat="1" applyFont="1" applyAlignment="1" applyProtection="1"/>
    <xf numFmtId="0" fontId="6" fillId="0" borderId="3" xfId="0" applyNumberFormat="1" applyFont="1" applyBorder="1" applyProtection="1"/>
    <xf numFmtId="49" fontId="6" fillId="0" borderId="0" xfId="0" applyNumberFormat="1" applyFont="1" applyProtection="1">
      <protection locked="0"/>
    </xf>
    <xf numFmtId="0" fontId="6" fillId="0" borderId="0" xfId="0" applyNumberFormat="1" applyFont="1" applyFill="1" applyProtection="1">
      <protection locked="0"/>
    </xf>
    <xf numFmtId="0" fontId="6" fillId="0" borderId="0" xfId="0" applyNumberFormat="1" applyFont="1" applyFill="1" applyAlignment="1" applyProtection="1">
      <alignment horizontal="right"/>
      <protection locked="0"/>
    </xf>
    <xf numFmtId="49" fontId="6" fillId="0" borderId="0" xfId="0" applyNumberFormat="1" applyFont="1" applyFill="1" applyProtection="1">
      <protection locked="0"/>
    </xf>
    <xf numFmtId="49" fontId="6" fillId="4" borderId="0" xfId="0" applyNumberFormat="1" applyFont="1" applyFill="1" applyProtection="1">
      <protection locked="0"/>
    </xf>
    <xf numFmtId="0" fontId="9" fillId="0" borderId="0" xfId="0" applyNumberFormat="1" applyFont="1" applyProtection="1"/>
    <xf numFmtId="0" fontId="6" fillId="0" borderId="0" xfId="0" applyFont="1" applyProtection="1">
      <protection locked="0"/>
    </xf>
    <xf numFmtId="0" fontId="6" fillId="0" borderId="0" xfId="0" applyNumberFormat="1" applyFont="1" applyAlignment="1" applyProtection="1">
      <alignment shrinkToFit="1"/>
      <protection locked="0"/>
    </xf>
    <xf numFmtId="49" fontId="6" fillId="0" borderId="0" xfId="0" applyNumberFormat="1" applyFont="1" applyAlignment="1" applyProtection="1">
      <alignment horizontal="right"/>
      <protection locked="0"/>
    </xf>
    <xf numFmtId="0" fontId="6" fillId="0" borderId="0" xfId="0" quotePrefix="1" applyNumberFormat="1" applyFont="1" applyProtection="1"/>
    <xf numFmtId="0" fontId="6" fillId="0" borderId="0" xfId="0" applyFont="1" applyAlignment="1" applyProtection="1">
      <alignment horizontal="right"/>
      <protection locked="0"/>
    </xf>
    <xf numFmtId="0" fontId="6" fillId="0" borderId="0" xfId="0" applyFont="1" applyProtection="1"/>
    <xf numFmtId="0" fontId="6" fillId="0" borderId="0" xfId="0" applyFont="1" applyAlignment="1" applyProtection="1">
      <protection locked="0"/>
    </xf>
    <xf numFmtId="49" fontId="6" fillId="0" borderId="0" xfId="0" applyNumberFormat="1" applyFont="1" applyFill="1" applyAlignment="1" applyProtection="1">
      <alignment horizontal="right"/>
      <protection locked="0"/>
    </xf>
    <xf numFmtId="0" fontId="6" fillId="0" borderId="0" xfId="0" applyNumberFormat="1" applyFont="1" applyAlignment="1" applyProtection="1">
      <alignment horizontal="right" vertical="center"/>
      <protection locked="0"/>
    </xf>
    <xf numFmtId="49" fontId="6" fillId="0" borderId="0" xfId="0" applyNumberFormat="1" applyFont="1" applyAlignment="1" applyProtection="1">
      <protection locked="0"/>
    </xf>
    <xf numFmtId="0" fontId="6" fillId="0" borderId="0" xfId="0" applyNumberFormat="1" applyFont="1" applyFill="1" applyAlignment="1" applyProtection="1">
      <alignment horizontal="right" shrinkToFit="1"/>
      <protection locked="0"/>
    </xf>
    <xf numFmtId="0" fontId="6" fillId="0" borderId="0" xfId="0" applyNumberFormat="1" applyFont="1" applyFill="1" applyAlignment="1" applyProtection="1">
      <alignment shrinkToFit="1"/>
      <protection locked="0"/>
    </xf>
    <xf numFmtId="0" fontId="6" fillId="0" borderId="0" xfId="0" applyFont="1" applyFill="1" applyProtection="1">
      <protection locked="0"/>
    </xf>
    <xf numFmtId="0" fontId="6" fillId="0" borderId="0" xfId="0" applyFont="1" applyFill="1" applyAlignment="1" applyProtection="1">
      <alignment horizontal="right"/>
      <protection locked="0"/>
    </xf>
    <xf numFmtId="49" fontId="6" fillId="0" borderId="0" xfId="0" applyNumberFormat="1" applyFont="1" applyAlignment="1" applyProtection="1">
      <alignment horizontal="left"/>
      <protection locked="0"/>
    </xf>
    <xf numFmtId="49" fontId="6" fillId="0" borderId="0" xfId="0" applyNumberFormat="1" applyFont="1" applyFill="1" applyAlignment="1" applyProtection="1">
      <alignment horizontal="left"/>
      <protection locked="0"/>
    </xf>
    <xf numFmtId="0" fontId="6" fillId="0" borderId="0" xfId="0" applyNumberFormat="1" applyFont="1" applyAlignment="1" applyProtection="1">
      <alignment horizontal="left"/>
      <protection locked="0"/>
    </xf>
    <xf numFmtId="0" fontId="6" fillId="0" borderId="0" xfId="0" quotePrefix="1" applyFont="1" applyAlignment="1" applyProtection="1">
      <alignment vertical="center"/>
      <protection locked="0"/>
    </xf>
    <xf numFmtId="49" fontId="6" fillId="0" borderId="0" xfId="0" applyNumberFormat="1" applyFont="1" applyAlignment="1" applyProtection="1">
      <alignment shrinkToFit="1"/>
      <protection locked="0"/>
    </xf>
    <xf numFmtId="0" fontId="6" fillId="0" borderId="0" xfId="0" applyFont="1" applyAlignment="1" applyProtection="1">
      <alignment shrinkToFit="1"/>
      <protection locked="0"/>
    </xf>
    <xf numFmtId="0" fontId="6" fillId="0" borderId="0" xfId="0" applyFont="1" applyAlignment="1" applyProtection="1">
      <alignment vertical="center" shrinkToFit="1"/>
      <protection locked="0"/>
    </xf>
    <xf numFmtId="0" fontId="6" fillId="0" borderId="0" xfId="0" applyFont="1" applyFill="1" applyAlignment="1" applyProtection="1">
      <alignment shrinkToFit="1"/>
      <protection locked="0"/>
    </xf>
    <xf numFmtId="0" fontId="0" fillId="0" borderId="0" xfId="0" applyAlignment="1">
      <alignment shrinkToFit="1"/>
    </xf>
    <xf numFmtId="0" fontId="6" fillId="0" borderId="0" xfId="0" applyNumberFormat="1" applyFont="1" applyAlignment="1" applyProtection="1">
      <alignment vertical="center" shrinkToFit="1"/>
    </xf>
    <xf numFmtId="0" fontId="6" fillId="0" borderId="0" xfId="0" applyFont="1" applyAlignment="1" applyProtection="1">
      <alignment vertical="center"/>
    </xf>
    <xf numFmtId="0" fontId="6" fillId="0" borderId="0" xfId="0" applyNumberFormat="1" applyFont="1" applyFill="1" applyAlignment="1" applyProtection="1">
      <alignment horizontal="right" shrinkToFit="1"/>
    </xf>
    <xf numFmtId="0" fontId="6" fillId="0" borderId="0" xfId="0" applyFont="1" applyFill="1" applyProtection="1"/>
    <xf numFmtId="0" fontId="0" fillId="8" borderId="0" xfId="0" applyNumberFormat="1" applyFont="1" applyFill="1" applyProtection="1">
      <protection locked="0"/>
    </xf>
    <xf numFmtId="0" fontId="0" fillId="8" borderId="0" xfId="0" applyNumberFormat="1" applyFont="1" applyFill="1" applyAlignment="1" applyProtection="1">
      <alignment horizontal="center" vertical="center" shrinkToFit="1"/>
      <protection locked="0"/>
    </xf>
    <xf numFmtId="0" fontId="0" fillId="8" borderId="0" xfId="0" applyNumberFormat="1" applyFont="1" applyFill="1" applyAlignment="1" applyProtection="1">
      <alignment horizontal="center"/>
      <protection locked="0"/>
    </xf>
    <xf numFmtId="49" fontId="0" fillId="8" borderId="0" xfId="0" applyNumberFormat="1" applyFont="1" applyFill="1" applyAlignment="1" applyProtection="1">
      <alignment horizontal="center"/>
      <protection locked="0"/>
    </xf>
    <xf numFmtId="49" fontId="0" fillId="8" borderId="0" xfId="0" applyNumberFormat="1" applyFont="1" applyFill="1" applyProtection="1">
      <protection locked="0"/>
    </xf>
    <xf numFmtId="0" fontId="0" fillId="0" borderId="0" xfId="0" applyNumberFormat="1" applyFont="1" applyAlignment="1" applyProtection="1">
      <alignment horizontal="right"/>
      <protection locked="0"/>
    </xf>
    <xf numFmtId="0" fontId="0" fillId="0" borderId="0" xfId="0" applyNumberFormat="1" applyFont="1" applyAlignment="1" applyProtection="1">
      <alignment horizontal="right" shrinkToFit="1"/>
      <protection locked="0"/>
    </xf>
    <xf numFmtId="49" fontId="0" fillId="0" borderId="0" xfId="0" applyNumberFormat="1" applyFont="1" applyProtection="1">
      <protection locked="0"/>
    </xf>
    <xf numFmtId="49" fontId="0" fillId="0" borderId="0" xfId="0" applyNumberFormat="1" applyFont="1" applyFill="1" applyProtection="1">
      <protection locked="0"/>
    </xf>
    <xf numFmtId="49" fontId="0" fillId="5" borderId="0" xfId="0" applyNumberFormat="1" applyFont="1" applyFill="1" applyProtection="1">
      <protection locked="0"/>
    </xf>
    <xf numFmtId="49" fontId="0" fillId="5" borderId="0" xfId="0" applyNumberFormat="1" applyFont="1" applyFill="1" applyAlignment="1" applyProtection="1">
      <alignment horizontal="right"/>
      <protection locked="0"/>
    </xf>
    <xf numFmtId="0" fontId="0" fillId="0" borderId="1" xfId="0" applyNumberFormat="1" applyFont="1" applyBorder="1" applyProtection="1">
      <protection locked="0"/>
    </xf>
    <xf numFmtId="0" fontId="0" fillId="0" borderId="1" xfId="0" applyNumberFormat="1" applyFont="1" applyFill="1" applyBorder="1" applyAlignment="1" applyProtection="1">
      <alignment horizontal="right"/>
      <protection locked="0"/>
    </xf>
    <xf numFmtId="0" fontId="0" fillId="0" borderId="1" xfId="0" applyNumberFormat="1" applyFont="1" applyFill="1" applyBorder="1" applyProtection="1">
      <protection locked="0"/>
    </xf>
    <xf numFmtId="0" fontId="0" fillId="0" borderId="4" xfId="0" applyNumberFormat="1" applyFont="1" applyBorder="1" applyProtection="1">
      <protection locked="0"/>
    </xf>
    <xf numFmtId="0" fontId="6" fillId="9" borderId="0" xfId="0" applyFont="1" applyFill="1" applyAlignment="1" applyProtection="1">
      <alignment shrinkToFit="1"/>
    </xf>
    <xf numFmtId="0" fontId="13" fillId="0" borderId="0" xfId="2" applyFont="1" applyAlignment="1"/>
    <xf numFmtId="0" fontId="13" fillId="0" borderId="0" xfId="2" applyFont="1">
      <alignment vertical="center"/>
    </xf>
    <xf numFmtId="0" fontId="13" fillId="0" borderId="10" xfId="2" applyFont="1" applyBorder="1">
      <alignment vertical="center"/>
    </xf>
    <xf numFmtId="0" fontId="13" fillId="0" borderId="11" xfId="2" applyFont="1" applyBorder="1">
      <alignment vertical="center"/>
    </xf>
    <xf numFmtId="0" fontId="13" fillId="0" borderId="11" xfId="2" applyFont="1" applyBorder="1" applyAlignment="1">
      <alignment vertical="center" wrapText="1"/>
    </xf>
    <xf numFmtId="0" fontId="13" fillId="0" borderId="15" xfId="2" applyFont="1" applyBorder="1">
      <alignment vertical="center"/>
    </xf>
    <xf numFmtId="0" fontId="13" fillId="0" borderId="16" xfId="2" applyFont="1" applyBorder="1">
      <alignment vertical="center"/>
    </xf>
    <xf numFmtId="0" fontId="13" fillId="0" borderId="16" xfId="2" applyFont="1" applyBorder="1" applyAlignment="1">
      <alignment vertical="center" wrapText="1"/>
    </xf>
    <xf numFmtId="0" fontId="13" fillId="0" borderId="17" xfId="2" applyFont="1" applyBorder="1">
      <alignment vertical="center"/>
    </xf>
    <xf numFmtId="0" fontId="13" fillId="0" borderId="18" xfId="2" applyFont="1" applyBorder="1">
      <alignment vertical="center"/>
    </xf>
    <xf numFmtId="0" fontId="13" fillId="0" borderId="19" xfId="2" applyFont="1" applyBorder="1">
      <alignment vertical="center"/>
    </xf>
    <xf numFmtId="0" fontId="13" fillId="0" borderId="11" xfId="2" applyFont="1" applyBorder="1" applyAlignment="1">
      <alignment vertical="center" textRotation="255"/>
    </xf>
    <xf numFmtId="0" fontId="13" fillId="0" borderId="12" xfId="2" applyFont="1" applyBorder="1">
      <alignment vertical="center"/>
    </xf>
    <xf numFmtId="0" fontId="14" fillId="0" borderId="20" xfId="2" applyFont="1" applyBorder="1">
      <alignment vertical="center"/>
    </xf>
    <xf numFmtId="0" fontId="13" fillId="0" borderId="20" xfId="2" applyFont="1" applyBorder="1">
      <alignment vertical="center"/>
    </xf>
    <xf numFmtId="0" fontId="13" fillId="0" borderId="22" xfId="2" applyFont="1" applyBorder="1">
      <alignment vertical="center"/>
    </xf>
    <xf numFmtId="0" fontId="13" fillId="0" borderId="21" xfId="2" applyFont="1" applyBorder="1">
      <alignment vertical="center"/>
    </xf>
    <xf numFmtId="0" fontId="13" fillId="0" borderId="23" xfId="2" applyFont="1" applyBorder="1">
      <alignment vertical="center"/>
    </xf>
    <xf numFmtId="0" fontId="14" fillId="0" borderId="11" xfId="2" applyFont="1" applyBorder="1">
      <alignment vertical="center"/>
    </xf>
    <xf numFmtId="0" fontId="13" fillId="5" borderId="11" xfId="2" applyFont="1" applyFill="1" applyBorder="1">
      <alignment vertical="center"/>
    </xf>
    <xf numFmtId="0" fontId="13" fillId="0" borderId="10" xfId="2" applyFont="1" applyBorder="1" applyAlignment="1">
      <alignment vertical="center" wrapText="1"/>
    </xf>
    <xf numFmtId="0" fontId="13" fillId="0" borderId="25" xfId="2" applyFont="1" applyBorder="1">
      <alignment vertical="center"/>
    </xf>
    <xf numFmtId="0" fontId="13" fillId="0" borderId="26" xfId="2" applyFont="1" applyBorder="1">
      <alignment vertical="center"/>
    </xf>
    <xf numFmtId="0" fontId="15" fillId="0" borderId="10" xfId="2" applyFont="1" applyBorder="1">
      <alignment vertical="center"/>
    </xf>
    <xf numFmtId="0" fontId="15" fillId="0" borderId="11" xfId="2" applyFont="1" applyBorder="1">
      <alignment vertical="center"/>
    </xf>
    <xf numFmtId="49" fontId="0" fillId="4" borderId="0" xfId="0" applyNumberFormat="1" applyFont="1" applyFill="1" applyProtection="1"/>
    <xf numFmtId="176" fontId="6" fillId="0" borderId="0" xfId="0" applyNumberFormat="1" applyFont="1" applyAlignment="1" applyProtection="1">
      <alignment vertical="center"/>
    </xf>
    <xf numFmtId="0" fontId="12" fillId="0" borderId="0" xfId="0" applyNumberFormat="1" applyFont="1" applyFill="1" applyAlignment="1" applyProtection="1">
      <alignment horizontal="center"/>
      <protection locked="0"/>
    </xf>
    <xf numFmtId="0" fontId="6" fillId="0" borderId="0" xfId="0" applyFont="1" applyFill="1" applyAlignment="1" applyProtection="1">
      <alignment shrinkToFit="1"/>
    </xf>
    <xf numFmtId="0" fontId="0" fillId="0" borderId="0" xfId="0" applyFill="1" applyAlignment="1">
      <alignment shrinkToFit="1"/>
    </xf>
    <xf numFmtId="0" fontId="0" fillId="0" borderId="0" xfId="0" applyNumberFormat="1" applyFont="1" applyProtection="1">
      <protection locked="0"/>
    </xf>
    <xf numFmtId="0" fontId="17" fillId="0" borderId="27" xfId="0" applyNumberFormat="1" applyFont="1" applyBorder="1" applyAlignment="1" applyProtection="1">
      <alignment horizontal="left"/>
      <protection locked="0"/>
    </xf>
    <xf numFmtId="0" fontId="6" fillId="0" borderId="28" xfId="0" applyNumberFormat="1" applyFont="1" applyBorder="1" applyProtection="1">
      <protection locked="0"/>
    </xf>
    <xf numFmtId="0" fontId="0" fillId="0" borderId="28" xfId="0" applyNumberFormat="1" applyBorder="1"/>
    <xf numFmtId="0" fontId="16" fillId="5" borderId="29" xfId="0" applyNumberFormat="1" applyFont="1" applyFill="1" applyBorder="1" applyAlignment="1" applyProtection="1">
      <alignment horizontal="right"/>
      <protection locked="0"/>
    </xf>
    <xf numFmtId="0" fontId="0" fillId="7" borderId="0" xfId="0" applyNumberFormat="1" applyFont="1" applyFill="1" applyAlignment="1" applyProtection="1">
      <alignment vertical="center" textRotation="255" shrinkToFit="1"/>
    </xf>
    <xf numFmtId="0" fontId="0" fillId="7" borderId="0" xfId="0" applyFont="1" applyFill="1" applyAlignment="1" applyProtection="1">
      <alignment vertical="center" textRotation="255" shrinkToFit="1"/>
    </xf>
    <xf numFmtId="0" fontId="11" fillId="0" borderId="7" xfId="0" applyNumberFormat="1" applyFont="1" applyBorder="1" applyAlignment="1" applyProtection="1">
      <alignment horizontal="center" vertical="center" wrapText="1"/>
      <protection locked="0"/>
    </xf>
    <xf numFmtId="0" fontId="11" fillId="0" borderId="8" xfId="0" applyNumberFormat="1" applyFont="1" applyBorder="1" applyAlignment="1" applyProtection="1">
      <alignment horizontal="center" vertical="center" wrapText="1"/>
      <protection locked="0"/>
    </xf>
    <xf numFmtId="0" fontId="11" fillId="0" borderId="9" xfId="0" applyNumberFormat="1" applyFont="1" applyBorder="1" applyAlignment="1" applyProtection="1">
      <alignment horizontal="center" vertical="center" wrapText="1"/>
      <protection locked="0"/>
    </xf>
    <xf numFmtId="49" fontId="0" fillId="8" borderId="0" xfId="0" applyNumberFormat="1" applyFill="1" applyAlignment="1" applyProtection="1">
      <alignment horizontal="right" wrapText="1"/>
      <protection locked="0"/>
    </xf>
    <xf numFmtId="0" fontId="0" fillId="8" borderId="0" xfId="0" applyFill="1" applyAlignment="1">
      <alignment wrapText="1"/>
    </xf>
    <xf numFmtId="0" fontId="13" fillId="5" borderId="13" xfId="2" applyFont="1" applyFill="1" applyBorder="1" applyAlignment="1">
      <alignment vertical="center"/>
    </xf>
    <xf numFmtId="0" fontId="13" fillId="5" borderId="14" xfId="2" applyFont="1" applyFill="1" applyBorder="1" applyAlignment="1">
      <alignment vertical="center"/>
    </xf>
    <xf numFmtId="0" fontId="13" fillId="5" borderId="5" xfId="2" applyFont="1" applyFill="1" applyBorder="1" applyAlignment="1">
      <alignment vertical="center" textRotation="255"/>
    </xf>
    <xf numFmtId="0" fontId="6" fillId="5" borderId="6" xfId="0" applyFont="1" applyFill="1" applyBorder="1" applyAlignment="1">
      <alignment vertical="center"/>
    </xf>
    <xf numFmtId="0" fontId="6" fillId="5" borderId="24" xfId="0" applyFont="1" applyFill="1" applyBorder="1" applyAlignment="1">
      <alignment vertical="center"/>
    </xf>
  </cellXfs>
  <cellStyles count="3">
    <cellStyle name="標準" xfId="0" builtinId="0"/>
    <cellStyle name="標準 2" xfId="1"/>
    <cellStyle name="標準 3" xfId="2"/>
  </cellStyles>
  <dxfs count="0"/>
  <tableStyles count="0" defaultTableStyle="TableStyleMedium2" defaultPivotStyle="PivotStyleLight16"/>
  <colors>
    <mruColors>
      <color rgb="FFCCFF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647700</xdr:colOff>
      <xdr:row>0</xdr:row>
      <xdr:rowOff>0</xdr:rowOff>
    </xdr:from>
    <xdr:to>
      <xdr:col>25</xdr:col>
      <xdr:colOff>9525</xdr:colOff>
      <xdr:row>8</xdr:row>
      <xdr:rowOff>9525</xdr:rowOff>
    </xdr:to>
    <xdr:sp macro="" textlink="">
      <xdr:nvSpPr>
        <xdr:cNvPr id="2" name="正方形/長方形 1"/>
        <xdr:cNvSpPr/>
      </xdr:nvSpPr>
      <xdr:spPr bwMode="auto">
        <a:xfrm>
          <a:off x="8924925" y="0"/>
          <a:ext cx="2638425" cy="1400175"/>
        </a:xfrm>
        <a:prstGeom prst="rect">
          <a:avLst/>
        </a:prstGeom>
        <a:solidFill>
          <a:schemeClr val="bg1">
            <a:lumMod val="85000"/>
          </a:schemeClr>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r>
            <a:rPr kumimoji="1" lang="ja-JP" altLang="en-US" sz="1100">
              <a:solidFill>
                <a:schemeClr val="tx1"/>
              </a:solidFill>
            </a:rPr>
            <a:t>この下のセルは変更しないで下さい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491"/>
  <sheetViews>
    <sheetView workbookViewId="0">
      <pane ySplit="1" topLeftCell="A2" activePane="bottomLeft" state="frozenSplit"/>
      <selection activeCell="I1" sqref="I1"/>
      <selection pane="bottomLeft" activeCell="A3" sqref="A3:C3"/>
    </sheetView>
  </sheetViews>
  <sheetFormatPr defaultRowHeight="13.5"/>
  <cols>
    <col min="1" max="1" width="3.25" customWidth="1"/>
    <col min="2" max="2" width="5.125" customWidth="1"/>
    <col min="3" max="3" width="3.125" customWidth="1"/>
    <col min="4" max="5" width="6" style="1" customWidth="1"/>
    <col min="6" max="10" width="5.375" style="1" customWidth="1"/>
    <col min="11" max="11" width="5.375" style="4" customWidth="1"/>
    <col min="12" max="13" width="5.375" style="1" customWidth="1"/>
    <col min="14" max="14" width="9" style="1"/>
    <col min="15" max="15" width="35.875" style="1" customWidth="1"/>
    <col min="16" max="16" width="8.625" style="1" customWidth="1"/>
    <col min="17" max="17" width="4.375" style="1" customWidth="1"/>
    <col min="18" max="19" width="9" style="1"/>
  </cols>
  <sheetData>
    <row r="1" spans="1:19">
      <c r="D1" s="1" t="s">
        <v>1489</v>
      </c>
      <c r="E1" s="1" t="s">
        <v>194</v>
      </c>
      <c r="F1" s="5" t="s">
        <v>193</v>
      </c>
      <c r="G1" s="1" t="s">
        <v>192</v>
      </c>
      <c r="H1" s="1" t="s">
        <v>191</v>
      </c>
      <c r="K1" s="4" t="s">
        <v>190</v>
      </c>
      <c r="N1" s="1" t="s">
        <v>190</v>
      </c>
    </row>
    <row r="3" spans="1:19">
      <c r="A3" s="2">
        <f ca="1">IF(LEN($D3)&gt;0,IF($D3="●",E3,OFFSET(A3,IF(LEN(OFFSET(A3,-1,0))&gt;=1,-1,-2),0)),"")</f>
        <v>79</v>
      </c>
      <c r="B3" s="2">
        <f ca="1">IF(LEN($D3)&gt;0,IF($D3="●",F3,OFFSET(B3,IF(LEN(OFFSET(B3,-1,0))&gt;=1,-1,-2),0)),"")</f>
        <v>2003</v>
      </c>
      <c r="C3" s="2">
        <f ca="1">IF(LEN($D3)&gt;0,IF($D3="●",G3,OFFSET(C3,IF(LEN(OFFSET(C3,-1,0))&gt;=1,-1,-2),0)),"")</f>
        <v>2</v>
      </c>
      <c r="D3" s="1" t="s">
        <v>1179</v>
      </c>
      <c r="E3" s="1">
        <v>79</v>
      </c>
      <c r="F3" s="1">
        <v>2003</v>
      </c>
      <c r="G3" s="1">
        <v>2</v>
      </c>
      <c r="H3" s="1">
        <v>20</v>
      </c>
    </row>
    <row r="4" spans="1:19">
      <c r="A4" s="2">
        <f t="shared" ref="A4:A67" ca="1" si="0">IF(LEN($D4)&gt;0,IF($D4="●",E4,OFFSET(A4,IF(LEN(OFFSET(A4,-1,0))&gt;=1,-1,-2),0)),"")</f>
        <v>79</v>
      </c>
      <c r="B4" s="2">
        <f t="shared" ref="B4:B67" ca="1" si="1">IF(LEN($D4)&gt;0,IF($D4="●",F4,OFFSET(B4,IF(LEN(OFFSET(B4,-1,0))&gt;=1,-1,-2),0)),"")</f>
        <v>2003</v>
      </c>
      <c r="C4" s="2">
        <f t="shared" ref="C4:C67" ca="1" si="2">IF(LEN($D4)&gt;0,IF($D4="●",G4,OFFSET(C4,IF(LEN(OFFSET(C4,-1,0))&gt;=1,-1,-2),0)),"")</f>
        <v>2</v>
      </c>
      <c r="D4" s="1" t="s">
        <v>1299</v>
      </c>
      <c r="E4" s="1" t="s">
        <v>1434</v>
      </c>
      <c r="K4" s="4" t="s">
        <v>1182</v>
      </c>
      <c r="L4" s="1" t="s">
        <v>1181</v>
      </c>
      <c r="N4" s="1" t="s">
        <v>1180</v>
      </c>
      <c r="O4" s="1" t="s">
        <v>1183</v>
      </c>
      <c r="P4" s="1" t="s">
        <v>1224</v>
      </c>
      <c r="Q4" s="1">
        <v>1</v>
      </c>
    </row>
    <row r="5" spans="1:19">
      <c r="A5" s="2">
        <f t="shared" ca="1" si="0"/>
        <v>79</v>
      </c>
      <c r="B5" s="2">
        <f t="shared" ca="1" si="1"/>
        <v>2003</v>
      </c>
      <c r="C5" s="2">
        <f t="shared" ca="1" si="2"/>
        <v>2</v>
      </c>
      <c r="D5" s="1" t="s">
        <v>1317</v>
      </c>
      <c r="E5" s="1" t="s">
        <v>1184</v>
      </c>
      <c r="G5" s="1">
        <v>2002</v>
      </c>
      <c r="H5" s="1">
        <v>8</v>
      </c>
      <c r="K5" s="4" t="s">
        <v>1213</v>
      </c>
      <c r="M5" s="1" t="s">
        <v>686</v>
      </c>
      <c r="N5" s="1" t="s">
        <v>2678</v>
      </c>
      <c r="O5" s="1" t="s">
        <v>196</v>
      </c>
      <c r="P5" s="1" t="s">
        <v>1226</v>
      </c>
      <c r="Q5" s="1">
        <v>1</v>
      </c>
    </row>
    <row r="6" spans="1:19" s="8" customFormat="1">
      <c r="A6" s="6">
        <f ca="1">IF(LEN($D6)&gt;0,IF($D6="●",E6,OFFSET(A6,IF(LEN(OFFSET(A6,-1,0))&gt;=1,-1,-2),0)),"")</f>
        <v>79</v>
      </c>
      <c r="B6" s="6">
        <f ca="1">IF(LEN($D6)&gt;0,IF($D6="●",F6,OFFSET(B6,IF(LEN(OFFSET(B6,-1,0))&gt;=1,-1,-2),0)),"")</f>
        <v>2003</v>
      </c>
      <c r="C6" s="6">
        <f ca="1">IF(LEN($D6)&gt;0,IF($D6="●",G6,OFFSET(C6,IF(LEN(OFFSET(C6,-1,0))&gt;=1,-1,-2),0)),"")</f>
        <v>2</v>
      </c>
      <c r="D6" s="7" t="s">
        <v>1287</v>
      </c>
      <c r="E6" s="7" t="s">
        <v>1185</v>
      </c>
      <c r="F6" s="7">
        <v>28</v>
      </c>
      <c r="G6" s="7">
        <v>1999</v>
      </c>
      <c r="H6" s="7">
        <v>12</v>
      </c>
      <c r="I6" s="7"/>
      <c r="J6" s="7"/>
      <c r="K6" s="7" t="s">
        <v>1181</v>
      </c>
      <c r="L6" s="7" t="s">
        <v>2101</v>
      </c>
      <c r="M6" s="7" t="s">
        <v>1482</v>
      </c>
      <c r="N6" s="7" t="s">
        <v>1302</v>
      </c>
      <c r="O6" s="7" t="s">
        <v>1186</v>
      </c>
      <c r="P6" s="7" t="s">
        <v>1870</v>
      </c>
      <c r="Q6" s="7">
        <v>8</v>
      </c>
      <c r="R6" s="7"/>
      <c r="S6" s="7"/>
    </row>
    <row r="7" spans="1:19">
      <c r="A7" s="2">
        <f t="shared" ca="1" si="0"/>
        <v>79</v>
      </c>
      <c r="B7" s="2">
        <f t="shared" ca="1" si="1"/>
        <v>2003</v>
      </c>
      <c r="C7" s="2">
        <f t="shared" ca="1" si="2"/>
        <v>2</v>
      </c>
      <c r="D7" s="1" t="s">
        <v>1287</v>
      </c>
      <c r="E7" s="1" t="s">
        <v>1185</v>
      </c>
      <c r="F7" s="1">
        <v>28</v>
      </c>
      <c r="G7" s="1">
        <v>1999</v>
      </c>
      <c r="H7" s="1">
        <v>12</v>
      </c>
      <c r="K7" s="1" t="s">
        <v>1181</v>
      </c>
      <c r="L7" s="1" t="s">
        <v>2101</v>
      </c>
      <c r="M7" s="1" t="s">
        <v>686</v>
      </c>
      <c r="N7" s="1" t="s">
        <v>2108</v>
      </c>
      <c r="O7" s="1" t="s">
        <v>1186</v>
      </c>
      <c r="P7" s="1" t="s">
        <v>1870</v>
      </c>
      <c r="Q7" s="1">
        <v>8</v>
      </c>
    </row>
    <row r="8" spans="1:19">
      <c r="A8" s="2">
        <f t="shared" ca="1" si="0"/>
        <v>79</v>
      </c>
      <c r="B8" s="2">
        <f t="shared" ca="1" si="1"/>
        <v>2003</v>
      </c>
      <c r="C8" s="2">
        <f t="shared" ca="1" si="2"/>
        <v>2</v>
      </c>
      <c r="D8" s="1" t="s">
        <v>1287</v>
      </c>
      <c r="E8" s="1" t="s">
        <v>1185</v>
      </c>
      <c r="F8" s="1">
        <v>28</v>
      </c>
      <c r="G8" s="1">
        <v>1999</v>
      </c>
      <c r="H8" s="1">
        <v>12</v>
      </c>
      <c r="K8" s="1" t="s">
        <v>1181</v>
      </c>
      <c r="L8" s="1" t="s">
        <v>2101</v>
      </c>
      <c r="M8" s="1" t="s">
        <v>1187</v>
      </c>
      <c r="N8" s="1" t="s">
        <v>1307</v>
      </c>
      <c r="O8" s="1" t="s">
        <v>198</v>
      </c>
      <c r="P8" s="1" t="s">
        <v>1214</v>
      </c>
      <c r="Q8" s="1">
        <v>10</v>
      </c>
    </row>
    <row r="9" spans="1:19">
      <c r="A9" s="2">
        <f t="shared" ca="1" si="0"/>
        <v>79</v>
      </c>
      <c r="B9" s="2">
        <f t="shared" ca="1" si="1"/>
        <v>2003</v>
      </c>
      <c r="C9" s="2">
        <f t="shared" ca="1" si="2"/>
        <v>2</v>
      </c>
      <c r="D9" s="1" t="s">
        <v>1287</v>
      </c>
      <c r="E9" s="1" t="s">
        <v>1185</v>
      </c>
      <c r="F9" s="1">
        <v>28</v>
      </c>
      <c r="G9" s="1">
        <v>1999</v>
      </c>
      <c r="H9" s="1">
        <v>12</v>
      </c>
      <c r="K9" s="1" t="s">
        <v>1181</v>
      </c>
      <c r="L9" s="1" t="s">
        <v>2101</v>
      </c>
      <c r="M9" s="1" t="s">
        <v>1187</v>
      </c>
      <c r="N9" s="1" t="s">
        <v>1307</v>
      </c>
      <c r="O9" s="1" t="s">
        <v>1188</v>
      </c>
      <c r="P9" s="1" t="s">
        <v>1215</v>
      </c>
      <c r="Q9" s="1">
        <v>15</v>
      </c>
    </row>
    <row r="10" spans="1:19">
      <c r="A10" s="2">
        <f t="shared" ca="1" si="0"/>
        <v>79</v>
      </c>
      <c r="B10" s="2">
        <f t="shared" ca="1" si="1"/>
        <v>2003</v>
      </c>
      <c r="C10" s="2">
        <f t="shared" ca="1" si="2"/>
        <v>2</v>
      </c>
      <c r="D10" s="1" t="s">
        <v>1287</v>
      </c>
      <c r="E10" s="1" t="s">
        <v>1185</v>
      </c>
      <c r="F10" s="1">
        <v>28</v>
      </c>
      <c r="G10" s="1">
        <v>1999</v>
      </c>
      <c r="H10" s="1">
        <v>12</v>
      </c>
      <c r="K10" s="1" t="s">
        <v>1181</v>
      </c>
      <c r="L10" s="1" t="s">
        <v>2101</v>
      </c>
      <c r="M10" s="1" t="s">
        <v>1187</v>
      </c>
      <c r="N10" s="1" t="s">
        <v>1307</v>
      </c>
      <c r="O10" s="1" t="s">
        <v>197</v>
      </c>
      <c r="P10" s="1" t="s">
        <v>1216</v>
      </c>
      <c r="Q10" s="1">
        <v>25</v>
      </c>
    </row>
    <row r="11" spans="1:19">
      <c r="A11" s="2">
        <f t="shared" ca="1" si="0"/>
        <v>79</v>
      </c>
      <c r="B11" s="2">
        <f t="shared" ca="1" si="1"/>
        <v>2003</v>
      </c>
      <c r="C11" s="2">
        <f t="shared" ca="1" si="2"/>
        <v>2</v>
      </c>
      <c r="D11" s="1" t="s">
        <v>1287</v>
      </c>
      <c r="E11" s="1" t="s">
        <v>1185</v>
      </c>
      <c r="F11" s="1">
        <v>28</v>
      </c>
      <c r="G11" s="1">
        <v>1999</v>
      </c>
      <c r="H11" s="1">
        <v>12</v>
      </c>
      <c r="K11" s="1" t="s">
        <v>1181</v>
      </c>
      <c r="L11" s="1" t="s">
        <v>2101</v>
      </c>
      <c r="M11" s="1" t="s">
        <v>1187</v>
      </c>
      <c r="N11" s="1" t="s">
        <v>1307</v>
      </c>
      <c r="O11" s="1" t="s">
        <v>1278</v>
      </c>
      <c r="P11" s="1" t="s">
        <v>199</v>
      </c>
      <c r="Q11" s="1">
        <v>29</v>
      </c>
    </row>
    <row r="12" spans="1:19">
      <c r="A12" s="2">
        <f t="shared" ca="1" si="0"/>
        <v>79</v>
      </c>
      <c r="B12" s="2">
        <f t="shared" ca="1" si="1"/>
        <v>2003</v>
      </c>
      <c r="C12" s="2">
        <f t="shared" ca="1" si="2"/>
        <v>2</v>
      </c>
      <c r="D12" s="1" t="s">
        <v>1287</v>
      </c>
      <c r="E12" s="1" t="s">
        <v>1185</v>
      </c>
      <c r="F12" s="1">
        <v>28</v>
      </c>
      <c r="G12" s="1">
        <v>1999</v>
      </c>
      <c r="H12" s="1">
        <v>12</v>
      </c>
      <c r="K12" s="1" t="s">
        <v>1181</v>
      </c>
      <c r="L12" s="1" t="s">
        <v>2101</v>
      </c>
      <c r="M12" s="1" t="s">
        <v>1189</v>
      </c>
      <c r="N12" s="1" t="s">
        <v>1307</v>
      </c>
      <c r="O12" s="1" t="s">
        <v>1190</v>
      </c>
      <c r="Q12" s="1">
        <v>34</v>
      </c>
    </row>
    <row r="13" spans="1:19">
      <c r="A13" s="2">
        <f t="shared" ca="1" si="0"/>
        <v>79</v>
      </c>
      <c r="B13" s="2">
        <f t="shared" ca="1" si="1"/>
        <v>2003</v>
      </c>
      <c r="C13" s="2">
        <f t="shared" ca="1" si="2"/>
        <v>2</v>
      </c>
      <c r="D13" s="1" t="s">
        <v>1487</v>
      </c>
      <c r="E13" s="1" t="s">
        <v>1185</v>
      </c>
      <c r="F13" s="1">
        <v>31</v>
      </c>
      <c r="G13" s="1">
        <v>2002</v>
      </c>
      <c r="H13" s="1">
        <v>12</v>
      </c>
      <c r="K13" s="4">
        <v>18</v>
      </c>
      <c r="L13" s="1" t="s">
        <v>2101</v>
      </c>
      <c r="M13" s="1" t="s">
        <v>686</v>
      </c>
      <c r="N13" s="1" t="s">
        <v>1291</v>
      </c>
      <c r="O13" s="2" t="str">
        <f>N13&amp;"（"&amp;M13&amp;IF(D13="大会",IF(LEN(M13)&gt;0,$D$1,"")&amp;IF(E13="全","全国",E13&amp;"日本地方会")&amp;" 第"&amp;F13&amp;"回、","、")&amp;G13&amp;"/"&amp;H13&amp;"、"&amp;L13&amp;"）"</f>
        <v>大会記（全体：東日本地方会 第31回、2002/12、千葉工大）</v>
      </c>
      <c r="Q13" s="1" t="s">
        <v>1439</v>
      </c>
    </row>
    <row r="14" spans="1:19">
      <c r="A14" s="2">
        <f t="shared" ca="1" si="0"/>
        <v>79</v>
      </c>
      <c r="B14" s="2">
        <f t="shared" ca="1" si="1"/>
        <v>2003</v>
      </c>
      <c r="C14" s="2">
        <f t="shared" ca="1" si="2"/>
        <v>2</v>
      </c>
      <c r="D14" s="1" t="s">
        <v>1487</v>
      </c>
      <c r="E14" s="1" t="s">
        <v>1185</v>
      </c>
      <c r="F14" s="1">
        <v>31</v>
      </c>
      <c r="G14" s="1">
        <v>2002</v>
      </c>
      <c r="H14" s="1">
        <v>12</v>
      </c>
      <c r="K14" s="4">
        <v>18</v>
      </c>
      <c r="L14" s="1" t="s">
        <v>2101</v>
      </c>
      <c r="M14" s="1" t="s">
        <v>1191</v>
      </c>
      <c r="N14" s="1" t="s">
        <v>1192</v>
      </c>
      <c r="O14" s="1" t="s">
        <v>1193</v>
      </c>
      <c r="P14" s="1" t="s">
        <v>1217</v>
      </c>
      <c r="Q14" s="1">
        <v>37</v>
      </c>
    </row>
    <row r="15" spans="1:19">
      <c r="A15" s="2">
        <f t="shared" ca="1" si="0"/>
        <v>79</v>
      </c>
      <c r="B15" s="2">
        <f t="shared" ca="1" si="1"/>
        <v>2003</v>
      </c>
      <c r="C15" s="2">
        <f t="shared" ca="1" si="2"/>
        <v>2</v>
      </c>
      <c r="D15" s="1" t="s">
        <v>1487</v>
      </c>
      <c r="E15" s="1" t="s">
        <v>1185</v>
      </c>
      <c r="F15" s="1">
        <v>31</v>
      </c>
      <c r="G15" s="1">
        <v>2002</v>
      </c>
      <c r="H15" s="1">
        <v>12</v>
      </c>
      <c r="K15" s="4">
        <v>18</v>
      </c>
      <c r="L15" s="1" t="s">
        <v>2101</v>
      </c>
      <c r="M15" s="1" t="s">
        <v>1191</v>
      </c>
      <c r="N15" s="1" t="s">
        <v>1192</v>
      </c>
      <c r="O15" s="1" t="s">
        <v>1212</v>
      </c>
      <c r="P15" s="1" t="s">
        <v>1218</v>
      </c>
      <c r="Q15" s="1">
        <v>37</v>
      </c>
    </row>
    <row r="16" spans="1:19">
      <c r="A16" s="2">
        <f t="shared" ca="1" si="0"/>
        <v>79</v>
      </c>
      <c r="B16" s="2">
        <f t="shared" ca="1" si="1"/>
        <v>2003</v>
      </c>
      <c r="C16" s="2">
        <f t="shared" ca="1" si="2"/>
        <v>2</v>
      </c>
      <c r="D16" s="1" t="s">
        <v>1487</v>
      </c>
      <c r="E16" s="1" t="s">
        <v>1194</v>
      </c>
      <c r="F16" s="1">
        <v>34</v>
      </c>
      <c r="G16" s="1">
        <v>1998</v>
      </c>
      <c r="H16" s="1">
        <v>6</v>
      </c>
      <c r="L16" s="1" t="s">
        <v>2161</v>
      </c>
      <c r="M16" s="1" t="s">
        <v>687</v>
      </c>
      <c r="N16" s="1" t="s">
        <v>1291</v>
      </c>
      <c r="O16" s="2" t="str">
        <f>N16&amp;"（"&amp;M16&amp;IF(D16="大会",IF(LEN(M16)&gt;0,$D$1,"")&amp;IF(E16="全","全国",E16&amp;"日本地方会")&amp;" 第"&amp;F16&amp;"回、","、")&amp;G16&amp;"/"&amp;H16&amp;"、"&amp;L16&amp;"）"</f>
        <v>大会記（全体：全国 第34回、1998/6、職業能力開発大）</v>
      </c>
      <c r="Q16" s="1" t="s">
        <v>1440</v>
      </c>
    </row>
    <row r="17" spans="1:19">
      <c r="A17" s="2">
        <f t="shared" ca="1" si="0"/>
        <v>79</v>
      </c>
      <c r="B17" s="2">
        <f t="shared" ca="1" si="1"/>
        <v>2003</v>
      </c>
      <c r="C17" s="2">
        <f t="shared" ca="1" si="2"/>
        <v>2</v>
      </c>
      <c r="D17" s="1" t="s">
        <v>1487</v>
      </c>
      <c r="E17" s="1" t="s">
        <v>1194</v>
      </c>
      <c r="F17" s="1">
        <v>34</v>
      </c>
      <c r="G17" s="1">
        <v>1998</v>
      </c>
      <c r="H17" s="1">
        <v>6</v>
      </c>
      <c r="K17" s="1" t="s">
        <v>1181</v>
      </c>
      <c r="L17" s="1" t="s">
        <v>2161</v>
      </c>
      <c r="M17" s="1" t="s">
        <v>1191</v>
      </c>
      <c r="N17" s="1" t="s">
        <v>2678</v>
      </c>
      <c r="O17" s="1" t="s">
        <v>1195</v>
      </c>
      <c r="P17" s="1" t="s">
        <v>1219</v>
      </c>
      <c r="Q17" s="1">
        <v>38</v>
      </c>
    </row>
    <row r="18" spans="1:19">
      <c r="A18" s="2">
        <f t="shared" ca="1" si="0"/>
        <v>79</v>
      </c>
      <c r="B18" s="2">
        <f t="shared" ca="1" si="1"/>
        <v>2003</v>
      </c>
      <c r="C18" s="2">
        <f t="shared" ca="1" si="2"/>
        <v>2</v>
      </c>
      <c r="D18" s="1" t="s">
        <v>1487</v>
      </c>
      <c r="E18" s="1" t="s">
        <v>1194</v>
      </c>
      <c r="F18" s="1">
        <v>34</v>
      </c>
      <c r="G18" s="1">
        <v>1998</v>
      </c>
      <c r="H18" s="1">
        <v>6</v>
      </c>
      <c r="L18" s="1" t="s">
        <v>2161</v>
      </c>
      <c r="M18" s="1" t="s">
        <v>1191</v>
      </c>
      <c r="N18" s="1" t="s">
        <v>1192</v>
      </c>
      <c r="O18" s="1" t="s">
        <v>1196</v>
      </c>
      <c r="P18" s="1" t="s">
        <v>1220</v>
      </c>
      <c r="Q18" s="1">
        <v>39</v>
      </c>
    </row>
    <row r="19" spans="1:19">
      <c r="A19" s="2">
        <f t="shared" ca="1" si="0"/>
        <v>79</v>
      </c>
      <c r="B19" s="2">
        <f t="shared" ca="1" si="1"/>
        <v>2003</v>
      </c>
      <c r="C19" s="2">
        <f t="shared" ca="1" si="2"/>
        <v>2</v>
      </c>
      <c r="D19" s="1" t="s">
        <v>1487</v>
      </c>
      <c r="E19" s="1" t="s">
        <v>1194</v>
      </c>
      <c r="F19" s="1">
        <v>34</v>
      </c>
      <c r="G19" s="1">
        <v>1998</v>
      </c>
      <c r="H19" s="1">
        <v>6</v>
      </c>
      <c r="L19" s="1" t="s">
        <v>2161</v>
      </c>
      <c r="M19" s="1" t="s">
        <v>1191</v>
      </c>
      <c r="N19" s="1" t="s">
        <v>2749</v>
      </c>
      <c r="O19" s="1" t="s">
        <v>1197</v>
      </c>
      <c r="P19" s="1" t="s">
        <v>1221</v>
      </c>
      <c r="Q19" s="1">
        <v>39</v>
      </c>
    </row>
    <row r="20" spans="1:19">
      <c r="A20" s="2">
        <f t="shared" ca="1" si="0"/>
        <v>79</v>
      </c>
      <c r="B20" s="2">
        <f t="shared" ca="1" si="1"/>
        <v>2003</v>
      </c>
      <c r="C20" s="2">
        <f t="shared" ca="1" si="2"/>
        <v>2</v>
      </c>
      <c r="D20" s="1" t="s">
        <v>1487</v>
      </c>
      <c r="E20" s="1" t="s">
        <v>1194</v>
      </c>
      <c r="F20" s="1">
        <v>34</v>
      </c>
      <c r="G20" s="1">
        <v>1998</v>
      </c>
      <c r="H20" s="1">
        <v>6</v>
      </c>
      <c r="L20" s="1" t="s">
        <v>2161</v>
      </c>
      <c r="M20" s="1" t="s">
        <v>1191</v>
      </c>
      <c r="N20" s="1" t="s">
        <v>1192</v>
      </c>
      <c r="O20" s="1" t="s">
        <v>1198</v>
      </c>
      <c r="P20" s="1" t="s">
        <v>1222</v>
      </c>
      <c r="Q20" s="1">
        <v>40</v>
      </c>
    </row>
    <row r="21" spans="1:19">
      <c r="A21" s="2">
        <f t="shared" ca="1" si="0"/>
        <v>79</v>
      </c>
      <c r="B21" s="2">
        <f t="shared" ca="1" si="1"/>
        <v>2003</v>
      </c>
      <c r="C21" s="2">
        <f t="shared" ca="1" si="2"/>
        <v>2</v>
      </c>
      <c r="D21" s="1" t="s">
        <v>1199</v>
      </c>
      <c r="E21" s="1" t="s">
        <v>1436</v>
      </c>
      <c r="F21" s="1" t="s">
        <v>1437</v>
      </c>
      <c r="N21" s="1" t="s">
        <v>1180</v>
      </c>
      <c r="O21" s="1" t="s">
        <v>1200</v>
      </c>
      <c r="P21" s="1" t="s">
        <v>1225</v>
      </c>
      <c r="Q21" s="1">
        <v>40</v>
      </c>
    </row>
    <row r="22" spans="1:19">
      <c r="A22" s="2">
        <f t="shared" ca="1" si="0"/>
        <v>79</v>
      </c>
      <c r="B22" s="2">
        <f t="shared" ca="1" si="1"/>
        <v>2003</v>
      </c>
      <c r="C22" s="2">
        <f t="shared" ca="1" si="2"/>
        <v>2</v>
      </c>
      <c r="D22" s="1" t="s">
        <v>1199</v>
      </c>
      <c r="E22" s="1" t="s">
        <v>1436</v>
      </c>
      <c r="F22" s="1" t="s">
        <v>1201</v>
      </c>
      <c r="M22" s="1" t="s">
        <v>1202</v>
      </c>
      <c r="N22" s="1" t="s">
        <v>325</v>
      </c>
      <c r="O22" s="1" t="s">
        <v>1203</v>
      </c>
      <c r="Q22" s="1">
        <v>42</v>
      </c>
    </row>
    <row r="23" spans="1:19">
      <c r="A23" s="2">
        <f t="shared" ca="1" si="0"/>
        <v>79</v>
      </c>
      <c r="B23" s="2">
        <f t="shared" ca="1" si="1"/>
        <v>2003</v>
      </c>
      <c r="C23" s="2">
        <f t="shared" ca="1" si="2"/>
        <v>2</v>
      </c>
      <c r="D23" s="1" t="s">
        <v>1199</v>
      </c>
      <c r="E23" s="1" t="s">
        <v>1436</v>
      </c>
      <c r="F23" s="1" t="s">
        <v>1437</v>
      </c>
      <c r="N23" s="1" t="s">
        <v>1180</v>
      </c>
      <c r="O23" s="1" t="s">
        <v>1204</v>
      </c>
      <c r="P23" s="1" t="s">
        <v>1223</v>
      </c>
      <c r="Q23" s="1">
        <v>45</v>
      </c>
    </row>
    <row r="24" spans="1:19">
      <c r="A24" s="2">
        <f t="shared" ca="1" si="0"/>
        <v>79</v>
      </c>
      <c r="B24" s="2">
        <f t="shared" ca="1" si="1"/>
        <v>2003</v>
      </c>
      <c r="C24" s="2">
        <f t="shared" ca="1" si="2"/>
        <v>2</v>
      </c>
      <c r="D24" s="1" t="s">
        <v>1205</v>
      </c>
      <c r="E24" s="1" t="s">
        <v>1434</v>
      </c>
      <c r="F24" s="1" t="s">
        <v>1206</v>
      </c>
      <c r="N24" s="1" t="s">
        <v>1207</v>
      </c>
      <c r="O24" s="1" t="s">
        <v>1208</v>
      </c>
      <c r="Q24" s="1">
        <v>46</v>
      </c>
    </row>
    <row r="25" spans="1:19">
      <c r="A25" s="2">
        <f t="shared" ca="1" si="0"/>
        <v>79</v>
      </c>
      <c r="B25" s="2">
        <f t="shared" ca="1" si="1"/>
        <v>2003</v>
      </c>
      <c r="C25" s="2">
        <f t="shared" ca="1" si="2"/>
        <v>2</v>
      </c>
      <c r="D25" s="1" t="s">
        <v>1205</v>
      </c>
      <c r="E25" s="1" t="s">
        <v>1434</v>
      </c>
      <c r="F25" s="1" t="s">
        <v>1209</v>
      </c>
      <c r="O25" s="1" t="s">
        <v>1210</v>
      </c>
      <c r="Q25" s="1">
        <v>46</v>
      </c>
    </row>
    <row r="26" spans="1:19">
      <c r="A26" s="2" t="str">
        <f t="shared" ca="1" si="0"/>
        <v/>
      </c>
      <c r="B26" s="2" t="str">
        <f t="shared" ca="1" si="1"/>
        <v/>
      </c>
      <c r="C26" s="2" t="str">
        <f t="shared" ca="1" si="2"/>
        <v/>
      </c>
      <c r="O26" s="1" t="s">
        <v>1211</v>
      </c>
      <c r="Q26" s="1">
        <v>46</v>
      </c>
    </row>
    <row r="27" spans="1:19">
      <c r="A27" s="2" t="str">
        <f t="shared" ca="1" si="0"/>
        <v/>
      </c>
      <c r="B27" s="2" t="str">
        <f t="shared" ca="1" si="1"/>
        <v/>
      </c>
      <c r="C27" s="2" t="str">
        <f t="shared" ca="1" si="2"/>
        <v/>
      </c>
    </row>
    <row r="28" spans="1:19">
      <c r="A28" s="2" t="str">
        <f t="shared" ca="1" si="0"/>
        <v>80</v>
      </c>
      <c r="B28" s="2" t="str">
        <f t="shared" ca="1" si="1"/>
        <v>2003</v>
      </c>
      <c r="C28" s="2" t="str">
        <f t="shared" ca="1" si="2"/>
        <v>8</v>
      </c>
      <c r="D28" s="1" t="s">
        <v>1179</v>
      </c>
      <c r="E28" s="1" t="s">
        <v>1227</v>
      </c>
      <c r="F28" s="1" t="s">
        <v>1228</v>
      </c>
      <c r="G28" s="1" t="s">
        <v>1229</v>
      </c>
      <c r="H28" s="1" t="s">
        <v>1230</v>
      </c>
      <c r="O28" s="1" t="s">
        <v>1231</v>
      </c>
    </row>
    <row r="29" spans="1:19">
      <c r="A29" s="2" t="str">
        <f t="shared" ca="1" si="0"/>
        <v>80</v>
      </c>
      <c r="B29" s="2" t="str">
        <f t="shared" ca="1" si="1"/>
        <v>2003</v>
      </c>
      <c r="C29" s="2" t="str">
        <f t="shared" ca="1" si="2"/>
        <v>8</v>
      </c>
      <c r="D29" s="1" t="s">
        <v>1232</v>
      </c>
      <c r="E29" s="1" t="s">
        <v>1206</v>
      </c>
      <c r="K29" s="1" t="s">
        <v>1233</v>
      </c>
      <c r="N29" s="1" t="s">
        <v>1233</v>
      </c>
      <c r="O29" s="1" t="s">
        <v>1234</v>
      </c>
      <c r="P29" s="1" t="s">
        <v>1235</v>
      </c>
      <c r="Q29" s="1" t="s">
        <v>1236</v>
      </c>
    </row>
    <row r="30" spans="1:19">
      <c r="A30" s="2" t="str">
        <f t="shared" ca="1" si="0"/>
        <v>80</v>
      </c>
      <c r="B30" s="2" t="str">
        <f t="shared" ca="1" si="1"/>
        <v>2003</v>
      </c>
      <c r="C30" s="2" t="str">
        <f t="shared" ca="1" si="2"/>
        <v>8</v>
      </c>
      <c r="D30" s="1" t="s">
        <v>1232</v>
      </c>
      <c r="E30" s="1" t="s">
        <v>1206</v>
      </c>
      <c r="K30" s="1" t="s">
        <v>1233</v>
      </c>
      <c r="N30" s="1" t="s">
        <v>1233</v>
      </c>
      <c r="O30" s="1" t="s">
        <v>1237</v>
      </c>
      <c r="P30" s="1" t="s">
        <v>1238</v>
      </c>
      <c r="Q30" s="1" t="s">
        <v>1236</v>
      </c>
    </row>
    <row r="31" spans="1:19">
      <c r="A31" s="2" t="str">
        <f t="shared" ca="1" si="0"/>
        <v>80</v>
      </c>
      <c r="B31" s="2" t="str">
        <f t="shared" ca="1" si="1"/>
        <v>2003</v>
      </c>
      <c r="C31" s="2" t="str">
        <f t="shared" ca="1" si="2"/>
        <v>8</v>
      </c>
      <c r="D31" s="1" t="s">
        <v>1232</v>
      </c>
      <c r="E31" s="1" t="s">
        <v>1206</v>
      </c>
      <c r="K31" s="1" t="s">
        <v>1233</v>
      </c>
      <c r="N31" s="1" t="s">
        <v>1233</v>
      </c>
      <c r="O31" s="1" t="s">
        <v>1239</v>
      </c>
      <c r="P31" s="1" t="s">
        <v>1240</v>
      </c>
      <c r="Q31" s="1" t="s">
        <v>1241</v>
      </c>
    </row>
    <row r="32" spans="1:19" s="8" customFormat="1">
      <c r="A32" s="6" t="str">
        <f t="shared" ca="1" si="0"/>
        <v>80</v>
      </c>
      <c r="B32" s="6" t="str">
        <f t="shared" ca="1" si="1"/>
        <v>2003</v>
      </c>
      <c r="C32" s="6" t="str">
        <f t="shared" ca="1" si="2"/>
        <v>8</v>
      </c>
      <c r="D32" s="7" t="s">
        <v>1287</v>
      </c>
      <c r="E32" s="7" t="s">
        <v>1185</v>
      </c>
      <c r="F32" s="7">
        <v>28</v>
      </c>
      <c r="G32" s="7">
        <v>1999</v>
      </c>
      <c r="H32" s="7">
        <v>12</v>
      </c>
      <c r="I32" s="7"/>
      <c r="J32" s="7"/>
      <c r="K32" s="7" t="s">
        <v>1181</v>
      </c>
      <c r="L32" s="7" t="s">
        <v>2101</v>
      </c>
      <c r="M32" s="7" t="s">
        <v>1482</v>
      </c>
      <c r="N32" s="7" t="s">
        <v>1302</v>
      </c>
      <c r="O32" s="7" t="s">
        <v>1242</v>
      </c>
      <c r="P32" s="7" t="s">
        <v>1243</v>
      </c>
      <c r="Q32" s="7" t="s">
        <v>1244</v>
      </c>
      <c r="R32" s="7"/>
      <c r="S32" s="7"/>
    </row>
    <row r="33" spans="1:17">
      <c r="A33" s="2" t="str">
        <f t="shared" ca="1" si="0"/>
        <v>80</v>
      </c>
      <c r="B33" s="2" t="str">
        <f t="shared" ca="1" si="1"/>
        <v>2003</v>
      </c>
      <c r="C33" s="2" t="str">
        <f t="shared" ca="1" si="2"/>
        <v>8</v>
      </c>
      <c r="D33" s="1" t="s">
        <v>1287</v>
      </c>
      <c r="E33" s="1" t="s">
        <v>1185</v>
      </c>
      <c r="F33" s="1">
        <v>28</v>
      </c>
      <c r="G33" s="1">
        <v>1999</v>
      </c>
      <c r="H33" s="1">
        <v>12</v>
      </c>
      <c r="K33" s="1" t="s">
        <v>1181</v>
      </c>
      <c r="L33" s="1" t="s">
        <v>2101</v>
      </c>
      <c r="M33" s="1" t="s">
        <v>687</v>
      </c>
      <c r="N33" s="1" t="s">
        <v>2678</v>
      </c>
      <c r="O33" s="1" t="s">
        <v>1245</v>
      </c>
      <c r="Q33" s="1" t="s">
        <v>1246</v>
      </c>
    </row>
    <row r="34" spans="1:17">
      <c r="A34" s="2" t="str">
        <f t="shared" ca="1" si="0"/>
        <v>80</v>
      </c>
      <c r="B34" s="2" t="str">
        <f t="shared" ca="1" si="1"/>
        <v>2003</v>
      </c>
      <c r="C34" s="2" t="str">
        <f t="shared" ca="1" si="2"/>
        <v>8</v>
      </c>
      <c r="D34" s="1" t="s">
        <v>1287</v>
      </c>
      <c r="E34" s="1" t="s">
        <v>1185</v>
      </c>
      <c r="F34" s="1">
        <v>28</v>
      </c>
      <c r="G34" s="1">
        <v>1999</v>
      </c>
      <c r="H34" s="1">
        <v>12</v>
      </c>
      <c r="K34" s="1" t="s">
        <v>1181</v>
      </c>
      <c r="L34" s="1" t="s">
        <v>2101</v>
      </c>
      <c r="M34" s="1" t="s">
        <v>1187</v>
      </c>
      <c r="N34" s="1" t="s">
        <v>1307</v>
      </c>
      <c r="O34" s="1" t="s">
        <v>1247</v>
      </c>
      <c r="P34" s="1" t="s">
        <v>1248</v>
      </c>
      <c r="Q34" s="1" t="s">
        <v>1249</v>
      </c>
    </row>
    <row r="35" spans="1:17">
      <c r="A35" s="2" t="str">
        <f t="shared" ca="1" si="0"/>
        <v>80</v>
      </c>
      <c r="B35" s="2" t="str">
        <f t="shared" ca="1" si="1"/>
        <v>2003</v>
      </c>
      <c r="C35" s="2" t="str">
        <f t="shared" ca="1" si="2"/>
        <v>8</v>
      </c>
      <c r="D35" s="1" t="s">
        <v>1287</v>
      </c>
      <c r="E35" s="1" t="s">
        <v>1185</v>
      </c>
      <c r="F35" s="1">
        <v>28</v>
      </c>
      <c r="G35" s="1">
        <v>1999</v>
      </c>
      <c r="H35" s="1">
        <v>12</v>
      </c>
      <c r="K35" s="1" t="s">
        <v>1181</v>
      </c>
      <c r="L35" s="1" t="s">
        <v>2101</v>
      </c>
      <c r="M35" s="1" t="s">
        <v>1187</v>
      </c>
      <c r="N35" s="1" t="s">
        <v>1307</v>
      </c>
      <c r="O35" s="1" t="s">
        <v>1250</v>
      </c>
      <c r="P35" s="1" t="s">
        <v>1221</v>
      </c>
      <c r="Q35" s="1" t="s">
        <v>1251</v>
      </c>
    </row>
    <row r="36" spans="1:17">
      <c r="A36" s="2" t="str">
        <f t="shared" ca="1" si="0"/>
        <v>80</v>
      </c>
      <c r="B36" s="2" t="str">
        <f t="shared" ca="1" si="1"/>
        <v>2003</v>
      </c>
      <c r="C36" s="2" t="str">
        <f t="shared" ca="1" si="2"/>
        <v>8</v>
      </c>
      <c r="D36" s="1" t="s">
        <v>1287</v>
      </c>
      <c r="E36" s="1" t="s">
        <v>1185</v>
      </c>
      <c r="F36" s="1">
        <v>28</v>
      </c>
      <c r="G36" s="1">
        <v>1999</v>
      </c>
      <c r="H36" s="1">
        <v>12</v>
      </c>
      <c r="K36" s="1" t="s">
        <v>1181</v>
      </c>
      <c r="L36" s="1" t="s">
        <v>2101</v>
      </c>
      <c r="M36" s="1" t="s">
        <v>1187</v>
      </c>
      <c r="N36" s="1" t="s">
        <v>1307</v>
      </c>
      <c r="O36" s="1" t="s">
        <v>1252</v>
      </c>
      <c r="P36" s="1" t="s">
        <v>1253</v>
      </c>
      <c r="Q36" s="1" t="s">
        <v>1254</v>
      </c>
    </row>
    <row r="37" spans="1:17">
      <c r="A37" s="2" t="str">
        <f t="shared" ca="1" si="0"/>
        <v>80</v>
      </c>
      <c r="B37" s="2" t="str">
        <f t="shared" ca="1" si="1"/>
        <v>2003</v>
      </c>
      <c r="C37" s="2" t="str">
        <f t="shared" ca="1" si="2"/>
        <v>8</v>
      </c>
      <c r="D37" s="1" t="s">
        <v>1287</v>
      </c>
      <c r="E37" s="1" t="s">
        <v>1185</v>
      </c>
      <c r="F37" s="1">
        <v>28</v>
      </c>
      <c r="G37" s="1">
        <v>1999</v>
      </c>
      <c r="H37" s="1">
        <v>12</v>
      </c>
      <c r="K37" s="1" t="s">
        <v>1181</v>
      </c>
      <c r="L37" s="1" t="s">
        <v>2101</v>
      </c>
      <c r="M37" s="1" t="s">
        <v>1278</v>
      </c>
      <c r="N37" s="1" t="s">
        <v>1307</v>
      </c>
      <c r="O37" s="1" t="s">
        <v>1279</v>
      </c>
      <c r="P37" s="1" t="s">
        <v>1223</v>
      </c>
      <c r="Q37" s="1" t="s">
        <v>1280</v>
      </c>
    </row>
    <row r="38" spans="1:17">
      <c r="A38" s="2" t="str">
        <f t="shared" ca="1" si="0"/>
        <v>80</v>
      </c>
      <c r="B38" s="2" t="str">
        <f t="shared" ca="1" si="1"/>
        <v>2003</v>
      </c>
      <c r="C38" s="2" t="str">
        <f t="shared" ca="1" si="2"/>
        <v>8</v>
      </c>
      <c r="D38" s="1" t="s">
        <v>1287</v>
      </c>
      <c r="E38" s="1" t="s">
        <v>1185</v>
      </c>
      <c r="F38" s="1">
        <v>28</v>
      </c>
      <c r="G38" s="1">
        <v>1999</v>
      </c>
      <c r="H38" s="1">
        <v>12</v>
      </c>
      <c r="K38" s="1" t="s">
        <v>1181</v>
      </c>
      <c r="L38" s="1" t="s">
        <v>2101</v>
      </c>
      <c r="M38" s="1" t="s">
        <v>1278</v>
      </c>
      <c r="N38" s="1" t="s">
        <v>1307</v>
      </c>
      <c r="O38" s="1" t="s">
        <v>1281</v>
      </c>
      <c r="P38" s="1" t="s">
        <v>1282</v>
      </c>
      <c r="Q38" s="1" t="s">
        <v>1283</v>
      </c>
    </row>
    <row r="39" spans="1:17">
      <c r="A39" s="2" t="str">
        <f t="shared" ca="1" si="0"/>
        <v>80</v>
      </c>
      <c r="B39" s="2" t="str">
        <f t="shared" ca="1" si="1"/>
        <v>2003</v>
      </c>
      <c r="C39" s="2" t="str">
        <f t="shared" ca="1" si="2"/>
        <v>8</v>
      </c>
      <c r="D39" s="1" t="s">
        <v>1287</v>
      </c>
      <c r="E39" s="1" t="s">
        <v>1185</v>
      </c>
      <c r="F39" s="1">
        <v>28</v>
      </c>
      <c r="G39" s="1">
        <v>1999</v>
      </c>
      <c r="H39" s="1">
        <v>12</v>
      </c>
      <c r="K39" s="1" t="s">
        <v>1181</v>
      </c>
      <c r="L39" s="1" t="s">
        <v>2101</v>
      </c>
      <c r="M39" s="1" t="s">
        <v>1278</v>
      </c>
      <c r="N39" s="1" t="s">
        <v>1307</v>
      </c>
      <c r="O39" s="1" t="s">
        <v>1284</v>
      </c>
      <c r="P39" s="1" t="s">
        <v>1285</v>
      </c>
      <c r="Q39" s="1" t="s">
        <v>1286</v>
      </c>
    </row>
    <row r="40" spans="1:17">
      <c r="A40" s="2" t="str">
        <f t="shared" ca="1" si="0"/>
        <v>80</v>
      </c>
      <c r="B40" s="2" t="str">
        <f t="shared" ca="1" si="1"/>
        <v>2003</v>
      </c>
      <c r="C40" s="2" t="str">
        <f t="shared" ca="1" si="2"/>
        <v>8</v>
      </c>
      <c r="D40" s="1" t="s">
        <v>1287</v>
      </c>
      <c r="E40" s="1" t="s">
        <v>1185</v>
      </c>
      <c r="F40" s="1">
        <v>28</v>
      </c>
      <c r="G40" s="1">
        <v>1999</v>
      </c>
      <c r="H40" s="1">
        <v>12</v>
      </c>
      <c r="K40" s="1" t="s">
        <v>1181</v>
      </c>
      <c r="L40" s="1" t="s">
        <v>2101</v>
      </c>
      <c r="M40" s="1" t="s">
        <v>1290</v>
      </c>
      <c r="N40" s="1" t="s">
        <v>1307</v>
      </c>
      <c r="O40" s="1" t="s">
        <v>1255</v>
      </c>
      <c r="Q40" s="1" t="s">
        <v>1256</v>
      </c>
    </row>
    <row r="41" spans="1:17">
      <c r="A41" s="2" t="str">
        <f t="shared" ca="1" si="0"/>
        <v>80</v>
      </c>
      <c r="B41" s="2" t="str">
        <f t="shared" ca="1" si="1"/>
        <v>2003</v>
      </c>
      <c r="C41" s="2" t="str">
        <f t="shared" ca="1" si="2"/>
        <v>8</v>
      </c>
      <c r="D41" s="1" t="s">
        <v>1487</v>
      </c>
      <c r="E41" s="1" t="s">
        <v>1292</v>
      </c>
      <c r="F41" s="1" t="s">
        <v>1294</v>
      </c>
      <c r="G41" s="1" t="s">
        <v>1295</v>
      </c>
      <c r="H41" s="1" t="s">
        <v>1296</v>
      </c>
      <c r="L41" s="1" t="s">
        <v>1438</v>
      </c>
      <c r="M41" s="1" t="s">
        <v>687</v>
      </c>
      <c r="N41" s="1" t="s">
        <v>1291</v>
      </c>
      <c r="O41" s="2" t="str">
        <f>N41&amp;"（"&amp;M41&amp;IF(D41="大会",IF(LEN(M41)&gt;0,$D$1,"")&amp;IF(E41="全","全国",E41&amp;"日本地方会")&amp;" 第"&amp;F41&amp;"回、","、")&amp;G41&amp;"/"&amp;H41&amp;"、"&amp;L41&amp;"）"</f>
        <v>大会記（全体：全国 第38回、2003/6、近畿大）</v>
      </c>
      <c r="P41" s="1" t="s">
        <v>1257</v>
      </c>
      <c r="Q41" s="1" t="s">
        <v>1258</v>
      </c>
    </row>
    <row r="42" spans="1:17">
      <c r="A42" s="2" t="str">
        <f t="shared" ca="1" si="0"/>
        <v>80</v>
      </c>
      <c r="B42" s="2" t="str">
        <f t="shared" ca="1" si="1"/>
        <v>2003</v>
      </c>
      <c r="C42" s="2" t="str">
        <f t="shared" ca="1" si="2"/>
        <v>8</v>
      </c>
      <c r="D42" s="1" t="s">
        <v>1297</v>
      </c>
      <c r="E42" s="1" t="s">
        <v>1298</v>
      </c>
      <c r="K42" s="1" t="s">
        <v>1181</v>
      </c>
      <c r="N42" s="1" t="s">
        <v>1288</v>
      </c>
      <c r="O42" s="1" t="s">
        <v>1259</v>
      </c>
      <c r="P42" s="1" t="s">
        <v>1223</v>
      </c>
      <c r="Q42" s="1" t="s">
        <v>1260</v>
      </c>
    </row>
    <row r="43" spans="1:17">
      <c r="A43" s="2" t="str">
        <f t="shared" ca="1" si="0"/>
        <v>80</v>
      </c>
      <c r="B43" s="2" t="str">
        <f t="shared" ca="1" si="1"/>
        <v>2003</v>
      </c>
      <c r="C43" s="2" t="str">
        <f t="shared" ca="1" si="2"/>
        <v>8</v>
      </c>
      <c r="D43" s="1" t="s">
        <v>1297</v>
      </c>
      <c r="E43" s="1" t="s">
        <v>1298</v>
      </c>
      <c r="N43" s="1" t="s">
        <v>1288</v>
      </c>
      <c r="O43" s="1" t="s">
        <v>1261</v>
      </c>
      <c r="P43" s="1" t="s">
        <v>1262</v>
      </c>
      <c r="Q43" s="1" t="s">
        <v>1263</v>
      </c>
    </row>
    <row r="44" spans="1:17">
      <c r="A44" s="2" t="str">
        <f t="shared" ca="1" si="0"/>
        <v>80</v>
      </c>
      <c r="B44" s="2" t="str">
        <f t="shared" ca="1" si="1"/>
        <v>2003</v>
      </c>
      <c r="C44" s="2" t="str">
        <f t="shared" ca="1" si="2"/>
        <v>8</v>
      </c>
      <c r="D44" s="1" t="s">
        <v>1300</v>
      </c>
      <c r="N44" s="1" t="s">
        <v>1301</v>
      </c>
      <c r="O44" s="1" t="s">
        <v>1264</v>
      </c>
      <c r="P44" s="1" t="s">
        <v>1265</v>
      </c>
      <c r="Q44" s="1" t="s">
        <v>1266</v>
      </c>
    </row>
    <row r="45" spans="1:17">
      <c r="A45" s="2" t="str">
        <f t="shared" ca="1" si="0"/>
        <v>80</v>
      </c>
      <c r="B45" s="2" t="str">
        <f t="shared" ca="1" si="1"/>
        <v>2003</v>
      </c>
      <c r="C45" s="2" t="str">
        <f t="shared" ca="1" si="2"/>
        <v>8</v>
      </c>
      <c r="D45" s="1" t="s">
        <v>1300</v>
      </c>
      <c r="N45" s="1" t="s">
        <v>1301</v>
      </c>
      <c r="O45" s="1" t="s">
        <v>1267</v>
      </c>
      <c r="P45" s="1" t="s">
        <v>1268</v>
      </c>
      <c r="Q45" s="1" t="s">
        <v>1269</v>
      </c>
    </row>
    <row r="46" spans="1:17">
      <c r="A46" s="2" t="str">
        <f t="shared" ca="1" si="0"/>
        <v>80</v>
      </c>
      <c r="B46" s="2" t="str">
        <f t="shared" ca="1" si="1"/>
        <v>2003</v>
      </c>
      <c r="C46" s="2" t="str">
        <f t="shared" ca="1" si="2"/>
        <v>8</v>
      </c>
      <c r="D46" s="1" t="s">
        <v>1199</v>
      </c>
      <c r="E46" s="1" t="s">
        <v>1436</v>
      </c>
      <c r="F46" s="1" t="s">
        <v>1437</v>
      </c>
      <c r="N46" s="1" t="s">
        <v>1180</v>
      </c>
      <c r="O46" s="1" t="s">
        <v>1270</v>
      </c>
      <c r="P46" s="1" t="s">
        <v>1223</v>
      </c>
      <c r="Q46" s="1" t="s">
        <v>1271</v>
      </c>
    </row>
    <row r="47" spans="1:17">
      <c r="A47" s="2" t="str">
        <f t="shared" ca="1" si="0"/>
        <v>80</v>
      </c>
      <c r="B47" s="2" t="str">
        <f t="shared" ca="1" si="1"/>
        <v>2003</v>
      </c>
      <c r="C47" s="2" t="str">
        <f t="shared" ca="1" si="2"/>
        <v>8</v>
      </c>
      <c r="D47" s="1" t="s">
        <v>1307</v>
      </c>
      <c r="E47" s="1" t="s">
        <v>1292</v>
      </c>
      <c r="G47" s="1" t="s">
        <v>1295</v>
      </c>
      <c r="N47" s="1" t="s">
        <v>1272</v>
      </c>
      <c r="O47" s="2" t="str">
        <f t="shared" ref="O47:O52" si="3">N47&amp;$D$1&amp;IF(LEFT(N47,2)="総会",G47&amp;"年度","第"&amp;F47&amp;"期第"&amp;H47&amp;"回")</f>
        <v>総会：2003年度</v>
      </c>
      <c r="Q47" s="1" t="s">
        <v>2118</v>
      </c>
    </row>
    <row r="48" spans="1:17">
      <c r="A48" s="2" t="str">
        <f t="shared" ca="1" si="0"/>
        <v>80</v>
      </c>
      <c r="B48" s="2" t="str">
        <f t="shared" ca="1" si="1"/>
        <v>2003</v>
      </c>
      <c r="C48" s="2" t="str">
        <f t="shared" ca="1" si="2"/>
        <v>8</v>
      </c>
      <c r="D48" s="1" t="s">
        <v>1307</v>
      </c>
      <c r="E48" s="1" t="s">
        <v>1292</v>
      </c>
      <c r="F48" s="1" t="s">
        <v>1308</v>
      </c>
      <c r="H48" s="1" t="s">
        <v>1309</v>
      </c>
      <c r="N48" s="1" t="s">
        <v>1274</v>
      </c>
      <c r="O48" s="2" t="str">
        <f t="shared" si="3"/>
        <v>理事会：第17期第1回</v>
      </c>
      <c r="Q48" s="1" t="s">
        <v>1303</v>
      </c>
    </row>
    <row r="49" spans="1:17">
      <c r="A49" s="2" t="str">
        <f t="shared" ca="1" si="0"/>
        <v>80</v>
      </c>
      <c r="B49" s="2" t="str">
        <f t="shared" ca="1" si="1"/>
        <v>2003</v>
      </c>
      <c r="C49" s="2" t="str">
        <f t="shared" ca="1" si="2"/>
        <v>8</v>
      </c>
      <c r="D49" s="1" t="s">
        <v>1307</v>
      </c>
      <c r="E49" s="1" t="s">
        <v>1292</v>
      </c>
      <c r="F49" s="1" t="s">
        <v>1308</v>
      </c>
      <c r="H49" s="1" t="s">
        <v>1310</v>
      </c>
      <c r="N49" s="1" t="s">
        <v>1274</v>
      </c>
      <c r="O49" s="2" t="str">
        <f t="shared" si="3"/>
        <v>理事会：第17期第2回</v>
      </c>
      <c r="Q49" s="1" t="s">
        <v>1304</v>
      </c>
    </row>
    <row r="50" spans="1:17">
      <c r="A50" s="2" t="str">
        <f t="shared" ca="1" si="0"/>
        <v>80</v>
      </c>
      <c r="B50" s="2" t="str">
        <f t="shared" ca="1" si="1"/>
        <v>2003</v>
      </c>
      <c r="C50" s="2" t="str">
        <f t="shared" ca="1" si="2"/>
        <v>8</v>
      </c>
      <c r="D50" s="1" t="s">
        <v>1307</v>
      </c>
      <c r="E50" s="1" t="s">
        <v>1292</v>
      </c>
      <c r="F50" s="1" t="s">
        <v>1308</v>
      </c>
      <c r="H50" s="1" t="s">
        <v>1312</v>
      </c>
      <c r="N50" s="1" t="s">
        <v>1274</v>
      </c>
      <c r="O50" s="2" t="str">
        <f t="shared" si="3"/>
        <v>理事会：第17期第3回</v>
      </c>
      <c r="Q50" s="1" t="s">
        <v>1304</v>
      </c>
    </row>
    <row r="51" spans="1:17">
      <c r="A51" s="2" t="str">
        <f t="shared" ca="1" si="0"/>
        <v>80</v>
      </c>
      <c r="B51" s="2" t="str">
        <f t="shared" ca="1" si="1"/>
        <v>2003</v>
      </c>
      <c r="C51" s="2" t="str">
        <f t="shared" ca="1" si="2"/>
        <v>8</v>
      </c>
      <c r="D51" s="1" t="s">
        <v>1307</v>
      </c>
      <c r="E51" s="1" t="s">
        <v>1292</v>
      </c>
      <c r="F51" s="1" t="s">
        <v>1308</v>
      </c>
      <c r="H51" s="1" t="s">
        <v>1313</v>
      </c>
      <c r="N51" s="1" t="s">
        <v>1274</v>
      </c>
      <c r="O51" s="2" t="str">
        <f t="shared" si="3"/>
        <v>理事会：第17期第4回</v>
      </c>
      <c r="Q51" s="1" t="s">
        <v>1305</v>
      </c>
    </row>
    <row r="52" spans="1:17">
      <c r="A52" s="2" t="str">
        <f t="shared" ca="1" si="0"/>
        <v>80</v>
      </c>
      <c r="B52" s="2" t="str">
        <f t="shared" ca="1" si="1"/>
        <v>2003</v>
      </c>
      <c r="C52" s="2" t="str">
        <f t="shared" ca="1" si="2"/>
        <v>8</v>
      </c>
      <c r="D52" s="1" t="s">
        <v>1307</v>
      </c>
      <c r="E52" s="1" t="s">
        <v>1292</v>
      </c>
      <c r="F52" s="1" t="s">
        <v>1308</v>
      </c>
      <c r="H52" s="1" t="s">
        <v>1315</v>
      </c>
      <c r="N52" s="1" t="s">
        <v>1274</v>
      </c>
      <c r="O52" s="2" t="str">
        <f t="shared" si="3"/>
        <v>理事会：第17期第5回</v>
      </c>
      <c r="Q52" s="1" t="s">
        <v>1306</v>
      </c>
    </row>
    <row r="53" spans="1:17">
      <c r="A53" s="2" t="str">
        <f t="shared" ca="1" si="0"/>
        <v>80</v>
      </c>
      <c r="B53" s="2" t="str">
        <f t="shared" ca="1" si="1"/>
        <v>2003</v>
      </c>
      <c r="C53" s="2" t="str">
        <f t="shared" ca="1" si="2"/>
        <v>8</v>
      </c>
      <c r="D53" s="1" t="s">
        <v>1317</v>
      </c>
      <c r="E53" s="1" t="s">
        <v>1435</v>
      </c>
      <c r="N53" s="1" t="s">
        <v>2638</v>
      </c>
      <c r="O53" s="1" t="s">
        <v>1276</v>
      </c>
      <c r="Q53" s="1" t="s">
        <v>1277</v>
      </c>
    </row>
    <row r="54" spans="1:17">
      <c r="A54" s="2" t="str">
        <f t="shared" ca="1" si="0"/>
        <v/>
      </c>
      <c r="B54" s="2" t="str">
        <f t="shared" ca="1" si="1"/>
        <v/>
      </c>
      <c r="C54" s="2" t="str">
        <f t="shared" ca="1" si="2"/>
        <v/>
      </c>
      <c r="O54" s="1" t="s">
        <v>1289</v>
      </c>
      <c r="Q54" s="1" t="s">
        <v>1277</v>
      </c>
    </row>
    <row r="55" spans="1:17">
      <c r="A55" s="2" t="str">
        <f t="shared" ca="1" si="0"/>
        <v/>
      </c>
      <c r="B55" s="2" t="str">
        <f t="shared" ca="1" si="1"/>
        <v/>
      </c>
      <c r="C55" s="2" t="str">
        <f t="shared" ca="1" si="2"/>
        <v/>
      </c>
    </row>
    <row r="56" spans="1:17">
      <c r="A56" s="2" t="str">
        <f t="shared" ca="1" si="0"/>
        <v>81</v>
      </c>
      <c r="B56" s="2" t="str">
        <f t="shared" ca="1" si="1"/>
        <v>2005</v>
      </c>
      <c r="C56" s="2" t="str">
        <f t="shared" ca="1" si="2"/>
        <v>4</v>
      </c>
      <c r="D56" s="1" t="s">
        <v>1179</v>
      </c>
      <c r="E56" s="1" t="s">
        <v>1318</v>
      </c>
      <c r="F56" s="1" t="s">
        <v>1319</v>
      </c>
      <c r="G56" s="1" t="s">
        <v>1244</v>
      </c>
      <c r="H56" s="1" t="s">
        <v>1320</v>
      </c>
      <c r="O56" s="1" t="s">
        <v>1321</v>
      </c>
    </row>
    <row r="57" spans="1:17">
      <c r="A57" s="2" t="str">
        <f t="shared" ca="1" si="0"/>
        <v>81</v>
      </c>
      <c r="B57" s="2" t="str">
        <f t="shared" ca="1" si="1"/>
        <v>2005</v>
      </c>
      <c r="C57" s="2" t="str">
        <f t="shared" ca="1" si="2"/>
        <v>4</v>
      </c>
      <c r="D57" s="1" t="s">
        <v>1297</v>
      </c>
      <c r="E57" s="1" t="s">
        <v>1483</v>
      </c>
      <c r="K57" s="1" t="s">
        <v>1181</v>
      </c>
      <c r="M57" s="1" t="s">
        <v>687</v>
      </c>
      <c r="N57" s="1" t="s">
        <v>1302</v>
      </c>
      <c r="O57" s="1" t="s">
        <v>1321</v>
      </c>
    </row>
    <row r="58" spans="1:17">
      <c r="A58" s="2" t="str">
        <f t="shared" ca="1" si="0"/>
        <v>81</v>
      </c>
      <c r="B58" s="2" t="str">
        <f t="shared" ca="1" si="1"/>
        <v>2005</v>
      </c>
      <c r="C58" s="2" t="str">
        <f t="shared" ca="1" si="2"/>
        <v>4</v>
      </c>
      <c r="D58" s="1" t="s">
        <v>1297</v>
      </c>
      <c r="E58" s="1" t="s">
        <v>1483</v>
      </c>
      <c r="K58" s="1" t="s">
        <v>1181</v>
      </c>
      <c r="N58" s="1" t="s">
        <v>1485</v>
      </c>
      <c r="O58" s="1" t="s">
        <v>1322</v>
      </c>
      <c r="P58" s="1" t="s">
        <v>1253</v>
      </c>
      <c r="Q58" s="1" t="s">
        <v>1236</v>
      </c>
    </row>
    <row r="59" spans="1:17">
      <c r="A59" s="2" t="str">
        <f t="shared" ca="1" si="0"/>
        <v>81</v>
      </c>
      <c r="B59" s="2" t="str">
        <f t="shared" ca="1" si="1"/>
        <v>2005</v>
      </c>
      <c r="C59" s="2" t="str">
        <f t="shared" ca="1" si="2"/>
        <v>4</v>
      </c>
      <c r="D59" s="1" t="s">
        <v>1297</v>
      </c>
      <c r="E59" s="1" t="s">
        <v>1483</v>
      </c>
      <c r="K59" s="1" t="s">
        <v>1181</v>
      </c>
      <c r="N59" s="1" t="s">
        <v>1485</v>
      </c>
      <c r="O59" s="1" t="s">
        <v>1323</v>
      </c>
      <c r="P59" s="1" t="s">
        <v>1324</v>
      </c>
      <c r="Q59" s="1" t="s">
        <v>1244</v>
      </c>
    </row>
    <row r="60" spans="1:17">
      <c r="A60" s="2" t="str">
        <f t="shared" ca="1" si="0"/>
        <v>81</v>
      </c>
      <c r="B60" s="2" t="str">
        <f t="shared" ca="1" si="1"/>
        <v>2005</v>
      </c>
      <c r="C60" s="2" t="str">
        <f t="shared" ca="1" si="2"/>
        <v>4</v>
      </c>
      <c r="D60" s="1" t="s">
        <v>1297</v>
      </c>
      <c r="E60" s="1" t="s">
        <v>1483</v>
      </c>
      <c r="K60" s="1" t="s">
        <v>1181</v>
      </c>
      <c r="N60" s="1" t="s">
        <v>1485</v>
      </c>
      <c r="O60" s="1" t="s">
        <v>1480</v>
      </c>
      <c r="P60" s="1" t="s">
        <v>1262</v>
      </c>
      <c r="Q60" s="1" t="s">
        <v>1481</v>
      </c>
    </row>
    <row r="61" spans="1:17">
      <c r="A61" s="2" t="str">
        <f t="shared" ca="1" si="0"/>
        <v>81</v>
      </c>
      <c r="B61" s="2" t="str">
        <f t="shared" ca="1" si="1"/>
        <v>2005</v>
      </c>
      <c r="C61" s="2" t="str">
        <f t="shared" ca="1" si="2"/>
        <v>4</v>
      </c>
      <c r="D61" s="1" t="s">
        <v>1297</v>
      </c>
      <c r="E61" s="1" t="s">
        <v>1483</v>
      </c>
      <c r="K61" s="1" t="s">
        <v>1181</v>
      </c>
      <c r="N61" s="1" t="s">
        <v>1485</v>
      </c>
      <c r="O61" s="1" t="s">
        <v>1325</v>
      </c>
      <c r="P61" s="1" t="s">
        <v>1326</v>
      </c>
      <c r="Q61" s="1" t="s">
        <v>1327</v>
      </c>
    </row>
    <row r="62" spans="1:17">
      <c r="A62" s="2" t="str">
        <f t="shared" ca="1" si="0"/>
        <v>81</v>
      </c>
      <c r="B62" s="2" t="str">
        <f t="shared" ca="1" si="1"/>
        <v>2005</v>
      </c>
      <c r="C62" s="2" t="str">
        <f t="shared" ca="1" si="2"/>
        <v>4</v>
      </c>
      <c r="D62" s="1" t="s">
        <v>1297</v>
      </c>
      <c r="E62" s="1" t="s">
        <v>1483</v>
      </c>
      <c r="K62" s="1" t="s">
        <v>1181</v>
      </c>
      <c r="N62" s="1" t="s">
        <v>1485</v>
      </c>
      <c r="O62" s="1" t="s">
        <v>1328</v>
      </c>
      <c r="P62" s="1" t="s">
        <v>1329</v>
      </c>
      <c r="Q62" s="1" t="s">
        <v>1330</v>
      </c>
    </row>
    <row r="63" spans="1:17">
      <c r="A63" s="2" t="str">
        <f t="shared" ca="1" si="0"/>
        <v>81</v>
      </c>
      <c r="B63" s="2" t="str">
        <f t="shared" ca="1" si="1"/>
        <v>2005</v>
      </c>
      <c r="C63" s="2" t="str">
        <f t="shared" ca="1" si="2"/>
        <v>4</v>
      </c>
      <c r="D63" s="1" t="s">
        <v>1297</v>
      </c>
      <c r="E63" s="1" t="s">
        <v>1483</v>
      </c>
      <c r="K63" s="1" t="s">
        <v>1181</v>
      </c>
      <c r="N63" s="1" t="s">
        <v>1485</v>
      </c>
      <c r="O63" s="1" t="s">
        <v>1331</v>
      </c>
      <c r="P63" s="1" t="s">
        <v>1257</v>
      </c>
      <c r="Q63" s="1" t="s">
        <v>1332</v>
      </c>
    </row>
    <row r="64" spans="1:17">
      <c r="A64" s="2" t="str">
        <f t="shared" ca="1" si="0"/>
        <v>81</v>
      </c>
      <c r="B64" s="2" t="str">
        <f t="shared" ca="1" si="1"/>
        <v>2005</v>
      </c>
      <c r="C64" s="2" t="str">
        <f t="shared" ca="1" si="2"/>
        <v>4</v>
      </c>
      <c r="D64" s="1" t="s">
        <v>1297</v>
      </c>
      <c r="E64" s="1" t="s">
        <v>1483</v>
      </c>
      <c r="K64" s="1" t="s">
        <v>1181</v>
      </c>
      <c r="N64" s="1" t="s">
        <v>1485</v>
      </c>
      <c r="O64" s="1" t="s">
        <v>1333</v>
      </c>
      <c r="P64" s="1" t="s">
        <v>1268</v>
      </c>
      <c r="Q64" s="1" t="s">
        <v>1334</v>
      </c>
    </row>
    <row r="65" spans="1:17">
      <c r="A65" s="2" t="str">
        <f t="shared" ca="1" si="0"/>
        <v>81</v>
      </c>
      <c r="B65" s="2" t="str">
        <f t="shared" ca="1" si="1"/>
        <v>2005</v>
      </c>
      <c r="C65" s="2" t="str">
        <f t="shared" ca="1" si="2"/>
        <v>4</v>
      </c>
      <c r="D65" s="1" t="s">
        <v>1297</v>
      </c>
      <c r="E65" s="1" t="s">
        <v>1483</v>
      </c>
      <c r="K65" s="1" t="s">
        <v>1181</v>
      </c>
      <c r="N65" s="1" t="s">
        <v>1485</v>
      </c>
      <c r="O65" s="1" t="s">
        <v>1335</v>
      </c>
      <c r="P65" s="1" t="s">
        <v>1336</v>
      </c>
      <c r="Q65" s="1" t="s">
        <v>1334</v>
      </c>
    </row>
    <row r="66" spans="1:17">
      <c r="A66" s="2" t="str">
        <f t="shared" ca="1" si="0"/>
        <v>81</v>
      </c>
      <c r="B66" s="2" t="str">
        <f t="shared" ca="1" si="1"/>
        <v>2005</v>
      </c>
      <c r="C66" s="2" t="str">
        <f t="shared" ca="1" si="2"/>
        <v>4</v>
      </c>
      <c r="D66" s="1" t="s">
        <v>1297</v>
      </c>
      <c r="E66" s="1" t="s">
        <v>1483</v>
      </c>
      <c r="K66" s="1" t="s">
        <v>1181</v>
      </c>
      <c r="N66" s="1" t="s">
        <v>1485</v>
      </c>
      <c r="O66" s="1" t="s">
        <v>1337</v>
      </c>
      <c r="P66" s="1" t="s">
        <v>1479</v>
      </c>
      <c r="Q66" s="1" t="s">
        <v>1251</v>
      </c>
    </row>
    <row r="67" spans="1:17">
      <c r="A67" s="2" t="str">
        <f t="shared" ca="1" si="0"/>
        <v>81</v>
      </c>
      <c r="B67" s="2" t="str">
        <f t="shared" ca="1" si="1"/>
        <v>2005</v>
      </c>
      <c r="C67" s="2" t="str">
        <f t="shared" ca="1" si="2"/>
        <v>4</v>
      </c>
      <c r="D67" s="1" t="s">
        <v>1487</v>
      </c>
      <c r="E67" s="1" t="s">
        <v>1292</v>
      </c>
      <c r="F67" s="1" t="s">
        <v>1294</v>
      </c>
      <c r="G67" s="1" t="s">
        <v>1295</v>
      </c>
      <c r="H67" s="1" t="s">
        <v>1296</v>
      </c>
      <c r="L67" s="1" t="s">
        <v>1490</v>
      </c>
      <c r="M67" s="1" t="s">
        <v>1488</v>
      </c>
      <c r="N67" s="1" t="s">
        <v>1486</v>
      </c>
      <c r="O67" s="2" t="str">
        <f t="shared" ref="O67:O74" si="4">N67&amp;"（"&amp;M67&amp;IF(D67="大会",IF(LEN(M67)&gt;0,$D$1,"")&amp;IF(E67="全","全国",E67&amp;"日本地方会")&amp;" 第"&amp;F67&amp;"回、","、")&amp;G67&amp;"/"&amp;H67&amp;"、"&amp;L67&amp;"）"</f>
        <v>抄録（一般演題：全国 第38回、2003/6、近畿大九州工学部）</v>
      </c>
      <c r="Q67" s="1" t="s">
        <v>1308</v>
      </c>
    </row>
    <row r="68" spans="1:17">
      <c r="A68" s="2" t="str">
        <f t="shared" ref="A68:A128" ca="1" si="5">IF(LEN($D68)&gt;0,IF($D68="●",E68,OFFSET(A68,IF(LEN(OFFSET(A68,-1,0))&gt;=1,-1,-2),0)),"")</f>
        <v>81</v>
      </c>
      <c r="B68" s="2" t="str">
        <f t="shared" ref="B68:B128" ca="1" si="6">IF(LEN($D68)&gt;0,IF($D68="●",F68,OFFSET(B68,IF(LEN(OFFSET(B68,-1,0))&gt;=1,-1,-2),0)),"")</f>
        <v>2005</v>
      </c>
      <c r="C68" s="2" t="str">
        <f t="shared" ref="C68:C128" ca="1" si="7">IF(LEN($D68)&gt;0,IF($D68="●",G68,OFFSET(C68,IF(LEN(OFFSET(C68,-1,0))&gt;=1,-1,-2),0)),"")</f>
        <v>4</v>
      </c>
      <c r="D68" s="1" t="s">
        <v>1487</v>
      </c>
      <c r="E68" s="1" t="s">
        <v>1491</v>
      </c>
      <c r="F68" s="1" t="s">
        <v>1492</v>
      </c>
      <c r="G68" s="1" t="s">
        <v>1493</v>
      </c>
      <c r="H68" s="1" t="s">
        <v>1494</v>
      </c>
      <c r="L68" s="1" t="s">
        <v>2101</v>
      </c>
      <c r="M68" s="1" t="s">
        <v>1488</v>
      </c>
      <c r="N68" s="1" t="s">
        <v>1486</v>
      </c>
      <c r="O68" s="2" t="str">
        <f t="shared" si="4"/>
        <v>抄録（一般演題：東日本地方会 第30回、2001/12、千葉工大）</v>
      </c>
      <c r="Q68" s="1" t="s">
        <v>1492</v>
      </c>
    </row>
    <row r="69" spans="1:17">
      <c r="A69" s="2" t="str">
        <f t="shared" ca="1" si="5"/>
        <v>81</v>
      </c>
      <c r="B69" s="2" t="str">
        <f t="shared" ca="1" si="6"/>
        <v>2005</v>
      </c>
      <c r="C69" s="2" t="str">
        <f t="shared" ca="1" si="7"/>
        <v>4</v>
      </c>
      <c r="D69" s="1" t="s">
        <v>1487</v>
      </c>
      <c r="E69" s="1" t="s">
        <v>1491</v>
      </c>
      <c r="F69" s="1" t="s">
        <v>2103</v>
      </c>
      <c r="G69" s="1" t="s">
        <v>2106</v>
      </c>
      <c r="H69" s="1" t="s">
        <v>1494</v>
      </c>
      <c r="L69" s="1" t="s">
        <v>2101</v>
      </c>
      <c r="M69" s="1" t="s">
        <v>1488</v>
      </c>
      <c r="N69" s="1" t="s">
        <v>1486</v>
      </c>
      <c r="O69" s="2" t="str">
        <f t="shared" si="4"/>
        <v>抄録（一般演題：東日本地方会 第31回、2002/12、千葉工大）</v>
      </c>
      <c r="Q69" s="1" t="s">
        <v>2115</v>
      </c>
    </row>
    <row r="70" spans="1:17">
      <c r="A70" s="2" t="str">
        <f t="shared" ca="1" si="5"/>
        <v>81</v>
      </c>
      <c r="B70" s="2" t="str">
        <f t="shared" ca="1" si="6"/>
        <v>2005</v>
      </c>
      <c r="C70" s="2" t="str">
        <f t="shared" ca="1" si="7"/>
        <v>4</v>
      </c>
      <c r="D70" s="1" t="s">
        <v>1487</v>
      </c>
      <c r="E70" s="1" t="s">
        <v>1491</v>
      </c>
      <c r="F70" s="1" t="s">
        <v>2103</v>
      </c>
      <c r="G70" s="1" t="s">
        <v>2106</v>
      </c>
      <c r="H70" s="1" t="s">
        <v>1494</v>
      </c>
      <c r="L70" s="1" t="s">
        <v>2101</v>
      </c>
      <c r="M70" s="1" t="s">
        <v>2107</v>
      </c>
      <c r="N70" s="1" t="s">
        <v>2108</v>
      </c>
      <c r="O70" s="2" t="str">
        <f t="shared" si="4"/>
        <v>趣旨（フォーラム：東日本地方会 第31回、2002/12、千葉工大）</v>
      </c>
      <c r="Q70" s="1" t="s">
        <v>2121</v>
      </c>
    </row>
    <row r="71" spans="1:17">
      <c r="A71" s="2" t="str">
        <f t="shared" ca="1" si="5"/>
        <v>81</v>
      </c>
      <c r="B71" s="2" t="str">
        <f t="shared" ca="1" si="6"/>
        <v>2005</v>
      </c>
      <c r="C71" s="2" t="str">
        <f t="shared" ca="1" si="7"/>
        <v>4</v>
      </c>
      <c r="D71" s="1" t="s">
        <v>1487</v>
      </c>
      <c r="E71" s="1" t="s">
        <v>1491</v>
      </c>
      <c r="F71" s="1" t="s">
        <v>2105</v>
      </c>
      <c r="G71" s="1" t="s">
        <v>1295</v>
      </c>
      <c r="H71" s="1" t="s">
        <v>1494</v>
      </c>
      <c r="L71" s="1" t="s">
        <v>2101</v>
      </c>
      <c r="M71" s="1" t="s">
        <v>1488</v>
      </c>
      <c r="N71" s="1" t="s">
        <v>1486</v>
      </c>
      <c r="O71" s="2" t="str">
        <f t="shared" si="4"/>
        <v>抄録（一般演題：東日本地方会 第32回、2003/12、千葉工大）</v>
      </c>
      <c r="Q71" s="1" t="s">
        <v>2117</v>
      </c>
    </row>
    <row r="72" spans="1:17">
      <c r="A72" s="2" t="str">
        <f t="shared" ca="1" si="5"/>
        <v>81</v>
      </c>
      <c r="B72" s="2" t="str">
        <f t="shared" ca="1" si="6"/>
        <v>2005</v>
      </c>
      <c r="C72" s="2" t="str">
        <f t="shared" ca="1" si="7"/>
        <v>4</v>
      </c>
      <c r="D72" s="1" t="s">
        <v>1487</v>
      </c>
      <c r="E72" s="1" t="s">
        <v>2109</v>
      </c>
      <c r="F72" s="1" t="s">
        <v>2110</v>
      </c>
      <c r="G72" s="1" t="s">
        <v>1493</v>
      </c>
      <c r="H72" s="1" t="s">
        <v>1494</v>
      </c>
      <c r="L72" s="1" t="s">
        <v>2113</v>
      </c>
      <c r="M72" s="1" t="s">
        <v>1488</v>
      </c>
      <c r="N72" s="1" t="s">
        <v>1486</v>
      </c>
      <c r="O72" s="2" t="str">
        <f t="shared" si="4"/>
        <v>抄録（一般演題：西日本地方会 第27回、2001/12、県立長崎シーボルト大）</v>
      </c>
      <c r="Q72" s="1" t="s">
        <v>2118</v>
      </c>
    </row>
    <row r="73" spans="1:17">
      <c r="A73" s="2" t="str">
        <f t="shared" ca="1" si="5"/>
        <v>81</v>
      </c>
      <c r="B73" s="2" t="str">
        <f t="shared" ca="1" si="6"/>
        <v>2005</v>
      </c>
      <c r="C73" s="2" t="str">
        <f t="shared" ca="1" si="7"/>
        <v>4</v>
      </c>
      <c r="D73" s="1" t="s">
        <v>1487</v>
      </c>
      <c r="E73" s="1" t="s">
        <v>2109</v>
      </c>
      <c r="F73" s="1" t="s">
        <v>2111</v>
      </c>
      <c r="G73" s="1" t="s">
        <v>2106</v>
      </c>
      <c r="H73" s="1" t="s">
        <v>1494</v>
      </c>
      <c r="L73" s="1" t="s">
        <v>1490</v>
      </c>
      <c r="M73" s="1" t="s">
        <v>1488</v>
      </c>
      <c r="N73" s="1" t="s">
        <v>1486</v>
      </c>
      <c r="O73" s="2" t="str">
        <f t="shared" si="4"/>
        <v>抄録（一般演題：西日本地方会 第28回、2002/12、近畿大九州工学部）</v>
      </c>
      <c r="Q73" s="1" t="s">
        <v>1304</v>
      </c>
    </row>
    <row r="74" spans="1:17">
      <c r="A74" s="2" t="str">
        <f t="shared" ca="1" si="5"/>
        <v>81</v>
      </c>
      <c r="B74" s="2" t="str">
        <f t="shared" ca="1" si="6"/>
        <v>2005</v>
      </c>
      <c r="C74" s="2" t="str">
        <f t="shared" ca="1" si="7"/>
        <v>4</v>
      </c>
      <c r="D74" s="1" t="s">
        <v>1487</v>
      </c>
      <c r="E74" s="1" t="s">
        <v>2109</v>
      </c>
      <c r="F74" s="1" t="s">
        <v>2112</v>
      </c>
      <c r="G74" s="1" t="s">
        <v>1295</v>
      </c>
      <c r="H74" s="1" t="s">
        <v>1494</v>
      </c>
      <c r="L74" s="1" t="s">
        <v>2114</v>
      </c>
      <c r="M74" s="1" t="s">
        <v>1488</v>
      </c>
      <c r="N74" s="1" t="s">
        <v>1486</v>
      </c>
      <c r="O74" s="2" t="str">
        <f t="shared" si="4"/>
        <v>抄録（一般演題：西日本地方会 第29回、2003/12、九工大院）</v>
      </c>
      <c r="Q74" s="1" t="s">
        <v>2120</v>
      </c>
    </row>
    <row r="75" spans="1:17">
      <c r="A75" s="2" t="str">
        <f t="shared" ca="1" si="5"/>
        <v>81</v>
      </c>
      <c r="B75" s="2" t="str">
        <f t="shared" ca="1" si="6"/>
        <v>2005</v>
      </c>
      <c r="C75" s="2" t="str">
        <f t="shared" ca="1" si="7"/>
        <v>4</v>
      </c>
      <c r="D75" s="1" t="s">
        <v>1307</v>
      </c>
      <c r="E75" s="1" t="s">
        <v>1292</v>
      </c>
      <c r="F75" s="1" t="s">
        <v>1308</v>
      </c>
      <c r="H75" s="1" t="s">
        <v>1296</v>
      </c>
      <c r="N75" s="1" t="s">
        <v>1274</v>
      </c>
      <c r="O75" s="2" t="str">
        <f>N75&amp;$D$1&amp;IF(LEFT(N75,2)="総会",G75&amp;"年度","第"&amp;F75&amp;"期第"&amp;H75&amp;"回")</f>
        <v>理事会：第17期第6回</v>
      </c>
      <c r="Q75" s="1" t="s">
        <v>2125</v>
      </c>
    </row>
    <row r="76" spans="1:17">
      <c r="A76" s="2" t="str">
        <f t="shared" ca="1" si="5"/>
        <v>81</v>
      </c>
      <c r="B76" s="2" t="str">
        <f t="shared" ca="1" si="6"/>
        <v>2005</v>
      </c>
      <c r="C76" s="2" t="str">
        <f t="shared" ca="1" si="7"/>
        <v>4</v>
      </c>
      <c r="D76" s="1" t="s">
        <v>1307</v>
      </c>
      <c r="E76" s="1" t="s">
        <v>1292</v>
      </c>
      <c r="F76" s="1" t="s">
        <v>1308</v>
      </c>
      <c r="H76" s="1" t="s">
        <v>2123</v>
      </c>
      <c r="N76" s="1" t="s">
        <v>1274</v>
      </c>
      <c r="O76" s="2" t="str">
        <f>N76&amp;$D$1&amp;IF(LEFT(N76,2)="総会",G76&amp;"年度","第"&amp;F76&amp;"期第"&amp;H76&amp;"回")</f>
        <v>理事会：第17期第7回</v>
      </c>
      <c r="Q76" s="1" t="s">
        <v>2126</v>
      </c>
    </row>
    <row r="77" spans="1:17">
      <c r="A77" s="2" t="str">
        <f t="shared" ca="1" si="5"/>
        <v/>
      </c>
      <c r="B77" s="2" t="str">
        <f t="shared" ca="1" si="6"/>
        <v/>
      </c>
      <c r="C77" s="2" t="str">
        <f t="shared" ca="1" si="7"/>
        <v/>
      </c>
      <c r="O77" s="1" t="s">
        <v>1289</v>
      </c>
      <c r="Q77" s="1" t="s">
        <v>2126</v>
      </c>
    </row>
    <row r="78" spans="1:17">
      <c r="A78" s="2" t="str">
        <f t="shared" ca="1" si="5"/>
        <v/>
      </c>
      <c r="B78" s="2" t="str">
        <f t="shared" ca="1" si="6"/>
        <v/>
      </c>
      <c r="C78" s="2" t="str">
        <f t="shared" ca="1" si="7"/>
        <v/>
      </c>
    </row>
    <row r="79" spans="1:17">
      <c r="A79" s="2" t="str">
        <f t="shared" ca="1" si="5"/>
        <v>82</v>
      </c>
      <c r="B79" s="2" t="str">
        <f t="shared" ca="1" si="6"/>
        <v>2005</v>
      </c>
      <c r="C79" s="2" t="str">
        <f t="shared" ca="1" si="7"/>
        <v>9</v>
      </c>
      <c r="D79" s="1" t="s">
        <v>1179</v>
      </c>
      <c r="E79" s="1" t="s">
        <v>2127</v>
      </c>
      <c r="F79" s="1" t="s">
        <v>1319</v>
      </c>
      <c r="G79" s="1" t="s">
        <v>1249</v>
      </c>
      <c r="H79" s="1" t="s">
        <v>2128</v>
      </c>
      <c r="O79" s="1" t="s">
        <v>2129</v>
      </c>
    </row>
    <row r="80" spans="1:17">
      <c r="A80" s="2" t="str">
        <f t="shared" ca="1" si="5"/>
        <v>82</v>
      </c>
      <c r="B80" s="2" t="str">
        <f t="shared" ca="1" si="6"/>
        <v>2005</v>
      </c>
      <c r="C80" s="2" t="str">
        <f t="shared" ca="1" si="7"/>
        <v>9</v>
      </c>
      <c r="D80" s="1" t="s">
        <v>1287</v>
      </c>
      <c r="E80" s="1" t="s">
        <v>1292</v>
      </c>
      <c r="F80" s="1" t="s">
        <v>2158</v>
      </c>
      <c r="G80" s="1" t="s">
        <v>2159</v>
      </c>
      <c r="H80" s="1" t="s">
        <v>1296</v>
      </c>
      <c r="K80" s="4" t="s">
        <v>1182</v>
      </c>
      <c r="L80" s="1" t="s">
        <v>2157</v>
      </c>
      <c r="M80" s="1" t="s">
        <v>687</v>
      </c>
      <c r="N80" s="1" t="s">
        <v>1302</v>
      </c>
      <c r="O80" s="1" t="s">
        <v>2154</v>
      </c>
      <c r="P80" s="1" t="s">
        <v>2155</v>
      </c>
      <c r="Q80" s="1" t="s">
        <v>1236</v>
      </c>
    </row>
    <row r="81" spans="1:17">
      <c r="A81" s="2" t="str">
        <f t="shared" ca="1" si="5"/>
        <v>82</v>
      </c>
      <c r="B81" s="2" t="str">
        <f t="shared" ca="1" si="6"/>
        <v>2005</v>
      </c>
      <c r="C81" s="2" t="str">
        <f t="shared" ca="1" si="7"/>
        <v>9</v>
      </c>
      <c r="D81" s="1" t="s">
        <v>1287</v>
      </c>
      <c r="E81" s="1" t="s">
        <v>1292</v>
      </c>
      <c r="F81" s="1" t="s">
        <v>2158</v>
      </c>
      <c r="G81" s="1" t="s">
        <v>2159</v>
      </c>
      <c r="H81" s="1" t="s">
        <v>1296</v>
      </c>
      <c r="K81" s="4" t="s">
        <v>1182</v>
      </c>
      <c r="L81" s="1" t="s">
        <v>2157</v>
      </c>
      <c r="M81" s="1" t="s">
        <v>2108</v>
      </c>
      <c r="N81" s="1" t="s">
        <v>1307</v>
      </c>
      <c r="O81" s="1" t="s">
        <v>2130</v>
      </c>
      <c r="P81" s="1" t="s">
        <v>1265</v>
      </c>
      <c r="Q81" s="1" t="s">
        <v>1236</v>
      </c>
    </row>
    <row r="82" spans="1:17">
      <c r="A82" s="2" t="str">
        <f t="shared" ca="1" si="5"/>
        <v>82</v>
      </c>
      <c r="B82" s="2" t="str">
        <f t="shared" ca="1" si="6"/>
        <v>2005</v>
      </c>
      <c r="C82" s="2" t="str">
        <f t="shared" ca="1" si="7"/>
        <v>9</v>
      </c>
      <c r="D82" s="1" t="s">
        <v>1287</v>
      </c>
      <c r="E82" s="1" t="s">
        <v>1292</v>
      </c>
      <c r="F82" s="1" t="s">
        <v>2158</v>
      </c>
      <c r="G82" s="1" t="s">
        <v>2159</v>
      </c>
      <c r="H82" s="1" t="s">
        <v>1296</v>
      </c>
      <c r="K82" s="4" t="s">
        <v>1182</v>
      </c>
      <c r="L82" s="1" t="s">
        <v>2157</v>
      </c>
      <c r="M82" s="1" t="s">
        <v>2156</v>
      </c>
      <c r="N82" s="1" t="s">
        <v>1307</v>
      </c>
      <c r="O82" s="1" t="s">
        <v>2131</v>
      </c>
      <c r="P82" s="1" t="s">
        <v>2132</v>
      </c>
      <c r="Q82" s="1" t="s">
        <v>1311</v>
      </c>
    </row>
    <row r="83" spans="1:17">
      <c r="A83" s="2" t="str">
        <f t="shared" ca="1" si="5"/>
        <v>82</v>
      </c>
      <c r="B83" s="2" t="str">
        <f t="shared" ca="1" si="6"/>
        <v>2005</v>
      </c>
      <c r="C83" s="2" t="str">
        <f t="shared" ca="1" si="7"/>
        <v>9</v>
      </c>
      <c r="D83" s="1" t="s">
        <v>1287</v>
      </c>
      <c r="E83" s="1" t="s">
        <v>1292</v>
      </c>
      <c r="F83" s="1" t="s">
        <v>2158</v>
      </c>
      <c r="G83" s="1" t="s">
        <v>2159</v>
      </c>
      <c r="H83" s="1" t="s">
        <v>1296</v>
      </c>
      <c r="K83" s="4" t="s">
        <v>1182</v>
      </c>
      <c r="L83" s="1" t="s">
        <v>2157</v>
      </c>
      <c r="M83" s="1" t="s">
        <v>2156</v>
      </c>
      <c r="N83" s="1" t="s">
        <v>1307</v>
      </c>
      <c r="O83" s="1" t="s">
        <v>2133</v>
      </c>
      <c r="P83" s="1" t="s">
        <v>2134</v>
      </c>
      <c r="Q83" s="1" t="s">
        <v>1334</v>
      </c>
    </row>
    <row r="84" spans="1:17">
      <c r="A84" s="2" t="str">
        <f t="shared" ca="1" si="5"/>
        <v>82</v>
      </c>
      <c r="B84" s="2" t="str">
        <f t="shared" ca="1" si="6"/>
        <v>2005</v>
      </c>
      <c r="C84" s="2" t="str">
        <f t="shared" ca="1" si="7"/>
        <v>9</v>
      </c>
      <c r="D84" s="1" t="s">
        <v>1287</v>
      </c>
      <c r="E84" s="1" t="s">
        <v>1292</v>
      </c>
      <c r="F84" s="1" t="s">
        <v>2158</v>
      </c>
      <c r="G84" s="1" t="s">
        <v>2159</v>
      </c>
      <c r="H84" s="1" t="s">
        <v>1296</v>
      </c>
      <c r="K84" s="4" t="s">
        <v>1182</v>
      </c>
      <c r="L84" s="1" t="s">
        <v>2157</v>
      </c>
      <c r="M84" s="1" t="s">
        <v>2156</v>
      </c>
      <c r="N84" s="1" t="s">
        <v>1307</v>
      </c>
      <c r="O84" s="1" t="s">
        <v>2135</v>
      </c>
      <c r="P84" s="1" t="s">
        <v>2136</v>
      </c>
      <c r="Q84" s="1" t="s">
        <v>1254</v>
      </c>
    </row>
    <row r="85" spans="1:17">
      <c r="A85" s="2" t="str">
        <f ca="1">IF(LEN($D85)&gt;0,IF($D85="●",E85,OFFSET(A85,IF(LEN(OFFSET(A85,-1,0))&gt;=1,-1,-2),0)),"")</f>
        <v>82</v>
      </c>
      <c r="B85" s="2" t="str">
        <f ca="1">IF(LEN($D85)&gt;0,IF($D85="●",F85,OFFSET(B85,IF(LEN(OFFSET(B85,-1,0))&gt;=1,-1,-2),0)),"")</f>
        <v>2005</v>
      </c>
      <c r="C85" s="2" t="str">
        <f ca="1">IF(LEN($D85)&gt;0,IF($D85="●",G85,OFFSET(C85,IF(LEN(OFFSET(C85,-1,0))&gt;=1,-1,-2),0)),"")</f>
        <v>9</v>
      </c>
      <c r="D85" s="1" t="s">
        <v>1487</v>
      </c>
      <c r="E85" s="1" t="s">
        <v>1194</v>
      </c>
      <c r="F85" s="1" t="s">
        <v>2158</v>
      </c>
      <c r="G85" s="1" t="s">
        <v>2159</v>
      </c>
      <c r="H85" s="1" t="s">
        <v>1296</v>
      </c>
      <c r="L85" s="1" t="s">
        <v>2160</v>
      </c>
      <c r="M85" s="1" t="s">
        <v>687</v>
      </c>
      <c r="N85" s="1" t="s">
        <v>1291</v>
      </c>
      <c r="O85" s="2" t="str">
        <f>N85&amp;"（"&amp;M85&amp;IF(D85="大会",IF(LEN(M85)&gt;0,$D$1,"")&amp;IF(E85="全","全国",E85&amp;"日本地方会")&amp;" 第"&amp;F85&amp;"回、","、")&amp;G85&amp;"/"&amp;H85&amp;"、"&amp;L85&amp;"）"</f>
        <v>大会記（全体：全国 第40回、2005/6、大阪大）</v>
      </c>
    </row>
    <row r="86" spans="1:17">
      <c r="A86" s="2" t="str">
        <f t="shared" ca="1" si="5"/>
        <v>82</v>
      </c>
      <c r="B86" s="2" t="str">
        <f t="shared" ca="1" si="6"/>
        <v>2005</v>
      </c>
      <c r="C86" s="2" t="str">
        <f t="shared" ca="1" si="7"/>
        <v>9</v>
      </c>
      <c r="D86" s="1" t="s">
        <v>1487</v>
      </c>
      <c r="E86" s="1" t="s">
        <v>1194</v>
      </c>
      <c r="F86" s="1" t="s">
        <v>2158</v>
      </c>
      <c r="G86" s="1" t="s">
        <v>2159</v>
      </c>
      <c r="H86" s="1" t="s">
        <v>1296</v>
      </c>
      <c r="L86" s="1" t="s">
        <v>2160</v>
      </c>
      <c r="M86" s="1" t="s">
        <v>1191</v>
      </c>
      <c r="N86" s="1" t="s">
        <v>2600</v>
      </c>
      <c r="O86" s="1" t="s">
        <v>2137</v>
      </c>
      <c r="P86" s="1" t="s">
        <v>2138</v>
      </c>
      <c r="Q86" s="1" t="s">
        <v>1256</v>
      </c>
    </row>
    <row r="87" spans="1:17">
      <c r="A87" s="2" t="str">
        <f t="shared" ca="1" si="5"/>
        <v>82</v>
      </c>
      <c r="B87" s="2" t="str">
        <f t="shared" ca="1" si="6"/>
        <v>2005</v>
      </c>
      <c r="C87" s="2" t="str">
        <f t="shared" ca="1" si="7"/>
        <v>9</v>
      </c>
      <c r="D87" s="1" t="s">
        <v>1487</v>
      </c>
      <c r="E87" s="1" t="s">
        <v>1194</v>
      </c>
      <c r="F87" s="1" t="s">
        <v>2158</v>
      </c>
      <c r="G87" s="1" t="s">
        <v>2159</v>
      </c>
      <c r="H87" s="1" t="s">
        <v>1296</v>
      </c>
      <c r="L87" s="1" t="s">
        <v>2160</v>
      </c>
      <c r="M87" s="1" t="s">
        <v>1191</v>
      </c>
      <c r="N87" s="1" t="s">
        <v>2600</v>
      </c>
      <c r="O87" s="1" t="s">
        <v>2139</v>
      </c>
      <c r="P87" s="1" t="s">
        <v>2140</v>
      </c>
      <c r="Q87" s="1" t="s">
        <v>1256</v>
      </c>
    </row>
    <row r="88" spans="1:17">
      <c r="A88" s="2" t="str">
        <f t="shared" ca="1" si="5"/>
        <v>82</v>
      </c>
      <c r="B88" s="2" t="str">
        <f t="shared" ca="1" si="6"/>
        <v>2005</v>
      </c>
      <c r="C88" s="2" t="str">
        <f t="shared" ca="1" si="7"/>
        <v>9</v>
      </c>
      <c r="D88" s="1" t="s">
        <v>1487</v>
      </c>
      <c r="E88" s="1" t="s">
        <v>1194</v>
      </c>
      <c r="F88" s="1" t="s">
        <v>2158</v>
      </c>
      <c r="G88" s="1" t="s">
        <v>2159</v>
      </c>
      <c r="H88" s="1" t="s">
        <v>1296</v>
      </c>
      <c r="L88" s="1" t="s">
        <v>2160</v>
      </c>
      <c r="M88" s="1" t="s">
        <v>1191</v>
      </c>
      <c r="N88" s="1" t="s">
        <v>1484</v>
      </c>
      <c r="O88" s="1" t="s">
        <v>2141</v>
      </c>
      <c r="P88" s="1" t="s">
        <v>2142</v>
      </c>
      <c r="Q88" s="1" t="s">
        <v>2143</v>
      </c>
    </row>
    <row r="89" spans="1:17">
      <c r="A89" s="2" t="str">
        <f t="shared" ca="1" si="5"/>
        <v>82</v>
      </c>
      <c r="B89" s="2" t="str">
        <f t="shared" ca="1" si="6"/>
        <v>2005</v>
      </c>
      <c r="C89" s="2" t="str">
        <f t="shared" ca="1" si="7"/>
        <v>9</v>
      </c>
      <c r="D89" s="1" t="s">
        <v>1487</v>
      </c>
      <c r="E89" s="1" t="s">
        <v>1194</v>
      </c>
      <c r="F89" s="1" t="s">
        <v>2158</v>
      </c>
      <c r="G89" s="1" t="s">
        <v>2159</v>
      </c>
      <c r="H89" s="1" t="s">
        <v>1296</v>
      </c>
      <c r="L89" s="1" t="s">
        <v>2160</v>
      </c>
      <c r="M89" s="1" t="s">
        <v>1191</v>
      </c>
      <c r="N89" s="1" t="s">
        <v>1484</v>
      </c>
      <c r="O89" s="1" t="s">
        <v>2144</v>
      </c>
      <c r="P89" s="1" t="s">
        <v>2145</v>
      </c>
      <c r="Q89" s="1" t="s">
        <v>2143</v>
      </c>
    </row>
    <row r="90" spans="1:17">
      <c r="A90" s="2" t="str">
        <f t="shared" ca="1" si="5"/>
        <v>82</v>
      </c>
      <c r="B90" s="2" t="str">
        <f t="shared" ca="1" si="6"/>
        <v>2005</v>
      </c>
      <c r="C90" s="2" t="str">
        <f t="shared" ca="1" si="7"/>
        <v>9</v>
      </c>
      <c r="D90" s="1" t="s">
        <v>1316</v>
      </c>
      <c r="E90" s="1" t="s">
        <v>2163</v>
      </c>
      <c r="N90" s="1" t="s">
        <v>2162</v>
      </c>
      <c r="O90" s="1" t="s">
        <v>2146</v>
      </c>
      <c r="Q90" s="1" t="s">
        <v>2147</v>
      </c>
    </row>
    <row r="91" spans="1:17">
      <c r="A91" s="2" t="str">
        <f t="shared" ca="1" si="5"/>
        <v>82</v>
      </c>
      <c r="B91" s="2" t="str">
        <f t="shared" ca="1" si="6"/>
        <v>2005</v>
      </c>
      <c r="C91" s="2" t="str">
        <f t="shared" ca="1" si="7"/>
        <v>9</v>
      </c>
      <c r="D91" s="1" t="s">
        <v>2164</v>
      </c>
      <c r="E91" s="1" t="s">
        <v>1491</v>
      </c>
      <c r="N91" s="1" t="s">
        <v>2638</v>
      </c>
      <c r="O91" s="1" t="s">
        <v>2148</v>
      </c>
      <c r="P91" s="1" t="s">
        <v>2149</v>
      </c>
      <c r="Q91" s="1" t="s">
        <v>1293</v>
      </c>
    </row>
    <row r="92" spans="1:17">
      <c r="A92" s="2" t="str">
        <f t="shared" ca="1" si="5"/>
        <v>82</v>
      </c>
      <c r="B92" s="2" t="str">
        <f t="shared" ca="1" si="6"/>
        <v>2005</v>
      </c>
      <c r="C92" s="2" t="str">
        <f t="shared" ca="1" si="7"/>
        <v>9</v>
      </c>
      <c r="D92" s="1" t="s">
        <v>1317</v>
      </c>
      <c r="E92" s="1" t="s">
        <v>2165</v>
      </c>
      <c r="G92" s="1" t="s">
        <v>2159</v>
      </c>
      <c r="K92" s="4" t="s">
        <v>1213</v>
      </c>
      <c r="N92" s="1" t="s">
        <v>1429</v>
      </c>
      <c r="O92" s="1" t="s">
        <v>2150</v>
      </c>
      <c r="P92" s="1" t="s">
        <v>2151</v>
      </c>
      <c r="Q92" s="1" t="s">
        <v>2152</v>
      </c>
    </row>
    <row r="93" spans="1:17">
      <c r="A93" s="2" t="str">
        <f t="shared" ca="1" si="5"/>
        <v>82</v>
      </c>
      <c r="B93" s="2" t="str">
        <f t="shared" ca="1" si="6"/>
        <v>2005</v>
      </c>
      <c r="C93" s="2" t="str">
        <f t="shared" ca="1" si="7"/>
        <v>9</v>
      </c>
      <c r="D93" s="1" t="s">
        <v>1316</v>
      </c>
      <c r="E93" s="1" t="s">
        <v>1483</v>
      </c>
      <c r="K93" s="4" t="s">
        <v>1213</v>
      </c>
      <c r="N93" s="1" t="s">
        <v>1429</v>
      </c>
      <c r="O93" s="1" t="s">
        <v>2153</v>
      </c>
      <c r="P93" s="1" t="s">
        <v>1253</v>
      </c>
      <c r="Q93" s="1" t="s">
        <v>1258</v>
      </c>
    </row>
    <row r="94" spans="1:17">
      <c r="A94" s="2" t="str">
        <f t="shared" ca="1" si="5"/>
        <v>82</v>
      </c>
      <c r="B94" s="2" t="str">
        <f t="shared" ca="1" si="6"/>
        <v>2005</v>
      </c>
      <c r="C94" s="2" t="str">
        <f t="shared" ca="1" si="7"/>
        <v>9</v>
      </c>
      <c r="D94" s="1" t="s">
        <v>1307</v>
      </c>
      <c r="E94" s="1" t="s">
        <v>1292</v>
      </c>
      <c r="G94" s="1" t="s">
        <v>2166</v>
      </c>
      <c r="N94" s="1" t="s">
        <v>1272</v>
      </c>
      <c r="O94" s="2" t="str">
        <f>N94&amp;$D$1&amp;IF(LEFT(N94,2)="総会",G94&amp;"年度","第"&amp;F94&amp;"期第"&amp;H94&amp;"回")</f>
        <v>総会：2004年度</v>
      </c>
      <c r="Q94" s="1" t="s">
        <v>2158</v>
      </c>
    </row>
    <row r="95" spans="1:17">
      <c r="A95" s="2" t="str">
        <f t="shared" ca="1" si="5"/>
        <v>82</v>
      </c>
      <c r="B95" s="2" t="str">
        <f t="shared" ca="1" si="6"/>
        <v>2005</v>
      </c>
      <c r="C95" s="2" t="str">
        <f t="shared" ca="1" si="7"/>
        <v>9</v>
      </c>
      <c r="D95" s="1" t="s">
        <v>1307</v>
      </c>
      <c r="E95" s="1" t="s">
        <v>1292</v>
      </c>
      <c r="F95" s="1" t="s">
        <v>2168</v>
      </c>
      <c r="H95" s="1" t="s">
        <v>1309</v>
      </c>
      <c r="N95" s="1" t="s">
        <v>1274</v>
      </c>
      <c r="O95" s="2" t="str">
        <f>N95&amp;$D$1&amp;IF(LEFT(N95,2)="総会",G95&amp;"年度","第"&amp;F95&amp;"期第"&amp;H95&amp;"回")</f>
        <v>理事会：第18期第1回</v>
      </c>
      <c r="Q95" s="1" t="s">
        <v>2121</v>
      </c>
    </row>
    <row r="96" spans="1:17">
      <c r="A96" s="2" t="str">
        <f t="shared" ca="1" si="5"/>
        <v>82</v>
      </c>
      <c r="B96" s="2" t="str">
        <f t="shared" ca="1" si="6"/>
        <v>2005</v>
      </c>
      <c r="C96" s="2" t="str">
        <f t="shared" ca="1" si="7"/>
        <v>9</v>
      </c>
      <c r="D96" s="1" t="s">
        <v>1307</v>
      </c>
      <c r="E96" s="1" t="s">
        <v>1292</v>
      </c>
      <c r="F96" s="1" t="s">
        <v>2168</v>
      </c>
      <c r="H96" s="1" t="s">
        <v>1310</v>
      </c>
      <c r="N96" s="1" t="s">
        <v>1274</v>
      </c>
      <c r="O96" s="2" t="str">
        <f>N96&amp;$D$1&amp;IF(LEFT(N96,2)="総会",G96&amp;"年度","第"&amp;F96&amp;"期第"&amp;H96&amp;"回")</f>
        <v>理事会：第18期第2回</v>
      </c>
      <c r="Q96" s="1" t="s">
        <v>2117</v>
      </c>
    </row>
    <row r="97" spans="1:17">
      <c r="A97" s="2" t="str">
        <f t="shared" ca="1" si="5"/>
        <v>82</v>
      </c>
      <c r="B97" s="2" t="str">
        <f t="shared" ca="1" si="6"/>
        <v>2005</v>
      </c>
      <c r="C97" s="2" t="str">
        <f t="shared" ca="1" si="7"/>
        <v>9</v>
      </c>
      <c r="D97" s="1" t="s">
        <v>1307</v>
      </c>
      <c r="E97" s="1" t="s">
        <v>1292</v>
      </c>
      <c r="F97" s="1" t="s">
        <v>2168</v>
      </c>
      <c r="H97" s="1" t="s">
        <v>1312</v>
      </c>
      <c r="N97" s="1" t="s">
        <v>1274</v>
      </c>
      <c r="O97" s="2" t="str">
        <f>N97&amp;$D$1&amp;IF(LEFT(N97,2)="総会",G97&amp;"年度","第"&amp;F97&amp;"期第"&amp;H97&amp;"回")</f>
        <v>理事会：第18期第3回</v>
      </c>
      <c r="Q97" s="1" t="s">
        <v>2169</v>
      </c>
    </row>
    <row r="98" spans="1:17">
      <c r="A98" s="2" t="str">
        <f t="shared" ca="1" si="5"/>
        <v>82</v>
      </c>
      <c r="B98" s="2" t="str">
        <f t="shared" ca="1" si="6"/>
        <v>2005</v>
      </c>
      <c r="C98" s="2" t="str">
        <f t="shared" ca="1" si="7"/>
        <v>9</v>
      </c>
      <c r="D98" s="1" t="s">
        <v>1205</v>
      </c>
      <c r="M98" s="1" t="s">
        <v>2175</v>
      </c>
      <c r="N98" s="1" t="s">
        <v>325</v>
      </c>
      <c r="O98" s="2" t="s">
        <v>2171</v>
      </c>
      <c r="Q98" s="1" t="s">
        <v>2172</v>
      </c>
    </row>
    <row r="99" spans="1:17">
      <c r="A99" s="2" t="str">
        <f t="shared" ca="1" si="5"/>
        <v>82</v>
      </c>
      <c r="B99" s="2" t="str">
        <f t="shared" ca="1" si="6"/>
        <v>2005</v>
      </c>
      <c r="C99" s="2" t="str">
        <f t="shared" ca="1" si="7"/>
        <v>9</v>
      </c>
      <c r="D99" s="1" t="s">
        <v>1307</v>
      </c>
      <c r="E99" s="1" t="s">
        <v>1292</v>
      </c>
      <c r="F99" s="1" t="s">
        <v>2168</v>
      </c>
      <c r="H99" s="1" t="s">
        <v>1313</v>
      </c>
      <c r="N99" s="1" t="s">
        <v>1274</v>
      </c>
      <c r="O99" s="2" t="str">
        <f>N99&amp;$D$1&amp;IF(LEFT(N99,2)="総会",G99&amp;"年度","第"&amp;F99&amp;"期第"&amp;H99&amp;"回")</f>
        <v>理事会：第18期第4回</v>
      </c>
      <c r="Q99" s="1" t="s">
        <v>2170</v>
      </c>
    </row>
    <row r="100" spans="1:17">
      <c r="A100" s="2" t="str">
        <f t="shared" ca="1" si="5"/>
        <v>82</v>
      </c>
      <c r="B100" s="2" t="str">
        <f t="shared" ca="1" si="6"/>
        <v>2005</v>
      </c>
      <c r="C100" s="2" t="str">
        <f t="shared" ca="1" si="7"/>
        <v>9</v>
      </c>
      <c r="D100" s="1" t="s">
        <v>1307</v>
      </c>
      <c r="M100" s="1" t="s">
        <v>2175</v>
      </c>
      <c r="N100" s="1" t="s">
        <v>325</v>
      </c>
      <c r="O100" s="1" t="s">
        <v>2173</v>
      </c>
      <c r="Q100" s="1" t="s">
        <v>2174</v>
      </c>
    </row>
    <row r="101" spans="1:17">
      <c r="A101" s="2" t="str">
        <f t="shared" ca="1" si="5"/>
        <v/>
      </c>
      <c r="B101" s="2" t="str">
        <f t="shared" ca="1" si="6"/>
        <v/>
      </c>
      <c r="C101" s="2" t="str">
        <f t="shared" ca="1" si="7"/>
        <v/>
      </c>
      <c r="O101" s="1" t="s">
        <v>1289</v>
      </c>
      <c r="Q101" s="1" t="s">
        <v>2174</v>
      </c>
    </row>
    <row r="102" spans="1:17">
      <c r="A102" s="2" t="str">
        <f t="shared" ca="1" si="5"/>
        <v/>
      </c>
      <c r="B102" s="2" t="str">
        <f t="shared" ca="1" si="6"/>
        <v/>
      </c>
      <c r="C102" s="2" t="str">
        <f t="shared" ca="1" si="7"/>
        <v/>
      </c>
    </row>
    <row r="103" spans="1:17">
      <c r="A103" s="2" t="str">
        <f t="shared" ca="1" si="5"/>
        <v>83</v>
      </c>
      <c r="B103" s="2" t="str">
        <f t="shared" ca="1" si="6"/>
        <v>2005</v>
      </c>
      <c r="C103" s="2" t="str">
        <f t="shared" ca="1" si="7"/>
        <v>12</v>
      </c>
      <c r="D103" s="1" t="s">
        <v>1179</v>
      </c>
      <c r="E103" s="1" t="s">
        <v>2176</v>
      </c>
      <c r="F103" s="1" t="s">
        <v>1319</v>
      </c>
      <c r="G103" s="1" t="s">
        <v>1330</v>
      </c>
      <c r="H103" s="1" t="s">
        <v>1327</v>
      </c>
      <c r="O103" s="1" t="s">
        <v>2177</v>
      </c>
    </row>
    <row r="104" spans="1:17">
      <c r="A104" s="2" t="str">
        <f ca="1">IF(LEN($D104)&gt;0,IF($D104="●",E104,OFFSET(A104,IF(LEN(OFFSET(A104,-1,0))&gt;=1,-1,-2),0)),"")</f>
        <v>83</v>
      </c>
      <c r="B104" s="2" t="str">
        <f ca="1">IF(LEN($D104)&gt;0,IF($D104="●",F104,OFFSET(B104,IF(LEN(OFFSET(B104,-1,0))&gt;=1,-1,-2),0)),"")</f>
        <v>2005</v>
      </c>
      <c r="C104" s="2" t="str">
        <f ca="1">IF(LEN($D104)&gt;0,IF($D104="●",G104,OFFSET(C104,IF(LEN(OFFSET(C104,-1,0))&gt;=1,-1,-2),0)),"")</f>
        <v>12</v>
      </c>
      <c r="D104" s="1" t="s">
        <v>1287</v>
      </c>
      <c r="E104" s="1" t="s">
        <v>1491</v>
      </c>
      <c r="F104" s="1" t="s">
        <v>2195</v>
      </c>
      <c r="G104" s="1" t="s">
        <v>2159</v>
      </c>
      <c r="H104" s="1" t="s">
        <v>1494</v>
      </c>
      <c r="K104" s="4" t="s">
        <v>1182</v>
      </c>
      <c r="L104" s="1" t="s">
        <v>2196</v>
      </c>
      <c r="M104" s="1" t="s">
        <v>687</v>
      </c>
      <c r="N104" s="1" t="s">
        <v>1302</v>
      </c>
      <c r="O104" s="1" t="s">
        <v>1446</v>
      </c>
      <c r="Q104" s="1" t="s">
        <v>1241</v>
      </c>
    </row>
    <row r="105" spans="1:17">
      <c r="A105" s="2" t="str">
        <f t="shared" ca="1" si="5"/>
        <v>83</v>
      </c>
      <c r="B105" s="2" t="str">
        <f t="shared" ca="1" si="6"/>
        <v>2005</v>
      </c>
      <c r="C105" s="2" t="str">
        <f t="shared" ca="1" si="7"/>
        <v>12</v>
      </c>
      <c r="D105" s="1" t="s">
        <v>1287</v>
      </c>
      <c r="E105" s="1" t="s">
        <v>1491</v>
      </c>
      <c r="F105" s="1" t="s">
        <v>2195</v>
      </c>
      <c r="G105" s="1" t="s">
        <v>2159</v>
      </c>
      <c r="H105" s="1" t="s">
        <v>1494</v>
      </c>
      <c r="K105" s="4" t="s">
        <v>1182</v>
      </c>
      <c r="L105" s="1" t="s">
        <v>2196</v>
      </c>
      <c r="M105" s="1" t="s">
        <v>2194</v>
      </c>
      <c r="N105" s="1" t="s">
        <v>1486</v>
      </c>
      <c r="O105" s="1" t="s">
        <v>2178</v>
      </c>
      <c r="P105" s="1" t="s">
        <v>2179</v>
      </c>
      <c r="Q105" s="1" t="s">
        <v>1241</v>
      </c>
    </row>
    <row r="106" spans="1:17">
      <c r="A106" s="2" t="str">
        <f t="shared" ca="1" si="5"/>
        <v>83</v>
      </c>
      <c r="B106" s="2" t="str">
        <f t="shared" ca="1" si="6"/>
        <v>2005</v>
      </c>
      <c r="C106" s="2" t="str">
        <f t="shared" ca="1" si="7"/>
        <v>12</v>
      </c>
      <c r="D106" s="1" t="s">
        <v>1287</v>
      </c>
      <c r="E106" s="1" t="s">
        <v>1491</v>
      </c>
      <c r="F106" s="1" t="s">
        <v>2195</v>
      </c>
      <c r="G106" s="1" t="s">
        <v>2159</v>
      </c>
      <c r="H106" s="1" t="s">
        <v>1494</v>
      </c>
      <c r="K106" s="4" t="s">
        <v>1182</v>
      </c>
      <c r="L106" s="1" t="s">
        <v>2196</v>
      </c>
      <c r="M106" s="1" t="s">
        <v>2156</v>
      </c>
      <c r="N106" s="1" t="s">
        <v>1486</v>
      </c>
      <c r="O106" s="1" t="s">
        <v>2180</v>
      </c>
      <c r="P106" s="1" t="s">
        <v>2181</v>
      </c>
      <c r="Q106" s="1" t="s">
        <v>1244</v>
      </c>
    </row>
    <row r="107" spans="1:17">
      <c r="A107" s="2" t="str">
        <f t="shared" ca="1" si="5"/>
        <v>83</v>
      </c>
      <c r="B107" s="2" t="str">
        <f t="shared" ca="1" si="6"/>
        <v>2005</v>
      </c>
      <c r="C107" s="2" t="str">
        <f t="shared" ca="1" si="7"/>
        <v>12</v>
      </c>
      <c r="D107" s="1" t="s">
        <v>1287</v>
      </c>
      <c r="E107" s="1" t="s">
        <v>1491</v>
      </c>
      <c r="F107" s="1" t="s">
        <v>2195</v>
      </c>
      <c r="G107" s="1" t="s">
        <v>2159</v>
      </c>
      <c r="H107" s="1" t="s">
        <v>1494</v>
      </c>
      <c r="K107" s="4" t="s">
        <v>1182</v>
      </c>
      <c r="L107" s="1" t="s">
        <v>2196</v>
      </c>
      <c r="M107" s="1" t="s">
        <v>2156</v>
      </c>
      <c r="N107" s="1" t="s">
        <v>1486</v>
      </c>
      <c r="O107" s="1" t="s">
        <v>2182</v>
      </c>
      <c r="P107" s="1" t="s">
        <v>2183</v>
      </c>
      <c r="Q107" s="1" t="s">
        <v>1246</v>
      </c>
    </row>
    <row r="108" spans="1:17">
      <c r="A108" s="2" t="str">
        <f t="shared" ca="1" si="5"/>
        <v>83</v>
      </c>
      <c r="B108" s="2" t="str">
        <f t="shared" ca="1" si="6"/>
        <v>2005</v>
      </c>
      <c r="C108" s="2" t="str">
        <f t="shared" ca="1" si="7"/>
        <v>12</v>
      </c>
      <c r="D108" s="1" t="s">
        <v>1287</v>
      </c>
      <c r="E108" s="1" t="s">
        <v>1491</v>
      </c>
      <c r="F108" s="1" t="s">
        <v>2195</v>
      </c>
      <c r="G108" s="1" t="s">
        <v>2159</v>
      </c>
      <c r="H108" s="1" t="s">
        <v>1494</v>
      </c>
      <c r="K108" s="4" t="s">
        <v>1182</v>
      </c>
      <c r="L108" s="1" t="s">
        <v>2196</v>
      </c>
      <c r="M108" s="1" t="s">
        <v>2156</v>
      </c>
      <c r="N108" s="1" t="s">
        <v>1486</v>
      </c>
      <c r="O108" s="1" t="s">
        <v>2184</v>
      </c>
      <c r="P108" s="1" t="s">
        <v>2185</v>
      </c>
      <c r="Q108" s="1" t="s">
        <v>1327</v>
      </c>
    </row>
    <row r="109" spans="1:17">
      <c r="A109" s="2" t="str">
        <f t="shared" ca="1" si="5"/>
        <v>83</v>
      </c>
      <c r="B109" s="2" t="str">
        <f t="shared" ca="1" si="6"/>
        <v>2005</v>
      </c>
      <c r="C109" s="2" t="str">
        <f t="shared" ca="1" si="7"/>
        <v>12</v>
      </c>
      <c r="D109" s="1" t="s">
        <v>1287</v>
      </c>
      <c r="E109" s="1" t="s">
        <v>1491</v>
      </c>
      <c r="F109" s="1" t="s">
        <v>2195</v>
      </c>
      <c r="G109" s="1" t="s">
        <v>2159</v>
      </c>
      <c r="H109" s="1" t="s">
        <v>1494</v>
      </c>
      <c r="K109" s="4" t="s">
        <v>1182</v>
      </c>
      <c r="L109" s="1" t="s">
        <v>2196</v>
      </c>
      <c r="M109" s="1" t="s">
        <v>2156</v>
      </c>
      <c r="N109" s="1" t="s">
        <v>1486</v>
      </c>
      <c r="O109" s="1" t="s">
        <v>2186</v>
      </c>
      <c r="P109" s="1" t="s">
        <v>2187</v>
      </c>
      <c r="Q109" s="1" t="s">
        <v>1334</v>
      </c>
    </row>
    <row r="110" spans="1:17">
      <c r="A110" s="2" t="str">
        <f t="shared" ca="1" si="5"/>
        <v>83</v>
      </c>
      <c r="B110" s="2" t="str">
        <f t="shared" ca="1" si="6"/>
        <v>2005</v>
      </c>
      <c r="C110" s="2" t="str">
        <f t="shared" ca="1" si="7"/>
        <v>12</v>
      </c>
      <c r="D110" s="1" t="s">
        <v>1287</v>
      </c>
      <c r="E110" s="1" t="s">
        <v>1491</v>
      </c>
      <c r="F110" s="1" t="s">
        <v>2195</v>
      </c>
      <c r="G110" s="1" t="s">
        <v>2159</v>
      </c>
      <c r="H110" s="1" t="s">
        <v>1494</v>
      </c>
      <c r="K110" s="4" t="s">
        <v>1182</v>
      </c>
      <c r="L110" s="1" t="s">
        <v>2196</v>
      </c>
      <c r="M110" s="1" t="s">
        <v>2156</v>
      </c>
      <c r="N110" s="1" t="s">
        <v>1486</v>
      </c>
      <c r="O110" s="1" t="s">
        <v>2188</v>
      </c>
      <c r="P110" s="1" t="s">
        <v>2189</v>
      </c>
      <c r="Q110" s="1" t="s">
        <v>2190</v>
      </c>
    </row>
    <row r="111" spans="1:17">
      <c r="A111" s="2" t="str">
        <f t="shared" ca="1" si="5"/>
        <v>83</v>
      </c>
      <c r="B111" s="2" t="str">
        <f t="shared" ca="1" si="6"/>
        <v>2005</v>
      </c>
      <c r="C111" s="2" t="str">
        <f t="shared" ca="1" si="7"/>
        <v>12</v>
      </c>
      <c r="D111" s="1" t="s">
        <v>1287</v>
      </c>
      <c r="E111" s="1" t="s">
        <v>1491</v>
      </c>
      <c r="F111" s="1" t="s">
        <v>2195</v>
      </c>
      <c r="G111" s="1" t="s">
        <v>2159</v>
      </c>
      <c r="H111" s="1" t="s">
        <v>1494</v>
      </c>
      <c r="K111" s="4" t="s">
        <v>1182</v>
      </c>
      <c r="L111" s="1" t="s">
        <v>2196</v>
      </c>
      <c r="M111" s="1" t="s">
        <v>2156</v>
      </c>
      <c r="N111" s="1" t="s">
        <v>1486</v>
      </c>
      <c r="O111" s="1" t="s">
        <v>2191</v>
      </c>
      <c r="P111" s="1" t="s">
        <v>2192</v>
      </c>
      <c r="Q111" s="1" t="s">
        <v>2193</v>
      </c>
    </row>
    <row r="112" spans="1:17">
      <c r="A112" s="2" t="str">
        <f t="shared" ca="1" si="5"/>
        <v>83</v>
      </c>
      <c r="B112" s="2" t="str">
        <f t="shared" ca="1" si="6"/>
        <v>2005</v>
      </c>
      <c r="C112" s="2" t="str">
        <f t="shared" ca="1" si="7"/>
        <v>12</v>
      </c>
      <c r="D112" s="1" t="s">
        <v>1487</v>
      </c>
      <c r="E112" s="1" t="s">
        <v>1491</v>
      </c>
      <c r="F112" s="1" t="s">
        <v>2195</v>
      </c>
      <c r="G112" s="1" t="s">
        <v>2159</v>
      </c>
      <c r="H112" s="1" t="s">
        <v>1494</v>
      </c>
      <c r="L112" s="1" t="s">
        <v>2196</v>
      </c>
      <c r="M112" s="1" t="s">
        <v>2156</v>
      </c>
      <c r="N112" s="1" t="s">
        <v>1486</v>
      </c>
      <c r="O112" s="2" t="str">
        <f>N112&amp;"（"&amp;M112&amp;IF(D112="大会",IF(LEN(M112)&gt;0,$D$1,"")&amp;IF(E112="全","全国",E112&amp;"日本地方会")&amp;" 第"&amp;F112&amp;"回、","、")&amp;G112&amp;"/"&amp;H112&amp;"、"&amp;L112&amp;"）"</f>
        <v>抄録（発表：東日本地方会 第34回、2005/12、東京農工大）</v>
      </c>
      <c r="Q112" s="1" t="s">
        <v>2198</v>
      </c>
    </row>
    <row r="113" spans="1:19">
      <c r="A113" s="2" t="str">
        <f t="shared" ca="1" si="5"/>
        <v>83</v>
      </c>
      <c r="B113" s="2" t="str">
        <f t="shared" ca="1" si="6"/>
        <v>2005</v>
      </c>
      <c r="C113" s="2" t="str">
        <f t="shared" ca="1" si="7"/>
        <v>12</v>
      </c>
      <c r="D113" s="1" t="s">
        <v>1487</v>
      </c>
      <c r="E113" s="1" t="s">
        <v>1292</v>
      </c>
      <c r="F113" s="1" t="s">
        <v>2158</v>
      </c>
      <c r="G113" s="1" t="s">
        <v>2159</v>
      </c>
      <c r="H113" s="1" t="s">
        <v>1296</v>
      </c>
      <c r="L113" s="1" t="s">
        <v>2160</v>
      </c>
      <c r="M113" s="1" t="s">
        <v>1488</v>
      </c>
      <c r="N113" s="1" t="s">
        <v>1486</v>
      </c>
      <c r="O113" s="2" t="str">
        <f>N113&amp;"（"&amp;M113&amp;IF(D113="大会",IF(LEN(M113)&gt;0,$D$1,"")&amp;IF(E113="全","全国",E113&amp;"日本地方会")&amp;" 第"&amp;F113&amp;"回、","、")&amp;G113&amp;"/"&amp;H113&amp;"、"&amp;L113&amp;"）"</f>
        <v>抄録（一般演題：全国 第40回、2005/6、大阪大）</v>
      </c>
      <c r="Q113" s="1" t="s">
        <v>2103</v>
      </c>
    </row>
    <row r="114" spans="1:19">
      <c r="A114" s="2" t="str">
        <f t="shared" ca="1" si="5"/>
        <v/>
      </c>
      <c r="B114" s="2" t="str">
        <f t="shared" ca="1" si="6"/>
        <v/>
      </c>
      <c r="C114" s="2" t="str">
        <f t="shared" ca="1" si="7"/>
        <v/>
      </c>
    </row>
    <row r="115" spans="1:19">
      <c r="A115" s="2" t="str">
        <f t="shared" ca="1" si="5"/>
        <v>84</v>
      </c>
      <c r="B115" s="2" t="str">
        <f t="shared" ca="1" si="6"/>
        <v>2006</v>
      </c>
      <c r="C115" s="2" t="str">
        <f t="shared" ca="1" si="7"/>
        <v>10</v>
      </c>
      <c r="D115" s="1" t="s">
        <v>1179</v>
      </c>
      <c r="E115" s="1" t="s">
        <v>2199</v>
      </c>
      <c r="F115" s="1" t="s">
        <v>2200</v>
      </c>
      <c r="G115" s="1" t="s">
        <v>1327</v>
      </c>
      <c r="H115" s="1" t="s">
        <v>1327</v>
      </c>
      <c r="O115" s="1" t="s">
        <v>910</v>
      </c>
    </row>
    <row r="116" spans="1:19">
      <c r="A116" s="2" t="str">
        <f t="shared" ca="1" si="5"/>
        <v>84</v>
      </c>
      <c r="B116" s="2" t="str">
        <f t="shared" ca="1" si="6"/>
        <v>2006</v>
      </c>
      <c r="C116" s="2" t="str">
        <f t="shared" ca="1" si="7"/>
        <v>10</v>
      </c>
      <c r="D116" s="1" t="s">
        <v>1317</v>
      </c>
      <c r="E116" s="1" t="s">
        <v>1292</v>
      </c>
      <c r="F116" s="1" t="s">
        <v>2298</v>
      </c>
      <c r="G116" s="1" t="s">
        <v>2299</v>
      </c>
      <c r="H116" s="1" t="s">
        <v>1296</v>
      </c>
      <c r="L116" t="s">
        <v>2599</v>
      </c>
      <c r="M116" s="1" t="s">
        <v>687</v>
      </c>
      <c r="N116" s="1" t="s">
        <v>1291</v>
      </c>
      <c r="O116" s="1" t="s">
        <v>911</v>
      </c>
      <c r="P116" s="1" t="s">
        <v>203</v>
      </c>
      <c r="Q116" s="1" t="s">
        <v>1236</v>
      </c>
    </row>
    <row r="117" spans="1:19" s="8" customFormat="1">
      <c r="A117" s="6" t="str">
        <f ca="1">IF(LEN($D117)&gt;0,IF($D117="●",E117,OFFSET(A117,IF(LEN(OFFSET(A117,-1,0))&gt;=1,-1,-2),0)),"")</f>
        <v>84</v>
      </c>
      <c r="B117" s="6" t="str">
        <f ca="1">IF(LEN($D117)&gt;0,IF($D117="●",F117,OFFSET(B117,IF(LEN(OFFSET(B117,-1,0))&gt;=1,-1,-2),0)),"")</f>
        <v>2006</v>
      </c>
      <c r="C117" s="6" t="str">
        <f ca="1">IF(LEN($D117)&gt;0,IF($D117="●",G117,OFFSET(C117,IF(LEN(OFFSET(C117,-1,0))&gt;=1,-1,-2),0)),"")</f>
        <v>10</v>
      </c>
      <c r="D117" s="7" t="s">
        <v>1447</v>
      </c>
      <c r="E117" s="7" t="s">
        <v>1292</v>
      </c>
      <c r="F117" s="7" t="s">
        <v>2298</v>
      </c>
      <c r="G117" s="7" t="s">
        <v>2299</v>
      </c>
      <c r="H117" s="7" t="s">
        <v>1296</v>
      </c>
      <c r="I117" s="7"/>
      <c r="J117" s="7"/>
      <c r="K117" s="7"/>
      <c r="L117" s="8" t="s">
        <v>2599</v>
      </c>
      <c r="M117" s="7" t="s">
        <v>2164</v>
      </c>
      <c r="N117" s="7" t="s">
        <v>1302</v>
      </c>
      <c r="O117" s="7" t="s">
        <v>910</v>
      </c>
      <c r="P117" s="7"/>
      <c r="Q117" s="7" t="s">
        <v>1448</v>
      </c>
      <c r="R117" s="7"/>
      <c r="S117" s="7"/>
    </row>
    <row r="118" spans="1:19">
      <c r="A118" s="2" t="str">
        <f t="shared" ca="1" si="5"/>
        <v>84</v>
      </c>
      <c r="B118" s="2" t="str">
        <f t="shared" ca="1" si="6"/>
        <v>2006</v>
      </c>
      <c r="C118" s="2" t="str">
        <f t="shared" ca="1" si="7"/>
        <v>10</v>
      </c>
      <c r="D118" s="1" t="s">
        <v>1447</v>
      </c>
      <c r="E118" s="1" t="s">
        <v>1292</v>
      </c>
      <c r="F118" s="1" t="s">
        <v>2298</v>
      </c>
      <c r="G118" s="1" t="s">
        <v>2299</v>
      </c>
      <c r="H118" s="1" t="s">
        <v>1296</v>
      </c>
      <c r="L118" t="s">
        <v>2599</v>
      </c>
      <c r="M118" s="1" t="s">
        <v>687</v>
      </c>
      <c r="N118" s="1" t="s">
        <v>411</v>
      </c>
      <c r="O118" s="1" t="s">
        <v>910</v>
      </c>
      <c r="Q118" s="1" t="s">
        <v>1448</v>
      </c>
    </row>
    <row r="119" spans="1:19">
      <c r="A119" s="2" t="str">
        <f t="shared" ca="1" si="5"/>
        <v>84</v>
      </c>
      <c r="B119" s="2" t="str">
        <f t="shared" ca="1" si="6"/>
        <v>2006</v>
      </c>
      <c r="C119" s="2" t="str">
        <f t="shared" ca="1" si="7"/>
        <v>10</v>
      </c>
      <c r="D119" s="1" t="s">
        <v>1487</v>
      </c>
      <c r="E119" s="1" t="s">
        <v>1292</v>
      </c>
      <c r="F119" s="1" t="s">
        <v>2298</v>
      </c>
      <c r="G119" s="1" t="s">
        <v>2299</v>
      </c>
      <c r="H119" s="1" t="s">
        <v>1296</v>
      </c>
      <c r="L119" t="s">
        <v>2599</v>
      </c>
      <c r="M119" s="1" t="s">
        <v>2164</v>
      </c>
      <c r="N119" s="1" t="s">
        <v>2678</v>
      </c>
      <c r="O119" s="1" t="s">
        <v>912</v>
      </c>
      <c r="P119" s="1" t="s">
        <v>1262</v>
      </c>
      <c r="Q119" s="1" t="s">
        <v>913</v>
      </c>
    </row>
    <row r="120" spans="1:19">
      <c r="A120" s="2" t="str">
        <f t="shared" ca="1" si="5"/>
        <v>84</v>
      </c>
      <c r="B120" s="2" t="str">
        <f t="shared" ca="1" si="6"/>
        <v>2006</v>
      </c>
      <c r="C120" s="2" t="str">
        <f t="shared" ca="1" si="7"/>
        <v>10</v>
      </c>
      <c r="D120" s="1" t="s">
        <v>1487</v>
      </c>
      <c r="E120" s="1" t="s">
        <v>1292</v>
      </c>
      <c r="F120" s="1" t="s">
        <v>2298</v>
      </c>
      <c r="G120" s="1" t="s">
        <v>2299</v>
      </c>
      <c r="H120" s="1" t="s">
        <v>1296</v>
      </c>
      <c r="L120" t="s">
        <v>2599</v>
      </c>
      <c r="M120" s="1" t="s">
        <v>1291</v>
      </c>
      <c r="N120" s="1" t="s">
        <v>1443</v>
      </c>
      <c r="O120" s="1" t="s">
        <v>914</v>
      </c>
      <c r="Q120" s="1" t="s">
        <v>1330</v>
      </c>
    </row>
    <row r="121" spans="1:19">
      <c r="A121" s="2" t="str">
        <f t="shared" ca="1" si="5"/>
        <v>84</v>
      </c>
      <c r="B121" s="2" t="str">
        <f t="shared" ca="1" si="6"/>
        <v>2006</v>
      </c>
      <c r="C121" s="2" t="str">
        <f t="shared" ca="1" si="7"/>
        <v>10</v>
      </c>
      <c r="D121" s="1" t="s">
        <v>1487</v>
      </c>
      <c r="E121" s="1" t="s">
        <v>1292</v>
      </c>
      <c r="F121" s="1" t="s">
        <v>2298</v>
      </c>
      <c r="G121" s="1" t="s">
        <v>2299</v>
      </c>
      <c r="H121" s="1" t="s">
        <v>1296</v>
      </c>
      <c r="L121" t="s">
        <v>2599</v>
      </c>
      <c r="M121" s="1" t="s">
        <v>1291</v>
      </c>
      <c r="N121" s="1" t="s">
        <v>2600</v>
      </c>
      <c r="O121" s="1" t="s">
        <v>915</v>
      </c>
      <c r="P121" s="1" t="s">
        <v>916</v>
      </c>
      <c r="Q121" s="1" t="s">
        <v>1330</v>
      </c>
    </row>
    <row r="122" spans="1:19">
      <c r="A122" s="2" t="str">
        <f t="shared" ca="1" si="5"/>
        <v>84</v>
      </c>
      <c r="B122" s="2" t="str">
        <f t="shared" ca="1" si="6"/>
        <v>2006</v>
      </c>
      <c r="C122" s="2" t="str">
        <f t="shared" ca="1" si="7"/>
        <v>10</v>
      </c>
      <c r="D122" s="1" t="s">
        <v>1487</v>
      </c>
      <c r="E122" s="1" t="s">
        <v>1292</v>
      </c>
      <c r="F122" s="1" t="s">
        <v>2298</v>
      </c>
      <c r="G122" s="1" t="s">
        <v>2299</v>
      </c>
      <c r="H122" s="1" t="s">
        <v>1296</v>
      </c>
      <c r="L122" t="s">
        <v>2599</v>
      </c>
      <c r="M122" s="1" t="s">
        <v>1291</v>
      </c>
      <c r="N122" s="1" t="s">
        <v>1484</v>
      </c>
      <c r="O122" s="1" t="s">
        <v>917</v>
      </c>
      <c r="P122" s="1" t="s">
        <v>918</v>
      </c>
      <c r="Q122" s="1" t="s">
        <v>1334</v>
      </c>
    </row>
    <row r="123" spans="1:19">
      <c r="A123" s="2" t="str">
        <f t="shared" ca="1" si="5"/>
        <v>84</v>
      </c>
      <c r="B123" s="2" t="str">
        <f t="shared" ca="1" si="6"/>
        <v>2006</v>
      </c>
      <c r="C123" s="2" t="str">
        <f t="shared" ca="1" si="7"/>
        <v>10</v>
      </c>
      <c r="D123" s="1" t="s">
        <v>1487</v>
      </c>
      <c r="E123" s="1" t="s">
        <v>1292</v>
      </c>
      <c r="F123" s="1" t="s">
        <v>2298</v>
      </c>
      <c r="G123" s="1" t="s">
        <v>2299</v>
      </c>
      <c r="H123" s="1" t="s">
        <v>1296</v>
      </c>
      <c r="L123" t="s">
        <v>2599</v>
      </c>
      <c r="M123" s="1" t="s">
        <v>1291</v>
      </c>
      <c r="N123" s="1" t="s">
        <v>1484</v>
      </c>
      <c r="O123" s="1" t="s">
        <v>919</v>
      </c>
      <c r="P123" s="1" t="s">
        <v>920</v>
      </c>
      <c r="Q123" s="1" t="s">
        <v>1334</v>
      </c>
    </row>
    <row r="124" spans="1:19">
      <c r="A124" s="2" t="str">
        <f t="shared" ca="1" si="5"/>
        <v>84</v>
      </c>
      <c r="B124" s="2" t="str">
        <f t="shared" ca="1" si="6"/>
        <v>2006</v>
      </c>
      <c r="C124" s="2" t="str">
        <f t="shared" ca="1" si="7"/>
        <v>10</v>
      </c>
      <c r="D124" s="1" t="s">
        <v>1487</v>
      </c>
      <c r="E124" s="1" t="s">
        <v>1292</v>
      </c>
      <c r="F124" s="1" t="s">
        <v>2298</v>
      </c>
      <c r="G124" s="1" t="s">
        <v>2299</v>
      </c>
      <c r="H124" s="1" t="s">
        <v>1296</v>
      </c>
      <c r="L124" t="s">
        <v>2599</v>
      </c>
      <c r="M124" s="1" t="s">
        <v>1291</v>
      </c>
      <c r="N124" s="1" t="s">
        <v>1484</v>
      </c>
      <c r="O124" s="1" t="s">
        <v>921</v>
      </c>
      <c r="P124" s="1" t="s">
        <v>922</v>
      </c>
      <c r="Q124" s="1" t="s">
        <v>1251</v>
      </c>
    </row>
    <row r="125" spans="1:19">
      <c r="A125" s="2" t="str">
        <f t="shared" ca="1" si="5"/>
        <v>84</v>
      </c>
      <c r="B125" s="2" t="str">
        <f t="shared" ca="1" si="6"/>
        <v>2006</v>
      </c>
      <c r="C125" s="2" t="str">
        <f t="shared" ca="1" si="7"/>
        <v>10</v>
      </c>
      <c r="D125" s="1" t="s">
        <v>1299</v>
      </c>
      <c r="E125" s="1" t="s">
        <v>2163</v>
      </c>
      <c r="M125" s="1" t="s">
        <v>2602</v>
      </c>
      <c r="N125" s="1" t="s">
        <v>1455</v>
      </c>
      <c r="O125" s="1" t="s">
        <v>923</v>
      </c>
      <c r="P125" s="1" t="s">
        <v>924</v>
      </c>
      <c r="Q125" s="1" t="s">
        <v>1275</v>
      </c>
    </row>
    <row r="126" spans="1:19">
      <c r="A126" s="2" t="str">
        <f t="shared" ca="1" si="5"/>
        <v>84</v>
      </c>
      <c r="B126" s="2" t="str">
        <f t="shared" ca="1" si="6"/>
        <v>2006</v>
      </c>
      <c r="C126" s="2" t="str">
        <f t="shared" ca="1" si="7"/>
        <v>10</v>
      </c>
      <c r="D126" s="1" t="s">
        <v>1299</v>
      </c>
      <c r="E126" s="1" t="s">
        <v>2163</v>
      </c>
      <c r="M126" s="1" t="s">
        <v>2603</v>
      </c>
      <c r="N126" s="1" t="s">
        <v>1455</v>
      </c>
      <c r="O126" s="1" t="s">
        <v>925</v>
      </c>
      <c r="P126" s="1" t="s">
        <v>926</v>
      </c>
      <c r="Q126" s="1" t="s">
        <v>2193</v>
      </c>
    </row>
    <row r="127" spans="1:19">
      <c r="A127" s="2" t="str">
        <f t="shared" ca="1" si="5"/>
        <v>84</v>
      </c>
      <c r="B127" s="2" t="str">
        <f t="shared" ca="1" si="6"/>
        <v>2006</v>
      </c>
      <c r="C127" s="2" t="str">
        <f t="shared" ca="1" si="7"/>
        <v>10</v>
      </c>
      <c r="D127" s="1" t="s">
        <v>1297</v>
      </c>
      <c r="K127" s="4" t="s">
        <v>2604</v>
      </c>
      <c r="O127" s="1" t="s">
        <v>927</v>
      </c>
      <c r="P127" s="1" t="s">
        <v>928</v>
      </c>
      <c r="Q127" s="1" t="s">
        <v>2128</v>
      </c>
    </row>
    <row r="128" spans="1:19">
      <c r="A128" s="2" t="str">
        <f t="shared" ca="1" si="5"/>
        <v>84</v>
      </c>
      <c r="B128" s="2" t="str">
        <f t="shared" ca="1" si="6"/>
        <v>2006</v>
      </c>
      <c r="C128" s="2" t="str">
        <f t="shared" ca="1" si="7"/>
        <v>10</v>
      </c>
      <c r="D128" s="1" t="s">
        <v>1297</v>
      </c>
      <c r="O128" s="1" t="s">
        <v>929</v>
      </c>
      <c r="P128" s="1" t="s">
        <v>930</v>
      </c>
      <c r="Q128" s="1" t="s">
        <v>2197</v>
      </c>
    </row>
    <row r="129" spans="1:19">
      <c r="A129" s="2" t="str">
        <f t="shared" ref="A129:A194" ca="1" si="8">IF(LEN($D129)&gt;0,IF($D129="●",E129,OFFSET(A129,IF(LEN(OFFSET(A129,-1,0))&gt;=1,-1,-2),0)),"")</f>
        <v>84</v>
      </c>
      <c r="B129" s="2" t="str">
        <f t="shared" ref="B129:B194" ca="1" si="9">IF(LEN($D129)&gt;0,IF($D129="●",F129,OFFSET(B129,IF(LEN(OFFSET(B129,-1,0))&gt;=1,-1,-2),0)),"")</f>
        <v>2006</v>
      </c>
      <c r="C129" s="2" t="str">
        <f t="shared" ref="C129:C194" ca="1" si="10">IF(LEN($D129)&gt;0,IF($D129="●",G129,OFFSET(C129,IF(LEN(OFFSET(C129,-1,0))&gt;=1,-1,-2),0)),"")</f>
        <v>10</v>
      </c>
      <c r="D129" s="1" t="s">
        <v>1297</v>
      </c>
      <c r="E129" s="1" t="s">
        <v>1298</v>
      </c>
      <c r="N129" s="1" t="s">
        <v>1288</v>
      </c>
      <c r="O129" s="1" t="s">
        <v>1027</v>
      </c>
      <c r="P129" s="1" t="s">
        <v>1028</v>
      </c>
      <c r="Q129" s="1" t="s">
        <v>1029</v>
      </c>
    </row>
    <row r="130" spans="1:19">
      <c r="A130" s="2" t="str">
        <f t="shared" ca="1" si="8"/>
        <v/>
      </c>
      <c r="B130" s="2" t="str">
        <f t="shared" ca="1" si="9"/>
        <v/>
      </c>
      <c r="C130" s="2" t="str">
        <f t="shared" ca="1" si="10"/>
        <v/>
      </c>
      <c r="O130" s="1" t="s">
        <v>1030</v>
      </c>
    </row>
    <row r="131" spans="1:19">
      <c r="A131" s="2" t="str">
        <f t="shared" ca="1" si="8"/>
        <v>84</v>
      </c>
      <c r="B131" s="2" t="str">
        <f t="shared" ca="1" si="9"/>
        <v>2006</v>
      </c>
      <c r="C131" s="2" t="str">
        <f t="shared" ca="1" si="10"/>
        <v>10</v>
      </c>
      <c r="D131" s="1" t="s">
        <v>1487</v>
      </c>
      <c r="E131" s="1" t="s">
        <v>1292</v>
      </c>
      <c r="F131" s="1" t="s">
        <v>2298</v>
      </c>
      <c r="G131" s="1" t="s">
        <v>2299</v>
      </c>
      <c r="H131" s="1" t="s">
        <v>1296</v>
      </c>
      <c r="L131" t="s">
        <v>2599</v>
      </c>
      <c r="M131" s="1" t="s">
        <v>1488</v>
      </c>
      <c r="N131" s="1" t="s">
        <v>2605</v>
      </c>
      <c r="O131" s="2" t="str">
        <f>N131&amp;"（"&amp;M131&amp;IF(D131="大会",IF(LEN(M131)&gt;0,$D$1,"")&amp;IF(E131="全","全国",E131&amp;"日本地方会")&amp;" 第"&amp;F131&amp;"回、","、")&amp;G131&amp;"/"&amp;H131&amp;"、"&amp;L131&amp;"）"</f>
        <v>抄録・司会記（一般演題：全国 第41回、2006/6、神奈川大研修所）</v>
      </c>
      <c r="Q131" s="1" t="s">
        <v>2112</v>
      </c>
    </row>
    <row r="132" spans="1:19">
      <c r="A132" s="2" t="str">
        <f t="shared" ca="1" si="8"/>
        <v>84</v>
      </c>
      <c r="B132" s="2" t="str">
        <f t="shared" ca="1" si="9"/>
        <v>2006</v>
      </c>
      <c r="C132" s="2" t="str">
        <f t="shared" ca="1" si="10"/>
        <v>10</v>
      </c>
      <c r="D132" s="1" t="s">
        <v>1307</v>
      </c>
      <c r="E132" s="1" t="s">
        <v>1292</v>
      </c>
      <c r="F132" s="1" t="s">
        <v>2168</v>
      </c>
      <c r="H132" s="1" t="s">
        <v>1315</v>
      </c>
      <c r="N132" s="1" t="s">
        <v>1274</v>
      </c>
      <c r="O132" s="2" t="str">
        <f>N132&amp;$D$1&amp;IF(LEFT(N132,2)="総会",G132&amp;"年度","第"&amp;F132&amp;"期第"&amp;H132&amp;"回")</f>
        <v>理事会：第18期第5回</v>
      </c>
      <c r="Q132" s="1" t="s">
        <v>2610</v>
      </c>
    </row>
    <row r="133" spans="1:19">
      <c r="A133" s="2" t="str">
        <f t="shared" ca="1" si="8"/>
        <v>84</v>
      </c>
      <c r="B133" s="2" t="str">
        <f t="shared" ca="1" si="9"/>
        <v>2006</v>
      </c>
      <c r="C133" s="2" t="str">
        <f t="shared" ca="1" si="10"/>
        <v>10</v>
      </c>
      <c r="D133" s="1" t="s">
        <v>1307</v>
      </c>
      <c r="E133" s="1" t="s">
        <v>1292</v>
      </c>
      <c r="F133" s="1" t="s">
        <v>2168</v>
      </c>
      <c r="H133" s="1" t="s">
        <v>1296</v>
      </c>
      <c r="N133" s="1" t="s">
        <v>1274</v>
      </c>
      <c r="O133" s="2" t="str">
        <f>N133&amp;$D$1&amp;IF(LEFT(N133,2)="総会",G133&amp;"年度","第"&amp;F133&amp;"期第"&amp;H133&amp;"回")</f>
        <v>理事会：第18期第6回</v>
      </c>
      <c r="Q133" s="1" t="s">
        <v>2121</v>
      </c>
    </row>
    <row r="134" spans="1:19">
      <c r="A134" s="2" t="str">
        <f t="shared" ca="1" si="8"/>
        <v>84</v>
      </c>
      <c r="B134" s="2" t="str">
        <f t="shared" ca="1" si="9"/>
        <v>2006</v>
      </c>
      <c r="C134" s="2" t="str">
        <f t="shared" ca="1" si="10"/>
        <v>10</v>
      </c>
      <c r="D134" s="1" t="s">
        <v>1307</v>
      </c>
      <c r="E134" s="1" t="s">
        <v>1292</v>
      </c>
      <c r="F134" s="1" t="s">
        <v>2168</v>
      </c>
      <c r="H134" s="1" t="s">
        <v>2123</v>
      </c>
      <c r="N134" s="1" t="s">
        <v>1274</v>
      </c>
      <c r="O134" s="2" t="str">
        <f>N134&amp;$D$1&amp;IF(LEFT(N134,2)="総会",G134&amp;"年度","第"&amp;F134&amp;"期第"&amp;H134&amp;"回")</f>
        <v>理事会：第18期第7回</v>
      </c>
      <c r="Q134" s="1" t="s">
        <v>2169</v>
      </c>
    </row>
    <row r="135" spans="1:19">
      <c r="A135" s="2" t="str">
        <f t="shared" ca="1" si="8"/>
        <v>84</v>
      </c>
      <c r="B135" s="2" t="str">
        <f t="shared" ca="1" si="9"/>
        <v>2006</v>
      </c>
      <c r="C135" s="2" t="str">
        <f t="shared" ca="1" si="10"/>
        <v>10</v>
      </c>
      <c r="D135" s="1" t="s">
        <v>1199</v>
      </c>
      <c r="E135" s="1" t="s">
        <v>1436</v>
      </c>
      <c r="F135" s="1" t="s">
        <v>1437</v>
      </c>
      <c r="N135" s="1" t="s">
        <v>1180</v>
      </c>
      <c r="O135" s="1" t="s">
        <v>2606</v>
      </c>
      <c r="Q135" s="1" t="s">
        <v>2172</v>
      </c>
    </row>
    <row r="136" spans="1:19">
      <c r="A136" s="2" t="str">
        <f t="shared" ca="1" si="8"/>
        <v>84</v>
      </c>
      <c r="B136" s="2" t="str">
        <f t="shared" ca="1" si="9"/>
        <v>2006</v>
      </c>
      <c r="C136" s="2" t="str">
        <f t="shared" ca="1" si="10"/>
        <v>10</v>
      </c>
      <c r="D136" s="1" t="s">
        <v>1199</v>
      </c>
      <c r="E136" s="1" t="s">
        <v>1436</v>
      </c>
      <c r="F136" s="1" t="s">
        <v>1437</v>
      </c>
      <c r="M136" s="1" t="s">
        <v>874</v>
      </c>
      <c r="N136" s="1" t="s">
        <v>325</v>
      </c>
      <c r="O136" s="1" t="s">
        <v>2607</v>
      </c>
      <c r="Q136" s="1" t="s">
        <v>1266</v>
      </c>
    </row>
    <row r="137" spans="1:19">
      <c r="A137" s="2" t="str">
        <f t="shared" ca="1" si="8"/>
        <v>84</v>
      </c>
      <c r="B137" s="2" t="str">
        <f t="shared" ca="1" si="9"/>
        <v>2006</v>
      </c>
      <c r="C137" s="2" t="str">
        <f t="shared" ca="1" si="10"/>
        <v>10</v>
      </c>
      <c r="D137" s="1" t="s">
        <v>1316</v>
      </c>
      <c r="E137" s="1" t="s">
        <v>2163</v>
      </c>
      <c r="M137" s="1" t="s">
        <v>2603</v>
      </c>
      <c r="N137" s="1" t="s">
        <v>875</v>
      </c>
      <c r="O137" s="1" t="s">
        <v>2608</v>
      </c>
      <c r="Q137" s="1" t="s">
        <v>2609</v>
      </c>
    </row>
    <row r="138" spans="1:19">
      <c r="A138" s="2" t="str">
        <f t="shared" ca="1" si="8"/>
        <v/>
      </c>
      <c r="B138" s="2" t="str">
        <f t="shared" ca="1" si="9"/>
        <v/>
      </c>
      <c r="C138" s="2" t="str">
        <f t="shared" ca="1" si="10"/>
        <v/>
      </c>
      <c r="O138" s="1" t="s">
        <v>2724</v>
      </c>
      <c r="Q138" s="1" t="s">
        <v>2725</v>
      </c>
    </row>
    <row r="139" spans="1:19">
      <c r="A139" s="2" t="str">
        <f t="shared" ca="1" si="8"/>
        <v/>
      </c>
      <c r="B139" s="2" t="str">
        <f t="shared" ca="1" si="9"/>
        <v/>
      </c>
      <c r="C139" s="2" t="str">
        <f t="shared" ca="1" si="10"/>
        <v/>
      </c>
    </row>
    <row r="140" spans="1:19">
      <c r="A140" s="2" t="str">
        <f t="shared" ca="1" si="8"/>
        <v>85</v>
      </c>
      <c r="B140" s="2" t="str">
        <f t="shared" ca="1" si="9"/>
        <v>2006</v>
      </c>
      <c r="C140" s="2" t="str">
        <f t="shared" ca="1" si="10"/>
        <v>11</v>
      </c>
      <c r="D140" s="1" t="s">
        <v>1179</v>
      </c>
      <c r="E140" s="1" t="s">
        <v>2726</v>
      </c>
      <c r="F140" s="1" t="s">
        <v>2200</v>
      </c>
      <c r="G140" s="1" t="s">
        <v>913</v>
      </c>
      <c r="H140" s="1" t="s">
        <v>1254</v>
      </c>
      <c r="O140" s="1" t="s">
        <v>2727</v>
      </c>
    </row>
    <row r="141" spans="1:19" s="8" customFormat="1">
      <c r="A141" s="6" t="str">
        <f ca="1">IF(LEN($D141)&gt;0,IF($D141="●",E141,OFFSET(A141,IF(LEN(OFFSET(A141,-1,0))&gt;=1,-1,-2),0)),"")</f>
        <v>85</v>
      </c>
      <c r="B141" s="6" t="str">
        <f ca="1">IF(LEN($D141)&gt;0,IF($D141="●",F141,OFFSET(B141,IF(LEN(OFFSET(B141,-1,0))&gt;=1,-1,-2),0)),"")</f>
        <v>2006</v>
      </c>
      <c r="C141" s="6" t="str">
        <f ca="1">IF(LEN($D141)&gt;0,IF($D141="●",G141,OFFSET(C141,IF(LEN(OFFSET(C141,-1,0))&gt;=1,-1,-2),0)),"")</f>
        <v>11</v>
      </c>
      <c r="D141" s="7" t="s">
        <v>2164</v>
      </c>
      <c r="E141" s="7" t="s">
        <v>1491</v>
      </c>
      <c r="F141" s="7" t="s">
        <v>2115</v>
      </c>
      <c r="G141" s="7" t="s">
        <v>2299</v>
      </c>
      <c r="H141" s="7" t="s">
        <v>1494</v>
      </c>
      <c r="I141" s="7"/>
      <c r="J141" s="7"/>
      <c r="K141" s="7" t="s">
        <v>1182</v>
      </c>
      <c r="L141" s="7" t="s">
        <v>2741</v>
      </c>
      <c r="M141" s="7" t="s">
        <v>1447</v>
      </c>
      <c r="N141" s="7" t="s">
        <v>1302</v>
      </c>
      <c r="O141" s="7" t="s">
        <v>1449</v>
      </c>
      <c r="P141" s="7" t="s">
        <v>685</v>
      </c>
      <c r="Q141" s="7" t="s">
        <v>1309</v>
      </c>
      <c r="R141" s="7"/>
      <c r="S141" s="7"/>
    </row>
    <row r="142" spans="1:19">
      <c r="A142" s="2" t="str">
        <f t="shared" ca="1" si="8"/>
        <v>85</v>
      </c>
      <c r="B142" s="2" t="str">
        <f t="shared" ca="1" si="9"/>
        <v>2006</v>
      </c>
      <c r="C142" s="2" t="str">
        <f t="shared" ca="1" si="10"/>
        <v>11</v>
      </c>
      <c r="D142" s="1" t="s">
        <v>2164</v>
      </c>
      <c r="E142" s="1" t="s">
        <v>1491</v>
      </c>
      <c r="F142" s="1" t="s">
        <v>2115</v>
      </c>
      <c r="G142" s="1" t="s">
        <v>2299</v>
      </c>
      <c r="H142" s="1" t="s">
        <v>1494</v>
      </c>
      <c r="K142" s="4" t="s">
        <v>1182</v>
      </c>
      <c r="L142" s="1" t="s">
        <v>2741</v>
      </c>
      <c r="M142" s="1" t="s">
        <v>687</v>
      </c>
      <c r="N142" s="1" t="s">
        <v>2108</v>
      </c>
      <c r="O142" s="1" t="s">
        <v>2745</v>
      </c>
      <c r="P142" s="1" t="s">
        <v>2746</v>
      </c>
      <c r="Q142" s="1" t="s">
        <v>1309</v>
      </c>
    </row>
    <row r="143" spans="1:19">
      <c r="A143" s="2" t="str">
        <f t="shared" ca="1" si="8"/>
        <v>85</v>
      </c>
      <c r="B143" s="2" t="str">
        <f t="shared" ca="1" si="9"/>
        <v>2006</v>
      </c>
      <c r="C143" s="2" t="str">
        <f t="shared" ca="1" si="10"/>
        <v>11</v>
      </c>
      <c r="D143" s="1" t="s">
        <v>2164</v>
      </c>
      <c r="E143" s="1" t="s">
        <v>1491</v>
      </c>
      <c r="F143" s="1" t="s">
        <v>2115</v>
      </c>
      <c r="G143" s="1" t="s">
        <v>2299</v>
      </c>
      <c r="H143" s="1" t="s">
        <v>1494</v>
      </c>
      <c r="K143" s="4" t="s">
        <v>1182</v>
      </c>
      <c r="L143" s="1" t="s">
        <v>2741</v>
      </c>
      <c r="M143" s="1" t="s">
        <v>2156</v>
      </c>
      <c r="N143" s="1" t="s">
        <v>1486</v>
      </c>
      <c r="O143" s="1" t="s">
        <v>2728</v>
      </c>
      <c r="P143" s="1" t="s">
        <v>2729</v>
      </c>
      <c r="Q143" s="1" t="s">
        <v>1241</v>
      </c>
    </row>
    <row r="144" spans="1:19">
      <c r="A144" s="2" t="str">
        <f t="shared" ca="1" si="8"/>
        <v>85</v>
      </c>
      <c r="B144" s="2" t="str">
        <f t="shared" ca="1" si="9"/>
        <v>2006</v>
      </c>
      <c r="C144" s="2" t="str">
        <f t="shared" ca="1" si="10"/>
        <v>11</v>
      </c>
      <c r="D144" s="1" t="s">
        <v>2164</v>
      </c>
      <c r="E144" s="1" t="s">
        <v>1491</v>
      </c>
      <c r="F144" s="1" t="s">
        <v>2115</v>
      </c>
      <c r="G144" s="1" t="s">
        <v>2299</v>
      </c>
      <c r="H144" s="1" t="s">
        <v>1494</v>
      </c>
      <c r="K144" s="4" t="s">
        <v>1182</v>
      </c>
      <c r="L144" s="1" t="s">
        <v>2741</v>
      </c>
      <c r="M144" s="1" t="s">
        <v>2156</v>
      </c>
      <c r="N144" s="1" t="s">
        <v>1486</v>
      </c>
      <c r="O144" s="1" t="s">
        <v>2730</v>
      </c>
      <c r="P144" s="1" t="s">
        <v>2731</v>
      </c>
      <c r="Q144" s="1" t="s">
        <v>1314</v>
      </c>
    </row>
    <row r="145" spans="1:17">
      <c r="A145" s="2" t="str">
        <f t="shared" ca="1" si="8"/>
        <v>85</v>
      </c>
      <c r="B145" s="2" t="str">
        <f t="shared" ca="1" si="9"/>
        <v>2006</v>
      </c>
      <c r="C145" s="2" t="str">
        <f t="shared" ca="1" si="10"/>
        <v>11</v>
      </c>
      <c r="D145" s="1" t="s">
        <v>2164</v>
      </c>
      <c r="E145" s="1" t="s">
        <v>1491</v>
      </c>
      <c r="F145" s="1" t="s">
        <v>2115</v>
      </c>
      <c r="G145" s="1" t="s">
        <v>2299</v>
      </c>
      <c r="H145" s="1" t="s">
        <v>1494</v>
      </c>
      <c r="K145" s="4" t="s">
        <v>1182</v>
      </c>
      <c r="L145" s="1" t="s">
        <v>2741</v>
      </c>
      <c r="M145" s="1" t="s">
        <v>2156</v>
      </c>
      <c r="N145" s="1" t="s">
        <v>1486</v>
      </c>
      <c r="O145" s="1" t="s">
        <v>2732</v>
      </c>
      <c r="P145" s="1" t="s">
        <v>2733</v>
      </c>
      <c r="Q145" s="1" t="s">
        <v>1229</v>
      </c>
    </row>
    <row r="146" spans="1:17">
      <c r="A146" s="2" t="str">
        <f t="shared" ca="1" si="8"/>
        <v>85</v>
      </c>
      <c r="B146" s="2" t="str">
        <f t="shared" ca="1" si="9"/>
        <v>2006</v>
      </c>
      <c r="C146" s="2" t="str">
        <f t="shared" ca="1" si="10"/>
        <v>11</v>
      </c>
      <c r="D146" s="1" t="s">
        <v>2164</v>
      </c>
      <c r="E146" s="1" t="s">
        <v>1491</v>
      </c>
      <c r="F146" s="1" t="s">
        <v>2115</v>
      </c>
      <c r="G146" s="1" t="s">
        <v>2299</v>
      </c>
      <c r="H146" s="1" t="s">
        <v>1494</v>
      </c>
      <c r="K146" s="4" t="s">
        <v>1182</v>
      </c>
      <c r="L146" s="1" t="s">
        <v>2741</v>
      </c>
      <c r="M146" s="1" t="s">
        <v>2156</v>
      </c>
      <c r="N146" s="1" t="s">
        <v>1486</v>
      </c>
      <c r="O146" s="1" t="s">
        <v>2734</v>
      </c>
      <c r="P146" s="1" t="s">
        <v>2735</v>
      </c>
      <c r="Q146" s="1" t="s">
        <v>913</v>
      </c>
    </row>
    <row r="147" spans="1:17">
      <c r="A147" s="2" t="str">
        <f t="shared" ca="1" si="8"/>
        <v>85</v>
      </c>
      <c r="B147" s="2" t="str">
        <f t="shared" ca="1" si="9"/>
        <v>2006</v>
      </c>
      <c r="C147" s="2" t="str">
        <f t="shared" ca="1" si="10"/>
        <v>11</v>
      </c>
      <c r="D147" s="1" t="s">
        <v>2164</v>
      </c>
      <c r="E147" s="1" t="s">
        <v>1491</v>
      </c>
      <c r="F147" s="1" t="s">
        <v>2115</v>
      </c>
      <c r="G147" s="1" t="s">
        <v>2299</v>
      </c>
      <c r="H147" s="1" t="s">
        <v>1494</v>
      </c>
      <c r="K147" s="4" t="s">
        <v>1182</v>
      </c>
      <c r="L147" s="1" t="s">
        <v>2741</v>
      </c>
      <c r="M147" s="1" t="s">
        <v>2156</v>
      </c>
      <c r="N147" s="1" t="s">
        <v>1486</v>
      </c>
      <c r="O147" s="1" t="s">
        <v>2736</v>
      </c>
      <c r="P147" s="1" t="s">
        <v>2744</v>
      </c>
      <c r="Q147" s="1" t="s">
        <v>1251</v>
      </c>
    </row>
    <row r="148" spans="1:17">
      <c r="A148" s="2" t="str">
        <f t="shared" ca="1" si="8"/>
        <v>85</v>
      </c>
      <c r="B148" s="2" t="str">
        <f t="shared" ca="1" si="9"/>
        <v>2006</v>
      </c>
      <c r="C148" s="2" t="str">
        <f t="shared" ca="1" si="10"/>
        <v>11</v>
      </c>
      <c r="D148" s="1" t="s">
        <v>1487</v>
      </c>
      <c r="E148" s="1" t="s">
        <v>1491</v>
      </c>
      <c r="F148" s="1" t="s">
        <v>2115</v>
      </c>
      <c r="G148" s="1" t="s">
        <v>2299</v>
      </c>
      <c r="H148" s="1" t="s">
        <v>1494</v>
      </c>
      <c r="L148" s="1" t="s">
        <v>2741</v>
      </c>
      <c r="N148" s="1" t="s">
        <v>2743</v>
      </c>
      <c r="O148" s="2" t="str">
        <f>N148&amp;"（"&amp;M148&amp;IF(D148="大会",IF(LEN(M148)&gt;0,$D$1,"")&amp;IF(E148="全","全国",E148&amp;"日本地方会")&amp;" 第"&amp;F148&amp;"回、","、")&amp;G148&amp;"/"&amp;H148&amp;"、"&amp;L148&amp;"）"</f>
        <v>プログラム（東日本地方会 第35回、2006/12、日本女子体大）</v>
      </c>
      <c r="Q148" s="1" t="s">
        <v>2128</v>
      </c>
    </row>
    <row r="149" spans="1:17">
      <c r="A149" s="2" t="str">
        <f t="shared" ca="1" si="8"/>
        <v>85</v>
      </c>
      <c r="B149" s="2" t="str">
        <f t="shared" ca="1" si="9"/>
        <v>2006</v>
      </c>
      <c r="C149" s="2" t="str">
        <f t="shared" ca="1" si="10"/>
        <v>11</v>
      </c>
      <c r="D149" s="1" t="s">
        <v>1487</v>
      </c>
      <c r="E149" s="1" t="s">
        <v>1491</v>
      </c>
      <c r="F149" s="1" t="s">
        <v>2115</v>
      </c>
      <c r="G149" s="1" t="s">
        <v>2299</v>
      </c>
      <c r="H149" s="1" t="s">
        <v>1494</v>
      </c>
      <c r="L149" s="1" t="s">
        <v>2741</v>
      </c>
      <c r="M149" s="1" t="s">
        <v>2156</v>
      </c>
      <c r="N149" s="1" t="s">
        <v>1486</v>
      </c>
      <c r="O149" s="2" t="str">
        <f>N149&amp;"（"&amp;M149&amp;IF(D149="大会",IF(LEN(M149)&gt;0,$D$1,"")&amp;IF(E149="全","全国",E149&amp;"日本地方会")&amp;" 第"&amp;F149&amp;"回、","、")&amp;G149&amp;"/"&amp;H149&amp;"、"&amp;L149&amp;"）"</f>
        <v>抄録（発表：東日本地方会 第35回、2006/12、日本女子体大）</v>
      </c>
      <c r="Q149" s="1" t="s">
        <v>2198</v>
      </c>
    </row>
    <row r="150" spans="1:17">
      <c r="A150" s="2" t="str">
        <f t="shared" ca="1" si="8"/>
        <v>85</v>
      </c>
      <c r="B150" s="2" t="str">
        <f t="shared" ca="1" si="9"/>
        <v>2006</v>
      </c>
      <c r="C150" s="2" t="str">
        <f t="shared" ca="1" si="10"/>
        <v>11</v>
      </c>
      <c r="D150" s="1" t="s">
        <v>1487</v>
      </c>
      <c r="E150" s="1" t="s">
        <v>1292</v>
      </c>
      <c r="F150" s="1" t="s">
        <v>2298</v>
      </c>
      <c r="G150" s="1" t="s">
        <v>2299</v>
      </c>
      <c r="H150" s="1" t="s">
        <v>1296</v>
      </c>
      <c r="L150" t="s">
        <v>2599</v>
      </c>
      <c r="M150" s="1" t="s">
        <v>1291</v>
      </c>
      <c r="N150" s="1" t="s">
        <v>2749</v>
      </c>
      <c r="O150" s="1" t="s">
        <v>2747</v>
      </c>
      <c r="P150" s="1" t="s">
        <v>2748</v>
      </c>
      <c r="Q150" s="1" t="s">
        <v>2102</v>
      </c>
    </row>
    <row r="151" spans="1:17">
      <c r="A151" s="2" t="str">
        <f t="shared" ca="1" si="8"/>
        <v>85</v>
      </c>
      <c r="B151" s="2" t="str">
        <f t="shared" ca="1" si="9"/>
        <v>2006</v>
      </c>
      <c r="C151" s="2" t="str">
        <f t="shared" ca="1" si="10"/>
        <v>11</v>
      </c>
      <c r="D151" s="1" t="s">
        <v>1487</v>
      </c>
      <c r="E151" s="1" t="s">
        <v>1292</v>
      </c>
      <c r="F151" s="1" t="s">
        <v>2298</v>
      </c>
      <c r="G151" s="1" t="s">
        <v>2299</v>
      </c>
      <c r="H151" s="1" t="s">
        <v>1296</v>
      </c>
      <c r="L151" t="s">
        <v>2599</v>
      </c>
      <c r="M151" s="1" t="s">
        <v>1291</v>
      </c>
      <c r="N151" s="1" t="s">
        <v>2750</v>
      </c>
      <c r="O151" s="1" t="s">
        <v>2737</v>
      </c>
      <c r="Q151" s="1" t="s">
        <v>2104</v>
      </c>
    </row>
    <row r="152" spans="1:17">
      <c r="A152" s="2" t="str">
        <f t="shared" ca="1" si="8"/>
        <v>85</v>
      </c>
      <c r="B152" s="2" t="str">
        <f t="shared" ca="1" si="9"/>
        <v>2006</v>
      </c>
      <c r="C152" s="2" t="str">
        <f t="shared" ca="1" si="10"/>
        <v>11</v>
      </c>
      <c r="D152" s="1" t="s">
        <v>1487</v>
      </c>
      <c r="E152" s="1" t="s">
        <v>1292</v>
      </c>
      <c r="F152" s="1" t="s">
        <v>2298</v>
      </c>
      <c r="G152" s="1" t="s">
        <v>2299</v>
      </c>
      <c r="H152" s="1" t="s">
        <v>1296</v>
      </c>
      <c r="K152" s="4" t="s">
        <v>2604</v>
      </c>
      <c r="L152" t="s">
        <v>2599</v>
      </c>
      <c r="M152" s="1" t="s">
        <v>2752</v>
      </c>
      <c r="N152" s="1" t="s">
        <v>1485</v>
      </c>
      <c r="O152" s="1" t="s">
        <v>2753</v>
      </c>
      <c r="P152" s="1" t="s">
        <v>2754</v>
      </c>
      <c r="Q152" s="1" t="s">
        <v>1256</v>
      </c>
    </row>
    <row r="153" spans="1:17">
      <c r="A153" s="2" t="str">
        <f t="shared" ca="1" si="8"/>
        <v>85</v>
      </c>
      <c r="B153" s="2" t="str">
        <f t="shared" ca="1" si="9"/>
        <v>2006</v>
      </c>
      <c r="C153" s="2" t="str">
        <f t="shared" ca="1" si="10"/>
        <v>11</v>
      </c>
      <c r="D153" s="1" t="s">
        <v>1317</v>
      </c>
      <c r="E153" s="1" t="s">
        <v>1184</v>
      </c>
      <c r="G153" s="1" t="s">
        <v>2299</v>
      </c>
      <c r="H153" s="1" t="s">
        <v>2123</v>
      </c>
      <c r="L153" s="1" t="s">
        <v>2755</v>
      </c>
      <c r="M153" s="1" t="s">
        <v>687</v>
      </c>
      <c r="N153" s="1" t="s">
        <v>411</v>
      </c>
      <c r="O153" s="1" t="s">
        <v>2738</v>
      </c>
      <c r="P153" s="1" t="s">
        <v>2756</v>
      </c>
      <c r="Q153" s="1" t="s">
        <v>1293</v>
      </c>
    </row>
    <row r="154" spans="1:17">
      <c r="A154" s="2" t="str">
        <f t="shared" ca="1" si="8"/>
        <v>85</v>
      </c>
      <c r="B154" s="2" t="str">
        <f t="shared" ca="1" si="9"/>
        <v>2006</v>
      </c>
      <c r="C154" s="2" t="str">
        <f t="shared" ca="1" si="10"/>
        <v>11</v>
      </c>
      <c r="D154" s="1" t="s">
        <v>1307</v>
      </c>
      <c r="E154" s="1" t="s">
        <v>1292</v>
      </c>
      <c r="G154" s="1" t="s">
        <v>2757</v>
      </c>
      <c r="N154" s="1" t="s">
        <v>1272</v>
      </c>
      <c r="O154" s="2" t="str">
        <f>N154&amp;$D$1&amp;IF(LEFT(N154,2)="総会",G154&amp;"年度","第"&amp;F154&amp;"期第"&amp;H154&amp;"回")</f>
        <v>総会：2005年度</v>
      </c>
      <c r="Q154" s="1" t="s">
        <v>2758</v>
      </c>
    </row>
    <row r="155" spans="1:17">
      <c r="A155" s="2" t="str">
        <f t="shared" ca="1" si="8"/>
        <v>85</v>
      </c>
      <c r="B155" s="2" t="str">
        <f t="shared" ca="1" si="9"/>
        <v>2006</v>
      </c>
      <c r="C155" s="2" t="str">
        <f t="shared" ca="1" si="10"/>
        <v>11</v>
      </c>
      <c r="D155" s="1" t="s">
        <v>1307</v>
      </c>
      <c r="E155" s="1" t="s">
        <v>1292</v>
      </c>
      <c r="G155" s="1" t="s">
        <v>2299</v>
      </c>
      <c r="N155" s="1" t="s">
        <v>1272</v>
      </c>
      <c r="O155" s="2" t="str">
        <f>N155&amp;$D$1&amp;IF(LEFT(N155,2)="総会",G155&amp;"年度","第"&amp;F155&amp;"期第"&amp;H155&amp;"回")</f>
        <v>総会：2006年度</v>
      </c>
      <c r="Q155" s="1" t="s">
        <v>1266</v>
      </c>
    </row>
    <row r="156" spans="1:17">
      <c r="A156" s="2" t="str">
        <f t="shared" ca="1" si="8"/>
        <v>85</v>
      </c>
      <c r="B156" s="2" t="str">
        <f t="shared" ca="1" si="9"/>
        <v>2006</v>
      </c>
      <c r="C156" s="2" t="str">
        <f t="shared" ca="1" si="10"/>
        <v>11</v>
      </c>
      <c r="D156" s="1" t="s">
        <v>1307</v>
      </c>
      <c r="E156" s="1" t="s">
        <v>1292</v>
      </c>
      <c r="F156" s="1" t="s">
        <v>2759</v>
      </c>
      <c r="H156" s="1" t="s">
        <v>1309</v>
      </c>
      <c r="N156" s="1" t="s">
        <v>1274</v>
      </c>
      <c r="O156" s="2" t="str">
        <f>N156&amp;$D$1&amp;IF(LEFT(N156,2)="総会",G156&amp;"年度","第"&amp;F156&amp;"期第"&amp;H156&amp;"回")</f>
        <v>理事会：第19期第1回</v>
      </c>
      <c r="Q156" s="1" t="s">
        <v>2174</v>
      </c>
    </row>
    <row r="157" spans="1:17">
      <c r="A157" s="2" t="str">
        <f t="shared" ca="1" si="8"/>
        <v>85</v>
      </c>
      <c r="B157" s="2" t="str">
        <f t="shared" ca="1" si="9"/>
        <v>2006</v>
      </c>
      <c r="C157" s="2" t="str">
        <f t="shared" ca="1" si="10"/>
        <v>11</v>
      </c>
      <c r="D157" s="1" t="s">
        <v>1307</v>
      </c>
      <c r="E157" s="1" t="s">
        <v>1292</v>
      </c>
      <c r="F157" s="1" t="s">
        <v>2759</v>
      </c>
      <c r="H157" s="1" t="s">
        <v>1310</v>
      </c>
      <c r="N157" s="1" t="s">
        <v>1274</v>
      </c>
      <c r="O157" s="2" t="str">
        <f>N157&amp;$D$1&amp;IF(LEFT(N157,2)="総会",G157&amp;"年度","第"&amp;F157&amp;"期第"&amp;H157&amp;"回")</f>
        <v>理事会：第19期第2回</v>
      </c>
      <c r="Q157" s="1" t="s">
        <v>1271</v>
      </c>
    </row>
    <row r="158" spans="1:17">
      <c r="A158" s="2" t="str">
        <f t="shared" ca="1" si="8"/>
        <v>85</v>
      </c>
      <c r="B158" s="2" t="str">
        <f t="shared" ca="1" si="9"/>
        <v>2006</v>
      </c>
      <c r="C158" s="2" t="str">
        <f t="shared" ca="1" si="10"/>
        <v>11</v>
      </c>
      <c r="D158" s="1" t="s">
        <v>1316</v>
      </c>
      <c r="E158" s="1" t="s">
        <v>2163</v>
      </c>
      <c r="M158" s="1" t="s">
        <v>2603</v>
      </c>
      <c r="N158" s="1" t="s">
        <v>1441</v>
      </c>
      <c r="O158" s="1" t="s">
        <v>2739</v>
      </c>
      <c r="Q158" s="1" t="s">
        <v>2760</v>
      </c>
    </row>
    <row r="159" spans="1:17">
      <c r="A159" s="2" t="str">
        <f t="shared" ca="1" si="8"/>
        <v>85</v>
      </c>
      <c r="B159" s="2" t="str">
        <f t="shared" ca="1" si="9"/>
        <v>2006</v>
      </c>
      <c r="C159" s="2" t="str">
        <f t="shared" ca="1" si="10"/>
        <v>11</v>
      </c>
      <c r="D159" s="1" t="s">
        <v>1299</v>
      </c>
      <c r="E159" s="1" t="s">
        <v>2163</v>
      </c>
      <c r="M159" s="1" t="s">
        <v>2762</v>
      </c>
      <c r="N159" s="1" t="s">
        <v>1455</v>
      </c>
      <c r="O159" s="1" t="s">
        <v>2761</v>
      </c>
      <c r="Q159" s="1" t="s">
        <v>2740</v>
      </c>
    </row>
    <row r="160" spans="1:17">
      <c r="A160" s="2" t="str">
        <f t="shared" ca="1" si="8"/>
        <v/>
      </c>
      <c r="B160" s="2" t="str">
        <f t="shared" ca="1" si="9"/>
        <v/>
      </c>
      <c r="C160" s="2" t="str">
        <f t="shared" ca="1" si="10"/>
        <v/>
      </c>
    </row>
    <row r="161" spans="1:17">
      <c r="A161" s="2" t="str">
        <f t="shared" ca="1" si="8"/>
        <v>86</v>
      </c>
      <c r="B161" s="2" t="str">
        <f t="shared" ca="1" si="9"/>
        <v>2007</v>
      </c>
      <c r="C161" s="2" t="str">
        <f t="shared" ca="1" si="10"/>
        <v>6</v>
      </c>
      <c r="D161" s="1" t="s">
        <v>1179</v>
      </c>
      <c r="E161" s="1" t="s">
        <v>2763</v>
      </c>
      <c r="F161" s="1" t="s">
        <v>2764</v>
      </c>
      <c r="G161" s="1" t="s">
        <v>1246</v>
      </c>
      <c r="H161" s="1" t="s">
        <v>2167</v>
      </c>
      <c r="O161" s="1" t="s">
        <v>2765</v>
      </c>
    </row>
    <row r="162" spans="1:17">
      <c r="A162" s="2" t="str">
        <f t="shared" ca="1" si="8"/>
        <v>86</v>
      </c>
      <c r="B162" s="2" t="str">
        <f t="shared" ca="1" si="9"/>
        <v>2007</v>
      </c>
      <c r="C162" s="2" t="str">
        <f t="shared" ca="1" si="10"/>
        <v>6</v>
      </c>
      <c r="D162" s="1" t="s">
        <v>1487</v>
      </c>
      <c r="E162" s="1" t="s">
        <v>1292</v>
      </c>
      <c r="F162" s="1" t="s">
        <v>287</v>
      </c>
      <c r="G162" s="1" t="s">
        <v>288</v>
      </c>
      <c r="H162" s="1" t="s">
        <v>1296</v>
      </c>
      <c r="K162" s="4" t="s">
        <v>286</v>
      </c>
      <c r="L162" s="1" t="s">
        <v>289</v>
      </c>
      <c r="N162" s="1" t="s">
        <v>2742</v>
      </c>
      <c r="O162" s="2" t="str">
        <f>N162&amp;"（"&amp;M162&amp;IF(D162="大会",IF(LEN(M162)&gt;0,$D$1,"")&amp;IF(E162="全","全国",E162&amp;"日本地方会")&amp;" 第"&amp;F162&amp;"回、","、")&amp;G162&amp;"/"&amp;H162&amp;"、"&amp;L162&amp;"）"</f>
        <v>案内（全国 第42回、2007/6、八戸市総合福祉会館）</v>
      </c>
      <c r="Q162" s="1" t="s">
        <v>1236</v>
      </c>
    </row>
    <row r="163" spans="1:17">
      <c r="A163" s="2" t="str">
        <f t="shared" ca="1" si="8"/>
        <v>86</v>
      </c>
      <c r="B163" s="2" t="str">
        <f t="shared" ca="1" si="9"/>
        <v>2007</v>
      </c>
      <c r="C163" s="2" t="str">
        <f t="shared" ca="1" si="10"/>
        <v>6</v>
      </c>
      <c r="D163" s="1" t="s">
        <v>1487</v>
      </c>
      <c r="E163" s="1" t="s">
        <v>1292</v>
      </c>
      <c r="F163" s="1" t="s">
        <v>287</v>
      </c>
      <c r="G163" s="1" t="s">
        <v>288</v>
      </c>
      <c r="H163" s="1" t="s">
        <v>1296</v>
      </c>
      <c r="K163" s="4" t="s">
        <v>286</v>
      </c>
      <c r="L163" s="1" t="s">
        <v>289</v>
      </c>
      <c r="N163" s="1" t="s">
        <v>2743</v>
      </c>
      <c r="O163" s="2" t="str">
        <f>N163&amp;"（"&amp;M163&amp;IF(D163="大会",IF(LEN(M163)&gt;0,$D$1,"")&amp;IF(E163="全","全国",E163&amp;"日本地方会")&amp;" 第"&amp;F163&amp;"回、","、")&amp;G163&amp;"/"&amp;H163&amp;"、"&amp;L163&amp;"）"</f>
        <v>プログラム（全国 第42回、2007/6、八戸市総合福祉会館）</v>
      </c>
      <c r="Q163" s="1" t="s">
        <v>1241</v>
      </c>
    </row>
    <row r="164" spans="1:17">
      <c r="A164" s="2" t="str">
        <f t="shared" ca="1" si="8"/>
        <v>86</v>
      </c>
      <c r="B164" s="2" t="str">
        <f t="shared" ca="1" si="9"/>
        <v>2007</v>
      </c>
      <c r="C164" s="2" t="str">
        <f t="shared" ca="1" si="10"/>
        <v>6</v>
      </c>
      <c r="D164" s="1" t="s">
        <v>1487</v>
      </c>
      <c r="E164" s="1" t="s">
        <v>1292</v>
      </c>
      <c r="F164" s="1" t="s">
        <v>287</v>
      </c>
      <c r="G164" s="1" t="s">
        <v>288</v>
      </c>
      <c r="H164" s="1" t="s">
        <v>1296</v>
      </c>
      <c r="K164" s="4" t="s">
        <v>286</v>
      </c>
      <c r="L164" s="1" t="s">
        <v>289</v>
      </c>
      <c r="M164" s="1" t="s">
        <v>207</v>
      </c>
      <c r="N164" s="1" t="s">
        <v>2742</v>
      </c>
      <c r="O164" s="2" t="str">
        <f>N164&amp;"（"&amp;M164&amp;IF(D164="大会",IF(LEN(M164)&gt;0,$D$1,"")&amp;IF(E164="全","全国",E164&amp;"日本地方会")&amp;" 第"&amp;F164&amp;"回、","、")&amp;G164&amp;"/"&amp;H164&amp;"、"&amp;L164&amp;"）"</f>
        <v>案内（企画：全国 第42回、2007/6、八戸市総合福祉会館）</v>
      </c>
      <c r="Q164" s="1" t="s">
        <v>1314</v>
      </c>
    </row>
    <row r="165" spans="1:17">
      <c r="A165" s="2" t="str">
        <f t="shared" ca="1" si="8"/>
        <v>86</v>
      </c>
      <c r="B165" s="2" t="str">
        <f t="shared" ca="1" si="9"/>
        <v>2007</v>
      </c>
      <c r="C165" s="2" t="str">
        <f t="shared" ca="1" si="10"/>
        <v>6</v>
      </c>
      <c r="D165" s="1" t="s">
        <v>1317</v>
      </c>
      <c r="E165" s="1" t="s">
        <v>1292</v>
      </c>
      <c r="F165" s="1" t="s">
        <v>287</v>
      </c>
      <c r="G165" s="1" t="s">
        <v>288</v>
      </c>
      <c r="H165" s="1" t="s">
        <v>1296</v>
      </c>
      <c r="K165" s="4" t="s">
        <v>286</v>
      </c>
      <c r="L165" s="1" t="s">
        <v>1442</v>
      </c>
      <c r="M165" s="1" t="s">
        <v>2360</v>
      </c>
      <c r="N165" s="1" t="s">
        <v>2742</v>
      </c>
      <c r="O165" s="2" t="str">
        <f>N165&amp;"（"&amp;M165&amp;IF(D165="大会",IF(LEN(M165)&gt;0,$D$1,"")&amp;IF(E165="全","全国",E165&amp;"日本地方会")&amp;" 第"&amp;F165&amp;"回、","、")&amp;G165&amp;"/"&amp;H165&amp;"、"&amp;L165&amp;"）"</f>
        <v>案内（夏季研究会、2007/6、田子農協）</v>
      </c>
      <c r="Q165" s="1" t="s">
        <v>2122</v>
      </c>
    </row>
    <row r="166" spans="1:17">
      <c r="A166" s="2" t="str">
        <f t="shared" ca="1" si="8"/>
        <v>86</v>
      </c>
      <c r="B166" s="2" t="str">
        <f t="shared" ca="1" si="9"/>
        <v>2007</v>
      </c>
      <c r="C166" s="2" t="str">
        <f t="shared" ca="1" si="10"/>
        <v>6</v>
      </c>
      <c r="D166" s="1" t="s">
        <v>1487</v>
      </c>
      <c r="E166" s="1" t="s">
        <v>1292</v>
      </c>
      <c r="F166" s="1" t="s">
        <v>287</v>
      </c>
      <c r="G166" s="1" t="s">
        <v>288</v>
      </c>
      <c r="H166" s="1" t="s">
        <v>1296</v>
      </c>
      <c r="K166" s="4" t="s">
        <v>286</v>
      </c>
      <c r="L166" s="1" t="s">
        <v>289</v>
      </c>
      <c r="M166" s="1" t="s">
        <v>2194</v>
      </c>
      <c r="N166" s="1" t="s">
        <v>1486</v>
      </c>
      <c r="O166" s="1" t="s">
        <v>213</v>
      </c>
      <c r="P166" s="1" t="s">
        <v>2766</v>
      </c>
      <c r="Q166" s="1" t="s">
        <v>1229</v>
      </c>
    </row>
    <row r="167" spans="1:17">
      <c r="A167" s="2" t="str">
        <f ca="1">IF(LEN($D167)&gt;0,IF($D167="●",E167,OFFSET(A167,IF(LEN(OFFSET(A167,-1,0))&gt;=1,-1,-2),0)),"")</f>
        <v>86</v>
      </c>
      <c r="B167" s="2" t="str">
        <f ca="1">IF(LEN($D167)&gt;0,IF($D167="●",F167,OFFSET(B167,IF(LEN(OFFSET(B167,-1,0))&gt;=1,-1,-2),0)),"")</f>
        <v>2007</v>
      </c>
      <c r="C167" s="2" t="str">
        <f ca="1">IF(LEN($D167)&gt;0,IF($D167="●",G167,OFFSET(C167,IF(LEN(OFFSET(C167,-1,0))&gt;=1,-1,-2),0)),"")</f>
        <v>6</v>
      </c>
      <c r="D167" s="1" t="s">
        <v>2164</v>
      </c>
      <c r="E167" s="1" t="s">
        <v>1292</v>
      </c>
      <c r="F167" s="1" t="s">
        <v>287</v>
      </c>
      <c r="G167" s="1" t="s">
        <v>288</v>
      </c>
      <c r="H167" s="1" t="s">
        <v>1296</v>
      </c>
      <c r="K167" s="4" t="s">
        <v>286</v>
      </c>
      <c r="L167" s="1" t="s">
        <v>289</v>
      </c>
      <c r="M167" s="1" t="s">
        <v>687</v>
      </c>
      <c r="N167" s="1" t="s">
        <v>1302</v>
      </c>
      <c r="O167" s="2" t="s">
        <v>688</v>
      </c>
      <c r="Q167" s="1" t="s">
        <v>290</v>
      </c>
    </row>
    <row r="168" spans="1:17">
      <c r="A168" s="2" t="str">
        <f t="shared" ca="1" si="8"/>
        <v>86</v>
      </c>
      <c r="B168" s="2" t="str">
        <f t="shared" ca="1" si="9"/>
        <v>2007</v>
      </c>
      <c r="C168" s="2" t="str">
        <f t="shared" ca="1" si="10"/>
        <v>6</v>
      </c>
      <c r="D168" s="1" t="s">
        <v>2164</v>
      </c>
      <c r="E168" s="1" t="s">
        <v>1292</v>
      </c>
      <c r="F168" s="1" t="s">
        <v>287</v>
      </c>
      <c r="G168" s="1" t="s">
        <v>288</v>
      </c>
      <c r="H168" s="1" t="s">
        <v>1296</v>
      </c>
      <c r="K168" s="4" t="s">
        <v>286</v>
      </c>
      <c r="L168" s="1" t="s">
        <v>289</v>
      </c>
      <c r="M168" s="1" t="s">
        <v>2164</v>
      </c>
      <c r="N168" s="1" t="s">
        <v>1486</v>
      </c>
      <c r="O168" s="2" t="str">
        <f>N168&amp;"（"&amp;M168&amp;IF(D168="大会",IF(LEN(M168)&gt;0,$D$1,"")&amp;IF(E168="全","全国",E168&amp;"日本地方会")&amp;" 第"&amp;F168&amp;"回、","、")&amp;G168&amp;"/"&amp;H168&amp;"、"&amp;L168&amp;"）"</f>
        <v>抄録（シンポジウム、2007/6、八戸市総合福祉会館）</v>
      </c>
      <c r="Q168" s="1" t="s">
        <v>290</v>
      </c>
    </row>
    <row r="169" spans="1:17">
      <c r="A169" s="2" t="str">
        <f t="shared" ca="1" si="8"/>
        <v>86</v>
      </c>
      <c r="B169" s="2" t="str">
        <f t="shared" ca="1" si="9"/>
        <v>2007</v>
      </c>
      <c r="C169" s="2" t="str">
        <f t="shared" ca="1" si="10"/>
        <v>6</v>
      </c>
      <c r="D169" s="1" t="s">
        <v>2164</v>
      </c>
      <c r="E169" s="1" t="s">
        <v>1292</v>
      </c>
      <c r="F169" s="1" t="s">
        <v>287</v>
      </c>
      <c r="G169" s="1" t="s">
        <v>288</v>
      </c>
      <c r="H169" s="1" t="s">
        <v>1296</v>
      </c>
      <c r="K169" s="4" t="s">
        <v>286</v>
      </c>
      <c r="L169" s="1" t="s">
        <v>289</v>
      </c>
      <c r="M169" s="1" t="s">
        <v>2156</v>
      </c>
      <c r="N169" s="1" t="s">
        <v>1486</v>
      </c>
      <c r="O169" s="1" t="s">
        <v>2767</v>
      </c>
      <c r="P169" s="1" t="s">
        <v>282</v>
      </c>
      <c r="Q169" s="1" t="s">
        <v>290</v>
      </c>
    </row>
    <row r="170" spans="1:17">
      <c r="A170" s="2" t="str">
        <f t="shared" ca="1" si="8"/>
        <v>86</v>
      </c>
      <c r="B170" s="2" t="str">
        <f t="shared" ca="1" si="9"/>
        <v>2007</v>
      </c>
      <c r="C170" s="2" t="str">
        <f t="shared" ca="1" si="10"/>
        <v>6</v>
      </c>
      <c r="D170" s="1" t="s">
        <v>2164</v>
      </c>
      <c r="E170" s="1" t="s">
        <v>1292</v>
      </c>
      <c r="F170" s="1" t="s">
        <v>287</v>
      </c>
      <c r="G170" s="1" t="s">
        <v>288</v>
      </c>
      <c r="H170" s="1" t="s">
        <v>1296</v>
      </c>
      <c r="K170" s="4" t="s">
        <v>286</v>
      </c>
      <c r="L170" s="1" t="s">
        <v>289</v>
      </c>
      <c r="M170" s="1" t="s">
        <v>2156</v>
      </c>
      <c r="N170" s="1" t="s">
        <v>1486</v>
      </c>
      <c r="O170" s="1" t="s">
        <v>283</v>
      </c>
      <c r="P170" s="1" t="s">
        <v>284</v>
      </c>
      <c r="Q170" s="1" t="s">
        <v>291</v>
      </c>
    </row>
    <row r="171" spans="1:17">
      <c r="A171" s="2" t="str">
        <f t="shared" ca="1" si="8"/>
        <v>86</v>
      </c>
      <c r="B171" s="2" t="str">
        <f t="shared" ca="1" si="9"/>
        <v>2007</v>
      </c>
      <c r="C171" s="2" t="str">
        <f t="shared" ca="1" si="10"/>
        <v>6</v>
      </c>
      <c r="D171" s="1" t="s">
        <v>2164</v>
      </c>
      <c r="E171" s="1" t="s">
        <v>1292</v>
      </c>
      <c r="F171" s="1" t="s">
        <v>287</v>
      </c>
      <c r="G171" s="1" t="s">
        <v>288</v>
      </c>
      <c r="H171" s="1" t="s">
        <v>1296</v>
      </c>
      <c r="K171" s="4" t="s">
        <v>286</v>
      </c>
      <c r="L171" s="1" t="s">
        <v>289</v>
      </c>
      <c r="M171" s="1" t="s">
        <v>2156</v>
      </c>
      <c r="N171" s="1" t="s">
        <v>1486</v>
      </c>
      <c r="O171" s="1" t="s">
        <v>285</v>
      </c>
      <c r="P171" s="1" t="s">
        <v>293</v>
      </c>
      <c r="Q171" s="1" t="s">
        <v>292</v>
      </c>
    </row>
    <row r="172" spans="1:17">
      <c r="A172" s="2" t="str">
        <f t="shared" ca="1" si="8"/>
        <v>86</v>
      </c>
      <c r="B172" s="2" t="str">
        <f t="shared" ca="1" si="9"/>
        <v>2007</v>
      </c>
      <c r="C172" s="2" t="str">
        <f t="shared" ca="1" si="10"/>
        <v>6</v>
      </c>
      <c r="D172" s="1" t="s">
        <v>1487</v>
      </c>
      <c r="E172" s="1" t="s">
        <v>1292</v>
      </c>
      <c r="F172" s="1" t="s">
        <v>287</v>
      </c>
      <c r="G172" s="1" t="s">
        <v>288</v>
      </c>
      <c r="H172" s="1" t="s">
        <v>1296</v>
      </c>
      <c r="K172" s="4" t="s">
        <v>286</v>
      </c>
      <c r="L172" s="1" t="s">
        <v>289</v>
      </c>
      <c r="M172" s="1" t="s">
        <v>1488</v>
      </c>
      <c r="N172" s="1" t="s">
        <v>1486</v>
      </c>
      <c r="O172" s="2" t="str">
        <f>N172&amp;"（"&amp;M172&amp;IF(D172="大会",IF(LEN(M172)&gt;0,$D$1,"")&amp;IF(E172="全","全国",E172&amp;"日本地方会")&amp;" 第"&amp;F172&amp;"回、","、")&amp;G172&amp;"/"&amp;H172&amp;"、"&amp;L172&amp;"）"</f>
        <v>抄録（一般演題：全国 第42回、2007/6、八戸市総合福祉会館）</v>
      </c>
      <c r="Q172" s="1" t="s">
        <v>1330</v>
      </c>
    </row>
    <row r="173" spans="1:17">
      <c r="A173" s="2" t="str">
        <f t="shared" ca="1" si="8"/>
        <v>86</v>
      </c>
      <c r="B173" s="2" t="str">
        <f t="shared" ca="1" si="9"/>
        <v>2007</v>
      </c>
      <c r="C173" s="2" t="str">
        <f t="shared" ca="1" si="10"/>
        <v>6</v>
      </c>
      <c r="D173" s="1" t="s">
        <v>1487</v>
      </c>
      <c r="E173" s="1" t="s">
        <v>2109</v>
      </c>
      <c r="F173" s="1" t="s">
        <v>2105</v>
      </c>
      <c r="G173" s="1" t="s">
        <v>2299</v>
      </c>
      <c r="H173" s="1" t="s">
        <v>1494</v>
      </c>
      <c r="L173" s="1" t="s">
        <v>294</v>
      </c>
      <c r="N173" s="1" t="s">
        <v>2743</v>
      </c>
      <c r="O173" s="2" t="str">
        <f>N173&amp;"（"&amp;M173&amp;IF(D173="大会",IF(LEN(M173)&gt;0,$D$1,"")&amp;IF(E173="全","全国",E173&amp;"日本地方会")&amp;" 第"&amp;F173&amp;"回、","、")&amp;G173&amp;"/"&amp;H173&amp;"、"&amp;L173&amp;"）"</f>
        <v>プログラム（西日本地方会 第32回、2006/12、宮崎東病院）</v>
      </c>
      <c r="Q173" s="1" t="s">
        <v>295</v>
      </c>
    </row>
    <row r="174" spans="1:17">
      <c r="A174" s="2" t="str">
        <f t="shared" ca="1" si="8"/>
        <v>86</v>
      </c>
      <c r="B174" s="2" t="str">
        <f t="shared" ca="1" si="9"/>
        <v>2007</v>
      </c>
      <c r="C174" s="2" t="str">
        <f t="shared" ca="1" si="10"/>
        <v>6</v>
      </c>
      <c r="D174" s="1" t="s">
        <v>1487</v>
      </c>
      <c r="E174" s="1" t="s">
        <v>2109</v>
      </c>
      <c r="F174" s="1" t="s">
        <v>2105</v>
      </c>
      <c r="G174" s="1" t="s">
        <v>2299</v>
      </c>
      <c r="H174" s="1" t="s">
        <v>1494</v>
      </c>
      <c r="L174" s="1" t="s">
        <v>294</v>
      </c>
      <c r="M174" s="1" t="s">
        <v>1488</v>
      </c>
      <c r="N174" s="1" t="s">
        <v>1486</v>
      </c>
      <c r="O174" s="2" t="str">
        <f>N174&amp;"（"&amp;M174&amp;IF(D174="大会",IF(LEN(M174)&gt;0,$D$1,"")&amp;IF(E174="全","全国",E174&amp;"日本地方会")&amp;" 第"&amp;F174&amp;"回、","、")&amp;G174&amp;"/"&amp;H174&amp;"、"&amp;L174&amp;"）"</f>
        <v>抄録（一般演題：西日本地方会 第32回、2006/12、宮崎東病院）</v>
      </c>
      <c r="Q174" s="1" t="s">
        <v>2195</v>
      </c>
    </row>
    <row r="175" spans="1:17">
      <c r="A175" s="2" t="str">
        <f t="shared" ca="1" si="8"/>
        <v>86</v>
      </c>
      <c r="B175" s="2" t="str">
        <f t="shared" ca="1" si="9"/>
        <v>2007</v>
      </c>
      <c r="C175" s="2" t="str">
        <f t="shared" ca="1" si="10"/>
        <v>6</v>
      </c>
      <c r="D175" s="1" t="s">
        <v>1487</v>
      </c>
      <c r="E175" s="1" t="s">
        <v>2109</v>
      </c>
      <c r="F175" s="1" t="s">
        <v>2105</v>
      </c>
      <c r="G175" s="1" t="s">
        <v>2299</v>
      </c>
      <c r="H175" s="1" t="s">
        <v>1494</v>
      </c>
      <c r="L175" s="1" t="s">
        <v>294</v>
      </c>
      <c r="M175" s="1" t="s">
        <v>1291</v>
      </c>
      <c r="N175" s="1" t="s">
        <v>2162</v>
      </c>
      <c r="O175" s="2" t="s">
        <v>296</v>
      </c>
      <c r="P175" s="1" t="s">
        <v>297</v>
      </c>
      <c r="Q175" s="1" t="s">
        <v>2172</v>
      </c>
    </row>
    <row r="176" spans="1:17">
      <c r="A176" s="2" t="str">
        <f t="shared" ca="1" si="8"/>
        <v/>
      </c>
      <c r="B176" s="2" t="str">
        <f t="shared" ca="1" si="9"/>
        <v/>
      </c>
      <c r="C176" s="2" t="str">
        <f t="shared" ca="1" si="10"/>
        <v/>
      </c>
      <c r="O176" s="1" t="s">
        <v>298</v>
      </c>
    </row>
    <row r="177" spans="1:17">
      <c r="A177" s="2" t="str">
        <f t="shared" ca="1" si="8"/>
        <v>86</v>
      </c>
      <c r="B177" s="2" t="str">
        <f t="shared" ca="1" si="9"/>
        <v>2007</v>
      </c>
      <c r="C177" s="2" t="str">
        <f t="shared" ca="1" si="10"/>
        <v>6</v>
      </c>
      <c r="D177" s="1" t="s">
        <v>311</v>
      </c>
      <c r="E177" s="1" t="s">
        <v>2163</v>
      </c>
      <c r="F177" s="1" t="s">
        <v>312</v>
      </c>
      <c r="G177" s="1" t="s">
        <v>288</v>
      </c>
      <c r="H177" s="1" t="s">
        <v>1309</v>
      </c>
      <c r="M177" s="1" t="s">
        <v>687</v>
      </c>
      <c r="N177" s="1" t="s">
        <v>313</v>
      </c>
      <c r="O177" s="1" t="s">
        <v>299</v>
      </c>
      <c r="P177" s="1" t="s">
        <v>300</v>
      </c>
      <c r="Q177" s="1" t="s">
        <v>2609</v>
      </c>
    </row>
    <row r="178" spans="1:17">
      <c r="A178" s="2" t="str">
        <f t="shared" ca="1" si="8"/>
        <v>86</v>
      </c>
      <c r="B178" s="2" t="str">
        <f t="shared" ca="1" si="9"/>
        <v>2007</v>
      </c>
      <c r="C178" s="2" t="str">
        <f t="shared" ca="1" si="10"/>
        <v>6</v>
      </c>
      <c r="D178" s="1" t="s">
        <v>311</v>
      </c>
      <c r="E178" s="1" t="s">
        <v>2163</v>
      </c>
      <c r="F178" s="1" t="s">
        <v>312</v>
      </c>
      <c r="G178" s="1" t="s">
        <v>288</v>
      </c>
      <c r="H178" s="1" t="s">
        <v>1309</v>
      </c>
      <c r="M178" s="1" t="s">
        <v>313</v>
      </c>
      <c r="N178" s="1" t="s">
        <v>1484</v>
      </c>
      <c r="O178" s="1" t="s">
        <v>315</v>
      </c>
      <c r="P178" s="1" t="s">
        <v>316</v>
      </c>
      <c r="Q178" s="1" t="s">
        <v>2760</v>
      </c>
    </row>
    <row r="179" spans="1:17">
      <c r="A179" s="2" t="str">
        <f t="shared" ca="1" si="8"/>
        <v>86</v>
      </c>
      <c r="B179" s="2" t="str">
        <f t="shared" ca="1" si="9"/>
        <v>2007</v>
      </c>
      <c r="C179" s="2" t="str">
        <f t="shared" ca="1" si="10"/>
        <v>6</v>
      </c>
      <c r="D179" s="1" t="s">
        <v>311</v>
      </c>
      <c r="E179" s="1" t="s">
        <v>2163</v>
      </c>
      <c r="F179" s="1" t="s">
        <v>312</v>
      </c>
      <c r="G179" s="1" t="s">
        <v>288</v>
      </c>
      <c r="H179" s="1" t="s">
        <v>1309</v>
      </c>
      <c r="M179" s="1" t="s">
        <v>313</v>
      </c>
      <c r="N179" s="1" t="s">
        <v>1484</v>
      </c>
      <c r="O179" s="1" t="s">
        <v>317</v>
      </c>
      <c r="P179" s="1" t="s">
        <v>318</v>
      </c>
      <c r="Q179" s="1" t="s">
        <v>1303</v>
      </c>
    </row>
    <row r="180" spans="1:17">
      <c r="A180" s="2" t="str">
        <f t="shared" ca="1" si="8"/>
        <v>86</v>
      </c>
      <c r="B180" s="2" t="str">
        <f t="shared" ca="1" si="9"/>
        <v>2007</v>
      </c>
      <c r="C180" s="2" t="str">
        <f t="shared" ca="1" si="10"/>
        <v>6</v>
      </c>
      <c r="D180" s="1" t="s">
        <v>311</v>
      </c>
      <c r="E180" s="1" t="s">
        <v>1483</v>
      </c>
      <c r="F180" s="1" t="s">
        <v>319</v>
      </c>
      <c r="M180" s="1" t="s">
        <v>313</v>
      </c>
      <c r="N180" s="1" t="s">
        <v>411</v>
      </c>
      <c r="O180" s="1" t="s">
        <v>301</v>
      </c>
      <c r="P180" s="1" t="s">
        <v>302</v>
      </c>
      <c r="Q180" s="1" t="s">
        <v>1277</v>
      </c>
    </row>
    <row r="181" spans="1:17">
      <c r="A181" s="2" t="str">
        <f t="shared" ca="1" si="8"/>
        <v>86</v>
      </c>
      <c r="B181" s="2" t="str">
        <f t="shared" ca="1" si="9"/>
        <v>2007</v>
      </c>
      <c r="C181" s="2" t="str">
        <f t="shared" ca="1" si="10"/>
        <v>6</v>
      </c>
      <c r="D181" s="1" t="s">
        <v>311</v>
      </c>
      <c r="E181" s="1" t="s">
        <v>1483</v>
      </c>
      <c r="F181" s="1" t="s">
        <v>319</v>
      </c>
      <c r="M181" s="1" t="s">
        <v>313</v>
      </c>
      <c r="N181" s="1" t="s">
        <v>411</v>
      </c>
      <c r="O181" s="1" t="s">
        <v>303</v>
      </c>
      <c r="P181" s="1" t="s">
        <v>304</v>
      </c>
      <c r="Q181" s="1" t="s">
        <v>2119</v>
      </c>
    </row>
    <row r="182" spans="1:17">
      <c r="A182" s="2" t="str">
        <f t="shared" ca="1" si="8"/>
        <v/>
      </c>
      <c r="B182" s="2" t="str">
        <f t="shared" ca="1" si="9"/>
        <v/>
      </c>
      <c r="C182" s="2" t="str">
        <f t="shared" ca="1" si="10"/>
        <v/>
      </c>
      <c r="O182" s="1" t="s">
        <v>305</v>
      </c>
    </row>
    <row r="183" spans="1:17">
      <c r="A183" s="2" t="str">
        <f t="shared" ca="1" si="8"/>
        <v>86</v>
      </c>
      <c r="B183" s="2" t="str">
        <f t="shared" ca="1" si="9"/>
        <v>2007</v>
      </c>
      <c r="C183" s="2" t="str">
        <f t="shared" ca="1" si="10"/>
        <v>6</v>
      </c>
      <c r="D183" s="1" t="s">
        <v>1297</v>
      </c>
      <c r="E183" s="1" t="s">
        <v>1483</v>
      </c>
      <c r="F183" s="1" t="s">
        <v>322</v>
      </c>
      <c r="M183" s="1" t="s">
        <v>321</v>
      </c>
      <c r="N183" s="1" t="s">
        <v>1445</v>
      </c>
      <c r="O183" s="1" t="s">
        <v>306</v>
      </c>
      <c r="P183" s="1" t="s">
        <v>307</v>
      </c>
      <c r="Q183" s="1" t="s">
        <v>2124</v>
      </c>
    </row>
    <row r="184" spans="1:17">
      <c r="A184" s="2" t="str">
        <f t="shared" ca="1" si="8"/>
        <v>86</v>
      </c>
      <c r="B184" s="2" t="str">
        <f t="shared" ca="1" si="9"/>
        <v>2007</v>
      </c>
      <c r="C184" s="2" t="str">
        <f t="shared" ca="1" si="10"/>
        <v>6</v>
      </c>
      <c r="D184" s="1" t="s">
        <v>1297</v>
      </c>
      <c r="E184" s="1" t="s">
        <v>1483</v>
      </c>
      <c r="F184" s="1" t="s">
        <v>322</v>
      </c>
      <c r="M184" s="1" t="s">
        <v>321</v>
      </c>
      <c r="N184" s="1" t="s">
        <v>320</v>
      </c>
      <c r="O184" s="1" t="s">
        <v>308</v>
      </c>
      <c r="P184" s="1" t="s">
        <v>309</v>
      </c>
      <c r="Q184" s="1" t="s">
        <v>310</v>
      </c>
    </row>
    <row r="185" spans="1:17">
      <c r="A185" s="2" t="str">
        <f t="shared" ca="1" si="8"/>
        <v>86</v>
      </c>
      <c r="B185" s="2" t="str">
        <f t="shared" ca="1" si="9"/>
        <v>2007</v>
      </c>
      <c r="C185" s="2" t="str">
        <f t="shared" ca="1" si="10"/>
        <v>6</v>
      </c>
      <c r="D185" s="1" t="s">
        <v>1307</v>
      </c>
      <c r="E185" s="1" t="s">
        <v>1292</v>
      </c>
      <c r="F185" s="1" t="s">
        <v>2759</v>
      </c>
      <c r="H185" s="1" t="s">
        <v>1312</v>
      </c>
      <c r="N185" s="1" t="s">
        <v>1274</v>
      </c>
      <c r="O185" s="2" t="str">
        <f>N185&amp;$D$1&amp;IF(LEFT(N185,2)="総会",G185&amp;"年度","第"&amp;F185&amp;"期第"&amp;H185&amp;"回")</f>
        <v>理事会：第19期第3回</v>
      </c>
      <c r="Q185" s="1" t="s">
        <v>2169</v>
      </c>
    </row>
    <row r="186" spans="1:17">
      <c r="A186" s="2" t="str">
        <f t="shared" ca="1" si="8"/>
        <v>86</v>
      </c>
      <c r="B186" s="2" t="str">
        <f t="shared" ca="1" si="9"/>
        <v>2007</v>
      </c>
      <c r="C186" s="2" t="str">
        <f t="shared" ca="1" si="10"/>
        <v>6</v>
      </c>
      <c r="D186" s="1" t="s">
        <v>1307</v>
      </c>
      <c r="E186" s="1" t="s">
        <v>1292</v>
      </c>
      <c r="F186" s="1" t="s">
        <v>2759</v>
      </c>
      <c r="H186" s="1" t="s">
        <v>1313</v>
      </c>
      <c r="N186" s="1" t="s">
        <v>1274</v>
      </c>
      <c r="O186" s="2" t="str">
        <f>N186&amp;$D$1&amp;IF(LEFT(N186,2)="総会",G186&amp;"年度","第"&amp;F186&amp;"期第"&amp;H186&amp;"回")</f>
        <v>理事会：第19期第4回</v>
      </c>
      <c r="Q186" s="1" t="s">
        <v>2169</v>
      </c>
    </row>
    <row r="187" spans="1:17">
      <c r="A187" s="2" t="str">
        <f t="shared" ca="1" si="8"/>
        <v>86</v>
      </c>
      <c r="B187" s="2" t="str">
        <f t="shared" ca="1" si="9"/>
        <v>2007</v>
      </c>
      <c r="C187" s="2" t="str">
        <f t="shared" ca="1" si="10"/>
        <v>6</v>
      </c>
      <c r="D187" s="1" t="s">
        <v>1307</v>
      </c>
      <c r="E187" s="1" t="s">
        <v>1292</v>
      </c>
      <c r="F187" s="1" t="s">
        <v>2759</v>
      </c>
      <c r="H187" s="1" t="s">
        <v>1315</v>
      </c>
      <c r="N187" s="1" t="s">
        <v>1274</v>
      </c>
      <c r="O187" s="2" t="str">
        <f>N187&amp;$D$1&amp;IF(LEFT(N187,2)="総会",G187&amp;"年度","第"&amp;F187&amp;"期第"&amp;H187&amp;"回")</f>
        <v>理事会：第19期第5回</v>
      </c>
      <c r="Q187" s="1" t="s">
        <v>2169</v>
      </c>
    </row>
    <row r="188" spans="1:17">
      <c r="A188" s="2" t="str">
        <f t="shared" ca="1" si="8"/>
        <v>86</v>
      </c>
      <c r="B188" s="2" t="str">
        <f t="shared" ca="1" si="9"/>
        <v>2007</v>
      </c>
      <c r="C188" s="2" t="str">
        <f t="shared" ca="1" si="10"/>
        <v>6</v>
      </c>
      <c r="D188" s="1" t="s">
        <v>1199</v>
      </c>
      <c r="E188" s="1" t="s">
        <v>1436</v>
      </c>
      <c r="F188" s="1" t="s">
        <v>1437</v>
      </c>
      <c r="M188" s="1" t="s">
        <v>874</v>
      </c>
      <c r="N188" s="1" t="s">
        <v>325</v>
      </c>
      <c r="O188" s="1" t="s">
        <v>323</v>
      </c>
      <c r="Q188" s="1" t="s">
        <v>324</v>
      </c>
    </row>
    <row r="189" spans="1:17">
      <c r="A189" s="2" t="str">
        <f t="shared" ca="1" si="8"/>
        <v/>
      </c>
      <c r="B189" s="2" t="str">
        <f t="shared" ca="1" si="9"/>
        <v/>
      </c>
      <c r="C189" s="2" t="str">
        <f t="shared" ca="1" si="10"/>
        <v/>
      </c>
    </row>
    <row r="190" spans="1:17">
      <c r="A190" s="2" t="str">
        <f t="shared" ca="1" si="8"/>
        <v>87</v>
      </c>
      <c r="B190" s="2" t="str">
        <f t="shared" ca="1" si="9"/>
        <v>2007</v>
      </c>
      <c r="C190" s="2" t="str">
        <f t="shared" ca="1" si="10"/>
        <v>11</v>
      </c>
      <c r="D190" s="1" t="s">
        <v>1179</v>
      </c>
      <c r="E190" s="1" t="s">
        <v>326</v>
      </c>
      <c r="F190" s="1" t="s">
        <v>2764</v>
      </c>
      <c r="G190" s="1" t="s">
        <v>913</v>
      </c>
      <c r="H190" s="1" t="s">
        <v>2190</v>
      </c>
      <c r="O190" s="1" t="s">
        <v>327</v>
      </c>
    </row>
    <row r="191" spans="1:17">
      <c r="A191" s="2" t="str">
        <f t="shared" ca="1" si="8"/>
        <v>87</v>
      </c>
      <c r="B191" s="2" t="str">
        <f t="shared" ca="1" si="9"/>
        <v>2007</v>
      </c>
      <c r="C191" s="2" t="str">
        <f t="shared" ca="1" si="10"/>
        <v>11</v>
      </c>
      <c r="D191" s="1" t="s">
        <v>2164</v>
      </c>
      <c r="E191" s="1" t="s">
        <v>1491</v>
      </c>
      <c r="F191" s="1" t="s">
        <v>341</v>
      </c>
      <c r="G191" s="1" t="s">
        <v>288</v>
      </c>
      <c r="H191" s="1" t="s">
        <v>292</v>
      </c>
      <c r="K191" s="4" t="s">
        <v>1182</v>
      </c>
      <c r="L191" s="1" t="s">
        <v>342</v>
      </c>
      <c r="M191" s="1" t="s">
        <v>687</v>
      </c>
      <c r="N191" s="1" t="s">
        <v>2108</v>
      </c>
      <c r="O191" s="1" t="s">
        <v>343</v>
      </c>
      <c r="P191" s="1" t="s">
        <v>329</v>
      </c>
      <c r="Q191" s="1" t="s">
        <v>1241</v>
      </c>
    </row>
    <row r="192" spans="1:17">
      <c r="A192" s="2" t="str">
        <f t="shared" ca="1" si="8"/>
        <v>87</v>
      </c>
      <c r="B192" s="2" t="str">
        <f t="shared" ca="1" si="9"/>
        <v>2007</v>
      </c>
      <c r="C192" s="2" t="str">
        <f t="shared" ca="1" si="10"/>
        <v>11</v>
      </c>
      <c r="D192" s="1" t="s">
        <v>2164</v>
      </c>
      <c r="E192" s="1" t="s">
        <v>1491</v>
      </c>
      <c r="F192" s="1" t="s">
        <v>341</v>
      </c>
      <c r="G192" s="1" t="s">
        <v>288</v>
      </c>
      <c r="H192" s="1" t="s">
        <v>292</v>
      </c>
      <c r="K192" s="4" t="s">
        <v>1182</v>
      </c>
      <c r="L192" s="1" t="s">
        <v>342</v>
      </c>
      <c r="M192" s="1" t="s">
        <v>2156</v>
      </c>
      <c r="N192" s="1" t="s">
        <v>1486</v>
      </c>
      <c r="O192" s="1" t="s">
        <v>328</v>
      </c>
      <c r="P192" s="1" t="s">
        <v>329</v>
      </c>
      <c r="Q192" s="1" t="s">
        <v>1241</v>
      </c>
    </row>
    <row r="193" spans="1:17">
      <c r="A193" s="2" t="str">
        <f t="shared" ca="1" si="8"/>
        <v>87</v>
      </c>
      <c r="B193" s="2" t="str">
        <f t="shared" ca="1" si="9"/>
        <v>2007</v>
      </c>
      <c r="C193" s="2" t="str">
        <f t="shared" ca="1" si="10"/>
        <v>11</v>
      </c>
      <c r="D193" s="1" t="s">
        <v>2164</v>
      </c>
      <c r="E193" s="1" t="s">
        <v>1491</v>
      </c>
      <c r="F193" s="1" t="s">
        <v>341</v>
      </c>
      <c r="G193" s="1" t="s">
        <v>288</v>
      </c>
      <c r="H193" s="1" t="s">
        <v>292</v>
      </c>
      <c r="K193" s="4" t="s">
        <v>1182</v>
      </c>
      <c r="L193" s="1" t="s">
        <v>342</v>
      </c>
      <c r="M193" s="1" t="s">
        <v>2156</v>
      </c>
      <c r="N193" s="1" t="s">
        <v>1486</v>
      </c>
      <c r="O193" s="1" t="s">
        <v>330</v>
      </c>
      <c r="P193" s="1" t="s">
        <v>331</v>
      </c>
      <c r="Q193" s="1" t="s">
        <v>1311</v>
      </c>
    </row>
    <row r="194" spans="1:17">
      <c r="A194" s="2" t="str">
        <f t="shared" ca="1" si="8"/>
        <v>87</v>
      </c>
      <c r="B194" s="2" t="str">
        <f t="shared" ca="1" si="9"/>
        <v>2007</v>
      </c>
      <c r="C194" s="2" t="str">
        <f t="shared" ca="1" si="10"/>
        <v>11</v>
      </c>
      <c r="D194" s="1" t="s">
        <v>2164</v>
      </c>
      <c r="E194" s="1" t="s">
        <v>1491</v>
      </c>
      <c r="F194" s="1" t="s">
        <v>341</v>
      </c>
      <c r="G194" s="1" t="s">
        <v>288</v>
      </c>
      <c r="H194" s="1" t="s">
        <v>292</v>
      </c>
      <c r="K194" s="4" t="s">
        <v>1182</v>
      </c>
      <c r="L194" s="1" t="s">
        <v>342</v>
      </c>
      <c r="M194" s="1" t="s">
        <v>2156</v>
      </c>
      <c r="N194" s="1" t="s">
        <v>1486</v>
      </c>
      <c r="O194" s="1" t="s">
        <v>332</v>
      </c>
      <c r="P194" s="1" t="s">
        <v>333</v>
      </c>
      <c r="Q194" s="1" t="s">
        <v>1244</v>
      </c>
    </row>
    <row r="195" spans="1:17">
      <c r="A195" s="2" t="str">
        <f t="shared" ref="A195:A260" ca="1" si="11">IF(LEN($D195)&gt;0,IF($D195="●",E195,OFFSET(A195,IF(LEN(OFFSET(A195,-1,0))&gt;=1,-1,-2),0)),"")</f>
        <v>87</v>
      </c>
      <c r="B195" s="2" t="str">
        <f t="shared" ref="B195:B260" ca="1" si="12">IF(LEN($D195)&gt;0,IF($D195="●",F195,OFFSET(B195,IF(LEN(OFFSET(B195,-1,0))&gt;=1,-1,-2),0)),"")</f>
        <v>2007</v>
      </c>
      <c r="C195" s="2" t="str">
        <f t="shared" ref="C195:C260" ca="1" si="13">IF(LEN($D195)&gt;0,IF($D195="●",G195,OFFSET(C195,IF(LEN(OFFSET(C195,-1,0))&gt;=1,-1,-2),0)),"")</f>
        <v>11</v>
      </c>
      <c r="D195" s="1" t="s">
        <v>2164</v>
      </c>
      <c r="E195" s="1" t="s">
        <v>1491</v>
      </c>
      <c r="F195" s="1" t="s">
        <v>341</v>
      </c>
      <c r="G195" s="1" t="s">
        <v>288</v>
      </c>
      <c r="H195" s="1" t="s">
        <v>292</v>
      </c>
      <c r="K195" s="4" t="s">
        <v>1182</v>
      </c>
      <c r="L195" s="1" t="s">
        <v>342</v>
      </c>
      <c r="M195" s="1" t="s">
        <v>2156</v>
      </c>
      <c r="N195" s="1" t="s">
        <v>1486</v>
      </c>
      <c r="O195" s="1" t="s">
        <v>334</v>
      </c>
      <c r="P195" s="1" t="s">
        <v>335</v>
      </c>
      <c r="Q195" s="1" t="s">
        <v>2122</v>
      </c>
    </row>
    <row r="196" spans="1:17">
      <c r="A196" s="2" t="str">
        <f t="shared" ca="1" si="11"/>
        <v>87</v>
      </c>
      <c r="B196" s="2" t="str">
        <f t="shared" ca="1" si="12"/>
        <v>2007</v>
      </c>
      <c r="C196" s="2" t="str">
        <f t="shared" ca="1" si="13"/>
        <v>11</v>
      </c>
      <c r="D196" s="1" t="s">
        <v>1487</v>
      </c>
      <c r="E196" s="1" t="s">
        <v>1491</v>
      </c>
      <c r="F196" s="1" t="s">
        <v>341</v>
      </c>
      <c r="G196" s="1" t="s">
        <v>288</v>
      </c>
      <c r="H196" s="1" t="s">
        <v>292</v>
      </c>
      <c r="L196" s="1" t="s">
        <v>342</v>
      </c>
      <c r="N196" s="1" t="s">
        <v>2743</v>
      </c>
      <c r="O196" s="2" t="str">
        <f>N196&amp;"（"&amp;M196&amp;IF(D196="大会",IF(LEN(M196)&gt;0,$D$1,"")&amp;IF(E196="全","全国",E196&amp;"日本地方会")&amp;" 第"&amp;F196&amp;"回、","、")&amp;G196&amp;"/"&amp;H196&amp;"、"&amp;L196&amp;"）"</f>
        <v>プログラム（東日本地方会 第36回、2007/11、武蔵野大）</v>
      </c>
      <c r="Q196" s="1" t="s">
        <v>1327</v>
      </c>
    </row>
    <row r="197" spans="1:17">
      <c r="A197" s="2" t="str">
        <f ca="1">IF(LEN($D197)&gt;0,IF($D197="●",E197,OFFSET(A197,IF(LEN(OFFSET(A197,-1,0))&gt;=1,-1,-2),0)),"")</f>
        <v>87</v>
      </c>
      <c r="B197" s="2" t="str">
        <f ca="1">IF(LEN($D197)&gt;0,IF($D197="●",F197,OFFSET(B197,IF(LEN(OFFSET(B197,-1,0))&gt;=1,-1,-2),0)),"")</f>
        <v>2007</v>
      </c>
      <c r="C197" s="2" t="str">
        <f ca="1">IF(LEN($D197)&gt;0,IF($D197="●",G197,OFFSET(C197,IF(LEN(OFFSET(C197,-1,0))&gt;=1,-1,-2),0)),"")</f>
        <v>11</v>
      </c>
      <c r="D197" s="1" t="s">
        <v>2164</v>
      </c>
      <c r="E197" s="1" t="s">
        <v>1491</v>
      </c>
      <c r="F197" s="1" t="s">
        <v>341</v>
      </c>
      <c r="G197" s="1" t="s">
        <v>288</v>
      </c>
      <c r="H197" s="1" t="s">
        <v>292</v>
      </c>
      <c r="L197" s="1" t="s">
        <v>342</v>
      </c>
      <c r="M197" s="1" t="s">
        <v>687</v>
      </c>
      <c r="N197" s="1" t="s">
        <v>2743</v>
      </c>
      <c r="O197" s="2" t="s">
        <v>689</v>
      </c>
      <c r="Q197" s="1" t="s">
        <v>492</v>
      </c>
    </row>
    <row r="198" spans="1:17">
      <c r="A198" s="2" t="str">
        <f t="shared" ca="1" si="11"/>
        <v>87</v>
      </c>
      <c r="B198" s="2" t="str">
        <f t="shared" ca="1" si="12"/>
        <v>2007</v>
      </c>
      <c r="C198" s="2" t="str">
        <f t="shared" ca="1" si="13"/>
        <v>11</v>
      </c>
      <c r="D198" s="1" t="s">
        <v>2164</v>
      </c>
      <c r="E198" s="1" t="s">
        <v>1491</v>
      </c>
      <c r="F198" s="1" t="s">
        <v>341</v>
      </c>
      <c r="G198" s="1" t="s">
        <v>288</v>
      </c>
      <c r="H198" s="1" t="s">
        <v>292</v>
      </c>
      <c r="L198" s="1" t="s">
        <v>342</v>
      </c>
      <c r="M198" s="1" t="s">
        <v>344</v>
      </c>
      <c r="N198" s="1" t="s">
        <v>1486</v>
      </c>
      <c r="O198" s="2" t="str">
        <f>N198&amp;"（"&amp;M198&amp;IF(D198="大会",IF(LEN(M198)&gt;0,$D$1,"")&amp;IF(E198="全","全国",E198&amp;"日本地方会")&amp;" 第"&amp;F198&amp;"回、","、")&amp;G198&amp;"/"&amp;H198&amp;"、"&amp;L198&amp;"）"</f>
        <v>抄録（パネルディスカッション、2007/11、武蔵野大）</v>
      </c>
      <c r="Q198" s="1" t="s">
        <v>1334</v>
      </c>
    </row>
    <row r="199" spans="1:17">
      <c r="A199" s="2" t="str">
        <f t="shared" ca="1" si="11"/>
        <v>87</v>
      </c>
      <c r="B199" s="2" t="str">
        <f t="shared" ca="1" si="12"/>
        <v>2007</v>
      </c>
      <c r="C199" s="2" t="str">
        <f t="shared" ca="1" si="13"/>
        <v>11</v>
      </c>
      <c r="D199" s="1" t="s">
        <v>1487</v>
      </c>
      <c r="E199" s="1" t="s">
        <v>1491</v>
      </c>
      <c r="F199" s="1" t="s">
        <v>341</v>
      </c>
      <c r="G199" s="1" t="s">
        <v>288</v>
      </c>
      <c r="H199" s="1" t="s">
        <v>292</v>
      </c>
      <c r="L199" s="1" t="s">
        <v>342</v>
      </c>
      <c r="M199" s="1" t="s">
        <v>1488</v>
      </c>
      <c r="N199" s="1" t="s">
        <v>1486</v>
      </c>
      <c r="O199" s="2" t="str">
        <f>N199&amp;"（"&amp;M199&amp;IF(D199="大会",IF(LEN(M199)&gt;0,$D$1,"")&amp;IF(E199="全","全国",E199&amp;"日本地方会")&amp;" 第"&amp;F199&amp;"回、","、")&amp;G199&amp;"/"&amp;H199&amp;"、"&amp;L199&amp;"）"</f>
        <v>抄録（一般演題：東日本地方会 第36回、2007/11、武蔵野大）</v>
      </c>
      <c r="Q199" s="1" t="s">
        <v>2168</v>
      </c>
    </row>
    <row r="200" spans="1:17">
      <c r="A200" s="2" t="str">
        <f t="shared" ca="1" si="11"/>
        <v>87</v>
      </c>
      <c r="B200" s="2" t="str">
        <f t="shared" ca="1" si="12"/>
        <v>2007</v>
      </c>
      <c r="C200" s="2" t="str">
        <f t="shared" ca="1" si="13"/>
        <v>11</v>
      </c>
      <c r="D200" s="1" t="s">
        <v>1487</v>
      </c>
      <c r="E200" s="1" t="s">
        <v>1292</v>
      </c>
      <c r="F200" s="1" t="s">
        <v>287</v>
      </c>
      <c r="G200" s="1" t="s">
        <v>288</v>
      </c>
      <c r="H200" s="1" t="s">
        <v>1296</v>
      </c>
      <c r="L200" s="1" t="s">
        <v>289</v>
      </c>
      <c r="M200" s="1" t="s">
        <v>687</v>
      </c>
      <c r="N200" s="1" t="s">
        <v>1291</v>
      </c>
      <c r="O200" s="1" t="s">
        <v>345</v>
      </c>
      <c r="P200" s="1" t="s">
        <v>346</v>
      </c>
      <c r="Q200" s="1" t="s">
        <v>2147</v>
      </c>
    </row>
    <row r="201" spans="1:17">
      <c r="A201" s="2" t="str">
        <f t="shared" ca="1" si="11"/>
        <v>87</v>
      </c>
      <c r="B201" s="2" t="str">
        <f t="shared" ca="1" si="12"/>
        <v>2007</v>
      </c>
      <c r="C201" s="2" t="str">
        <f t="shared" ca="1" si="13"/>
        <v>11</v>
      </c>
      <c r="D201" s="1" t="s">
        <v>1487</v>
      </c>
      <c r="E201" s="1" t="s">
        <v>1292</v>
      </c>
      <c r="F201" s="1" t="s">
        <v>287</v>
      </c>
      <c r="G201" s="1" t="s">
        <v>288</v>
      </c>
      <c r="H201" s="1" t="s">
        <v>1296</v>
      </c>
      <c r="L201" s="1" t="s">
        <v>289</v>
      </c>
      <c r="M201" s="1" t="s">
        <v>1291</v>
      </c>
      <c r="N201" s="1" t="s">
        <v>1443</v>
      </c>
      <c r="O201" s="1" t="s">
        <v>336</v>
      </c>
      <c r="P201" s="1" t="s">
        <v>347</v>
      </c>
      <c r="Q201" s="1" t="s">
        <v>1258</v>
      </c>
    </row>
    <row r="202" spans="1:17">
      <c r="A202" s="2" t="str">
        <f t="shared" ca="1" si="11"/>
        <v>87</v>
      </c>
      <c r="B202" s="2" t="str">
        <f t="shared" ca="1" si="12"/>
        <v>2007</v>
      </c>
      <c r="C202" s="2" t="str">
        <f t="shared" ca="1" si="13"/>
        <v>11</v>
      </c>
      <c r="D202" s="1" t="s">
        <v>1487</v>
      </c>
      <c r="E202" s="1" t="s">
        <v>1292</v>
      </c>
      <c r="F202" s="1" t="s">
        <v>287</v>
      </c>
      <c r="G202" s="1" t="s">
        <v>288</v>
      </c>
      <c r="H202" s="1" t="s">
        <v>1296</v>
      </c>
      <c r="L202" s="1" t="s">
        <v>289</v>
      </c>
      <c r="M202" s="1" t="s">
        <v>1291</v>
      </c>
      <c r="N202" s="1" t="s">
        <v>2600</v>
      </c>
      <c r="O202" s="1" t="s">
        <v>337</v>
      </c>
      <c r="P202" s="1" t="s">
        <v>348</v>
      </c>
      <c r="Q202" s="1" t="s">
        <v>2297</v>
      </c>
    </row>
    <row r="203" spans="1:17">
      <c r="A203" s="2" t="str">
        <f t="shared" ca="1" si="11"/>
        <v>87</v>
      </c>
      <c r="B203" s="2" t="str">
        <f t="shared" ca="1" si="12"/>
        <v>2007</v>
      </c>
      <c r="C203" s="2" t="str">
        <f t="shared" ca="1" si="13"/>
        <v>11</v>
      </c>
      <c r="D203" s="1" t="s">
        <v>1317</v>
      </c>
      <c r="E203" s="1" t="s">
        <v>1292</v>
      </c>
      <c r="F203" s="1" t="s">
        <v>287</v>
      </c>
      <c r="G203" s="1" t="s">
        <v>288</v>
      </c>
      <c r="H203" s="1" t="s">
        <v>1296</v>
      </c>
      <c r="K203" s="4" t="s">
        <v>350</v>
      </c>
      <c r="L203" s="1" t="s">
        <v>289</v>
      </c>
      <c r="M203" s="1" t="s">
        <v>349</v>
      </c>
      <c r="N203" s="1" t="s">
        <v>2162</v>
      </c>
      <c r="O203" s="1" t="s">
        <v>338</v>
      </c>
      <c r="Q203" s="1" t="s">
        <v>339</v>
      </c>
    </row>
    <row r="204" spans="1:17">
      <c r="A204" s="2" t="str">
        <f t="shared" ca="1" si="11"/>
        <v>87</v>
      </c>
      <c r="B204" s="2" t="str">
        <f t="shared" ca="1" si="12"/>
        <v>2007</v>
      </c>
      <c r="C204" s="2" t="str">
        <f t="shared" ca="1" si="13"/>
        <v>11</v>
      </c>
      <c r="D204" s="1" t="s">
        <v>1487</v>
      </c>
      <c r="E204" s="1" t="s">
        <v>2109</v>
      </c>
      <c r="F204" s="1" t="s">
        <v>295</v>
      </c>
      <c r="G204" s="1" t="s">
        <v>288</v>
      </c>
      <c r="H204" s="1" t="s">
        <v>1494</v>
      </c>
      <c r="L204" s="1" t="s">
        <v>351</v>
      </c>
      <c r="N204" s="1" t="s">
        <v>2742</v>
      </c>
      <c r="O204" s="2" t="str">
        <f>N204&amp;"（"&amp;M204&amp;IF(D204="大会",IF(LEN(M204)&gt;0,$D$1,"")&amp;IF(E204="全","全国",E204&amp;"日本地方会")&amp;" 第"&amp;F204&amp;"回、","、")&amp;G204&amp;"/"&amp;H204&amp;"、"&amp;L204&amp;"）"</f>
        <v>案内（西日本地方会 第33回、2007/12、宗像ユリックス）</v>
      </c>
      <c r="Q204" s="1" t="s">
        <v>2116</v>
      </c>
    </row>
    <row r="205" spans="1:17">
      <c r="A205" s="2" t="str">
        <f t="shared" ca="1" si="11"/>
        <v>87</v>
      </c>
      <c r="B205" s="2" t="str">
        <f t="shared" ca="1" si="12"/>
        <v>2007</v>
      </c>
      <c r="C205" s="2" t="str">
        <f t="shared" ca="1" si="13"/>
        <v>11</v>
      </c>
      <c r="D205" s="1" t="s">
        <v>1316</v>
      </c>
      <c r="E205" s="1" t="s">
        <v>353</v>
      </c>
      <c r="M205" s="1" t="s">
        <v>2603</v>
      </c>
      <c r="N205" s="1" t="s">
        <v>352</v>
      </c>
      <c r="O205" s="1" t="s">
        <v>340</v>
      </c>
      <c r="Q205" s="1" t="s">
        <v>2116</v>
      </c>
    </row>
    <row r="206" spans="1:17">
      <c r="A206" s="2" t="str">
        <f t="shared" ca="1" si="11"/>
        <v>87</v>
      </c>
      <c r="B206" s="2" t="str">
        <f t="shared" ca="1" si="12"/>
        <v>2007</v>
      </c>
      <c r="C206" s="2" t="str">
        <f t="shared" ca="1" si="13"/>
        <v>11</v>
      </c>
      <c r="D206" s="1" t="s">
        <v>1487</v>
      </c>
      <c r="E206" s="1" t="s">
        <v>1292</v>
      </c>
      <c r="F206" s="1" t="s">
        <v>354</v>
      </c>
      <c r="G206" s="1" t="s">
        <v>356</v>
      </c>
      <c r="H206" s="1" t="s">
        <v>1296</v>
      </c>
      <c r="L206" s="1" t="s">
        <v>357</v>
      </c>
      <c r="N206" s="1" t="s">
        <v>2638</v>
      </c>
      <c r="O206" s="2" t="str">
        <f>N206&amp;"（"&amp;M206&amp;IF(D206="大会",IF(LEN(M206)&gt;0,$D$1,"")&amp;IF(E206="全","全国",E206&amp;"日本地方会")&amp;" 第"&amp;F206&amp;"回、","、")&amp;G206&amp;"/"&amp;H206&amp;"、"&amp;L206&amp;"）"</f>
        <v>開催案内（全国 第43回、2008/6、沖縄キリスト教学院大）</v>
      </c>
      <c r="Q206" s="1" t="s">
        <v>2169</v>
      </c>
    </row>
    <row r="207" spans="1:17">
      <c r="A207" s="2" t="str">
        <f t="shared" ca="1" si="11"/>
        <v>87</v>
      </c>
      <c r="B207" s="2" t="str">
        <f t="shared" ca="1" si="12"/>
        <v>2007</v>
      </c>
      <c r="C207" s="2" t="str">
        <f t="shared" ca="1" si="13"/>
        <v>11</v>
      </c>
      <c r="D207" s="1" t="s">
        <v>1307</v>
      </c>
      <c r="E207" s="1" t="s">
        <v>1292</v>
      </c>
      <c r="F207" s="1" t="s">
        <v>2759</v>
      </c>
      <c r="H207" s="1" t="s">
        <v>1296</v>
      </c>
      <c r="N207" s="1" t="s">
        <v>1274</v>
      </c>
      <c r="O207" s="2" t="str">
        <f>N207&amp;$D$1&amp;IF(LEFT(N207,2)="総会",G207&amp;"年度","第"&amp;F207&amp;"期第"&amp;H207&amp;"回")</f>
        <v>理事会：第19期第6回</v>
      </c>
      <c r="Q207" s="1" t="s">
        <v>2758</v>
      </c>
    </row>
    <row r="208" spans="1:17">
      <c r="A208" s="2" t="str">
        <f t="shared" ca="1" si="11"/>
        <v>87</v>
      </c>
      <c r="B208" s="2" t="str">
        <f t="shared" ca="1" si="12"/>
        <v>2007</v>
      </c>
      <c r="C208" s="2" t="str">
        <f t="shared" ca="1" si="13"/>
        <v>11</v>
      </c>
      <c r="D208" s="1" t="s">
        <v>1307</v>
      </c>
      <c r="E208" s="1" t="s">
        <v>1292</v>
      </c>
      <c r="F208" s="1" t="s">
        <v>2759</v>
      </c>
      <c r="H208" s="1" t="s">
        <v>2123</v>
      </c>
      <c r="N208" s="1" t="s">
        <v>1274</v>
      </c>
      <c r="O208" s="2" t="str">
        <f>N208&amp;$D$1&amp;IF(LEFT(N208,2)="総会",G208&amp;"年度","第"&amp;F208&amp;"期第"&amp;H208&amp;"回")</f>
        <v>理事会：第19期第7回</v>
      </c>
      <c r="Q208" s="1" t="s">
        <v>358</v>
      </c>
    </row>
    <row r="209" spans="1:17">
      <c r="A209" s="2" t="str">
        <f t="shared" ca="1" si="11"/>
        <v>87</v>
      </c>
      <c r="B209" s="2" t="str">
        <f t="shared" ca="1" si="12"/>
        <v>2007</v>
      </c>
      <c r="C209" s="2" t="str">
        <f t="shared" ca="1" si="13"/>
        <v>11</v>
      </c>
      <c r="D209" s="1" t="s">
        <v>207</v>
      </c>
      <c r="E209" s="1" t="s">
        <v>2163</v>
      </c>
      <c r="L209" s="1" t="s">
        <v>209</v>
      </c>
      <c r="M209" s="1" t="s">
        <v>210</v>
      </c>
      <c r="N209" s="1" t="s">
        <v>208</v>
      </c>
      <c r="O209" s="1" t="s">
        <v>205</v>
      </c>
      <c r="Q209" s="1" t="s">
        <v>2609</v>
      </c>
    </row>
    <row r="210" spans="1:17">
      <c r="A210" s="2" t="str">
        <f t="shared" ca="1" si="11"/>
        <v>87</v>
      </c>
      <c r="B210" s="2" t="str">
        <f t="shared" ca="1" si="12"/>
        <v>2007</v>
      </c>
      <c r="C210" s="2" t="str">
        <f t="shared" ca="1" si="13"/>
        <v>11</v>
      </c>
      <c r="D210" s="1" t="s">
        <v>1316</v>
      </c>
      <c r="E210" s="1" t="s">
        <v>2163</v>
      </c>
      <c r="M210" s="1" t="s">
        <v>211</v>
      </c>
      <c r="N210" s="1" t="s">
        <v>212</v>
      </c>
      <c r="O210" s="1" t="s">
        <v>206</v>
      </c>
      <c r="Q210" s="1" t="s">
        <v>1269</v>
      </c>
    </row>
    <row r="211" spans="1:17">
      <c r="A211" s="2" t="str">
        <f t="shared" ca="1" si="11"/>
        <v>87</v>
      </c>
      <c r="B211" s="2" t="str">
        <f t="shared" ca="1" si="12"/>
        <v>2007</v>
      </c>
      <c r="C211" s="2" t="str">
        <f t="shared" ca="1" si="13"/>
        <v>11</v>
      </c>
      <c r="D211" s="1" t="s">
        <v>1199</v>
      </c>
      <c r="E211" s="1" t="s">
        <v>1436</v>
      </c>
      <c r="F211" s="1" t="s">
        <v>1437</v>
      </c>
      <c r="M211" s="1" t="s">
        <v>874</v>
      </c>
      <c r="N211" s="1" t="s">
        <v>325</v>
      </c>
      <c r="O211" s="1" t="s">
        <v>323</v>
      </c>
      <c r="Q211" s="1" t="s">
        <v>2174</v>
      </c>
    </row>
    <row r="212" spans="1:17">
      <c r="A212" s="2" t="str">
        <f t="shared" ca="1" si="11"/>
        <v/>
      </c>
      <c r="B212" s="2" t="str">
        <f t="shared" ca="1" si="12"/>
        <v/>
      </c>
      <c r="C212" s="2" t="str">
        <f t="shared" ca="1" si="13"/>
        <v/>
      </c>
    </row>
    <row r="213" spans="1:17">
      <c r="A213" s="2" t="str">
        <f t="shared" ca="1" si="11"/>
        <v>88</v>
      </c>
      <c r="B213" s="2" t="str">
        <f t="shared" ca="1" si="12"/>
        <v>2008</v>
      </c>
      <c r="C213" s="2" t="str">
        <f t="shared" ca="1" si="13"/>
        <v>6</v>
      </c>
      <c r="D213" s="1" t="s">
        <v>1179</v>
      </c>
      <c r="E213" s="1" t="s">
        <v>214</v>
      </c>
      <c r="F213" s="1" t="s">
        <v>355</v>
      </c>
      <c r="G213" s="1" t="s">
        <v>1246</v>
      </c>
      <c r="H213" s="1" t="s">
        <v>1330</v>
      </c>
      <c r="O213" s="1" t="s">
        <v>215</v>
      </c>
    </row>
    <row r="214" spans="1:17">
      <c r="A214" s="2" t="str">
        <f t="shared" ca="1" si="11"/>
        <v>88</v>
      </c>
      <c r="B214" s="2" t="str">
        <f t="shared" ca="1" si="12"/>
        <v>2008</v>
      </c>
      <c r="C214" s="2" t="str">
        <f t="shared" ca="1" si="13"/>
        <v>6</v>
      </c>
      <c r="D214" s="1" t="s">
        <v>1487</v>
      </c>
      <c r="E214" s="1" t="s">
        <v>1292</v>
      </c>
      <c r="F214" s="1" t="s">
        <v>354</v>
      </c>
      <c r="G214" s="1" t="s">
        <v>356</v>
      </c>
      <c r="H214" s="1" t="s">
        <v>1296</v>
      </c>
      <c r="K214" s="4" t="s">
        <v>286</v>
      </c>
      <c r="L214" s="1" t="s">
        <v>357</v>
      </c>
      <c r="N214" s="1" t="s">
        <v>2742</v>
      </c>
      <c r="O214" s="2" t="str">
        <f>N214&amp;"（"&amp;M214&amp;IF(D214="大会",IF(LEN(M214)&gt;0,$D$1,"")&amp;IF(E214="全","全国",E214&amp;"日本地方会")&amp;" 第"&amp;F214&amp;"回、","、")&amp;G214&amp;"/"&amp;H214&amp;"、"&amp;L214&amp;"）"</f>
        <v>案内（全国 第43回、2008/6、沖縄キリスト教学院大）</v>
      </c>
      <c r="Q214" s="1" t="s">
        <v>1236</v>
      </c>
    </row>
    <row r="215" spans="1:17">
      <c r="A215" s="2" t="str">
        <f t="shared" ca="1" si="11"/>
        <v>88</v>
      </c>
      <c r="B215" s="2" t="str">
        <f t="shared" ca="1" si="12"/>
        <v>2008</v>
      </c>
      <c r="C215" s="2" t="str">
        <f t="shared" ca="1" si="13"/>
        <v>6</v>
      </c>
      <c r="D215" s="1" t="s">
        <v>1487</v>
      </c>
      <c r="E215" s="1" t="s">
        <v>1292</v>
      </c>
      <c r="F215" s="1" t="s">
        <v>354</v>
      </c>
      <c r="G215" s="1" t="s">
        <v>356</v>
      </c>
      <c r="H215" s="1" t="s">
        <v>1296</v>
      </c>
      <c r="K215" s="4" t="s">
        <v>286</v>
      </c>
      <c r="L215" s="1" t="s">
        <v>357</v>
      </c>
      <c r="N215" s="1" t="s">
        <v>2743</v>
      </c>
      <c r="O215" s="2" t="str">
        <f>N215&amp;"（"&amp;M215&amp;IF(D215="大会",IF(LEN(M215)&gt;0,$D$1,"")&amp;IF(E215="全","全国",E215&amp;"日本地方会")&amp;" 第"&amp;F215&amp;"回、","、")&amp;G215&amp;"/"&amp;H215&amp;"、"&amp;L215&amp;"）"</f>
        <v>プログラム（全国 第43回、2008/6、沖縄キリスト教学院大）</v>
      </c>
      <c r="Q215" s="1" t="s">
        <v>1244</v>
      </c>
    </row>
    <row r="216" spans="1:17">
      <c r="A216" s="2" t="str">
        <f t="shared" ca="1" si="11"/>
        <v>88</v>
      </c>
      <c r="B216" s="2" t="str">
        <f t="shared" ca="1" si="12"/>
        <v>2008</v>
      </c>
      <c r="C216" s="2" t="str">
        <f t="shared" ca="1" si="13"/>
        <v>6</v>
      </c>
      <c r="D216" s="1" t="s">
        <v>1487</v>
      </c>
      <c r="E216" s="1" t="s">
        <v>1292</v>
      </c>
      <c r="F216" s="1" t="s">
        <v>354</v>
      </c>
      <c r="G216" s="1" t="s">
        <v>356</v>
      </c>
      <c r="H216" s="1" t="s">
        <v>1296</v>
      </c>
      <c r="K216" s="4" t="s">
        <v>286</v>
      </c>
      <c r="L216" s="1" t="s">
        <v>357</v>
      </c>
      <c r="M216" s="1" t="s">
        <v>2194</v>
      </c>
      <c r="N216" s="1" t="s">
        <v>491</v>
      </c>
      <c r="O216" s="1" t="s">
        <v>216</v>
      </c>
      <c r="P216" s="1" t="s">
        <v>217</v>
      </c>
      <c r="Q216" s="1" t="s">
        <v>1327</v>
      </c>
    </row>
    <row r="217" spans="1:17">
      <c r="A217" s="2" t="str">
        <f ca="1">IF(LEN($D217)&gt;0,IF($D217="●",E217,OFFSET(A217,IF(LEN(OFFSET(A217,-1,0))&gt;=1,-1,-2),0)),"")</f>
        <v>88</v>
      </c>
      <c r="B217" s="2" t="str">
        <f ca="1">IF(LEN($D217)&gt;0,IF($D217="●",F217,OFFSET(B217,IF(LEN(OFFSET(B217,-1,0))&gt;=1,-1,-2),0)),"")</f>
        <v>2008</v>
      </c>
      <c r="C217" s="2" t="str">
        <f ca="1">IF(LEN($D217)&gt;0,IF($D217="●",G217,OFFSET(C217,IF(LEN(OFFSET(C217,-1,0))&gt;=1,-1,-2),0)),"")</f>
        <v>6</v>
      </c>
      <c r="D217" s="1" t="s">
        <v>2164</v>
      </c>
      <c r="E217" s="1" t="s">
        <v>1292</v>
      </c>
      <c r="F217" s="1" t="s">
        <v>354</v>
      </c>
      <c r="G217" s="1" t="s">
        <v>356</v>
      </c>
      <c r="H217" s="1" t="s">
        <v>1296</v>
      </c>
      <c r="K217" s="4" t="s">
        <v>286</v>
      </c>
      <c r="L217" s="1" t="s">
        <v>357</v>
      </c>
      <c r="M217" s="1" t="s">
        <v>687</v>
      </c>
      <c r="N217" s="1" t="s">
        <v>1486</v>
      </c>
      <c r="O217" s="2" t="s">
        <v>690</v>
      </c>
      <c r="Q217" s="1" t="s">
        <v>292</v>
      </c>
    </row>
    <row r="218" spans="1:17">
      <c r="A218" s="2" t="str">
        <f t="shared" ca="1" si="11"/>
        <v>88</v>
      </c>
      <c r="B218" s="2" t="str">
        <f t="shared" ca="1" si="12"/>
        <v>2008</v>
      </c>
      <c r="C218" s="2" t="str">
        <f t="shared" ca="1" si="13"/>
        <v>6</v>
      </c>
      <c r="D218" s="1" t="s">
        <v>2164</v>
      </c>
      <c r="E218" s="1" t="s">
        <v>1292</v>
      </c>
      <c r="F218" s="1" t="s">
        <v>354</v>
      </c>
      <c r="G218" s="1" t="s">
        <v>356</v>
      </c>
      <c r="H218" s="1" t="s">
        <v>1296</v>
      </c>
      <c r="K218" s="4" t="s">
        <v>286</v>
      </c>
      <c r="L218" s="1" t="s">
        <v>357</v>
      </c>
      <c r="M218" s="1" t="s">
        <v>2164</v>
      </c>
      <c r="N218" s="1" t="s">
        <v>1486</v>
      </c>
      <c r="O218" s="2" t="str">
        <f>N218&amp;"（"&amp;M218&amp;IF(D218="大会",IF(LEN(M218)&gt;0,$D$1,"")&amp;IF(E218="全","全国",E218&amp;"日本地方会")&amp;" 第"&amp;F218&amp;"回、","、")&amp;G218&amp;"/"&amp;H218&amp;"、"&amp;L218&amp;"）"</f>
        <v>抄録（シンポジウム、2008/6、沖縄キリスト教学院大）</v>
      </c>
      <c r="Q218" s="1" t="s">
        <v>292</v>
      </c>
    </row>
    <row r="219" spans="1:17">
      <c r="A219" s="2" t="str">
        <f t="shared" ca="1" si="11"/>
        <v>88</v>
      </c>
      <c r="B219" s="2" t="str">
        <f t="shared" ca="1" si="12"/>
        <v>2008</v>
      </c>
      <c r="C219" s="2" t="str">
        <f t="shared" ca="1" si="13"/>
        <v>6</v>
      </c>
      <c r="D219" s="1" t="s">
        <v>2164</v>
      </c>
      <c r="E219" s="1" t="s">
        <v>1292</v>
      </c>
      <c r="F219" s="1" t="s">
        <v>354</v>
      </c>
      <c r="G219" s="1" t="s">
        <v>356</v>
      </c>
      <c r="H219" s="1" t="s">
        <v>1296</v>
      </c>
      <c r="K219" s="4" t="s">
        <v>286</v>
      </c>
      <c r="L219" s="1" t="s">
        <v>357</v>
      </c>
      <c r="M219" s="1" t="s">
        <v>494</v>
      </c>
      <c r="N219" s="1" t="s">
        <v>2108</v>
      </c>
      <c r="O219" s="3" t="s">
        <v>483</v>
      </c>
      <c r="P219" s="3" t="s">
        <v>1888</v>
      </c>
      <c r="Q219" s="1" t="s">
        <v>292</v>
      </c>
    </row>
    <row r="220" spans="1:17">
      <c r="A220" s="2" t="str">
        <f t="shared" ca="1" si="11"/>
        <v>88</v>
      </c>
      <c r="B220" s="2" t="str">
        <f t="shared" ca="1" si="12"/>
        <v>2008</v>
      </c>
      <c r="C220" s="2" t="str">
        <f t="shared" ca="1" si="13"/>
        <v>6</v>
      </c>
      <c r="D220" s="1" t="s">
        <v>2164</v>
      </c>
      <c r="E220" s="1" t="s">
        <v>1292</v>
      </c>
      <c r="F220" s="1" t="s">
        <v>354</v>
      </c>
      <c r="G220" s="1" t="s">
        <v>356</v>
      </c>
      <c r="H220" s="1" t="s">
        <v>1296</v>
      </c>
      <c r="K220" s="4" t="s">
        <v>286</v>
      </c>
      <c r="L220" s="1" t="s">
        <v>357</v>
      </c>
      <c r="M220" s="1" t="s">
        <v>2156</v>
      </c>
      <c r="N220" s="1" t="s">
        <v>1486</v>
      </c>
      <c r="O220" s="3" t="s">
        <v>484</v>
      </c>
      <c r="P220" s="3" t="s">
        <v>488</v>
      </c>
      <c r="Q220" s="1" t="s">
        <v>1494</v>
      </c>
    </row>
    <row r="221" spans="1:17">
      <c r="A221" s="2" t="str">
        <f t="shared" ca="1" si="11"/>
        <v>88</v>
      </c>
      <c r="B221" s="2" t="str">
        <f t="shared" ca="1" si="12"/>
        <v>2008</v>
      </c>
      <c r="C221" s="2" t="str">
        <f t="shared" ca="1" si="13"/>
        <v>6</v>
      </c>
      <c r="D221" s="1" t="s">
        <v>2164</v>
      </c>
      <c r="E221" s="1" t="s">
        <v>1292</v>
      </c>
      <c r="F221" s="1" t="s">
        <v>354</v>
      </c>
      <c r="G221" s="1" t="s">
        <v>356</v>
      </c>
      <c r="H221" s="1" t="s">
        <v>1296</v>
      </c>
      <c r="K221" s="4" t="s">
        <v>286</v>
      </c>
      <c r="L221" s="1" t="s">
        <v>357</v>
      </c>
      <c r="M221" s="1" t="s">
        <v>2156</v>
      </c>
      <c r="N221" s="1" t="s">
        <v>1486</v>
      </c>
      <c r="O221" s="3" t="s">
        <v>485</v>
      </c>
      <c r="P221" s="3" t="s">
        <v>489</v>
      </c>
      <c r="Q221" s="1" t="s">
        <v>492</v>
      </c>
    </row>
    <row r="222" spans="1:17">
      <c r="A222" s="2" t="str">
        <f t="shared" ca="1" si="11"/>
        <v>88</v>
      </c>
      <c r="B222" s="2" t="str">
        <f t="shared" ca="1" si="12"/>
        <v>2008</v>
      </c>
      <c r="C222" s="2" t="str">
        <f t="shared" ca="1" si="13"/>
        <v>6</v>
      </c>
      <c r="D222" s="1" t="s">
        <v>2164</v>
      </c>
      <c r="E222" s="1" t="s">
        <v>1292</v>
      </c>
      <c r="F222" s="1" t="s">
        <v>354</v>
      </c>
      <c r="G222" s="1" t="s">
        <v>356</v>
      </c>
      <c r="H222" s="1" t="s">
        <v>1296</v>
      </c>
      <c r="K222" s="4" t="s">
        <v>286</v>
      </c>
      <c r="L222" s="1" t="s">
        <v>357</v>
      </c>
      <c r="M222" s="1" t="s">
        <v>2156</v>
      </c>
      <c r="N222" s="1" t="s">
        <v>1486</v>
      </c>
      <c r="O222" s="3" t="s">
        <v>486</v>
      </c>
      <c r="P222" s="3" t="s">
        <v>490</v>
      </c>
      <c r="Q222" s="1" t="s">
        <v>493</v>
      </c>
    </row>
    <row r="223" spans="1:17">
      <c r="A223" s="2" t="str">
        <f t="shared" ca="1" si="11"/>
        <v>88</v>
      </c>
      <c r="B223" s="2" t="str">
        <f t="shared" ca="1" si="12"/>
        <v>2008</v>
      </c>
      <c r="C223" s="2" t="str">
        <f t="shared" ca="1" si="13"/>
        <v>6</v>
      </c>
      <c r="D223" s="1" t="s">
        <v>1487</v>
      </c>
      <c r="E223" s="1" t="s">
        <v>1292</v>
      </c>
      <c r="F223" s="1" t="s">
        <v>354</v>
      </c>
      <c r="G223" s="1" t="s">
        <v>356</v>
      </c>
      <c r="H223" s="1" t="s">
        <v>1296</v>
      </c>
      <c r="K223" s="4" t="s">
        <v>286</v>
      </c>
      <c r="L223" s="1" t="s">
        <v>357</v>
      </c>
      <c r="M223" s="1" t="s">
        <v>1488</v>
      </c>
      <c r="N223" s="1" t="s">
        <v>1486</v>
      </c>
      <c r="O223" s="2" t="str">
        <f>N223&amp;"（"&amp;M223&amp;IF(D223="大会",IF(LEN(M223)&gt;0,$D$1,"")&amp;IF(E223="全","全国",E223&amp;"日本地方会")&amp;" 第"&amp;F223&amp;"回、","、")&amp;G223&amp;"/"&amp;H223&amp;"、"&amp;L223&amp;"）"</f>
        <v>抄録（一般演題：全国 第43回、2008/6、沖縄キリスト教学院大）</v>
      </c>
      <c r="Q223" s="1" t="s">
        <v>222</v>
      </c>
    </row>
    <row r="224" spans="1:17">
      <c r="A224" s="2" t="str">
        <f t="shared" ca="1" si="11"/>
        <v>88</v>
      </c>
      <c r="B224" s="2" t="str">
        <f t="shared" ca="1" si="12"/>
        <v>2008</v>
      </c>
      <c r="C224" s="2" t="str">
        <f t="shared" ca="1" si="13"/>
        <v>6</v>
      </c>
      <c r="D224" s="1" t="s">
        <v>1487</v>
      </c>
      <c r="E224" s="1" t="s">
        <v>1292</v>
      </c>
      <c r="F224" s="1" t="s">
        <v>287</v>
      </c>
      <c r="G224" s="1" t="s">
        <v>288</v>
      </c>
      <c r="H224" s="1" t="s">
        <v>1296</v>
      </c>
      <c r="L224" s="1" t="s">
        <v>289</v>
      </c>
      <c r="M224" s="1" t="s">
        <v>1291</v>
      </c>
      <c r="N224" s="1" t="s">
        <v>1484</v>
      </c>
      <c r="O224" s="1" t="s">
        <v>919</v>
      </c>
      <c r="P224" s="1" t="s">
        <v>224</v>
      </c>
      <c r="Q224" s="1" t="s">
        <v>223</v>
      </c>
    </row>
    <row r="225" spans="1:17">
      <c r="A225" s="2" t="str">
        <f t="shared" ca="1" si="11"/>
        <v>88</v>
      </c>
      <c r="B225" s="2" t="str">
        <f t="shared" ca="1" si="12"/>
        <v>2008</v>
      </c>
      <c r="C225" s="2" t="str">
        <f t="shared" ca="1" si="13"/>
        <v>6</v>
      </c>
      <c r="D225" s="1" t="s">
        <v>1487</v>
      </c>
      <c r="E225" s="1" t="s">
        <v>1292</v>
      </c>
      <c r="F225" s="1" t="s">
        <v>287</v>
      </c>
      <c r="G225" s="1" t="s">
        <v>288</v>
      </c>
      <c r="H225" s="1" t="s">
        <v>1296</v>
      </c>
      <c r="L225" s="1" t="s">
        <v>289</v>
      </c>
      <c r="M225" s="1" t="s">
        <v>1488</v>
      </c>
      <c r="N225" s="1" t="s">
        <v>2643</v>
      </c>
      <c r="O225" s="2" t="str">
        <f>N225&amp;"（"&amp;M225&amp;IF(D225="大会",IF(LEN(M225)&gt;0,$D$1,"")&amp;IF(E225="全","全国",E225&amp;"日本地方会")&amp;" 第"&amp;F225&amp;"回、","、")&amp;G225&amp;"/"&amp;H225&amp;"、"&amp;L225&amp;"）"</f>
        <v>司会記（一般演題：全国 第42回、2007/6、八戸市総合福祉会館）</v>
      </c>
      <c r="Q225" s="1" t="s">
        <v>223</v>
      </c>
    </row>
    <row r="226" spans="1:17">
      <c r="A226" s="2" t="str">
        <f t="shared" ca="1" si="11"/>
        <v>88</v>
      </c>
      <c r="B226" s="2" t="str">
        <f t="shared" ca="1" si="12"/>
        <v>2008</v>
      </c>
      <c r="C226" s="2" t="str">
        <f t="shared" ca="1" si="13"/>
        <v>6</v>
      </c>
      <c r="D226" s="1" t="s">
        <v>2164</v>
      </c>
      <c r="E226" s="1" t="s">
        <v>1491</v>
      </c>
      <c r="F226" s="1" t="s">
        <v>341</v>
      </c>
      <c r="G226" s="1" t="s">
        <v>288</v>
      </c>
      <c r="H226" s="1" t="s">
        <v>292</v>
      </c>
      <c r="K226" s="4" t="s">
        <v>1182</v>
      </c>
      <c r="L226" s="1" t="s">
        <v>342</v>
      </c>
      <c r="M226" s="1" t="s">
        <v>1291</v>
      </c>
      <c r="N226" s="1" t="s">
        <v>1484</v>
      </c>
      <c r="O226" s="1" t="s">
        <v>314</v>
      </c>
      <c r="P226" s="1" t="s">
        <v>1859</v>
      </c>
      <c r="Q226" s="1" t="s">
        <v>225</v>
      </c>
    </row>
    <row r="227" spans="1:17">
      <c r="A227" s="2" t="str">
        <f t="shared" ca="1" si="11"/>
        <v>88</v>
      </c>
      <c r="B227" s="2" t="str">
        <f t="shared" ca="1" si="12"/>
        <v>2008</v>
      </c>
      <c r="C227" s="2" t="str">
        <f t="shared" ca="1" si="13"/>
        <v>6</v>
      </c>
      <c r="D227" s="1" t="s">
        <v>1487</v>
      </c>
      <c r="E227" s="1" t="s">
        <v>2109</v>
      </c>
      <c r="F227" s="1" t="s">
        <v>295</v>
      </c>
      <c r="G227" s="1" t="s">
        <v>288</v>
      </c>
      <c r="H227" s="1" t="s">
        <v>1494</v>
      </c>
      <c r="L227" s="1" t="s">
        <v>351</v>
      </c>
      <c r="N227" s="1" t="s">
        <v>2743</v>
      </c>
      <c r="O227" s="2" t="str">
        <f>N227&amp;"（"&amp;M227&amp;IF(D227="大会",IF(LEN(M227)&gt;0,$D$1,"")&amp;IF(E227="全","全国",E227&amp;"日本地方会")&amp;" 第"&amp;F227&amp;"回、","、")&amp;G227&amp;"/"&amp;H227&amp;"、"&amp;L227&amp;"）"</f>
        <v>プログラム（西日本地方会 第33回、2007/12、宗像ユリックス）</v>
      </c>
      <c r="Q227" s="1" t="s">
        <v>1318</v>
      </c>
    </row>
    <row r="228" spans="1:17">
      <c r="A228" s="2" t="str">
        <f t="shared" ca="1" si="11"/>
        <v>88</v>
      </c>
      <c r="B228" s="2" t="str">
        <f t="shared" ca="1" si="12"/>
        <v>2008</v>
      </c>
      <c r="C228" s="2" t="str">
        <f t="shared" ca="1" si="13"/>
        <v>6</v>
      </c>
      <c r="D228" s="1" t="s">
        <v>1487</v>
      </c>
      <c r="E228" s="1" t="s">
        <v>2109</v>
      </c>
      <c r="F228" s="1" t="s">
        <v>295</v>
      </c>
      <c r="G228" s="1" t="s">
        <v>288</v>
      </c>
      <c r="H228" s="1" t="s">
        <v>1494</v>
      </c>
      <c r="L228" s="1" t="s">
        <v>351</v>
      </c>
      <c r="M228" s="1" t="s">
        <v>1488</v>
      </c>
      <c r="N228" s="1" t="s">
        <v>1486</v>
      </c>
      <c r="O228" s="2" t="str">
        <f>N228&amp;"（"&amp;M228&amp;IF(D228="大会",IF(LEN(M228)&gt;0,$D$1,"")&amp;IF(E228="全","全国",E228&amp;"日本地方会")&amp;" 第"&amp;F228&amp;"回、","、")&amp;G228&amp;"/"&amp;H228&amp;"、"&amp;L228&amp;"）"</f>
        <v>抄録（一般演題：西日本地方会 第33回、2007/12、宗像ユリックス）</v>
      </c>
      <c r="Q228" s="1" t="s">
        <v>2127</v>
      </c>
    </row>
    <row r="229" spans="1:17">
      <c r="A229" s="2" t="str">
        <f t="shared" ca="1" si="11"/>
        <v>88</v>
      </c>
      <c r="B229" s="2" t="str">
        <f t="shared" ca="1" si="12"/>
        <v>2008</v>
      </c>
      <c r="C229" s="2" t="str">
        <f t="shared" ca="1" si="13"/>
        <v>6</v>
      </c>
      <c r="D229" s="1" t="s">
        <v>1487</v>
      </c>
      <c r="E229" s="1" t="s">
        <v>2109</v>
      </c>
      <c r="F229" s="1" t="s">
        <v>295</v>
      </c>
      <c r="G229" s="1" t="s">
        <v>288</v>
      </c>
      <c r="H229" s="1" t="s">
        <v>1494</v>
      </c>
      <c r="L229" s="1" t="s">
        <v>351</v>
      </c>
      <c r="M229" s="1" t="s">
        <v>1291</v>
      </c>
      <c r="N229" s="1" t="s">
        <v>2600</v>
      </c>
      <c r="O229" s="1" t="s">
        <v>1860</v>
      </c>
      <c r="P229" s="1" t="s">
        <v>1861</v>
      </c>
      <c r="Q229" s="1" t="s">
        <v>218</v>
      </c>
    </row>
    <row r="230" spans="1:17">
      <c r="A230" s="2" t="str">
        <f t="shared" ca="1" si="11"/>
        <v>88</v>
      </c>
      <c r="B230" s="2" t="str">
        <f t="shared" ca="1" si="12"/>
        <v>2008</v>
      </c>
      <c r="C230" s="2" t="str">
        <f t="shared" ca="1" si="13"/>
        <v>6</v>
      </c>
      <c r="D230" s="1" t="s">
        <v>1232</v>
      </c>
      <c r="E230" s="1" t="s">
        <v>1206</v>
      </c>
      <c r="K230" s="4" t="s">
        <v>691</v>
      </c>
      <c r="M230" s="1" t="s">
        <v>321</v>
      </c>
      <c r="N230" s="1" t="s">
        <v>1233</v>
      </c>
      <c r="O230" s="1" t="s">
        <v>219</v>
      </c>
      <c r="P230" s="1" t="s">
        <v>220</v>
      </c>
      <c r="Q230" s="1" t="s">
        <v>221</v>
      </c>
    </row>
    <row r="231" spans="1:17">
      <c r="A231" s="2" t="str">
        <f t="shared" ca="1" si="11"/>
        <v>88</v>
      </c>
      <c r="B231" s="2" t="str">
        <f t="shared" ca="1" si="12"/>
        <v>2008</v>
      </c>
      <c r="C231" s="2" t="str">
        <f t="shared" ca="1" si="13"/>
        <v>6</v>
      </c>
      <c r="D231" s="1" t="s">
        <v>1307</v>
      </c>
      <c r="E231" s="1" t="s">
        <v>1292</v>
      </c>
      <c r="G231" s="1" t="s">
        <v>288</v>
      </c>
      <c r="N231" s="1" t="s">
        <v>1272</v>
      </c>
      <c r="O231" s="2" t="str">
        <f t="shared" ref="O231:O236" si="14">N231&amp;$D$1&amp;IF(LEFT(N231,2)="総会",G231&amp;"年度","第"&amp;F231&amp;"期第"&amp;H231&amp;"回")</f>
        <v>総会：2007年度</v>
      </c>
      <c r="Q231" s="1" t="s">
        <v>1862</v>
      </c>
    </row>
    <row r="232" spans="1:17">
      <c r="A232" s="2" t="str">
        <f t="shared" ca="1" si="11"/>
        <v>88</v>
      </c>
      <c r="B232" s="2" t="str">
        <f t="shared" ca="1" si="12"/>
        <v>2008</v>
      </c>
      <c r="C232" s="2" t="str">
        <f t="shared" ca="1" si="13"/>
        <v>6</v>
      </c>
      <c r="D232" s="1" t="s">
        <v>1307</v>
      </c>
      <c r="E232" s="1" t="s">
        <v>1292</v>
      </c>
      <c r="G232" s="1" t="s">
        <v>356</v>
      </c>
      <c r="N232" s="1" t="s">
        <v>1411</v>
      </c>
      <c r="O232" s="2" t="str">
        <f t="shared" si="14"/>
        <v>総会資料：2008年度</v>
      </c>
      <c r="Q232" s="1" t="s">
        <v>1863</v>
      </c>
    </row>
    <row r="233" spans="1:17">
      <c r="A233" s="2" t="str">
        <f t="shared" ca="1" si="11"/>
        <v>88</v>
      </c>
      <c r="B233" s="2" t="str">
        <f t="shared" ca="1" si="12"/>
        <v>2008</v>
      </c>
      <c r="C233" s="2" t="str">
        <f t="shared" ca="1" si="13"/>
        <v>6</v>
      </c>
      <c r="D233" s="1" t="s">
        <v>1307</v>
      </c>
      <c r="E233" s="1" t="s">
        <v>1292</v>
      </c>
      <c r="F233" s="1" t="s">
        <v>2759</v>
      </c>
      <c r="H233" s="1" t="s">
        <v>1481</v>
      </c>
      <c r="N233" s="1" t="s">
        <v>1274</v>
      </c>
      <c r="O233" s="2" t="str">
        <f t="shared" si="14"/>
        <v>理事会：第19期第8回</v>
      </c>
      <c r="Q233" s="1" t="s">
        <v>1864</v>
      </c>
    </row>
    <row r="234" spans="1:17">
      <c r="A234" s="2" t="str">
        <f t="shared" ca="1" si="11"/>
        <v>88</v>
      </c>
      <c r="B234" s="2" t="str">
        <f t="shared" ca="1" si="12"/>
        <v>2008</v>
      </c>
      <c r="C234" s="2" t="str">
        <f t="shared" ca="1" si="13"/>
        <v>6</v>
      </c>
      <c r="D234" s="1" t="s">
        <v>1307</v>
      </c>
      <c r="E234" s="1" t="s">
        <v>1292</v>
      </c>
      <c r="F234" s="1" t="s">
        <v>2759</v>
      </c>
      <c r="H234" s="1" t="s">
        <v>290</v>
      </c>
      <c r="N234" s="1" t="s">
        <v>1274</v>
      </c>
      <c r="O234" s="2" t="str">
        <f t="shared" si="14"/>
        <v>理事会：第19期第9回</v>
      </c>
      <c r="Q234" s="1" t="s">
        <v>1865</v>
      </c>
    </row>
    <row r="235" spans="1:17">
      <c r="A235" s="2" t="str">
        <f t="shared" ca="1" si="11"/>
        <v>88</v>
      </c>
      <c r="B235" s="2" t="str">
        <f t="shared" ca="1" si="12"/>
        <v>2008</v>
      </c>
      <c r="C235" s="2" t="str">
        <f t="shared" ca="1" si="13"/>
        <v>6</v>
      </c>
      <c r="D235" s="1" t="s">
        <v>1307</v>
      </c>
      <c r="E235" s="1" t="s">
        <v>1292</v>
      </c>
      <c r="F235" s="1" t="s">
        <v>2759</v>
      </c>
      <c r="H235" s="1" t="s">
        <v>1327</v>
      </c>
      <c r="N235" s="1" t="s">
        <v>1274</v>
      </c>
      <c r="O235" s="2" t="str">
        <f t="shared" si="14"/>
        <v>理事会：第19期第10回</v>
      </c>
      <c r="Q235" s="1" t="s">
        <v>1866</v>
      </c>
    </row>
    <row r="236" spans="1:17">
      <c r="A236" s="2" t="str">
        <f t="shared" ca="1" si="11"/>
        <v>88</v>
      </c>
      <c r="B236" s="2" t="str">
        <f t="shared" ca="1" si="12"/>
        <v>2008</v>
      </c>
      <c r="C236" s="2" t="str">
        <f t="shared" ca="1" si="13"/>
        <v>6</v>
      </c>
      <c r="D236" s="1" t="s">
        <v>1307</v>
      </c>
      <c r="E236" s="1" t="s">
        <v>1292</v>
      </c>
      <c r="F236" s="1" t="s">
        <v>2759</v>
      </c>
      <c r="H236" s="1" t="s">
        <v>913</v>
      </c>
      <c r="N236" s="1" t="s">
        <v>1274</v>
      </c>
      <c r="O236" s="2" t="str">
        <f t="shared" si="14"/>
        <v>理事会：第19期第11回</v>
      </c>
      <c r="Q236" s="1" t="s">
        <v>1867</v>
      </c>
    </row>
    <row r="237" spans="1:17">
      <c r="A237" s="2" t="str">
        <f t="shared" ca="1" si="11"/>
        <v>88</v>
      </c>
      <c r="B237" s="2" t="str">
        <f t="shared" ca="1" si="12"/>
        <v>2008</v>
      </c>
      <c r="C237" s="2" t="str">
        <f t="shared" ca="1" si="13"/>
        <v>6</v>
      </c>
      <c r="D237" s="1" t="s">
        <v>1199</v>
      </c>
      <c r="E237" s="1" t="s">
        <v>1436</v>
      </c>
      <c r="F237" s="1" t="s">
        <v>1437</v>
      </c>
      <c r="M237" s="1" t="s">
        <v>874</v>
      </c>
      <c r="N237" s="1" t="s">
        <v>325</v>
      </c>
      <c r="O237" s="1" t="s">
        <v>323</v>
      </c>
      <c r="Q237" s="1" t="s">
        <v>1868</v>
      </c>
    </row>
    <row r="238" spans="1:17">
      <c r="A238" s="2" t="str">
        <f t="shared" ca="1" si="11"/>
        <v>88</v>
      </c>
      <c r="B238" s="2" t="str">
        <f t="shared" ca="1" si="12"/>
        <v>2008</v>
      </c>
      <c r="C238" s="2" t="str">
        <f t="shared" ca="1" si="13"/>
        <v>6</v>
      </c>
      <c r="D238" s="1" t="s">
        <v>1316</v>
      </c>
      <c r="E238" s="1" t="s">
        <v>2163</v>
      </c>
      <c r="M238" s="1" t="s">
        <v>211</v>
      </c>
      <c r="N238" s="1" t="s">
        <v>212</v>
      </c>
      <c r="O238" s="1" t="s">
        <v>206</v>
      </c>
      <c r="Q238" s="1" t="s">
        <v>1869</v>
      </c>
    </row>
    <row r="239" spans="1:17">
      <c r="A239" s="2" t="str">
        <f t="shared" ca="1" si="11"/>
        <v/>
      </c>
      <c r="B239" s="2" t="str">
        <f t="shared" ca="1" si="12"/>
        <v/>
      </c>
      <c r="C239" s="2" t="str">
        <f t="shared" ca="1" si="13"/>
        <v/>
      </c>
    </row>
    <row r="240" spans="1:17">
      <c r="A240" s="2" t="str">
        <f t="shared" ca="1" si="11"/>
        <v>89</v>
      </c>
      <c r="B240" s="2" t="str">
        <f t="shared" ca="1" si="12"/>
        <v>2008</v>
      </c>
      <c r="C240" s="2" t="str">
        <f t="shared" ca="1" si="13"/>
        <v>11</v>
      </c>
      <c r="D240" s="1" t="s">
        <v>1179</v>
      </c>
      <c r="E240" s="1" t="s">
        <v>218</v>
      </c>
      <c r="F240" s="1" t="s">
        <v>355</v>
      </c>
      <c r="G240" s="1" t="s">
        <v>913</v>
      </c>
      <c r="H240" s="1" t="s">
        <v>1332</v>
      </c>
      <c r="O240" s="1" t="s">
        <v>2634</v>
      </c>
    </row>
    <row r="241" spans="1:17">
      <c r="A241" s="2" t="str">
        <f t="shared" ca="1" si="11"/>
        <v>89</v>
      </c>
      <c r="B241" s="2" t="str">
        <f t="shared" ca="1" si="12"/>
        <v>2008</v>
      </c>
      <c r="C241" s="2" t="str">
        <f t="shared" ca="1" si="13"/>
        <v>11</v>
      </c>
      <c r="D241" s="1" t="s">
        <v>2164</v>
      </c>
      <c r="E241" s="1" t="s">
        <v>1491</v>
      </c>
      <c r="F241" s="1" t="s">
        <v>2635</v>
      </c>
      <c r="G241" s="1" t="s">
        <v>356</v>
      </c>
      <c r="H241" s="1" t="s">
        <v>292</v>
      </c>
      <c r="K241" s="4" t="s">
        <v>1182</v>
      </c>
      <c r="L241" s="1" t="s">
        <v>342</v>
      </c>
      <c r="M241" s="1" t="s">
        <v>2164</v>
      </c>
      <c r="N241" s="1" t="s">
        <v>2743</v>
      </c>
      <c r="O241" s="2" t="str">
        <f>N241&amp;"（"&amp;M241&amp;IF(D241="大会",IF(LEN(M241)&gt;0,$D$1,"")&amp;IF(E241="全","全国",E241&amp;"日本地方会")&amp;" 第"&amp;F241&amp;"回、","、")&amp;G241&amp;"/"&amp;H241&amp;"、"&amp;L241&amp;"）"</f>
        <v>プログラム（シンポジウム、2008/11、武蔵野大）</v>
      </c>
      <c r="P241" s="1" t="s">
        <v>2629</v>
      </c>
      <c r="Q241" s="1" t="s">
        <v>1309</v>
      </c>
    </row>
    <row r="242" spans="1:17">
      <c r="A242" s="2" t="str">
        <f t="shared" ca="1" si="11"/>
        <v>89</v>
      </c>
      <c r="B242" s="2" t="str">
        <f t="shared" ca="1" si="12"/>
        <v>2008</v>
      </c>
      <c r="C242" s="2" t="str">
        <f t="shared" ca="1" si="13"/>
        <v>11</v>
      </c>
      <c r="D242" s="1" t="s">
        <v>2164</v>
      </c>
      <c r="E242" s="1" t="s">
        <v>1491</v>
      </c>
      <c r="F242" s="1" t="s">
        <v>2635</v>
      </c>
      <c r="G242" s="1" t="s">
        <v>356</v>
      </c>
      <c r="H242" s="1" t="s">
        <v>292</v>
      </c>
      <c r="K242" s="4" t="s">
        <v>1182</v>
      </c>
      <c r="L242" s="1" t="s">
        <v>342</v>
      </c>
      <c r="M242" s="1" t="s">
        <v>687</v>
      </c>
      <c r="N242" s="1" t="s">
        <v>2108</v>
      </c>
      <c r="O242" s="1" t="s">
        <v>692</v>
      </c>
      <c r="P242" s="1" t="s">
        <v>2629</v>
      </c>
      <c r="Q242" s="1" t="s">
        <v>1310</v>
      </c>
    </row>
    <row r="243" spans="1:17">
      <c r="A243" s="2" t="str">
        <f t="shared" ca="1" si="11"/>
        <v>89</v>
      </c>
      <c r="B243" s="2" t="str">
        <f t="shared" ca="1" si="12"/>
        <v>2008</v>
      </c>
      <c r="C243" s="2" t="str">
        <f t="shared" ca="1" si="13"/>
        <v>11</v>
      </c>
      <c r="D243" s="1" t="s">
        <v>1487</v>
      </c>
      <c r="E243" s="1" t="s">
        <v>1491</v>
      </c>
      <c r="F243" s="1" t="s">
        <v>2635</v>
      </c>
      <c r="G243" s="1" t="s">
        <v>356</v>
      </c>
      <c r="H243" s="1" t="s">
        <v>292</v>
      </c>
      <c r="K243" s="4" t="s">
        <v>1182</v>
      </c>
      <c r="L243" s="1" t="s">
        <v>342</v>
      </c>
      <c r="N243" s="1" t="s">
        <v>2742</v>
      </c>
      <c r="O243" s="2" t="str">
        <f>N243&amp;"（"&amp;M243&amp;IF(D243="大会",IF(LEN(M243)&gt;0,$D$1,"")&amp;IF(E243="全","全国",E243&amp;"日本地方会")&amp;" 第"&amp;F243&amp;"回、","、")&amp;G243&amp;"/"&amp;H243&amp;"、"&amp;L243&amp;"）"</f>
        <v>案内（東日本地方会 第37回、2008/11、武蔵野大）</v>
      </c>
      <c r="Q243" s="1" t="s">
        <v>1311</v>
      </c>
    </row>
    <row r="244" spans="1:17">
      <c r="A244" s="2" t="str">
        <f t="shared" ca="1" si="11"/>
        <v>89</v>
      </c>
      <c r="B244" s="2" t="str">
        <f t="shared" ca="1" si="12"/>
        <v>2008</v>
      </c>
      <c r="C244" s="2" t="str">
        <f t="shared" ca="1" si="13"/>
        <v>11</v>
      </c>
      <c r="D244" s="1" t="s">
        <v>1487</v>
      </c>
      <c r="E244" s="1" t="s">
        <v>1491</v>
      </c>
      <c r="F244" s="1" t="s">
        <v>2635</v>
      </c>
      <c r="G244" s="1" t="s">
        <v>356</v>
      </c>
      <c r="H244" s="1" t="s">
        <v>292</v>
      </c>
      <c r="K244" s="4" t="s">
        <v>1182</v>
      </c>
      <c r="L244" s="1" t="s">
        <v>342</v>
      </c>
      <c r="N244" s="1" t="s">
        <v>2743</v>
      </c>
      <c r="O244" s="2" t="str">
        <f>N244&amp;"（"&amp;M244&amp;IF(D244="大会",IF(LEN(M244)&gt;0,$D$1,"")&amp;IF(E244="全","全国",E244&amp;"日本地方会")&amp;" 第"&amp;F244&amp;"回、","、")&amp;G244&amp;"/"&amp;H244&amp;"、"&amp;L244&amp;"）"</f>
        <v>プログラム（東日本地方会 第37回、2008/11、武蔵野大）</v>
      </c>
      <c r="Q244" s="1" t="s">
        <v>1314</v>
      </c>
    </row>
    <row r="245" spans="1:17">
      <c r="A245" s="2" t="str">
        <f t="shared" ca="1" si="11"/>
        <v>89</v>
      </c>
      <c r="B245" s="2" t="str">
        <f t="shared" ca="1" si="12"/>
        <v>2008</v>
      </c>
      <c r="C245" s="2" t="str">
        <f t="shared" ca="1" si="13"/>
        <v>11</v>
      </c>
      <c r="D245" s="1" t="s">
        <v>1487</v>
      </c>
      <c r="E245" s="1" t="s">
        <v>1491</v>
      </c>
      <c r="F245" s="1" t="s">
        <v>2635</v>
      </c>
      <c r="G245" s="1" t="s">
        <v>356</v>
      </c>
      <c r="H245" s="1" t="s">
        <v>292</v>
      </c>
      <c r="K245" s="4" t="s">
        <v>1182</v>
      </c>
      <c r="L245" s="1" t="s">
        <v>342</v>
      </c>
      <c r="M245" s="1" t="s">
        <v>1488</v>
      </c>
      <c r="N245" s="1" t="s">
        <v>1486</v>
      </c>
      <c r="O245" s="2" t="str">
        <f>N245&amp;"（"&amp;M245&amp;IF(D245="大会",IF(LEN(M245)&gt;0,$D$1,"")&amp;IF(E245="全","全国",E245&amp;"日本地方会")&amp;" 第"&amp;F245&amp;"回、","、")&amp;G245&amp;"/"&amp;H245&amp;"、"&amp;L245&amp;"）"</f>
        <v>抄録（一般演題：東日本地方会 第37回、2008/11、武蔵野大）</v>
      </c>
      <c r="Q245" s="1" t="s">
        <v>1249</v>
      </c>
    </row>
    <row r="246" spans="1:17">
      <c r="A246" s="2" t="str">
        <f t="shared" ca="1" si="11"/>
        <v>89</v>
      </c>
      <c r="B246" s="2" t="str">
        <f t="shared" ca="1" si="12"/>
        <v>2008</v>
      </c>
      <c r="C246" s="2" t="str">
        <f t="shared" ca="1" si="13"/>
        <v>11</v>
      </c>
      <c r="D246" s="1" t="s">
        <v>1487</v>
      </c>
      <c r="E246" s="1" t="s">
        <v>2109</v>
      </c>
      <c r="F246" s="1" t="s">
        <v>2195</v>
      </c>
      <c r="G246" s="1" t="s">
        <v>356</v>
      </c>
      <c r="H246" s="1" t="s">
        <v>1494</v>
      </c>
      <c r="L246" s="1" t="s">
        <v>2637</v>
      </c>
      <c r="N246" s="1" t="s">
        <v>2638</v>
      </c>
      <c r="O246" s="2" t="str">
        <f>N246&amp;"（"&amp;M246&amp;IF(D246="大会",IF(LEN(M246)&gt;0,$D$1,"")&amp;IF(E246="全","全国",E246&amp;"日本地方会")&amp;" 第"&amp;F246&amp;"回、","、")&amp;G246&amp;"/"&amp;H246&amp;"、"&amp;L246&amp;"）"</f>
        <v>開催案内（西日本地方会 第34回、2008/12、近畿大産業理工）</v>
      </c>
      <c r="Q246" s="1" t="s">
        <v>1481</v>
      </c>
    </row>
    <row r="247" spans="1:17">
      <c r="A247" s="2" t="str">
        <f t="shared" ca="1" si="11"/>
        <v/>
      </c>
      <c r="B247" s="2" t="str">
        <f t="shared" ca="1" si="12"/>
        <v/>
      </c>
      <c r="C247" s="2" t="str">
        <f t="shared" ca="1" si="13"/>
        <v/>
      </c>
      <c r="O247" s="1" t="s">
        <v>2631</v>
      </c>
    </row>
    <row r="248" spans="1:17">
      <c r="A248" s="2" t="str">
        <f t="shared" ca="1" si="11"/>
        <v>89</v>
      </c>
      <c r="B248" s="2" t="str">
        <f t="shared" ca="1" si="12"/>
        <v>2008</v>
      </c>
      <c r="C248" s="2" t="str">
        <f t="shared" ca="1" si="13"/>
        <v>11</v>
      </c>
      <c r="D248" s="1" t="s">
        <v>1487</v>
      </c>
      <c r="E248" s="1" t="s">
        <v>1292</v>
      </c>
      <c r="F248" s="1" t="s">
        <v>354</v>
      </c>
      <c r="G248" s="1" t="s">
        <v>356</v>
      </c>
      <c r="H248" s="1" t="s">
        <v>1296</v>
      </c>
      <c r="L248" s="1" t="s">
        <v>357</v>
      </c>
      <c r="M248" s="1" t="s">
        <v>1291</v>
      </c>
      <c r="N248" s="1" t="s">
        <v>1484</v>
      </c>
      <c r="O248" s="1" t="s">
        <v>919</v>
      </c>
      <c r="P248" s="1" t="s">
        <v>2639</v>
      </c>
      <c r="Q248" s="1" t="s">
        <v>1256</v>
      </c>
    </row>
    <row r="249" spans="1:17">
      <c r="A249" s="2" t="str">
        <f t="shared" ca="1" si="11"/>
        <v>89</v>
      </c>
      <c r="B249" s="2" t="str">
        <f t="shared" ca="1" si="12"/>
        <v>2008</v>
      </c>
      <c r="C249" s="2" t="str">
        <f t="shared" ca="1" si="13"/>
        <v>11</v>
      </c>
      <c r="D249" s="1" t="s">
        <v>1487</v>
      </c>
      <c r="E249" s="1" t="s">
        <v>1292</v>
      </c>
      <c r="F249" s="1" t="s">
        <v>354</v>
      </c>
      <c r="G249" s="1" t="s">
        <v>356</v>
      </c>
      <c r="H249" s="1" t="s">
        <v>1296</v>
      </c>
      <c r="L249" s="1" t="s">
        <v>357</v>
      </c>
      <c r="M249" s="1" t="s">
        <v>1291</v>
      </c>
      <c r="N249" s="1" t="s">
        <v>1443</v>
      </c>
      <c r="O249" s="1" t="s">
        <v>336</v>
      </c>
      <c r="P249" s="1" t="s">
        <v>2641</v>
      </c>
      <c r="Q249" s="1" t="s">
        <v>2147</v>
      </c>
    </row>
    <row r="250" spans="1:17">
      <c r="A250" s="2" t="str">
        <f t="shared" ca="1" si="11"/>
        <v>89</v>
      </c>
      <c r="B250" s="2" t="str">
        <f t="shared" ca="1" si="12"/>
        <v>2008</v>
      </c>
      <c r="C250" s="2" t="str">
        <f t="shared" ca="1" si="13"/>
        <v>11</v>
      </c>
      <c r="D250" s="1" t="s">
        <v>1487</v>
      </c>
      <c r="E250" s="1" t="s">
        <v>1292</v>
      </c>
      <c r="F250" s="1" t="s">
        <v>354</v>
      </c>
      <c r="G250" s="1" t="s">
        <v>356</v>
      </c>
      <c r="H250" s="1" t="s">
        <v>1296</v>
      </c>
      <c r="L250" s="1" t="s">
        <v>357</v>
      </c>
      <c r="M250" s="1" t="s">
        <v>1291</v>
      </c>
      <c r="N250" s="1" t="s">
        <v>2600</v>
      </c>
      <c r="O250" s="1" t="s">
        <v>2640</v>
      </c>
      <c r="P250" s="1" t="s">
        <v>2642</v>
      </c>
      <c r="Q250" s="1" t="s">
        <v>1293</v>
      </c>
    </row>
    <row r="251" spans="1:17">
      <c r="A251" s="2" t="str">
        <f t="shared" ca="1" si="11"/>
        <v>89</v>
      </c>
      <c r="B251" s="2" t="str">
        <f t="shared" ca="1" si="12"/>
        <v>2008</v>
      </c>
      <c r="C251" s="2" t="str">
        <f t="shared" ca="1" si="13"/>
        <v>11</v>
      </c>
      <c r="D251" s="1" t="s">
        <v>1487</v>
      </c>
      <c r="E251" s="1" t="s">
        <v>1292</v>
      </c>
      <c r="F251" s="1" t="s">
        <v>354</v>
      </c>
      <c r="G251" s="1" t="s">
        <v>356</v>
      </c>
      <c r="H251" s="1" t="s">
        <v>1296</v>
      </c>
      <c r="L251" s="1" t="s">
        <v>357</v>
      </c>
      <c r="M251" s="1" t="s">
        <v>1488</v>
      </c>
      <c r="N251" s="1" t="s">
        <v>2644</v>
      </c>
      <c r="O251" s="2" t="str">
        <f>N251&amp;"（"&amp;M251&amp;IF(D251="大会",IF(LEN(M251)&gt;0,$D$1,"")&amp;IF(E251="全","全国",E251&amp;"日本地方会")&amp;" 第"&amp;F251&amp;"回、","、")&amp;G251&amp;"/"&amp;H251&amp;"、"&amp;L251&amp;"）"</f>
        <v>司会記（一般演題：全国 第43回、2008/6、沖縄キリスト教学院大）</v>
      </c>
      <c r="Q251" s="1" t="s">
        <v>1258</v>
      </c>
    </row>
    <row r="252" spans="1:17">
      <c r="A252" s="2" t="str">
        <f t="shared" ca="1" si="11"/>
        <v>89</v>
      </c>
      <c r="B252" s="2" t="str">
        <f t="shared" ca="1" si="12"/>
        <v>2008</v>
      </c>
      <c r="C252" s="2" t="str">
        <f t="shared" ca="1" si="13"/>
        <v>11</v>
      </c>
      <c r="D252" s="1" t="s">
        <v>1487</v>
      </c>
      <c r="E252" s="1" t="s">
        <v>1292</v>
      </c>
      <c r="F252" s="1" t="s">
        <v>2610</v>
      </c>
      <c r="G252" s="1" t="s">
        <v>2646</v>
      </c>
      <c r="H252" s="1" t="s">
        <v>1296</v>
      </c>
      <c r="L252" s="1" t="s">
        <v>2647</v>
      </c>
      <c r="N252" s="1" t="s">
        <v>2638</v>
      </c>
      <c r="O252" s="2" t="str">
        <f>N252&amp;"（"&amp;M252&amp;IF(D252="大会",IF(LEN(M252)&gt;0,$D$1,"")&amp;IF(E252="全","全国",E252&amp;"日本地方会")&amp;" 第"&amp;F252&amp;"回、","、")&amp;G252&amp;"/"&amp;H252&amp;"、"&amp;L252&amp;"）"</f>
        <v>開催案内（全国 第44回、2009/6、日本女子体育大学）</v>
      </c>
      <c r="Q252" s="1" t="s">
        <v>2116</v>
      </c>
    </row>
    <row r="253" spans="1:17">
      <c r="A253" s="2" t="str">
        <f t="shared" ca="1" si="11"/>
        <v>89</v>
      </c>
      <c r="B253" s="2" t="str">
        <f t="shared" ca="1" si="12"/>
        <v>2008</v>
      </c>
      <c r="C253" s="2" t="str">
        <f t="shared" ca="1" si="13"/>
        <v>11</v>
      </c>
      <c r="D253" s="1" t="s">
        <v>2648</v>
      </c>
      <c r="E253" s="1" t="s">
        <v>2649</v>
      </c>
      <c r="G253" s="1" t="s">
        <v>2646</v>
      </c>
      <c r="H253" s="1" t="s">
        <v>1296</v>
      </c>
      <c r="L253" s="1" t="s">
        <v>2647</v>
      </c>
      <c r="M253" s="1" t="s">
        <v>2360</v>
      </c>
      <c r="N253" s="1" t="s">
        <v>2638</v>
      </c>
      <c r="O253" s="2" t="str">
        <f>N253&amp;"（"&amp;M253&amp;IF(D253="大会",IF(LEN(M253)&gt;0,$D$1,"")&amp;IF(E253="全","全国",E253&amp;"日本地方会")&amp;" 第"&amp;F253&amp;"回、","、")&amp;G253&amp;"/"&amp;H253&amp;"、"&amp;L253&amp;"）"</f>
        <v>開催案内（夏季研究会、2009/6、日本女子体育大学）</v>
      </c>
      <c r="Q253" s="1" t="s">
        <v>2117</v>
      </c>
    </row>
    <row r="254" spans="1:17">
      <c r="A254" s="2" t="str">
        <f t="shared" ca="1" si="11"/>
        <v>89</v>
      </c>
      <c r="B254" s="2" t="str">
        <f t="shared" ca="1" si="12"/>
        <v>2008</v>
      </c>
      <c r="C254" s="2" t="str">
        <f t="shared" ca="1" si="13"/>
        <v>11</v>
      </c>
      <c r="D254" s="1" t="s">
        <v>1316</v>
      </c>
      <c r="E254" s="1" t="s">
        <v>2163</v>
      </c>
      <c r="M254" s="1" t="s">
        <v>211</v>
      </c>
      <c r="N254" s="1" t="s">
        <v>2650</v>
      </c>
      <c r="O254" s="1" t="s">
        <v>1605</v>
      </c>
      <c r="Q254" s="1" t="s">
        <v>2633</v>
      </c>
    </row>
    <row r="255" spans="1:17">
      <c r="A255" s="2" t="str">
        <f t="shared" ca="1" si="11"/>
        <v>89</v>
      </c>
      <c r="B255" s="2" t="str">
        <f t="shared" ca="1" si="12"/>
        <v>2008</v>
      </c>
      <c r="C255" s="2" t="str">
        <f t="shared" ca="1" si="13"/>
        <v>11</v>
      </c>
      <c r="D255" s="1" t="s">
        <v>1199</v>
      </c>
      <c r="E255" s="1" t="s">
        <v>1436</v>
      </c>
      <c r="F255" s="1" t="s">
        <v>1437</v>
      </c>
      <c r="M255" s="1" t="s">
        <v>874</v>
      </c>
      <c r="N255" s="1" t="s">
        <v>325</v>
      </c>
      <c r="O255" s="1" t="s">
        <v>323</v>
      </c>
      <c r="Q255" s="1" t="s">
        <v>358</v>
      </c>
    </row>
    <row r="256" spans="1:17">
      <c r="A256" s="2" t="str">
        <f t="shared" ca="1" si="11"/>
        <v/>
      </c>
      <c r="B256" s="2" t="str">
        <f t="shared" ca="1" si="12"/>
        <v/>
      </c>
      <c r="C256" s="2" t="str">
        <f t="shared" ca="1" si="13"/>
        <v/>
      </c>
    </row>
    <row r="257" spans="1:17">
      <c r="A257" s="2" t="str">
        <f t="shared" ca="1" si="11"/>
        <v>90</v>
      </c>
      <c r="B257" s="2" t="str">
        <f t="shared" ca="1" si="12"/>
        <v>2009</v>
      </c>
      <c r="C257" s="2" t="str">
        <f t="shared" ca="1" si="13"/>
        <v>6</v>
      </c>
      <c r="D257" s="1" t="s">
        <v>1179</v>
      </c>
      <c r="E257" s="1" t="s">
        <v>221</v>
      </c>
      <c r="F257" s="1" t="s">
        <v>2645</v>
      </c>
      <c r="G257" s="1" t="s">
        <v>1246</v>
      </c>
      <c r="H257" s="1" t="s">
        <v>1244</v>
      </c>
      <c r="O257" s="1" t="s">
        <v>2651</v>
      </c>
    </row>
    <row r="258" spans="1:17">
      <c r="A258" s="2" t="str">
        <f t="shared" ca="1" si="11"/>
        <v>90</v>
      </c>
      <c r="B258" s="2" t="str">
        <f t="shared" ca="1" si="12"/>
        <v>2009</v>
      </c>
      <c r="C258" s="2" t="str">
        <f t="shared" ca="1" si="13"/>
        <v>6</v>
      </c>
      <c r="D258" s="1" t="s">
        <v>1487</v>
      </c>
      <c r="E258" s="1" t="s">
        <v>1292</v>
      </c>
      <c r="F258" s="1" t="s">
        <v>2610</v>
      </c>
      <c r="G258" s="1" t="s">
        <v>2646</v>
      </c>
      <c r="H258" s="1" t="s">
        <v>1296</v>
      </c>
      <c r="K258" s="4" t="s">
        <v>1182</v>
      </c>
      <c r="L258" s="1" t="s">
        <v>2647</v>
      </c>
      <c r="N258" s="1" t="s">
        <v>2742</v>
      </c>
      <c r="O258" s="2" t="str">
        <f>N258&amp;"（"&amp;M258&amp;IF(D258="大会",IF(LEN(M258)&gt;0,$D$1,"")&amp;IF(E258="全","全国",E258&amp;"日本地方会")&amp;" 第"&amp;F258&amp;"回、","、")&amp;G258&amp;"/"&amp;H258&amp;"、"&amp;L258&amp;"）"</f>
        <v>案内（全国 第44回、2009/6、日本女子体育大学）</v>
      </c>
    </row>
    <row r="259" spans="1:17">
      <c r="A259" s="2" t="str">
        <f t="shared" ca="1" si="11"/>
        <v>90</v>
      </c>
      <c r="B259" s="2" t="str">
        <f t="shared" ca="1" si="12"/>
        <v>2009</v>
      </c>
      <c r="C259" s="2" t="str">
        <f t="shared" ca="1" si="13"/>
        <v>6</v>
      </c>
      <c r="D259" s="1" t="s">
        <v>1487</v>
      </c>
      <c r="E259" s="1" t="s">
        <v>1292</v>
      </c>
      <c r="F259" s="1" t="s">
        <v>2610</v>
      </c>
      <c r="G259" s="1" t="s">
        <v>2646</v>
      </c>
      <c r="H259" s="1" t="s">
        <v>1296</v>
      </c>
      <c r="K259" s="4" t="s">
        <v>1182</v>
      </c>
      <c r="L259" s="1" t="s">
        <v>2647</v>
      </c>
      <c r="N259" s="1" t="s">
        <v>2743</v>
      </c>
      <c r="O259" s="2" t="str">
        <f>N259&amp;"（"&amp;M259&amp;IF(D259="大会",IF(LEN(M259)&gt;0,$D$1,"")&amp;IF(E259="全","全国",E259&amp;"日本地方会")&amp;" 第"&amp;F259&amp;"回、","、")&amp;G259&amp;"/"&amp;H259&amp;"、"&amp;L259&amp;"）"</f>
        <v>プログラム（全国 第44回、2009/6、日本女子体育大学）</v>
      </c>
      <c r="Q259" s="1" t="s">
        <v>1244</v>
      </c>
    </row>
    <row r="260" spans="1:17">
      <c r="A260" s="2" t="str">
        <f t="shared" ca="1" si="11"/>
        <v>90</v>
      </c>
      <c r="B260" s="2" t="str">
        <f t="shared" ca="1" si="12"/>
        <v>2009</v>
      </c>
      <c r="C260" s="2" t="str">
        <f t="shared" ca="1" si="13"/>
        <v>6</v>
      </c>
      <c r="D260" s="1" t="s">
        <v>1317</v>
      </c>
      <c r="E260" s="1" t="s">
        <v>2649</v>
      </c>
      <c r="G260" s="1" t="s">
        <v>2646</v>
      </c>
      <c r="H260" s="1" t="s">
        <v>1296</v>
      </c>
      <c r="K260" s="4" t="s">
        <v>1182</v>
      </c>
      <c r="L260" s="1" t="s">
        <v>2647</v>
      </c>
      <c r="M260" s="1" t="s">
        <v>2360</v>
      </c>
      <c r="N260" s="1" t="s">
        <v>2742</v>
      </c>
      <c r="O260" s="2" t="str">
        <f>N260&amp;"（"&amp;M260&amp;IF(D260="大会",IF(LEN(M260)&gt;0,$D$1,"")&amp;IF(E260="全","全国",E260&amp;"日本地方会")&amp;" 第"&amp;F260&amp;"回、","、")&amp;G260&amp;"/"&amp;H260&amp;"、"&amp;L260&amp;"）"</f>
        <v>案内（夏季研究会、2009/6、日本女子体育大学）</v>
      </c>
      <c r="Q260" s="1" t="s">
        <v>2122</v>
      </c>
    </row>
    <row r="261" spans="1:17">
      <c r="A261" s="2" t="str">
        <f t="shared" ref="A261:A323" ca="1" si="15">IF(LEN($D261)&gt;0,IF($D261="●",E261,OFFSET(A261,IF(LEN(OFFSET(A261,-1,0))&gt;=1,-1,-2),0)),"")</f>
        <v>90</v>
      </c>
      <c r="B261" s="2" t="str">
        <f t="shared" ref="B261:B323" ca="1" si="16">IF(LEN($D261)&gt;0,IF($D261="●",F261,OFFSET(B261,IF(LEN(OFFSET(B261,-1,0))&gt;=1,-1,-2),0)),"")</f>
        <v>2009</v>
      </c>
      <c r="C261" s="2" t="str">
        <f t="shared" ref="C261:C323" ca="1" si="17">IF(LEN($D261)&gt;0,IF($D261="●",G261,OFFSET(C261,IF(LEN(OFFSET(C261,-1,0))&gt;=1,-1,-2),0)),"")</f>
        <v>6</v>
      </c>
      <c r="D261" s="1" t="s">
        <v>1487</v>
      </c>
      <c r="E261" s="1" t="s">
        <v>1292</v>
      </c>
      <c r="F261" s="1" t="s">
        <v>2610</v>
      </c>
      <c r="G261" s="1" t="s">
        <v>2646</v>
      </c>
      <c r="H261" s="1" t="s">
        <v>1296</v>
      </c>
      <c r="K261" s="4" t="s">
        <v>1182</v>
      </c>
      <c r="L261" s="1" t="s">
        <v>2647</v>
      </c>
      <c r="O261" s="1" t="s">
        <v>2630</v>
      </c>
      <c r="Q261" s="1" t="s">
        <v>1249</v>
      </c>
    </row>
    <row r="262" spans="1:17">
      <c r="A262" s="2" t="str">
        <f t="shared" ca="1" si="15"/>
        <v>90</v>
      </c>
      <c r="B262" s="2" t="str">
        <f t="shared" ca="1" si="16"/>
        <v>2009</v>
      </c>
      <c r="C262" s="2" t="str">
        <f t="shared" ca="1" si="17"/>
        <v>6</v>
      </c>
      <c r="D262" s="1" t="s">
        <v>1487</v>
      </c>
      <c r="E262" s="1" t="s">
        <v>1292</v>
      </c>
      <c r="F262" s="1" t="s">
        <v>2610</v>
      </c>
      <c r="G262" s="1" t="s">
        <v>2646</v>
      </c>
      <c r="H262" s="1" t="s">
        <v>1296</v>
      </c>
      <c r="K262" s="4" t="s">
        <v>1182</v>
      </c>
      <c r="L262" s="1" t="s">
        <v>2647</v>
      </c>
      <c r="M262" s="1" t="s">
        <v>2652</v>
      </c>
      <c r="N262" s="1" t="s">
        <v>1486</v>
      </c>
      <c r="O262" s="1" t="s">
        <v>2653</v>
      </c>
      <c r="P262" s="1" t="s">
        <v>2654</v>
      </c>
      <c r="Q262" s="1" t="s">
        <v>1327</v>
      </c>
    </row>
    <row r="263" spans="1:17">
      <c r="A263" s="2" t="str">
        <f t="shared" ca="1" si="15"/>
        <v>90</v>
      </c>
      <c r="B263" s="2" t="str">
        <f t="shared" ca="1" si="16"/>
        <v>2009</v>
      </c>
      <c r="C263" s="2" t="str">
        <f t="shared" ca="1" si="17"/>
        <v>6</v>
      </c>
      <c r="D263" s="1" t="s">
        <v>2164</v>
      </c>
      <c r="E263" s="1" t="s">
        <v>1292</v>
      </c>
      <c r="F263" s="1" t="s">
        <v>2610</v>
      </c>
      <c r="G263" s="1" t="s">
        <v>2646</v>
      </c>
      <c r="H263" s="1" t="s">
        <v>1296</v>
      </c>
      <c r="K263" s="4" t="s">
        <v>1182</v>
      </c>
      <c r="L263" s="1" t="s">
        <v>2647</v>
      </c>
      <c r="M263" s="1" t="s">
        <v>687</v>
      </c>
      <c r="N263" s="1" t="s">
        <v>1302</v>
      </c>
      <c r="O263" s="1" t="s">
        <v>2677</v>
      </c>
      <c r="P263" s="1" t="s">
        <v>2655</v>
      </c>
      <c r="Q263" s="1" t="s">
        <v>913</v>
      </c>
    </row>
    <row r="264" spans="1:17">
      <c r="A264" s="2" t="str">
        <f t="shared" ca="1" si="15"/>
        <v>90</v>
      </c>
      <c r="B264" s="2" t="str">
        <f t="shared" ca="1" si="16"/>
        <v>2009</v>
      </c>
      <c r="C264" s="2" t="str">
        <f t="shared" ca="1" si="17"/>
        <v>6</v>
      </c>
      <c r="D264" s="1" t="s">
        <v>2164</v>
      </c>
      <c r="E264" s="1" t="s">
        <v>1292</v>
      </c>
      <c r="F264" s="1" t="s">
        <v>2610</v>
      </c>
      <c r="G264" s="1" t="s">
        <v>2646</v>
      </c>
      <c r="H264" s="1" t="s">
        <v>1296</v>
      </c>
      <c r="K264" s="4" t="s">
        <v>1182</v>
      </c>
      <c r="L264" s="1" t="s">
        <v>2647</v>
      </c>
      <c r="M264" s="1" t="s">
        <v>2156</v>
      </c>
      <c r="N264" s="1" t="s">
        <v>1486</v>
      </c>
      <c r="O264" s="1" t="s">
        <v>2656</v>
      </c>
      <c r="P264" s="1" t="s">
        <v>2657</v>
      </c>
      <c r="Q264" s="1" t="s">
        <v>913</v>
      </c>
    </row>
    <row r="265" spans="1:17">
      <c r="A265" s="2" t="str">
        <f t="shared" ca="1" si="15"/>
        <v>90</v>
      </c>
      <c r="B265" s="2" t="str">
        <f t="shared" ca="1" si="16"/>
        <v>2009</v>
      </c>
      <c r="C265" s="2" t="str">
        <f t="shared" ca="1" si="17"/>
        <v>6</v>
      </c>
      <c r="D265" s="1" t="s">
        <v>2164</v>
      </c>
      <c r="E265" s="1" t="s">
        <v>1292</v>
      </c>
      <c r="F265" s="1" t="s">
        <v>2610</v>
      </c>
      <c r="G265" s="1" t="s">
        <v>2646</v>
      </c>
      <c r="H265" s="1" t="s">
        <v>1296</v>
      </c>
      <c r="K265" s="4" t="s">
        <v>1182</v>
      </c>
      <c r="L265" s="1" t="s">
        <v>2647</v>
      </c>
      <c r="M265" s="1" t="s">
        <v>2156</v>
      </c>
      <c r="N265" s="1" t="s">
        <v>1486</v>
      </c>
      <c r="O265" s="1" t="s">
        <v>2658</v>
      </c>
      <c r="P265" s="1" t="s">
        <v>2659</v>
      </c>
      <c r="Q265" s="1" t="s">
        <v>1330</v>
      </c>
    </row>
    <row r="266" spans="1:17">
      <c r="A266" s="2" t="str">
        <f t="shared" ca="1" si="15"/>
        <v>90</v>
      </c>
      <c r="B266" s="2" t="str">
        <f t="shared" ca="1" si="16"/>
        <v>2009</v>
      </c>
      <c r="C266" s="2" t="str">
        <f t="shared" ca="1" si="17"/>
        <v>6</v>
      </c>
      <c r="D266" s="1" t="s">
        <v>2164</v>
      </c>
      <c r="E266" s="1" t="s">
        <v>1292</v>
      </c>
      <c r="F266" s="1" t="s">
        <v>2610</v>
      </c>
      <c r="G266" s="1" t="s">
        <v>2646</v>
      </c>
      <c r="H266" s="1" t="s">
        <v>1296</v>
      </c>
      <c r="K266" s="4" t="s">
        <v>1182</v>
      </c>
      <c r="L266" s="1" t="s">
        <v>2647</v>
      </c>
      <c r="M266" s="1" t="s">
        <v>2156</v>
      </c>
      <c r="N266" s="1" t="s">
        <v>1486</v>
      </c>
      <c r="O266" s="1" t="s">
        <v>2660</v>
      </c>
      <c r="P266" s="1" t="s">
        <v>2661</v>
      </c>
      <c r="Q266" s="1" t="s">
        <v>1334</v>
      </c>
    </row>
    <row r="267" spans="1:17">
      <c r="A267" s="2" t="str">
        <f t="shared" ca="1" si="15"/>
        <v>90</v>
      </c>
      <c r="B267" s="2" t="str">
        <f t="shared" ca="1" si="16"/>
        <v>2009</v>
      </c>
      <c r="C267" s="2" t="str">
        <f t="shared" ca="1" si="17"/>
        <v>6</v>
      </c>
      <c r="D267" s="1" t="s">
        <v>1487</v>
      </c>
      <c r="E267" s="1" t="s">
        <v>1292</v>
      </c>
      <c r="F267" s="1" t="s">
        <v>2610</v>
      </c>
      <c r="G267" s="1" t="s">
        <v>2646</v>
      </c>
      <c r="H267" s="1" t="s">
        <v>1296</v>
      </c>
      <c r="K267" s="4" t="s">
        <v>1182</v>
      </c>
      <c r="L267" s="1" t="s">
        <v>2647</v>
      </c>
      <c r="M267" s="1" t="s">
        <v>1488</v>
      </c>
      <c r="N267" s="1" t="s">
        <v>1486</v>
      </c>
      <c r="O267" s="2" t="str">
        <f>N267&amp;"（"&amp;M267&amp;IF(D267="大会",IF(LEN(M267)&gt;0,$D$1,"")&amp;IF(E267="全","全国",E267&amp;"日本地方会")&amp;" 第"&amp;F267&amp;"回、","、")&amp;G267&amp;"/"&amp;H267&amp;"、"&amp;L267&amp;"）"</f>
        <v>抄録（一般演題：全国 第44回、2009/6、日本女子体育大学）</v>
      </c>
      <c r="P267" s="1" t="s">
        <v>1251</v>
      </c>
    </row>
    <row r="268" spans="1:17">
      <c r="A268" s="2" t="str">
        <f t="shared" ca="1" si="15"/>
        <v>90</v>
      </c>
      <c r="B268" s="2" t="str">
        <f t="shared" ca="1" si="16"/>
        <v>2009</v>
      </c>
      <c r="C268" s="2" t="str">
        <f t="shared" ca="1" si="17"/>
        <v>6</v>
      </c>
      <c r="D268" s="1" t="s">
        <v>1487</v>
      </c>
      <c r="E268" s="1" t="s">
        <v>1491</v>
      </c>
      <c r="F268" s="1" t="s">
        <v>2635</v>
      </c>
      <c r="G268" s="1" t="s">
        <v>356</v>
      </c>
      <c r="H268" s="1" t="s">
        <v>292</v>
      </c>
      <c r="L268" s="1" t="s">
        <v>342</v>
      </c>
      <c r="M268" s="1" t="s">
        <v>687</v>
      </c>
      <c r="N268" s="1" t="s">
        <v>1291</v>
      </c>
      <c r="O268" s="1" t="s">
        <v>2662</v>
      </c>
      <c r="P268" s="1" t="s">
        <v>2663</v>
      </c>
      <c r="Q268" s="1" t="s">
        <v>218</v>
      </c>
    </row>
    <row r="269" spans="1:17">
      <c r="A269" s="2" t="str">
        <f t="shared" ca="1" si="15"/>
        <v>90</v>
      </c>
      <c r="B269" s="2" t="str">
        <f t="shared" ca="1" si="16"/>
        <v>2009</v>
      </c>
      <c r="C269" s="2" t="str">
        <f t="shared" ca="1" si="17"/>
        <v>6</v>
      </c>
      <c r="D269" s="1" t="s">
        <v>1487</v>
      </c>
      <c r="E269" s="1" t="s">
        <v>1491</v>
      </c>
      <c r="F269" s="1" t="s">
        <v>2635</v>
      </c>
      <c r="G269" s="1" t="s">
        <v>356</v>
      </c>
      <c r="H269" s="1" t="s">
        <v>292</v>
      </c>
      <c r="L269" s="1" t="s">
        <v>342</v>
      </c>
      <c r="M269" s="1" t="s">
        <v>1291</v>
      </c>
      <c r="N269" s="1" t="s">
        <v>2162</v>
      </c>
      <c r="O269" s="1" t="s">
        <v>2664</v>
      </c>
      <c r="P269" s="1" t="s">
        <v>2665</v>
      </c>
      <c r="Q269" s="1" t="s">
        <v>2666</v>
      </c>
    </row>
    <row r="270" spans="1:17">
      <c r="A270" s="2" t="str">
        <f t="shared" ca="1" si="15"/>
        <v>90</v>
      </c>
      <c r="B270" s="2" t="str">
        <f t="shared" ca="1" si="16"/>
        <v>2009</v>
      </c>
      <c r="C270" s="2" t="str">
        <f t="shared" ca="1" si="17"/>
        <v>6</v>
      </c>
      <c r="D270" s="1" t="s">
        <v>1487</v>
      </c>
      <c r="E270" s="1" t="s">
        <v>1491</v>
      </c>
      <c r="F270" s="1" t="s">
        <v>2635</v>
      </c>
      <c r="G270" s="1" t="s">
        <v>356</v>
      </c>
      <c r="H270" s="1" t="s">
        <v>292</v>
      </c>
      <c r="L270" s="1" t="s">
        <v>342</v>
      </c>
      <c r="M270" s="1" t="s">
        <v>1291</v>
      </c>
      <c r="N270" s="1" t="s">
        <v>2600</v>
      </c>
      <c r="O270" s="1" t="s">
        <v>2031</v>
      </c>
      <c r="P270" s="1" t="s">
        <v>2033</v>
      </c>
      <c r="Q270" s="1" t="s">
        <v>2667</v>
      </c>
    </row>
    <row r="271" spans="1:17">
      <c r="A271" s="2" t="str">
        <f t="shared" ca="1" si="15"/>
        <v>90</v>
      </c>
      <c r="B271" s="2" t="str">
        <f t="shared" ca="1" si="16"/>
        <v>2009</v>
      </c>
      <c r="C271" s="2" t="str">
        <f t="shared" ca="1" si="17"/>
        <v>6</v>
      </c>
      <c r="D271" s="1" t="s">
        <v>1487</v>
      </c>
      <c r="E271" s="1" t="s">
        <v>1491</v>
      </c>
      <c r="F271" s="1" t="s">
        <v>2635</v>
      </c>
      <c r="G271" s="1" t="s">
        <v>356</v>
      </c>
      <c r="H271" s="1" t="s">
        <v>292</v>
      </c>
      <c r="L271" s="1" t="s">
        <v>342</v>
      </c>
      <c r="M271" s="1" t="s">
        <v>1291</v>
      </c>
      <c r="N271" s="1" t="s">
        <v>1484</v>
      </c>
      <c r="O271" s="1" t="s">
        <v>314</v>
      </c>
      <c r="P271" s="1" t="s">
        <v>2032</v>
      </c>
      <c r="Q271" s="1" t="s">
        <v>1457</v>
      </c>
    </row>
    <row r="272" spans="1:17">
      <c r="A272" s="2" t="str">
        <f t="shared" ca="1" si="15"/>
        <v>90</v>
      </c>
      <c r="B272" s="2" t="str">
        <f t="shared" ca="1" si="16"/>
        <v>2009</v>
      </c>
      <c r="C272" s="2" t="str">
        <f t="shared" ca="1" si="17"/>
        <v>6</v>
      </c>
      <c r="D272" s="1" t="s">
        <v>1487</v>
      </c>
      <c r="E272" s="1" t="s">
        <v>2109</v>
      </c>
      <c r="F272" s="1" t="s">
        <v>2195</v>
      </c>
      <c r="G272" s="1" t="s">
        <v>356</v>
      </c>
      <c r="H272" s="1" t="s">
        <v>1494</v>
      </c>
      <c r="L272" s="1" t="s">
        <v>2637</v>
      </c>
      <c r="N272" s="1" t="s">
        <v>2743</v>
      </c>
      <c r="O272" s="2" t="str">
        <f>N272&amp;"（"&amp;M272&amp;IF(D272="大会",IF(LEN(M272)&gt;0,$D$1,"")&amp;IF(E272="全","全国",E272&amp;"日本地方会")&amp;" 第"&amp;F272&amp;"回、","、")&amp;G272&amp;"/"&amp;H272&amp;"、"&amp;L272&amp;"）"</f>
        <v>プログラム（西日本地方会 第34回、2008/12、近畿大産業理工）</v>
      </c>
      <c r="Q272" s="1" t="s">
        <v>1453</v>
      </c>
    </row>
    <row r="273" spans="1:17">
      <c r="A273" s="2" t="str">
        <f t="shared" ca="1" si="15"/>
        <v>90</v>
      </c>
      <c r="B273" s="2" t="str">
        <f t="shared" ca="1" si="16"/>
        <v>2009</v>
      </c>
      <c r="C273" s="2" t="str">
        <f t="shared" ca="1" si="17"/>
        <v>6</v>
      </c>
      <c r="D273" s="1" t="s">
        <v>1487</v>
      </c>
      <c r="E273" s="1" t="s">
        <v>2109</v>
      </c>
      <c r="F273" s="1" t="s">
        <v>2195</v>
      </c>
      <c r="G273" s="1" t="s">
        <v>356</v>
      </c>
      <c r="H273" s="1" t="s">
        <v>1494</v>
      </c>
      <c r="L273" s="1" t="s">
        <v>2637</v>
      </c>
      <c r="M273" s="1" t="s">
        <v>1488</v>
      </c>
      <c r="N273" s="1" t="s">
        <v>1486</v>
      </c>
      <c r="O273" s="2" t="str">
        <f>N273&amp;"（"&amp;M273&amp;IF(D273="大会",IF(LEN(M273)&gt;0,$D$1,"")&amp;IF(E273="全","全国",E273&amp;"日本地方会")&amp;" 第"&amp;F273&amp;"回、","、")&amp;G273&amp;"/"&amp;H273&amp;"、"&amp;L273&amp;"）"</f>
        <v>抄録（一般演題：西日本地方会 第34回、2008/12、近畿大産業理工）</v>
      </c>
      <c r="Q273" s="1" t="s">
        <v>1453</v>
      </c>
    </row>
    <row r="274" spans="1:17">
      <c r="A274" s="2" t="str">
        <f t="shared" ca="1" si="15"/>
        <v>90</v>
      </c>
      <c r="B274" s="2" t="str">
        <f t="shared" ca="1" si="16"/>
        <v>2009</v>
      </c>
      <c r="C274" s="2" t="str">
        <f t="shared" ca="1" si="17"/>
        <v>6</v>
      </c>
      <c r="D274" s="1" t="s">
        <v>1487</v>
      </c>
      <c r="E274" s="1" t="s">
        <v>2109</v>
      </c>
      <c r="F274" s="1" t="s">
        <v>2195</v>
      </c>
      <c r="G274" s="1" t="s">
        <v>356</v>
      </c>
      <c r="H274" s="1" t="s">
        <v>1494</v>
      </c>
      <c r="L274" s="1" t="s">
        <v>2637</v>
      </c>
      <c r="M274" s="1" t="s">
        <v>1291</v>
      </c>
      <c r="N274" s="1" t="s">
        <v>2600</v>
      </c>
      <c r="O274" s="1" t="s">
        <v>1454</v>
      </c>
      <c r="P274" s="1" t="s">
        <v>2669</v>
      </c>
      <c r="Q274" s="1" t="s">
        <v>2670</v>
      </c>
    </row>
    <row r="275" spans="1:17">
      <c r="A275" s="2" t="str">
        <f t="shared" ca="1" si="15"/>
        <v>90</v>
      </c>
      <c r="B275" s="2" t="str">
        <f t="shared" ca="1" si="16"/>
        <v>2009</v>
      </c>
      <c r="C275" s="2" t="str">
        <f t="shared" ca="1" si="17"/>
        <v>6</v>
      </c>
      <c r="D275" s="1" t="s">
        <v>1316</v>
      </c>
      <c r="E275" s="1" t="s">
        <v>2163</v>
      </c>
      <c r="M275" s="1" t="s">
        <v>211</v>
      </c>
      <c r="N275" s="1" t="s">
        <v>2650</v>
      </c>
      <c r="O275" s="1" t="s">
        <v>1605</v>
      </c>
      <c r="Q275" s="1" t="s">
        <v>2671</v>
      </c>
    </row>
    <row r="276" spans="1:17">
      <c r="A276" s="2" t="str">
        <f t="shared" ca="1" si="15"/>
        <v>90</v>
      </c>
      <c r="B276" s="2" t="str">
        <f t="shared" ca="1" si="16"/>
        <v>2009</v>
      </c>
      <c r="C276" s="2" t="str">
        <f t="shared" ca="1" si="17"/>
        <v>6</v>
      </c>
      <c r="D276" s="1" t="s">
        <v>1199</v>
      </c>
      <c r="E276" s="1" t="s">
        <v>1436</v>
      </c>
      <c r="F276" s="1" t="s">
        <v>1437</v>
      </c>
      <c r="N276" s="1" t="s">
        <v>2601</v>
      </c>
      <c r="O276" s="1" t="s">
        <v>2672</v>
      </c>
      <c r="P276" s="1" t="s">
        <v>2673</v>
      </c>
      <c r="Q276" s="1" t="s">
        <v>2674</v>
      </c>
    </row>
    <row r="277" spans="1:17">
      <c r="A277" s="2" t="str">
        <f t="shared" ca="1" si="15"/>
        <v>90</v>
      </c>
      <c r="B277" s="2" t="str">
        <f t="shared" ca="1" si="16"/>
        <v>2009</v>
      </c>
      <c r="C277" s="2" t="str">
        <f t="shared" ca="1" si="17"/>
        <v>6</v>
      </c>
      <c r="D277" s="1" t="s">
        <v>1199</v>
      </c>
      <c r="E277" s="1" t="s">
        <v>1436</v>
      </c>
      <c r="F277" s="1" t="s">
        <v>1437</v>
      </c>
      <c r="M277" s="1" t="s">
        <v>874</v>
      </c>
      <c r="N277" s="1" t="s">
        <v>325</v>
      </c>
      <c r="O277" s="1" t="s">
        <v>323</v>
      </c>
      <c r="Q277" s="1" t="s">
        <v>2675</v>
      </c>
    </row>
    <row r="278" spans="1:17">
      <c r="A278" s="2" t="str">
        <f t="shared" ca="1" si="15"/>
        <v>90</v>
      </c>
      <c r="B278" s="2" t="str">
        <f t="shared" ca="1" si="16"/>
        <v>2009</v>
      </c>
      <c r="C278" s="2" t="str">
        <f t="shared" ca="1" si="17"/>
        <v>6</v>
      </c>
      <c r="D278" s="1" t="s">
        <v>1307</v>
      </c>
      <c r="E278" s="1" t="s">
        <v>1292</v>
      </c>
      <c r="G278" s="1" t="s">
        <v>2646</v>
      </c>
      <c r="N278" s="1" t="s">
        <v>1411</v>
      </c>
      <c r="O278" s="2" t="str">
        <f>N278&amp;$D$1&amp;IF(LEFT(N278,2)="総会",G278&amp;"年度","第"&amp;F278&amp;"期第"&amp;H278&amp;"回")</f>
        <v>総会資料：2009年度</v>
      </c>
      <c r="Q278" s="1" t="s">
        <v>2676</v>
      </c>
    </row>
    <row r="279" spans="1:17">
      <c r="A279" s="2" t="str">
        <f t="shared" ca="1" si="15"/>
        <v/>
      </c>
      <c r="B279" s="2" t="str">
        <f t="shared" ca="1" si="16"/>
        <v/>
      </c>
      <c r="C279" s="2" t="str">
        <f t="shared" ca="1" si="17"/>
        <v/>
      </c>
    </row>
    <row r="280" spans="1:17">
      <c r="A280" s="2" t="str">
        <f t="shared" ca="1" si="15"/>
        <v>91</v>
      </c>
      <c r="B280" s="2" t="str">
        <f t="shared" ca="1" si="16"/>
        <v>2009</v>
      </c>
      <c r="C280" s="2" t="str">
        <f t="shared" ca="1" si="17"/>
        <v>11</v>
      </c>
      <c r="D280" s="1" t="s">
        <v>1179</v>
      </c>
      <c r="E280" s="1" t="s">
        <v>2666</v>
      </c>
      <c r="F280" s="1" t="s">
        <v>2645</v>
      </c>
      <c r="G280" s="1" t="s">
        <v>913</v>
      </c>
      <c r="H280" s="1" t="s">
        <v>2190</v>
      </c>
      <c r="O280" s="1" t="s">
        <v>1458</v>
      </c>
    </row>
    <row r="281" spans="1:17">
      <c r="A281" s="2" t="str">
        <f t="shared" ca="1" si="15"/>
        <v>91</v>
      </c>
      <c r="B281" s="2" t="str">
        <f t="shared" ca="1" si="16"/>
        <v>2009</v>
      </c>
      <c r="C281" s="2" t="str">
        <f t="shared" ca="1" si="17"/>
        <v>11</v>
      </c>
      <c r="D281" s="1" t="s">
        <v>2164</v>
      </c>
      <c r="E281" s="1" t="s">
        <v>1491</v>
      </c>
      <c r="F281" s="1" t="s">
        <v>1294</v>
      </c>
      <c r="G281" s="1" t="s">
        <v>2646</v>
      </c>
      <c r="H281" s="1" t="s">
        <v>292</v>
      </c>
      <c r="K281" s="4" t="s">
        <v>1182</v>
      </c>
      <c r="L281" s="1" t="s">
        <v>2353</v>
      </c>
      <c r="M281" s="1" t="s">
        <v>2164</v>
      </c>
      <c r="N281" s="1" t="s">
        <v>2743</v>
      </c>
      <c r="O281" s="2" t="str">
        <f>N281&amp;"（"&amp;M281&amp;IF(D281="大会",IF(LEN(M281)&gt;0,$D$1,"")&amp;IF(E281="全","全国",E281&amp;"日本地方会")&amp;" 第"&amp;F281&amp;"回、","、")&amp;G281&amp;"/"&amp;H281&amp;"、"&amp;L281&amp;"）"</f>
        <v>プログラム（シンポジウム、2009/11、武蔵野大学）</v>
      </c>
      <c r="Q281" s="1" t="s">
        <v>1236</v>
      </c>
    </row>
    <row r="282" spans="1:17">
      <c r="A282" s="2" t="str">
        <f t="shared" ca="1" si="15"/>
        <v>91</v>
      </c>
      <c r="B282" s="2" t="str">
        <f t="shared" ca="1" si="16"/>
        <v>2009</v>
      </c>
      <c r="C282" s="2" t="str">
        <f t="shared" ca="1" si="17"/>
        <v>11</v>
      </c>
      <c r="D282" s="1" t="s">
        <v>1487</v>
      </c>
      <c r="E282" s="1" t="s">
        <v>1491</v>
      </c>
      <c r="F282" s="1" t="s">
        <v>1294</v>
      </c>
      <c r="G282" s="1" t="s">
        <v>2646</v>
      </c>
      <c r="H282" s="1" t="s">
        <v>292</v>
      </c>
      <c r="K282" s="4" t="s">
        <v>1182</v>
      </c>
      <c r="L282" s="1" t="s">
        <v>2353</v>
      </c>
      <c r="N282" s="1" t="s">
        <v>2742</v>
      </c>
      <c r="O282" s="2" t="str">
        <f>N282&amp;"（"&amp;M282&amp;IF(D282="大会",IF(LEN(M282)&gt;0,$D$1,"")&amp;IF(E282="全","全国",E282&amp;"日本地方会")&amp;" 第"&amp;F282&amp;"回、","、")&amp;G282&amp;"/"&amp;H282&amp;"、"&amp;L282&amp;"）"</f>
        <v>案内（東日本地方会 第38回、2009/11、武蔵野大学）</v>
      </c>
      <c r="Q282" s="1" t="s">
        <v>1241</v>
      </c>
    </row>
    <row r="283" spans="1:17">
      <c r="A283" s="2" t="str">
        <f t="shared" ca="1" si="15"/>
        <v>91</v>
      </c>
      <c r="B283" s="2" t="str">
        <f t="shared" ca="1" si="16"/>
        <v>2009</v>
      </c>
      <c r="C283" s="2" t="str">
        <f t="shared" ca="1" si="17"/>
        <v>11</v>
      </c>
      <c r="D283" s="1" t="s">
        <v>1487</v>
      </c>
      <c r="E283" s="1" t="s">
        <v>1491</v>
      </c>
      <c r="F283" s="1" t="s">
        <v>1294</v>
      </c>
      <c r="G283" s="1" t="s">
        <v>2646</v>
      </c>
      <c r="H283" s="1" t="s">
        <v>292</v>
      </c>
      <c r="K283" s="4" t="s">
        <v>1182</v>
      </c>
      <c r="L283" s="1" t="s">
        <v>2353</v>
      </c>
      <c r="N283" s="1" t="s">
        <v>2743</v>
      </c>
      <c r="O283" s="2" t="str">
        <f>N283&amp;"（"&amp;M283&amp;IF(D283="大会",IF(LEN(M283)&gt;0,$D$1,"")&amp;IF(E283="全","全国",E283&amp;"日本地方会")&amp;" 第"&amp;F283&amp;"回、","、")&amp;G283&amp;"/"&amp;H283&amp;"、"&amp;L283&amp;"）"</f>
        <v>プログラム（東日本地方会 第38回、2009/11、武蔵野大学）</v>
      </c>
      <c r="Q283" s="1" t="s">
        <v>1313</v>
      </c>
    </row>
    <row r="284" spans="1:17">
      <c r="A284" s="2" t="str">
        <f t="shared" ca="1" si="15"/>
        <v>91</v>
      </c>
      <c r="B284" s="2" t="str">
        <f t="shared" ca="1" si="16"/>
        <v>2009</v>
      </c>
      <c r="C284" s="2" t="str">
        <f t="shared" ca="1" si="17"/>
        <v>11</v>
      </c>
      <c r="D284" s="1" t="s">
        <v>2164</v>
      </c>
      <c r="E284" s="1" t="s">
        <v>1491</v>
      </c>
      <c r="F284" s="1" t="s">
        <v>1294</v>
      </c>
      <c r="G284" s="1" t="s">
        <v>2646</v>
      </c>
      <c r="H284" s="1" t="s">
        <v>292</v>
      </c>
      <c r="K284" s="4" t="s">
        <v>1182</v>
      </c>
      <c r="L284" s="1" t="s">
        <v>2353</v>
      </c>
      <c r="M284" s="1" t="s">
        <v>687</v>
      </c>
      <c r="N284" s="1" t="s">
        <v>2356</v>
      </c>
      <c r="O284" s="1" t="s">
        <v>2357</v>
      </c>
      <c r="P284" s="1" t="s">
        <v>2358</v>
      </c>
      <c r="Q284" s="1" t="s">
        <v>1481</v>
      </c>
    </row>
    <row r="285" spans="1:17">
      <c r="A285" s="2" t="str">
        <f t="shared" ca="1" si="15"/>
        <v>91</v>
      </c>
      <c r="B285" s="2" t="str">
        <f t="shared" ca="1" si="16"/>
        <v>2009</v>
      </c>
      <c r="C285" s="2" t="str">
        <f t="shared" ca="1" si="17"/>
        <v>11</v>
      </c>
      <c r="D285" s="1" t="s">
        <v>1487</v>
      </c>
      <c r="E285" s="1" t="s">
        <v>1491</v>
      </c>
      <c r="F285" s="1" t="s">
        <v>1294</v>
      </c>
      <c r="G285" s="1" t="s">
        <v>2646</v>
      </c>
      <c r="H285" s="1" t="s">
        <v>292</v>
      </c>
      <c r="K285" s="4" t="s">
        <v>1182</v>
      </c>
      <c r="L285" s="1" t="s">
        <v>2353</v>
      </c>
      <c r="M285" s="1" t="s">
        <v>1488</v>
      </c>
      <c r="N285" s="1" t="s">
        <v>1486</v>
      </c>
      <c r="O285" s="2" t="str">
        <f>N285&amp;"（"&amp;M285&amp;IF(D285="大会",IF(LEN(M285)&gt;0,$D$1,"")&amp;IF(E285="全","全国",E285&amp;"日本地方会")&amp;" 第"&amp;F285&amp;"回、","、")&amp;G285&amp;"/"&amp;H285&amp;"、"&amp;L285&amp;"）"</f>
        <v>抄録（一般演題：東日本地方会 第38回、2009/11、武蔵野大学）</v>
      </c>
      <c r="Q285" s="1" t="s">
        <v>291</v>
      </c>
    </row>
    <row r="286" spans="1:17">
      <c r="A286" s="2" t="str">
        <f t="shared" ca="1" si="15"/>
        <v>91</v>
      </c>
      <c r="B286" s="2" t="str">
        <f t="shared" ca="1" si="16"/>
        <v>2009</v>
      </c>
      <c r="C286" s="2" t="str">
        <f t="shared" ca="1" si="17"/>
        <v>11</v>
      </c>
      <c r="D286" s="1" t="s">
        <v>1487</v>
      </c>
      <c r="E286" s="1" t="s">
        <v>2109</v>
      </c>
      <c r="F286" s="1" t="s">
        <v>2115</v>
      </c>
      <c r="G286" s="1" t="s">
        <v>2354</v>
      </c>
      <c r="H286" s="1" t="s">
        <v>1494</v>
      </c>
      <c r="L286" s="1" t="s">
        <v>2355</v>
      </c>
      <c r="N286" s="1" t="s">
        <v>2638</v>
      </c>
      <c r="O286" s="2" t="str">
        <f>N286&amp;"（"&amp;M286&amp;IF(D286="大会",IF(LEN(M286)&gt;0,$D$1,"")&amp;IF(E286="全","全国",E286&amp;"日本地方会")&amp;" 第"&amp;F286&amp;"回、","、")&amp;G286&amp;"/"&amp;H286&amp;"、"&amp;L286&amp;"）"</f>
        <v>開催案内（西日本地方会 第35回、2009/12、北九州国際会議場）</v>
      </c>
      <c r="Q286" s="1" t="s">
        <v>1296</v>
      </c>
    </row>
    <row r="287" spans="1:17">
      <c r="A287" s="2" t="str">
        <f t="shared" ca="1" si="15"/>
        <v>91</v>
      </c>
      <c r="B287" s="2" t="str">
        <f t="shared" ca="1" si="16"/>
        <v>2009</v>
      </c>
      <c r="C287" s="2" t="str">
        <f t="shared" ca="1" si="17"/>
        <v>11</v>
      </c>
      <c r="D287" s="1" t="s">
        <v>1487</v>
      </c>
      <c r="E287" s="1" t="s">
        <v>1292</v>
      </c>
      <c r="F287" s="1" t="s">
        <v>2610</v>
      </c>
      <c r="G287" s="1" t="s">
        <v>2646</v>
      </c>
      <c r="H287" s="1" t="s">
        <v>1296</v>
      </c>
      <c r="L287" s="1" t="s">
        <v>2647</v>
      </c>
      <c r="M287" s="1" t="s">
        <v>687</v>
      </c>
      <c r="N287" s="1" t="s">
        <v>1291</v>
      </c>
      <c r="O287" s="1" t="s">
        <v>2340</v>
      </c>
      <c r="P287" s="1" t="s">
        <v>1460</v>
      </c>
      <c r="Q287" s="1" t="s">
        <v>1459</v>
      </c>
    </row>
    <row r="288" spans="1:17">
      <c r="A288" s="2" t="str">
        <f t="shared" ca="1" si="15"/>
        <v>91</v>
      </c>
      <c r="B288" s="2" t="str">
        <f t="shared" ca="1" si="16"/>
        <v>2009</v>
      </c>
      <c r="C288" s="2" t="str">
        <f t="shared" ca="1" si="17"/>
        <v>11</v>
      </c>
      <c r="D288" s="1" t="s">
        <v>1317</v>
      </c>
      <c r="E288" s="1" t="s">
        <v>2165</v>
      </c>
      <c r="F288" s="1" t="s">
        <v>2610</v>
      </c>
      <c r="G288" s="1" t="s">
        <v>2646</v>
      </c>
      <c r="H288" s="1" t="s">
        <v>1296</v>
      </c>
      <c r="L288" s="1" t="s">
        <v>2647</v>
      </c>
      <c r="M288" s="1" t="s">
        <v>1291</v>
      </c>
      <c r="N288" s="1" t="s">
        <v>411</v>
      </c>
      <c r="O288" s="1" t="s">
        <v>2361</v>
      </c>
      <c r="P288" s="1" t="s">
        <v>1461</v>
      </c>
      <c r="Q288" s="1" t="s">
        <v>1462</v>
      </c>
    </row>
    <row r="289" spans="1:17">
      <c r="A289" s="2" t="str">
        <f t="shared" ca="1" si="15"/>
        <v>91</v>
      </c>
      <c r="B289" s="2" t="str">
        <f t="shared" ca="1" si="16"/>
        <v>2009</v>
      </c>
      <c r="C289" s="2" t="str">
        <f t="shared" ca="1" si="17"/>
        <v>11</v>
      </c>
      <c r="D289" s="1" t="s">
        <v>1317</v>
      </c>
      <c r="E289" s="1" t="s">
        <v>2165</v>
      </c>
      <c r="F289" s="1" t="s">
        <v>2610</v>
      </c>
      <c r="G289" s="1" t="s">
        <v>2646</v>
      </c>
      <c r="H289" s="1" t="s">
        <v>1296</v>
      </c>
      <c r="L289" s="1" t="s">
        <v>2647</v>
      </c>
      <c r="M289" s="1" t="s">
        <v>1291</v>
      </c>
      <c r="N289" s="1" t="s">
        <v>1484</v>
      </c>
      <c r="O289" s="1" t="s">
        <v>2362</v>
      </c>
      <c r="P289" s="1" t="s">
        <v>2359</v>
      </c>
      <c r="Q289" s="1" t="s">
        <v>2102</v>
      </c>
    </row>
    <row r="290" spans="1:17">
      <c r="A290" s="2" t="str">
        <f t="shared" ca="1" si="15"/>
        <v>91</v>
      </c>
      <c r="B290" s="2" t="str">
        <f t="shared" ca="1" si="16"/>
        <v>2009</v>
      </c>
      <c r="C290" s="2" t="str">
        <f t="shared" ca="1" si="17"/>
        <v>11</v>
      </c>
      <c r="D290" s="1" t="s">
        <v>1487</v>
      </c>
      <c r="E290" s="1" t="s">
        <v>1292</v>
      </c>
      <c r="F290" s="1" t="s">
        <v>2610</v>
      </c>
      <c r="G290" s="1" t="s">
        <v>2646</v>
      </c>
      <c r="H290" s="1" t="s">
        <v>1296</v>
      </c>
      <c r="L290" s="1" t="s">
        <v>2647</v>
      </c>
      <c r="M290" s="1" t="s">
        <v>1291</v>
      </c>
      <c r="N290" s="1" t="s">
        <v>1443</v>
      </c>
      <c r="O290" s="1" t="s">
        <v>1463</v>
      </c>
      <c r="P290" s="1" t="s">
        <v>2346</v>
      </c>
      <c r="Q290" s="1" t="s">
        <v>1283</v>
      </c>
    </row>
    <row r="291" spans="1:17">
      <c r="A291" s="2" t="str">
        <f t="shared" ca="1" si="15"/>
        <v>91</v>
      </c>
      <c r="B291" s="2" t="str">
        <f t="shared" ca="1" si="16"/>
        <v>2009</v>
      </c>
      <c r="C291" s="2" t="str">
        <f t="shared" ca="1" si="17"/>
        <v>11</v>
      </c>
      <c r="D291" s="1" t="s">
        <v>1487</v>
      </c>
      <c r="E291" s="1" t="s">
        <v>1292</v>
      </c>
      <c r="F291" s="1" t="s">
        <v>2610</v>
      </c>
      <c r="G291" s="1" t="s">
        <v>2646</v>
      </c>
      <c r="H291" s="1" t="s">
        <v>1296</v>
      </c>
      <c r="L291" s="1" t="s">
        <v>2647</v>
      </c>
      <c r="M291" s="1" t="s">
        <v>1291</v>
      </c>
      <c r="N291" s="1" t="s">
        <v>2600</v>
      </c>
      <c r="O291" s="1" t="s">
        <v>2347</v>
      </c>
      <c r="P291" s="1" t="s">
        <v>2348</v>
      </c>
      <c r="Q291" s="1" t="s">
        <v>1286</v>
      </c>
    </row>
    <row r="292" spans="1:17">
      <c r="A292" s="2" t="str">
        <f t="shared" ca="1" si="15"/>
        <v>91</v>
      </c>
      <c r="B292" s="2" t="str">
        <f t="shared" ca="1" si="16"/>
        <v>2009</v>
      </c>
      <c r="C292" s="2" t="str">
        <f t="shared" ca="1" si="17"/>
        <v>11</v>
      </c>
      <c r="D292" s="1" t="s">
        <v>1487</v>
      </c>
      <c r="E292" s="1" t="s">
        <v>1292</v>
      </c>
      <c r="F292" s="1" t="s">
        <v>2610</v>
      </c>
      <c r="G292" s="1" t="s">
        <v>2646</v>
      </c>
      <c r="H292" s="1" t="s">
        <v>1296</v>
      </c>
      <c r="L292" s="1" t="s">
        <v>2647</v>
      </c>
      <c r="M292" s="1" t="s">
        <v>1488</v>
      </c>
      <c r="N292" s="1" t="s">
        <v>2644</v>
      </c>
      <c r="O292" s="2" t="str">
        <f>N292&amp;"（"&amp;M292&amp;IF(D292="大会",IF(LEN(M292)&gt;0,$D$1,"")&amp;IF(E292="全","全国",E292&amp;"日本地方会")&amp;" 第"&amp;F292&amp;"回、","、")&amp;G292&amp;"/"&amp;H292&amp;"、"&amp;L292&amp;"）"</f>
        <v>司会記（一般演題：全国 第44回、2009/6、日本女子体育大学）</v>
      </c>
      <c r="Q292" s="1" t="s">
        <v>2115</v>
      </c>
    </row>
    <row r="293" spans="1:17">
      <c r="A293" s="2" t="str">
        <f t="shared" ca="1" si="15"/>
        <v>91</v>
      </c>
      <c r="B293" s="2" t="str">
        <f t="shared" ca="1" si="16"/>
        <v>2009</v>
      </c>
      <c r="C293" s="2" t="str">
        <f t="shared" ca="1" si="17"/>
        <v>11</v>
      </c>
      <c r="D293" s="1" t="s">
        <v>1487</v>
      </c>
      <c r="E293" s="1" t="s">
        <v>1292</v>
      </c>
      <c r="F293" s="1" t="s">
        <v>2121</v>
      </c>
      <c r="G293" s="1" t="s">
        <v>2365</v>
      </c>
      <c r="H293" s="1" t="s">
        <v>1296</v>
      </c>
      <c r="L293" s="1" t="s">
        <v>2366</v>
      </c>
      <c r="N293" s="1" t="s">
        <v>2638</v>
      </c>
      <c r="O293" s="1" t="s">
        <v>2363</v>
      </c>
      <c r="Q293" s="1" t="s">
        <v>339</v>
      </c>
    </row>
    <row r="294" spans="1:17">
      <c r="A294" s="2" t="str">
        <f t="shared" ca="1" si="15"/>
        <v>91</v>
      </c>
      <c r="B294" s="2" t="str">
        <f t="shared" ca="1" si="16"/>
        <v>2009</v>
      </c>
      <c r="C294" s="2" t="str">
        <f t="shared" ca="1" si="17"/>
        <v>11</v>
      </c>
      <c r="D294" s="1" t="s">
        <v>1316</v>
      </c>
      <c r="E294" s="1" t="s">
        <v>2163</v>
      </c>
      <c r="M294" s="1" t="s">
        <v>211</v>
      </c>
      <c r="N294" s="1" t="s">
        <v>2650</v>
      </c>
      <c r="O294" s="1" t="s">
        <v>1605</v>
      </c>
      <c r="Q294" s="1" t="s">
        <v>1260</v>
      </c>
    </row>
    <row r="295" spans="1:17">
      <c r="A295" s="2" t="str">
        <f t="shared" ca="1" si="15"/>
        <v>91</v>
      </c>
      <c r="B295" s="2" t="str">
        <f t="shared" ca="1" si="16"/>
        <v>2009</v>
      </c>
      <c r="C295" s="2" t="str">
        <f t="shared" ca="1" si="17"/>
        <v>11</v>
      </c>
      <c r="D295" s="1" t="s">
        <v>1199</v>
      </c>
      <c r="E295" s="1" t="s">
        <v>1436</v>
      </c>
      <c r="F295" s="1" t="s">
        <v>1437</v>
      </c>
      <c r="N295" s="1" t="s">
        <v>2368</v>
      </c>
      <c r="O295" s="1" t="s">
        <v>2349</v>
      </c>
      <c r="Q295" s="1" t="s">
        <v>2350</v>
      </c>
    </row>
    <row r="296" spans="1:17">
      <c r="A296" s="2" t="str">
        <f t="shared" ca="1" si="15"/>
        <v>91</v>
      </c>
      <c r="B296" s="2" t="str">
        <f t="shared" ca="1" si="16"/>
        <v>2009</v>
      </c>
      <c r="C296" s="2" t="str">
        <f t="shared" ca="1" si="17"/>
        <v>11</v>
      </c>
      <c r="D296" s="1" t="s">
        <v>1199</v>
      </c>
      <c r="E296" s="1" t="s">
        <v>1436</v>
      </c>
      <c r="F296" s="1" t="s">
        <v>1437</v>
      </c>
      <c r="M296" s="1" t="s">
        <v>874</v>
      </c>
      <c r="N296" s="1" t="s">
        <v>325</v>
      </c>
      <c r="O296" s="1" t="s">
        <v>2351</v>
      </c>
      <c r="Q296" s="1" t="s">
        <v>2116</v>
      </c>
    </row>
    <row r="297" spans="1:17">
      <c r="A297" s="2" t="str">
        <f t="shared" ca="1" si="15"/>
        <v>91</v>
      </c>
      <c r="B297" s="2" t="str">
        <f t="shared" ca="1" si="16"/>
        <v>2009</v>
      </c>
      <c r="C297" s="2" t="str">
        <f t="shared" ca="1" si="17"/>
        <v>11</v>
      </c>
      <c r="D297" s="1" t="s">
        <v>1316</v>
      </c>
      <c r="E297" s="1" t="s">
        <v>2163</v>
      </c>
      <c r="M297" s="1" t="s">
        <v>2762</v>
      </c>
      <c r="N297" s="1" t="s">
        <v>2367</v>
      </c>
      <c r="O297" s="1" t="s">
        <v>2352</v>
      </c>
      <c r="Q297" s="1" t="s">
        <v>1263</v>
      </c>
    </row>
    <row r="298" spans="1:17">
      <c r="A298" s="2" t="str">
        <f t="shared" ca="1" si="15"/>
        <v/>
      </c>
      <c r="B298" s="2" t="str">
        <f t="shared" ca="1" si="16"/>
        <v/>
      </c>
      <c r="C298" s="2" t="str">
        <f t="shared" ca="1" si="17"/>
        <v/>
      </c>
    </row>
    <row r="299" spans="1:17">
      <c r="A299" s="2" t="str">
        <f t="shared" ca="1" si="15"/>
        <v>92</v>
      </c>
      <c r="B299" s="2" t="str">
        <f t="shared" ca="1" si="16"/>
        <v>2010</v>
      </c>
      <c r="C299" s="2" t="str">
        <f t="shared" ca="1" si="17"/>
        <v>6</v>
      </c>
      <c r="D299" s="1" t="s">
        <v>1179</v>
      </c>
      <c r="E299" s="1" t="s">
        <v>2667</v>
      </c>
      <c r="F299" s="1" t="s">
        <v>2364</v>
      </c>
      <c r="G299" s="1" t="s">
        <v>1246</v>
      </c>
      <c r="H299" s="1" t="s">
        <v>1244</v>
      </c>
      <c r="O299" s="1" t="s">
        <v>2369</v>
      </c>
    </row>
    <row r="300" spans="1:17">
      <c r="A300" s="2" t="str">
        <f t="shared" ca="1" si="15"/>
        <v>92</v>
      </c>
      <c r="B300" s="2" t="str">
        <f t="shared" ca="1" si="16"/>
        <v>2010</v>
      </c>
      <c r="C300" s="2" t="str">
        <f t="shared" ca="1" si="17"/>
        <v>6</v>
      </c>
      <c r="D300" s="1" t="s">
        <v>1487</v>
      </c>
      <c r="E300" s="1" t="s">
        <v>1292</v>
      </c>
      <c r="F300" s="1" t="s">
        <v>2121</v>
      </c>
      <c r="G300" s="1" t="s">
        <v>2365</v>
      </c>
      <c r="H300" s="1" t="s">
        <v>1296</v>
      </c>
      <c r="K300" s="4" t="s">
        <v>1182</v>
      </c>
      <c r="L300" s="1" t="s">
        <v>2366</v>
      </c>
      <c r="N300" s="1" t="s">
        <v>2742</v>
      </c>
      <c r="O300" s="2" t="str">
        <f>N300&amp;"（"&amp;M300&amp;IF(D300="大会",IF(LEN(M300)&gt;0,$D$1,"")&amp;IF(E300="全","全国",E300&amp;"日本地方会")&amp;" 第"&amp;F300&amp;"回、","、")&amp;G300&amp;"/"&amp;H300&amp;"、"&amp;L300&amp;"）"</f>
        <v>案内（全国 第45回、2010/6、中京大学）</v>
      </c>
      <c r="Q300" s="1" t="s">
        <v>1236</v>
      </c>
    </row>
    <row r="301" spans="1:17">
      <c r="A301" s="2" t="str">
        <f t="shared" ca="1" si="15"/>
        <v>92</v>
      </c>
      <c r="B301" s="2" t="str">
        <f t="shared" ca="1" si="16"/>
        <v>2010</v>
      </c>
      <c r="C301" s="2" t="str">
        <f t="shared" ca="1" si="17"/>
        <v>6</v>
      </c>
      <c r="D301" s="1" t="s">
        <v>1431</v>
      </c>
      <c r="E301" s="1" t="s">
        <v>2370</v>
      </c>
      <c r="G301" s="1" t="s">
        <v>2365</v>
      </c>
      <c r="H301" s="1" t="s">
        <v>1296</v>
      </c>
      <c r="K301" s="4" t="s">
        <v>1432</v>
      </c>
      <c r="L301" s="1" t="s">
        <v>2366</v>
      </c>
      <c r="N301" s="1" t="s">
        <v>2743</v>
      </c>
      <c r="O301" s="2" t="str">
        <f>N301&amp;"（"&amp;M301&amp;IF(D301="大会",IF(LEN(M301)&gt;0,$D$1,"")&amp;IF(E301="全","全国",E301&amp;"日本地方会")&amp;" 第"&amp;F301&amp;"回、","、")&amp;G301&amp;"/"&amp;H301&amp;"、"&amp;L301&amp;"）"</f>
        <v>プログラム（、2010/6、中京大学）</v>
      </c>
      <c r="Q301" s="1" t="s">
        <v>1246</v>
      </c>
    </row>
    <row r="302" spans="1:17">
      <c r="A302" s="2" t="str">
        <f t="shared" ca="1" si="15"/>
        <v>92</v>
      </c>
      <c r="B302" s="2" t="str">
        <f t="shared" ca="1" si="16"/>
        <v>2010</v>
      </c>
      <c r="C302" s="2" t="str">
        <f t="shared" ca="1" si="17"/>
        <v>6</v>
      </c>
      <c r="D302" s="1" t="s">
        <v>1487</v>
      </c>
      <c r="E302" s="1" t="s">
        <v>1292</v>
      </c>
      <c r="F302" s="1" t="s">
        <v>2121</v>
      </c>
      <c r="G302" s="1" t="s">
        <v>2365</v>
      </c>
      <c r="H302" s="1" t="s">
        <v>1296</v>
      </c>
      <c r="K302" s="4" t="s">
        <v>1182</v>
      </c>
      <c r="L302" s="1" t="s">
        <v>2366</v>
      </c>
      <c r="N302" s="1" t="s">
        <v>2743</v>
      </c>
      <c r="O302" s="2" t="str">
        <f>N302&amp;"（"&amp;M302&amp;IF(D302="大会",IF(LEN(M302)&gt;0,$D$1,"")&amp;IF(E302="全","全国",E302&amp;"日本地方会")&amp;" 第"&amp;F302&amp;"回、","、")&amp;G302&amp;"/"&amp;H302&amp;"、"&amp;L302&amp;"）"</f>
        <v>プログラム（全国 第45回、2010/6、中京大学）</v>
      </c>
      <c r="Q302" s="1" t="s">
        <v>1229</v>
      </c>
    </row>
    <row r="303" spans="1:17">
      <c r="A303" s="2" t="str">
        <f t="shared" ca="1" si="15"/>
        <v>92</v>
      </c>
      <c r="B303" s="2" t="str">
        <f t="shared" ca="1" si="16"/>
        <v>2010</v>
      </c>
      <c r="C303" s="2" t="str">
        <f t="shared" ca="1" si="17"/>
        <v>6</v>
      </c>
      <c r="D303" s="1" t="s">
        <v>1317</v>
      </c>
      <c r="E303" s="1" t="s">
        <v>1292</v>
      </c>
      <c r="F303" s="1" t="s">
        <v>2121</v>
      </c>
      <c r="G303" s="1" t="s">
        <v>2365</v>
      </c>
      <c r="H303" s="1" t="s">
        <v>1296</v>
      </c>
      <c r="K303" s="4" t="s">
        <v>1182</v>
      </c>
      <c r="L303" s="1" t="s">
        <v>1382</v>
      </c>
      <c r="M303" s="1" t="s">
        <v>2360</v>
      </c>
      <c r="N303" s="1" t="s">
        <v>2742</v>
      </c>
      <c r="O303" s="2" t="str">
        <f>N303&amp;"（"&amp;M303&amp;IF(D303="大会",IF(LEN(M303)&gt;0,$D$1,"")&amp;IF(E303="全","全国",E303&amp;"日本地方会")&amp;" 第"&amp;F303&amp;"回、","、")&amp;G303&amp;"/"&amp;H303&amp;"、"&amp;L303&amp;"）"</f>
        <v>案内（夏季研究会、2010/6、三惠工業（株））</v>
      </c>
      <c r="Q303" s="1" t="s">
        <v>290</v>
      </c>
    </row>
    <row r="304" spans="1:17">
      <c r="A304" s="2" t="str">
        <f t="shared" ca="1" si="15"/>
        <v>92</v>
      </c>
      <c r="B304" s="2" t="str">
        <f t="shared" ca="1" si="16"/>
        <v>2010</v>
      </c>
      <c r="C304" s="2" t="str">
        <f t="shared" ca="1" si="17"/>
        <v>6</v>
      </c>
      <c r="D304" s="1" t="s">
        <v>1431</v>
      </c>
      <c r="E304" s="1" t="s">
        <v>1292</v>
      </c>
      <c r="F304" s="1" t="s">
        <v>2121</v>
      </c>
      <c r="G304" s="1" t="s">
        <v>2365</v>
      </c>
      <c r="H304" s="1" t="s">
        <v>1296</v>
      </c>
      <c r="K304" s="4" t="s">
        <v>1433</v>
      </c>
      <c r="L304" s="1" t="s">
        <v>2366</v>
      </c>
      <c r="M304" s="1" t="s">
        <v>687</v>
      </c>
      <c r="N304" s="1" t="s">
        <v>2356</v>
      </c>
      <c r="O304" s="1" t="s">
        <v>2371</v>
      </c>
      <c r="P304" s="1" t="s">
        <v>2372</v>
      </c>
      <c r="Q304" s="1" t="s">
        <v>1330</v>
      </c>
    </row>
    <row r="305" spans="1:17">
      <c r="A305" s="2" t="str">
        <f t="shared" ca="1" si="15"/>
        <v>92</v>
      </c>
      <c r="B305" s="2" t="str">
        <f t="shared" ca="1" si="16"/>
        <v>2010</v>
      </c>
      <c r="C305" s="2" t="str">
        <f t="shared" ca="1" si="17"/>
        <v>6</v>
      </c>
      <c r="D305" s="1" t="s">
        <v>1487</v>
      </c>
      <c r="E305" s="1" t="s">
        <v>1292</v>
      </c>
      <c r="F305" s="1" t="s">
        <v>2121</v>
      </c>
      <c r="G305" s="1" t="s">
        <v>2365</v>
      </c>
      <c r="H305" s="1" t="s">
        <v>1296</v>
      </c>
      <c r="K305" s="4" t="s">
        <v>1182</v>
      </c>
      <c r="L305" s="1" t="s">
        <v>2366</v>
      </c>
      <c r="M305" s="1" t="s">
        <v>1488</v>
      </c>
      <c r="N305" s="1" t="s">
        <v>1486</v>
      </c>
      <c r="O305" s="2" t="str">
        <f>N305&amp;"（"&amp;M305&amp;IF(D305="大会",IF(LEN(M305)&gt;0,$D$1,"")&amp;IF(E305="全","全国",E305&amp;"日本地方会")&amp;" 第"&amp;F305&amp;"回、","、")&amp;G305&amp;"/"&amp;H305&amp;"、"&amp;L305&amp;"）"</f>
        <v>抄録（一般演題：全国 第45回、2010/6、中京大学）</v>
      </c>
      <c r="Q305" s="1" t="s">
        <v>493</v>
      </c>
    </row>
    <row r="306" spans="1:17">
      <c r="A306" s="2" t="str">
        <f t="shared" ca="1" si="15"/>
        <v>92</v>
      </c>
      <c r="B306" s="2" t="str">
        <f t="shared" ca="1" si="16"/>
        <v>2010</v>
      </c>
      <c r="C306" s="2" t="str">
        <f t="shared" ca="1" si="17"/>
        <v>6</v>
      </c>
      <c r="D306" s="1" t="s">
        <v>1487</v>
      </c>
      <c r="E306" s="1" t="s">
        <v>1292</v>
      </c>
      <c r="F306" s="1" t="s">
        <v>2610</v>
      </c>
      <c r="G306" s="1" t="s">
        <v>2646</v>
      </c>
      <c r="H306" s="1" t="s">
        <v>1296</v>
      </c>
      <c r="L306" s="1" t="s">
        <v>2647</v>
      </c>
      <c r="M306" s="1" t="s">
        <v>687</v>
      </c>
      <c r="N306" s="1" t="s">
        <v>2678</v>
      </c>
      <c r="O306" s="1" t="s">
        <v>2373</v>
      </c>
      <c r="P306" s="1" t="s">
        <v>2374</v>
      </c>
      <c r="Q306" s="1" t="s">
        <v>2350</v>
      </c>
    </row>
    <row r="307" spans="1:17">
      <c r="A307" s="2" t="str">
        <f t="shared" ca="1" si="15"/>
        <v>92</v>
      </c>
      <c r="B307" s="2" t="str">
        <f t="shared" ca="1" si="16"/>
        <v>2010</v>
      </c>
      <c r="C307" s="2" t="str">
        <f t="shared" ca="1" si="17"/>
        <v>6</v>
      </c>
      <c r="D307" s="1" t="s">
        <v>1487</v>
      </c>
      <c r="E307" s="1" t="s">
        <v>1292</v>
      </c>
      <c r="F307" s="1" t="s">
        <v>2610</v>
      </c>
      <c r="G307" s="1" t="s">
        <v>2646</v>
      </c>
      <c r="H307" s="1" t="s">
        <v>1296</v>
      </c>
      <c r="L307" s="1" t="s">
        <v>2647</v>
      </c>
      <c r="M307" s="1" t="s">
        <v>1291</v>
      </c>
      <c r="N307" s="1" t="s">
        <v>2600</v>
      </c>
      <c r="O307" s="1" t="s">
        <v>2375</v>
      </c>
      <c r="P307" s="1" t="s">
        <v>1383</v>
      </c>
      <c r="Q307" s="1" t="s">
        <v>2633</v>
      </c>
    </row>
    <row r="308" spans="1:17">
      <c r="A308" s="2" t="str">
        <f t="shared" ca="1" si="15"/>
        <v>92</v>
      </c>
      <c r="B308" s="2" t="str">
        <f t="shared" ca="1" si="16"/>
        <v>2010</v>
      </c>
      <c r="C308" s="2" t="str">
        <f t="shared" ca="1" si="17"/>
        <v>6</v>
      </c>
      <c r="D308" s="1" t="s">
        <v>1487</v>
      </c>
      <c r="E308" s="1" t="s">
        <v>1491</v>
      </c>
      <c r="F308" s="1" t="s">
        <v>1294</v>
      </c>
      <c r="G308" s="1" t="s">
        <v>2646</v>
      </c>
      <c r="H308" s="1" t="s">
        <v>292</v>
      </c>
      <c r="L308" s="1" t="s">
        <v>2353</v>
      </c>
      <c r="M308" s="1" t="s">
        <v>1384</v>
      </c>
      <c r="N308" s="1" t="s">
        <v>2162</v>
      </c>
      <c r="O308" s="1" t="s">
        <v>1385</v>
      </c>
      <c r="P308" s="1" t="s">
        <v>2376</v>
      </c>
      <c r="Q308" s="1" t="s">
        <v>2172</v>
      </c>
    </row>
    <row r="309" spans="1:17">
      <c r="A309" s="2" t="str">
        <f t="shared" ca="1" si="15"/>
        <v>92</v>
      </c>
      <c r="B309" s="2" t="str">
        <f t="shared" ca="1" si="16"/>
        <v>2010</v>
      </c>
      <c r="C309" s="2" t="str">
        <f t="shared" ca="1" si="17"/>
        <v>6</v>
      </c>
      <c r="D309" s="1" t="s">
        <v>1487</v>
      </c>
      <c r="E309" s="1" t="s">
        <v>1491</v>
      </c>
      <c r="F309" s="1" t="s">
        <v>1294</v>
      </c>
      <c r="G309" s="1" t="s">
        <v>2646</v>
      </c>
      <c r="H309" s="1" t="s">
        <v>292</v>
      </c>
      <c r="L309" s="1" t="s">
        <v>2353</v>
      </c>
      <c r="M309" s="1" t="s">
        <v>1384</v>
      </c>
      <c r="N309" s="1" t="s">
        <v>2600</v>
      </c>
      <c r="O309" s="1" t="s">
        <v>2377</v>
      </c>
      <c r="P309" s="1" t="s">
        <v>1593</v>
      </c>
      <c r="Q309" s="1" t="s">
        <v>1266</v>
      </c>
    </row>
    <row r="310" spans="1:17">
      <c r="A310" s="2" t="str">
        <f t="shared" ca="1" si="15"/>
        <v>92</v>
      </c>
      <c r="B310" s="2" t="str">
        <f t="shared" ca="1" si="16"/>
        <v>2010</v>
      </c>
      <c r="C310" s="2" t="str">
        <f t="shared" ca="1" si="17"/>
        <v>6</v>
      </c>
      <c r="D310" s="1" t="s">
        <v>1487</v>
      </c>
      <c r="E310" s="1" t="s">
        <v>2109</v>
      </c>
      <c r="F310" s="1" t="s">
        <v>2115</v>
      </c>
      <c r="G310" s="1" t="s">
        <v>2354</v>
      </c>
      <c r="H310" s="1" t="s">
        <v>1494</v>
      </c>
      <c r="L310" s="1" t="s">
        <v>2355</v>
      </c>
      <c r="N310" s="1" t="s">
        <v>2743</v>
      </c>
      <c r="O310" s="2" t="str">
        <f>N310&amp;"（"&amp;M310&amp;IF(D310="大会",IF(LEN(M310)&gt;0,$D$1,"")&amp;IF(E310="全","全国",E310&amp;"日本地方会")&amp;" 第"&amp;F310&amp;"回、","、")&amp;G310&amp;"/"&amp;H310&amp;"、"&amp;L310&amp;"）"</f>
        <v>プログラム（西日本地方会 第35回、2009/12、北九州国際会議場）</v>
      </c>
      <c r="Q310" s="1" t="s">
        <v>1269</v>
      </c>
    </row>
    <row r="311" spans="1:17">
      <c r="A311" s="2" t="str">
        <f t="shared" ca="1" si="15"/>
        <v>92</v>
      </c>
      <c r="B311" s="2" t="str">
        <f t="shared" ca="1" si="16"/>
        <v>2010</v>
      </c>
      <c r="C311" s="2" t="str">
        <f t="shared" ca="1" si="17"/>
        <v>6</v>
      </c>
      <c r="D311" s="1" t="s">
        <v>1487</v>
      </c>
      <c r="E311" s="1" t="s">
        <v>2109</v>
      </c>
      <c r="F311" s="1" t="s">
        <v>2115</v>
      </c>
      <c r="G311" s="1" t="s">
        <v>2354</v>
      </c>
      <c r="H311" s="1" t="s">
        <v>1494</v>
      </c>
      <c r="L311" s="1" t="s">
        <v>2355</v>
      </c>
      <c r="M311" s="1" t="s">
        <v>1291</v>
      </c>
      <c r="N311" s="1" t="s">
        <v>2162</v>
      </c>
      <c r="O311" s="1" t="s">
        <v>1594</v>
      </c>
      <c r="P311" s="1" t="s">
        <v>2378</v>
      </c>
      <c r="Q311" s="1" t="s">
        <v>2174</v>
      </c>
    </row>
    <row r="312" spans="1:17">
      <c r="A312" s="2" t="str">
        <f t="shared" ca="1" si="15"/>
        <v>92</v>
      </c>
      <c r="B312" s="2" t="str">
        <f t="shared" ca="1" si="16"/>
        <v>2010</v>
      </c>
      <c r="C312" s="2" t="str">
        <f t="shared" ca="1" si="17"/>
        <v>6</v>
      </c>
      <c r="D312" s="1" t="s">
        <v>1487</v>
      </c>
      <c r="E312" s="1" t="s">
        <v>2109</v>
      </c>
      <c r="F312" s="1" t="s">
        <v>2115</v>
      </c>
      <c r="G312" s="1" t="s">
        <v>2354</v>
      </c>
      <c r="H312" s="1" t="s">
        <v>1494</v>
      </c>
      <c r="L312" s="1" t="s">
        <v>2355</v>
      </c>
      <c r="M312" s="1" t="s">
        <v>1291</v>
      </c>
      <c r="N312" s="1" t="s">
        <v>2600</v>
      </c>
      <c r="O312" s="1" t="s">
        <v>2379</v>
      </c>
      <c r="P312" s="1" t="s">
        <v>1595</v>
      </c>
      <c r="Q312" s="1" t="s">
        <v>1271</v>
      </c>
    </row>
    <row r="313" spans="1:17">
      <c r="A313" s="2" t="str">
        <f t="shared" ca="1" si="15"/>
        <v>92</v>
      </c>
      <c r="B313" s="2" t="str">
        <f t="shared" ca="1" si="16"/>
        <v>2010</v>
      </c>
      <c r="C313" s="2" t="str">
        <f t="shared" ca="1" si="17"/>
        <v>6</v>
      </c>
      <c r="D313" s="1" t="s">
        <v>1487</v>
      </c>
      <c r="E313" s="1" t="s">
        <v>2109</v>
      </c>
      <c r="F313" s="1" t="s">
        <v>2115</v>
      </c>
      <c r="G313" s="1" t="s">
        <v>2354</v>
      </c>
      <c r="H313" s="1" t="s">
        <v>1494</v>
      </c>
      <c r="L313" s="1" t="s">
        <v>2355</v>
      </c>
      <c r="M313" s="1" t="s">
        <v>1488</v>
      </c>
      <c r="N313" s="1" t="s">
        <v>1486</v>
      </c>
      <c r="O313" s="2" t="str">
        <f>N313&amp;"（"&amp;M313&amp;IF(D313="大会",IF(LEN(M313)&gt;0,$D$1,"")&amp;IF(E313="全","全国",E313&amp;"日本地方会")&amp;" 第"&amp;F313&amp;"回、","、")&amp;G313&amp;"/"&amp;H313&amp;"、"&amp;L313&amp;"）"</f>
        <v>抄録（一般演題：西日本地方会 第35回、2009/12、北九州国際会議場）</v>
      </c>
      <c r="Q313" s="1" t="s">
        <v>2118</v>
      </c>
    </row>
    <row r="314" spans="1:17">
      <c r="A314" s="2" t="str">
        <f t="shared" ca="1" si="15"/>
        <v>92</v>
      </c>
      <c r="B314" s="2" t="str">
        <f t="shared" ca="1" si="16"/>
        <v>2010</v>
      </c>
      <c r="C314" s="2" t="str">
        <f t="shared" ca="1" si="17"/>
        <v>6</v>
      </c>
      <c r="D314" s="1" t="s">
        <v>1297</v>
      </c>
      <c r="E314" s="1" t="s">
        <v>1483</v>
      </c>
      <c r="K314" s="4" t="s">
        <v>2604</v>
      </c>
      <c r="L314" s="1" t="s">
        <v>2751</v>
      </c>
      <c r="M314" s="1" t="s">
        <v>687</v>
      </c>
      <c r="N314" s="1" t="s">
        <v>1302</v>
      </c>
      <c r="O314" s="1" t="s">
        <v>1597</v>
      </c>
      <c r="Q314" s="1" t="s">
        <v>214</v>
      </c>
    </row>
    <row r="315" spans="1:17">
      <c r="A315" s="2" t="str">
        <f t="shared" ca="1" si="15"/>
        <v>92</v>
      </c>
      <c r="B315" s="2" t="str">
        <f t="shared" ca="1" si="16"/>
        <v>2010</v>
      </c>
      <c r="C315" s="2" t="str">
        <f t="shared" ca="1" si="17"/>
        <v>6</v>
      </c>
      <c r="D315" s="1" t="s">
        <v>1297</v>
      </c>
      <c r="E315" s="1" t="s">
        <v>1483</v>
      </c>
      <c r="K315" s="4" t="s">
        <v>2604</v>
      </c>
      <c r="L315" s="1" t="s">
        <v>2751</v>
      </c>
      <c r="M315" s="1" t="s">
        <v>1596</v>
      </c>
      <c r="N315" s="1" t="s">
        <v>2059</v>
      </c>
      <c r="O315" s="1" t="s">
        <v>2380</v>
      </c>
      <c r="P315" s="1" t="s">
        <v>2381</v>
      </c>
      <c r="Q315" s="1" t="s">
        <v>214</v>
      </c>
    </row>
    <row r="316" spans="1:17">
      <c r="A316" s="2" t="str">
        <f t="shared" ca="1" si="15"/>
        <v>92</v>
      </c>
      <c r="B316" s="2" t="str">
        <f t="shared" ca="1" si="16"/>
        <v>2010</v>
      </c>
      <c r="C316" s="2" t="str">
        <f t="shared" ca="1" si="17"/>
        <v>6</v>
      </c>
      <c r="D316" s="1" t="s">
        <v>1297</v>
      </c>
      <c r="E316" s="1" t="s">
        <v>1483</v>
      </c>
      <c r="K316" s="4" t="s">
        <v>2604</v>
      </c>
      <c r="L316" s="1" t="s">
        <v>2751</v>
      </c>
      <c r="M316" s="1" t="s">
        <v>1596</v>
      </c>
      <c r="N316" s="1" t="s">
        <v>2059</v>
      </c>
      <c r="O316" s="1" t="s">
        <v>2382</v>
      </c>
      <c r="P316" s="1" t="s">
        <v>2383</v>
      </c>
      <c r="Q316" s="1" t="s">
        <v>218</v>
      </c>
    </row>
    <row r="317" spans="1:17">
      <c r="A317" s="2" t="str">
        <f t="shared" ca="1" si="15"/>
        <v>92</v>
      </c>
      <c r="B317" s="2" t="str">
        <f t="shared" ca="1" si="16"/>
        <v>2010</v>
      </c>
      <c r="C317" s="2" t="str">
        <f t="shared" ca="1" si="17"/>
        <v>6</v>
      </c>
      <c r="D317" s="1" t="s">
        <v>1297</v>
      </c>
      <c r="E317" s="1" t="s">
        <v>1483</v>
      </c>
      <c r="K317" s="4" t="s">
        <v>2604</v>
      </c>
      <c r="L317" s="1" t="s">
        <v>2751</v>
      </c>
      <c r="M317" s="1" t="s">
        <v>1596</v>
      </c>
      <c r="N317" s="1" t="s">
        <v>2059</v>
      </c>
      <c r="O317" s="1" t="s">
        <v>2384</v>
      </c>
      <c r="P317" s="1" t="s">
        <v>2385</v>
      </c>
      <c r="Q317" s="1" t="s">
        <v>2386</v>
      </c>
    </row>
    <row r="318" spans="1:17">
      <c r="A318" s="2" t="str">
        <f t="shared" ca="1" si="15"/>
        <v>92</v>
      </c>
      <c r="B318" s="2" t="str">
        <f t="shared" ca="1" si="16"/>
        <v>2010</v>
      </c>
      <c r="C318" s="2" t="str">
        <f t="shared" ca="1" si="17"/>
        <v>6</v>
      </c>
      <c r="D318" s="1" t="s">
        <v>1297</v>
      </c>
      <c r="E318" s="1" t="s">
        <v>1483</v>
      </c>
      <c r="K318" s="4" t="s">
        <v>2604</v>
      </c>
      <c r="L318" s="1" t="s">
        <v>2751</v>
      </c>
      <c r="M318" s="1" t="s">
        <v>1596</v>
      </c>
      <c r="N318" s="1" t="s">
        <v>2059</v>
      </c>
      <c r="O318" s="1" t="s">
        <v>2387</v>
      </c>
      <c r="P318" s="1" t="s">
        <v>2388</v>
      </c>
      <c r="Q318" s="1" t="s">
        <v>2668</v>
      </c>
    </row>
    <row r="319" spans="1:17">
      <c r="A319" s="2" t="str">
        <f t="shared" ca="1" si="15"/>
        <v>92</v>
      </c>
      <c r="B319" s="2" t="str">
        <f t="shared" ca="1" si="16"/>
        <v>2010</v>
      </c>
      <c r="C319" s="2" t="str">
        <f t="shared" ca="1" si="17"/>
        <v>6</v>
      </c>
      <c r="D319" s="1" t="s">
        <v>1297</v>
      </c>
      <c r="E319" s="1" t="s">
        <v>1483</v>
      </c>
      <c r="K319" s="4" t="s">
        <v>2604</v>
      </c>
      <c r="L319" s="1" t="s">
        <v>2751</v>
      </c>
      <c r="M319" s="1" t="s">
        <v>1596</v>
      </c>
      <c r="N319" s="1" t="s">
        <v>2059</v>
      </c>
      <c r="O319" s="1" t="s">
        <v>2389</v>
      </c>
      <c r="P319" s="1" t="s">
        <v>2390</v>
      </c>
      <c r="Q319" s="1" t="s">
        <v>2391</v>
      </c>
    </row>
    <row r="320" spans="1:17">
      <c r="A320" s="2" t="str">
        <f t="shared" ca="1" si="15"/>
        <v>92</v>
      </c>
      <c r="B320" s="2" t="str">
        <f t="shared" ca="1" si="16"/>
        <v>2010</v>
      </c>
      <c r="C320" s="2" t="str">
        <f t="shared" ca="1" si="17"/>
        <v>6</v>
      </c>
      <c r="D320" s="1" t="s">
        <v>1297</v>
      </c>
      <c r="E320" s="1" t="s">
        <v>1483</v>
      </c>
      <c r="K320" s="4" t="s">
        <v>2604</v>
      </c>
      <c r="L320" s="1" t="s">
        <v>2751</v>
      </c>
      <c r="M320" s="1" t="s">
        <v>1596</v>
      </c>
      <c r="N320" s="1" t="s">
        <v>2059</v>
      </c>
      <c r="O320" s="1" t="s">
        <v>1378</v>
      </c>
      <c r="P320" s="1" t="s">
        <v>1379</v>
      </c>
      <c r="Q320" s="1" t="s">
        <v>1380</v>
      </c>
    </row>
    <row r="321" spans="1:17">
      <c r="A321" s="2" t="str">
        <f t="shared" ca="1" si="15"/>
        <v>92</v>
      </c>
      <c r="B321" s="2" t="str">
        <f t="shared" ca="1" si="16"/>
        <v>2010</v>
      </c>
      <c r="C321" s="2" t="str">
        <f t="shared" ca="1" si="17"/>
        <v>6</v>
      </c>
      <c r="D321" s="1" t="s">
        <v>1307</v>
      </c>
      <c r="E321" s="1" t="s">
        <v>1292</v>
      </c>
      <c r="F321" s="1" t="s">
        <v>1598</v>
      </c>
      <c r="H321" s="1" t="s">
        <v>1309</v>
      </c>
      <c r="N321" s="1" t="s">
        <v>1274</v>
      </c>
      <c r="O321" s="2" t="str">
        <f>N321&amp;$D$1&amp;IF(LEFT(N321,2)="総会",G321&amp;"年度","第"&amp;F321&amp;"期第"&amp;H321&amp;"回")</f>
        <v>理事会：第20期第1回</v>
      </c>
      <c r="Q321" s="1" t="s">
        <v>1863</v>
      </c>
    </row>
    <row r="322" spans="1:17">
      <c r="A322" s="2" t="str">
        <f t="shared" ca="1" si="15"/>
        <v>92</v>
      </c>
      <c r="B322" s="2" t="str">
        <f t="shared" ca="1" si="16"/>
        <v>2010</v>
      </c>
      <c r="C322" s="2" t="str">
        <f t="shared" ca="1" si="17"/>
        <v>6</v>
      </c>
      <c r="D322" s="1" t="s">
        <v>1307</v>
      </c>
      <c r="E322" s="1" t="s">
        <v>1292</v>
      </c>
      <c r="F322" s="1" t="s">
        <v>1598</v>
      </c>
      <c r="H322" s="1" t="s">
        <v>1310</v>
      </c>
      <c r="N322" s="1" t="s">
        <v>1274</v>
      </c>
      <c r="O322" s="2" t="str">
        <f t="shared" ref="O322:O327" si="18">N322&amp;$D$1&amp;IF(LEFT(N322,2)="総会",G322&amp;"年度","第"&amp;F322&amp;"期第"&amp;H322&amp;"回")</f>
        <v>理事会：第20期第2回</v>
      </c>
      <c r="Q322" s="1" t="s">
        <v>1601</v>
      </c>
    </row>
    <row r="323" spans="1:17">
      <c r="A323" s="2" t="str">
        <f t="shared" ca="1" si="15"/>
        <v>92</v>
      </c>
      <c r="B323" s="2" t="str">
        <f t="shared" ca="1" si="16"/>
        <v>2010</v>
      </c>
      <c r="C323" s="2" t="str">
        <f t="shared" ca="1" si="17"/>
        <v>6</v>
      </c>
      <c r="D323" s="1" t="s">
        <v>1307</v>
      </c>
      <c r="E323" s="1" t="s">
        <v>1292</v>
      </c>
      <c r="F323" s="1" t="s">
        <v>1598</v>
      </c>
      <c r="H323" s="1" t="s">
        <v>1312</v>
      </c>
      <c r="N323" s="1" t="s">
        <v>1274</v>
      </c>
      <c r="O323" s="2" t="str">
        <f t="shared" si="18"/>
        <v>理事会：第20期第3回</v>
      </c>
      <c r="Q323" s="1" t="s">
        <v>1599</v>
      </c>
    </row>
    <row r="324" spans="1:17">
      <c r="A324" s="2" t="str">
        <f t="shared" ref="A324:A384" ca="1" si="19">IF(LEN($D324)&gt;0,IF($D324="●",E324,OFFSET(A324,IF(LEN(OFFSET(A324,-1,0))&gt;=1,-1,-2),0)),"")</f>
        <v>92</v>
      </c>
      <c r="B324" s="2" t="str">
        <f t="shared" ref="B324:B384" ca="1" si="20">IF(LEN($D324)&gt;0,IF($D324="●",F324,OFFSET(B324,IF(LEN(OFFSET(B324,-1,0))&gt;=1,-1,-2),0)),"")</f>
        <v>2010</v>
      </c>
      <c r="C324" s="2" t="str">
        <f t="shared" ref="C324:C384" ca="1" si="21">IF(LEN($D324)&gt;0,IF($D324="●",G324,OFFSET(C324,IF(LEN(OFFSET(C324,-1,0))&gt;=1,-1,-2),0)),"")</f>
        <v>6</v>
      </c>
      <c r="D324" s="1" t="s">
        <v>1307</v>
      </c>
      <c r="E324" s="1" t="s">
        <v>1292</v>
      </c>
      <c r="F324" s="1" t="s">
        <v>1598</v>
      </c>
      <c r="H324" s="1" t="s">
        <v>1313</v>
      </c>
      <c r="N324" s="1" t="s">
        <v>1274</v>
      </c>
      <c r="O324" s="2" t="str">
        <f t="shared" si="18"/>
        <v>理事会：第20期第4回</v>
      </c>
      <c r="Q324" s="1" t="s">
        <v>1600</v>
      </c>
    </row>
    <row r="325" spans="1:17">
      <c r="A325" s="2" t="str">
        <f t="shared" ca="1" si="19"/>
        <v>92</v>
      </c>
      <c r="B325" s="2" t="str">
        <f t="shared" ca="1" si="20"/>
        <v>2010</v>
      </c>
      <c r="C325" s="2" t="str">
        <f t="shared" ca="1" si="21"/>
        <v>6</v>
      </c>
      <c r="D325" s="1" t="s">
        <v>1307</v>
      </c>
      <c r="E325" s="1" t="s">
        <v>1292</v>
      </c>
      <c r="F325" s="1" t="s">
        <v>1598</v>
      </c>
      <c r="H325" s="1" t="s">
        <v>1315</v>
      </c>
      <c r="N325" s="1" t="s">
        <v>1274</v>
      </c>
      <c r="O325" s="2" t="str">
        <f t="shared" si="18"/>
        <v>理事会：第20期第5回</v>
      </c>
      <c r="Q325" s="1" t="s">
        <v>1602</v>
      </c>
    </row>
    <row r="326" spans="1:17">
      <c r="A326" s="2" t="str">
        <f t="shared" ca="1" si="19"/>
        <v>92</v>
      </c>
      <c r="B326" s="2" t="str">
        <f t="shared" ca="1" si="20"/>
        <v>2010</v>
      </c>
      <c r="C326" s="2" t="str">
        <f t="shared" ca="1" si="21"/>
        <v>6</v>
      </c>
      <c r="D326" s="1" t="s">
        <v>1307</v>
      </c>
      <c r="E326" s="1" t="s">
        <v>1292</v>
      </c>
      <c r="F326" s="1" t="s">
        <v>1598</v>
      </c>
      <c r="H326" s="1" t="s">
        <v>1296</v>
      </c>
      <c r="N326" s="1" t="s">
        <v>1274</v>
      </c>
      <c r="O326" s="2" t="str">
        <f t="shared" si="18"/>
        <v>理事会：第20期第6回</v>
      </c>
      <c r="Q326" s="1" t="s">
        <v>1602</v>
      </c>
    </row>
    <row r="327" spans="1:17">
      <c r="A327" s="2" t="str">
        <f t="shared" ca="1" si="19"/>
        <v>92</v>
      </c>
      <c r="B327" s="2" t="str">
        <f t="shared" ca="1" si="20"/>
        <v>2010</v>
      </c>
      <c r="C327" s="2" t="str">
        <f t="shared" ca="1" si="21"/>
        <v>6</v>
      </c>
      <c r="D327" s="1" t="s">
        <v>1307</v>
      </c>
      <c r="E327" s="1" t="s">
        <v>1292</v>
      </c>
      <c r="F327" s="1" t="s">
        <v>1598</v>
      </c>
      <c r="H327" s="1" t="s">
        <v>2123</v>
      </c>
      <c r="N327" s="1" t="s">
        <v>1274</v>
      </c>
      <c r="O327" s="2" t="str">
        <f t="shared" si="18"/>
        <v>理事会：第20期第7回</v>
      </c>
      <c r="Q327" s="1" t="s">
        <v>1865</v>
      </c>
    </row>
    <row r="328" spans="1:17">
      <c r="A328" s="2" t="str">
        <f t="shared" ca="1" si="19"/>
        <v>92</v>
      </c>
      <c r="B328" s="2" t="str">
        <f t="shared" ca="1" si="20"/>
        <v>2010</v>
      </c>
      <c r="C328" s="2" t="str">
        <f t="shared" ca="1" si="21"/>
        <v>6</v>
      </c>
      <c r="D328" s="1" t="s">
        <v>1307</v>
      </c>
      <c r="E328" s="1" t="s">
        <v>1292</v>
      </c>
      <c r="F328" s="1" t="s">
        <v>1598</v>
      </c>
      <c r="H328" s="1" t="s">
        <v>1481</v>
      </c>
      <c r="N328" s="1" t="s">
        <v>1274</v>
      </c>
      <c r="O328" s="2" t="str">
        <f>N328&amp;$D$1&amp;IF(LEFT(N328,2)="総会",G328&amp;"年度","第"&amp;F328&amp;"期第"&amp;H328&amp;"回")</f>
        <v>理事会：第20期第8回</v>
      </c>
      <c r="Q328" s="1" t="s">
        <v>1603</v>
      </c>
    </row>
    <row r="329" spans="1:17">
      <c r="A329" s="2" t="str">
        <f t="shared" ca="1" si="19"/>
        <v>92</v>
      </c>
      <c r="B329" s="2" t="str">
        <f t="shared" ca="1" si="20"/>
        <v>2010</v>
      </c>
      <c r="C329" s="2" t="str">
        <f t="shared" ca="1" si="21"/>
        <v>6</v>
      </c>
      <c r="D329" s="1" t="s">
        <v>1307</v>
      </c>
      <c r="E329" s="1" t="s">
        <v>1292</v>
      </c>
      <c r="G329" s="1" t="s">
        <v>2365</v>
      </c>
      <c r="N329" s="1" t="s">
        <v>1411</v>
      </c>
      <c r="O329" s="2" t="str">
        <f>N329&amp;$D$1&amp;IF(LEFT(N329,2)="総会",G329&amp;"年度","第"&amp;F329&amp;"期第"&amp;H329&amp;"回")</f>
        <v>総会資料：2010年度</v>
      </c>
      <c r="Q329" s="1" t="s">
        <v>1866</v>
      </c>
    </row>
    <row r="330" spans="1:17">
      <c r="A330" s="2" t="str">
        <f t="shared" ca="1" si="19"/>
        <v>92</v>
      </c>
      <c r="B330" s="2" t="str">
        <f t="shared" ca="1" si="20"/>
        <v>2010</v>
      </c>
      <c r="C330" s="2" t="str">
        <f t="shared" ca="1" si="21"/>
        <v>6</v>
      </c>
      <c r="D330" s="1" t="s">
        <v>1199</v>
      </c>
      <c r="E330" s="1" t="s">
        <v>1436</v>
      </c>
      <c r="F330" s="1" t="s">
        <v>1437</v>
      </c>
      <c r="M330" s="1" t="s">
        <v>874</v>
      </c>
      <c r="N330" s="1" t="s">
        <v>325</v>
      </c>
      <c r="O330" s="1" t="s">
        <v>1604</v>
      </c>
      <c r="Q330" s="1" t="s">
        <v>1869</v>
      </c>
    </row>
    <row r="331" spans="1:17">
      <c r="A331" s="2" t="str">
        <f t="shared" ca="1" si="19"/>
        <v>92</v>
      </c>
      <c r="B331" s="2" t="str">
        <f t="shared" ca="1" si="20"/>
        <v>2010</v>
      </c>
      <c r="C331" s="2" t="str">
        <f t="shared" ca="1" si="21"/>
        <v>6</v>
      </c>
      <c r="D331" s="1" t="s">
        <v>1316</v>
      </c>
      <c r="E331" s="1" t="s">
        <v>2163</v>
      </c>
      <c r="M331" s="1" t="s">
        <v>211</v>
      </c>
      <c r="N331" s="1" t="s">
        <v>2650</v>
      </c>
      <c r="O331" s="1" t="s">
        <v>1605</v>
      </c>
      <c r="Q331" s="1" t="s">
        <v>291</v>
      </c>
    </row>
    <row r="332" spans="1:17">
      <c r="A332" s="2" t="str">
        <f t="shared" ca="1" si="19"/>
        <v/>
      </c>
      <c r="B332" s="2" t="str">
        <f t="shared" ca="1" si="20"/>
        <v/>
      </c>
      <c r="C332" s="2" t="str">
        <f t="shared" ca="1" si="21"/>
        <v/>
      </c>
    </row>
    <row r="333" spans="1:17">
      <c r="A333" s="2" t="str">
        <f t="shared" ca="1" si="19"/>
        <v>93</v>
      </c>
      <c r="B333" s="2" t="str">
        <f t="shared" ca="1" si="20"/>
        <v>2010</v>
      </c>
      <c r="C333" s="2" t="str">
        <f t="shared" ca="1" si="21"/>
        <v>11</v>
      </c>
      <c r="D333" s="1" t="s">
        <v>1179</v>
      </c>
      <c r="E333" s="1" t="s">
        <v>1456</v>
      </c>
      <c r="F333" s="1" t="s">
        <v>2364</v>
      </c>
      <c r="G333" s="1" t="s">
        <v>913</v>
      </c>
      <c r="H333" s="1" t="s">
        <v>1229</v>
      </c>
      <c r="O333" s="1" t="s">
        <v>2034</v>
      </c>
    </row>
    <row r="334" spans="1:17">
      <c r="A334" s="2" t="str">
        <f t="shared" ca="1" si="19"/>
        <v>93</v>
      </c>
      <c r="B334" s="2" t="str">
        <f t="shared" ca="1" si="20"/>
        <v>2010</v>
      </c>
      <c r="C334" s="2" t="str">
        <f t="shared" ca="1" si="21"/>
        <v>11</v>
      </c>
      <c r="D334" s="1" t="s">
        <v>2164</v>
      </c>
      <c r="E334" s="1" t="s">
        <v>1491</v>
      </c>
      <c r="F334" s="1" t="s">
        <v>2050</v>
      </c>
      <c r="G334" s="1" t="s">
        <v>2365</v>
      </c>
      <c r="H334" s="1" t="s">
        <v>292</v>
      </c>
      <c r="L334" s="1" t="s">
        <v>2051</v>
      </c>
      <c r="M334" s="1" t="s">
        <v>2164</v>
      </c>
      <c r="N334" s="1" t="s">
        <v>2743</v>
      </c>
      <c r="O334" s="2" t="str">
        <f>N334&amp;"（"&amp;M334&amp;IF(D334="大会",IF(LEN(M334)&gt;0,$D$1,"")&amp;IF(E334="全","全国",E334&amp;"日本地方会")&amp;" 第"&amp;F334&amp;"回、","、")&amp;G334&amp;"/"&amp;H334&amp;"、"&amp;L334&amp;"）"</f>
        <v>プログラム（シンポジウム、2010/11、電気通信大学）</v>
      </c>
      <c r="Q334" s="1" t="s">
        <v>1236</v>
      </c>
    </row>
    <row r="335" spans="1:17">
      <c r="A335" s="2" t="str">
        <f t="shared" ca="1" si="19"/>
        <v>93</v>
      </c>
      <c r="B335" s="2" t="str">
        <f t="shared" ca="1" si="20"/>
        <v>2010</v>
      </c>
      <c r="C335" s="2" t="str">
        <f t="shared" ca="1" si="21"/>
        <v>11</v>
      </c>
      <c r="D335" s="1" t="s">
        <v>1487</v>
      </c>
      <c r="E335" s="1" t="s">
        <v>1491</v>
      </c>
      <c r="F335" s="1" t="s">
        <v>2050</v>
      </c>
      <c r="G335" s="1" t="s">
        <v>2365</v>
      </c>
      <c r="H335" s="1" t="s">
        <v>292</v>
      </c>
      <c r="L335" s="1" t="s">
        <v>2051</v>
      </c>
      <c r="N335" s="1" t="s">
        <v>2742</v>
      </c>
      <c r="O335" s="2" t="str">
        <f>N335&amp;"（"&amp;M335&amp;IF(D335="大会",IF(LEN(M335)&gt;0,$D$1,"")&amp;IF(E335="全","全国",E335&amp;"日本地方会")&amp;" 第"&amp;F335&amp;"回、","、")&amp;G335&amp;"/"&amp;H335&amp;"、"&amp;L335&amp;"）"</f>
        <v>案内（東日本地方会 第39回、2010/11、電気通信大学）</v>
      </c>
      <c r="P335" s="1" t="s">
        <v>2035</v>
      </c>
      <c r="Q335" s="1" t="s">
        <v>1241</v>
      </c>
    </row>
    <row r="336" spans="1:17">
      <c r="A336" s="2" t="str">
        <f t="shared" ca="1" si="19"/>
        <v>93</v>
      </c>
      <c r="B336" s="2" t="str">
        <f t="shared" ca="1" si="20"/>
        <v>2010</v>
      </c>
      <c r="C336" s="2" t="str">
        <f t="shared" ca="1" si="21"/>
        <v>11</v>
      </c>
      <c r="D336" s="1" t="s">
        <v>1487</v>
      </c>
      <c r="E336" s="1" t="s">
        <v>1491</v>
      </c>
      <c r="F336" s="1" t="s">
        <v>2050</v>
      </c>
      <c r="G336" s="1" t="s">
        <v>2365</v>
      </c>
      <c r="H336" s="1" t="s">
        <v>292</v>
      </c>
      <c r="L336" s="1" t="s">
        <v>2051</v>
      </c>
      <c r="N336" s="1" t="s">
        <v>2743</v>
      </c>
      <c r="O336" s="2" t="str">
        <f>N336&amp;"（"&amp;M336&amp;IF(D336="大会",IF(LEN(M336)&gt;0,$D$1,"")&amp;IF(E336="全","全国",E336&amp;"日本地方会")&amp;" 第"&amp;F336&amp;"回、","、")&amp;G336&amp;"/"&amp;H336&amp;"、"&amp;L336&amp;"）"</f>
        <v>プログラム（東日本地方会 第39回、2010/11、電気通信大学）</v>
      </c>
      <c r="Q336" s="1" t="s">
        <v>1312</v>
      </c>
    </row>
    <row r="337" spans="1:17">
      <c r="A337" s="2" t="str">
        <f t="shared" ca="1" si="19"/>
        <v>93</v>
      </c>
      <c r="B337" s="2" t="str">
        <f t="shared" ca="1" si="20"/>
        <v>2010</v>
      </c>
      <c r="C337" s="2" t="str">
        <f t="shared" ca="1" si="21"/>
        <v>11</v>
      </c>
      <c r="D337" s="1" t="s">
        <v>1487</v>
      </c>
      <c r="E337" s="1" t="s">
        <v>1292</v>
      </c>
      <c r="F337" s="1" t="s">
        <v>2117</v>
      </c>
      <c r="G337" s="1" t="s">
        <v>2053</v>
      </c>
      <c r="H337" s="1" t="s">
        <v>1296</v>
      </c>
      <c r="L337" s="1" t="s">
        <v>2054</v>
      </c>
      <c r="N337" s="1" t="s">
        <v>2638</v>
      </c>
      <c r="O337" s="1" t="s">
        <v>2055</v>
      </c>
      <c r="Q337" s="1" t="s">
        <v>1244</v>
      </c>
    </row>
    <row r="338" spans="1:17">
      <c r="A338" s="2" t="str">
        <f t="shared" ca="1" si="19"/>
        <v/>
      </c>
      <c r="B338" s="2" t="str">
        <f t="shared" ca="1" si="20"/>
        <v/>
      </c>
      <c r="C338" s="2" t="str">
        <f t="shared" ca="1" si="21"/>
        <v/>
      </c>
      <c r="O338" s="1" t="s">
        <v>2036</v>
      </c>
      <c r="P338" s="1" t="s">
        <v>2037</v>
      </c>
      <c r="Q338" s="1" t="s">
        <v>1314</v>
      </c>
    </row>
    <row r="339" spans="1:17">
      <c r="A339" s="2" t="str">
        <f t="shared" ca="1" si="19"/>
        <v>93</v>
      </c>
      <c r="B339" s="2" t="str">
        <f t="shared" ca="1" si="20"/>
        <v>2010</v>
      </c>
      <c r="C339" s="2" t="str">
        <f t="shared" ca="1" si="21"/>
        <v>11</v>
      </c>
      <c r="D339" s="1" t="s">
        <v>2164</v>
      </c>
      <c r="E339" s="1" t="s">
        <v>1491</v>
      </c>
      <c r="F339" s="1" t="s">
        <v>2050</v>
      </c>
      <c r="G339" s="1" t="s">
        <v>2365</v>
      </c>
      <c r="H339" s="1" t="s">
        <v>292</v>
      </c>
      <c r="L339" s="1" t="s">
        <v>2051</v>
      </c>
      <c r="M339" s="1" t="s">
        <v>687</v>
      </c>
      <c r="N339" s="1" t="s">
        <v>2356</v>
      </c>
      <c r="O339" s="1" t="s">
        <v>2056</v>
      </c>
      <c r="P339" s="1" t="s">
        <v>2057</v>
      </c>
      <c r="Q339" s="1" t="s">
        <v>1246</v>
      </c>
    </row>
    <row r="340" spans="1:17">
      <c r="A340" s="2" t="str">
        <f t="shared" ca="1" si="19"/>
        <v>93</v>
      </c>
      <c r="B340" s="2" t="str">
        <f t="shared" ca="1" si="20"/>
        <v>2010</v>
      </c>
      <c r="C340" s="2" t="str">
        <f t="shared" ca="1" si="21"/>
        <v>11</v>
      </c>
      <c r="D340" s="1" t="s">
        <v>2164</v>
      </c>
      <c r="E340" s="1" t="s">
        <v>1491</v>
      </c>
      <c r="F340" s="1" t="s">
        <v>2050</v>
      </c>
      <c r="G340" s="1" t="s">
        <v>2365</v>
      </c>
      <c r="H340" s="1" t="s">
        <v>292</v>
      </c>
      <c r="L340" s="1" t="s">
        <v>2051</v>
      </c>
      <c r="M340" s="1" t="s">
        <v>2156</v>
      </c>
      <c r="N340" s="1" t="s">
        <v>1486</v>
      </c>
      <c r="O340" s="1" t="s">
        <v>2039</v>
      </c>
      <c r="P340" s="1" t="s">
        <v>2040</v>
      </c>
      <c r="Q340" s="1" t="s">
        <v>2122</v>
      </c>
    </row>
    <row r="341" spans="1:17">
      <c r="A341" s="2" t="str">
        <f t="shared" ca="1" si="19"/>
        <v>93</v>
      </c>
      <c r="B341" s="2" t="str">
        <f t="shared" ca="1" si="20"/>
        <v>2010</v>
      </c>
      <c r="C341" s="2" t="str">
        <f t="shared" ca="1" si="21"/>
        <v>11</v>
      </c>
      <c r="D341" s="1" t="s">
        <v>1487</v>
      </c>
      <c r="E341" s="1" t="s">
        <v>1491</v>
      </c>
      <c r="F341" s="1" t="s">
        <v>2050</v>
      </c>
      <c r="G341" s="1" t="s">
        <v>2365</v>
      </c>
      <c r="H341" s="1" t="s">
        <v>292</v>
      </c>
      <c r="L341" s="1" t="s">
        <v>2051</v>
      </c>
      <c r="M341" s="1" t="s">
        <v>1488</v>
      </c>
      <c r="N341" s="1" t="s">
        <v>1486</v>
      </c>
      <c r="O341" s="2" t="str">
        <f>N341&amp;"（"&amp;M341&amp;IF(D341="大会",IF(LEN(M341)&gt;0,$D$1,"")&amp;IF(E341="全","全国",E341&amp;"日本地方会")&amp;" 第"&amp;F341&amp;"回、","、")&amp;G341&amp;"/"&amp;H341&amp;"、"&amp;L341&amp;"）"</f>
        <v>抄録（一般演題：東日本地方会 第39回、2010/11、電気通信大学）</v>
      </c>
      <c r="Q341" s="1" t="s">
        <v>290</v>
      </c>
    </row>
    <row r="342" spans="1:17">
      <c r="A342" s="2" t="str">
        <f t="shared" ca="1" si="19"/>
        <v/>
      </c>
      <c r="B342" s="2" t="str">
        <f t="shared" ca="1" si="20"/>
        <v/>
      </c>
      <c r="C342" s="2" t="str">
        <f t="shared" ca="1" si="21"/>
        <v/>
      </c>
      <c r="O342" s="1" t="s">
        <v>2056</v>
      </c>
      <c r="P342" s="1" t="s">
        <v>2038</v>
      </c>
    </row>
    <row r="343" spans="1:17">
      <c r="A343" s="2" t="str">
        <f t="shared" ca="1" si="19"/>
        <v>93</v>
      </c>
      <c r="B343" s="2" t="str">
        <f t="shared" ca="1" si="20"/>
        <v>2010</v>
      </c>
      <c r="C343" s="2" t="str">
        <f t="shared" ca="1" si="21"/>
        <v>11</v>
      </c>
      <c r="D343" s="1" t="s">
        <v>1297</v>
      </c>
      <c r="E343" s="1" t="s">
        <v>1483</v>
      </c>
      <c r="K343" s="4" t="s">
        <v>2604</v>
      </c>
      <c r="L343" s="1" t="s">
        <v>2751</v>
      </c>
      <c r="M343" s="1" t="s">
        <v>687</v>
      </c>
      <c r="N343" s="1" t="s">
        <v>1302</v>
      </c>
      <c r="O343" s="1" t="s">
        <v>2058</v>
      </c>
    </row>
    <row r="344" spans="1:17">
      <c r="A344" s="2" t="str">
        <f t="shared" ca="1" si="19"/>
        <v>93</v>
      </c>
      <c r="B344" s="2" t="str">
        <f t="shared" ca="1" si="20"/>
        <v>2010</v>
      </c>
      <c r="C344" s="2" t="str">
        <f t="shared" ca="1" si="21"/>
        <v>11</v>
      </c>
      <c r="D344" s="1" t="s">
        <v>1297</v>
      </c>
      <c r="E344" s="1" t="s">
        <v>1483</v>
      </c>
      <c r="K344" s="4" t="s">
        <v>2604</v>
      </c>
      <c r="L344" s="1" t="s">
        <v>2751</v>
      </c>
      <c r="M344" s="1" t="s">
        <v>1596</v>
      </c>
      <c r="N344" s="1" t="s">
        <v>1485</v>
      </c>
      <c r="O344" s="1" t="s">
        <v>2041</v>
      </c>
      <c r="P344" s="1" t="s">
        <v>2042</v>
      </c>
      <c r="Q344" s="1" t="s">
        <v>1258</v>
      </c>
    </row>
    <row r="345" spans="1:17">
      <c r="A345" s="2" t="str">
        <f t="shared" ca="1" si="19"/>
        <v>93</v>
      </c>
      <c r="B345" s="2" t="str">
        <f t="shared" ca="1" si="20"/>
        <v>2010</v>
      </c>
      <c r="C345" s="2" t="str">
        <f t="shared" ca="1" si="21"/>
        <v>11</v>
      </c>
      <c r="D345" s="1" t="s">
        <v>1297</v>
      </c>
      <c r="E345" s="1" t="s">
        <v>1483</v>
      </c>
      <c r="K345" s="4" t="s">
        <v>2604</v>
      </c>
      <c r="L345" s="1" t="s">
        <v>2751</v>
      </c>
      <c r="M345" s="1" t="s">
        <v>1596</v>
      </c>
      <c r="N345" s="1" t="s">
        <v>1485</v>
      </c>
      <c r="O345" s="1" t="s">
        <v>2043</v>
      </c>
      <c r="P345" s="1" t="s">
        <v>2044</v>
      </c>
      <c r="Q345" s="1" t="s">
        <v>2045</v>
      </c>
    </row>
    <row r="346" spans="1:17">
      <c r="A346" s="2" t="str">
        <f t="shared" ca="1" si="19"/>
        <v>93</v>
      </c>
      <c r="B346" s="2" t="str">
        <f t="shared" ca="1" si="20"/>
        <v>2010</v>
      </c>
      <c r="C346" s="2" t="str">
        <f t="shared" ca="1" si="21"/>
        <v>11</v>
      </c>
      <c r="D346" s="1" t="s">
        <v>1297</v>
      </c>
      <c r="E346" s="1" t="s">
        <v>1483</v>
      </c>
      <c r="K346" s="4" t="s">
        <v>2604</v>
      </c>
      <c r="L346" s="1" t="s">
        <v>2751</v>
      </c>
      <c r="M346" s="1" t="s">
        <v>1596</v>
      </c>
      <c r="N346" s="1" t="s">
        <v>1485</v>
      </c>
      <c r="O346" s="1" t="s">
        <v>2046</v>
      </c>
      <c r="P346" s="1" t="s">
        <v>2047</v>
      </c>
      <c r="Q346" s="1" t="s">
        <v>339</v>
      </c>
    </row>
    <row r="347" spans="1:17">
      <c r="A347" s="2" t="str">
        <f t="shared" ca="1" si="19"/>
        <v>93</v>
      </c>
      <c r="B347" s="2" t="str">
        <f t="shared" ca="1" si="20"/>
        <v>2010</v>
      </c>
      <c r="C347" s="2" t="str">
        <f t="shared" ca="1" si="21"/>
        <v>11</v>
      </c>
      <c r="D347" s="1" t="s">
        <v>1297</v>
      </c>
      <c r="E347" s="1" t="s">
        <v>1483</v>
      </c>
      <c r="K347" s="4" t="s">
        <v>2604</v>
      </c>
      <c r="L347" s="1" t="s">
        <v>2751</v>
      </c>
      <c r="M347" s="1" t="s">
        <v>1596</v>
      </c>
      <c r="N347" s="1" t="s">
        <v>1485</v>
      </c>
      <c r="O347" s="1" t="s">
        <v>2048</v>
      </c>
      <c r="P347" s="1" t="s">
        <v>2632</v>
      </c>
      <c r="Q347" s="1" t="s">
        <v>1260</v>
      </c>
    </row>
    <row r="348" spans="1:17">
      <c r="A348" s="2" t="str">
        <f t="shared" ca="1" si="19"/>
        <v>93</v>
      </c>
      <c r="B348" s="2" t="str">
        <f t="shared" ca="1" si="20"/>
        <v>2010</v>
      </c>
      <c r="C348" s="2" t="str">
        <f t="shared" ca="1" si="21"/>
        <v>11</v>
      </c>
      <c r="D348" s="1" t="s">
        <v>1487</v>
      </c>
      <c r="E348" s="1" t="s">
        <v>2109</v>
      </c>
      <c r="F348" s="1" t="s">
        <v>341</v>
      </c>
      <c r="G348" s="1" t="s">
        <v>2365</v>
      </c>
      <c r="H348" s="1" t="s">
        <v>1494</v>
      </c>
      <c r="L348" s="1" t="s">
        <v>391</v>
      </c>
      <c r="N348" s="1" t="s">
        <v>2638</v>
      </c>
      <c r="O348" s="2" t="str">
        <f>N348&amp;"（"&amp;M348&amp;IF(D348="大会",IF(LEN(M348)&gt;0,$D$1,"")&amp;IF(E348="全","全国",E348&amp;"日本地方会")&amp;" 第"&amp;F348&amp;"回、","、")&amp;G348&amp;"/"&amp;H348&amp;"、"&amp;L348&amp;"）"</f>
        <v>開催案内（西日本地方会 第36回、2010/12、広島大院総合科学）</v>
      </c>
      <c r="Q348" s="1" t="s">
        <v>2121</v>
      </c>
    </row>
    <row r="349" spans="1:17">
      <c r="A349" s="2" t="str">
        <f t="shared" ca="1" si="19"/>
        <v>93</v>
      </c>
      <c r="B349" s="2" t="str">
        <f t="shared" ca="1" si="20"/>
        <v>2010</v>
      </c>
      <c r="C349" s="2" t="str">
        <f t="shared" ca="1" si="21"/>
        <v>11</v>
      </c>
      <c r="D349" s="1" t="s">
        <v>1316</v>
      </c>
      <c r="E349" s="1" t="s">
        <v>2163</v>
      </c>
      <c r="M349" s="1" t="s">
        <v>211</v>
      </c>
      <c r="N349" s="1" t="s">
        <v>2650</v>
      </c>
      <c r="O349" s="1" t="s">
        <v>1605</v>
      </c>
      <c r="Q349" s="1" t="s">
        <v>2121</v>
      </c>
    </row>
    <row r="350" spans="1:17">
      <c r="A350" s="2" t="str">
        <f t="shared" ca="1" si="19"/>
        <v>93</v>
      </c>
      <c r="B350" s="2" t="str">
        <f t="shared" ca="1" si="20"/>
        <v>2010</v>
      </c>
      <c r="C350" s="2" t="str">
        <f t="shared" ca="1" si="21"/>
        <v>11</v>
      </c>
      <c r="D350" s="1" t="s">
        <v>1307</v>
      </c>
      <c r="E350" s="1" t="s">
        <v>1292</v>
      </c>
      <c r="F350" s="1" t="s">
        <v>2198</v>
      </c>
      <c r="H350" s="1" t="s">
        <v>1309</v>
      </c>
      <c r="N350" s="1" t="s">
        <v>1274</v>
      </c>
      <c r="O350" s="2" t="str">
        <f>N350&amp;$D$1&amp;IF(LEFT(N350,2)="総会",G350&amp;"年度","第"&amp;F350&amp;"期第"&amp;H350&amp;"回")</f>
        <v>理事会：第21期第1回</v>
      </c>
      <c r="Q350" s="1" t="s">
        <v>2117</v>
      </c>
    </row>
    <row r="351" spans="1:17">
      <c r="A351" s="2" t="str">
        <f t="shared" ca="1" si="19"/>
        <v>93</v>
      </c>
      <c r="B351" s="2" t="str">
        <f t="shared" ca="1" si="20"/>
        <v>2010</v>
      </c>
      <c r="C351" s="2" t="str">
        <f t="shared" ca="1" si="21"/>
        <v>11</v>
      </c>
      <c r="D351" s="1" t="s">
        <v>1199</v>
      </c>
      <c r="E351" s="1" t="s">
        <v>1436</v>
      </c>
      <c r="F351" s="1" t="s">
        <v>1437</v>
      </c>
      <c r="M351" s="1" t="s">
        <v>874</v>
      </c>
      <c r="N351" s="1" t="s">
        <v>325</v>
      </c>
      <c r="O351" s="1" t="s">
        <v>1604</v>
      </c>
      <c r="Q351" s="1" t="s">
        <v>2169</v>
      </c>
    </row>
    <row r="352" spans="1:17">
      <c r="A352" s="2" t="str">
        <f t="shared" ca="1" si="19"/>
        <v>93</v>
      </c>
      <c r="B352" s="2" t="str">
        <f t="shared" ca="1" si="20"/>
        <v>2010</v>
      </c>
      <c r="C352" s="2" t="str">
        <f t="shared" ca="1" si="21"/>
        <v>11</v>
      </c>
      <c r="D352" s="1" t="s">
        <v>1316</v>
      </c>
      <c r="E352" s="1" t="s">
        <v>2163</v>
      </c>
      <c r="M352" s="1" t="s">
        <v>2762</v>
      </c>
      <c r="N352" s="1" t="s">
        <v>392</v>
      </c>
      <c r="O352" s="1" t="s">
        <v>2049</v>
      </c>
      <c r="Q352" s="1" t="s">
        <v>2633</v>
      </c>
    </row>
    <row r="353" spans="1:17">
      <c r="A353" s="2" t="str">
        <f t="shared" ca="1" si="19"/>
        <v/>
      </c>
      <c r="B353" s="2" t="str">
        <f t="shared" ca="1" si="20"/>
        <v/>
      </c>
      <c r="C353" s="2" t="str">
        <f t="shared" ca="1" si="21"/>
        <v/>
      </c>
    </row>
    <row r="354" spans="1:17">
      <c r="A354" s="2" t="str">
        <f t="shared" ca="1" si="19"/>
        <v>94</v>
      </c>
      <c r="B354" s="2" t="str">
        <f t="shared" ca="1" si="20"/>
        <v>2011</v>
      </c>
      <c r="C354" s="2" t="str">
        <f t="shared" ca="1" si="21"/>
        <v>5</v>
      </c>
      <c r="D354" s="1" t="s">
        <v>1179</v>
      </c>
      <c r="E354" s="1" t="s">
        <v>393</v>
      </c>
      <c r="F354" s="1" t="s">
        <v>2052</v>
      </c>
      <c r="G354" s="1" t="s">
        <v>1314</v>
      </c>
      <c r="H354" s="1" t="s">
        <v>1459</v>
      </c>
      <c r="O354" s="2" t="s">
        <v>394</v>
      </c>
    </row>
    <row r="355" spans="1:17">
      <c r="A355" s="2" t="str">
        <f t="shared" ca="1" si="19"/>
        <v>94</v>
      </c>
      <c r="B355" s="2" t="str">
        <f t="shared" ca="1" si="20"/>
        <v>2011</v>
      </c>
      <c r="C355" s="2" t="str">
        <f t="shared" ca="1" si="21"/>
        <v>5</v>
      </c>
      <c r="D355" s="1" t="s">
        <v>1487</v>
      </c>
      <c r="E355" s="1" t="s">
        <v>1292</v>
      </c>
      <c r="F355" s="1" t="s">
        <v>2117</v>
      </c>
      <c r="G355" s="1" t="s">
        <v>2053</v>
      </c>
      <c r="H355" s="1" t="s">
        <v>1296</v>
      </c>
      <c r="K355" s="4" t="s">
        <v>1182</v>
      </c>
      <c r="L355" s="1" t="s">
        <v>2054</v>
      </c>
      <c r="N355" s="1" t="s">
        <v>2742</v>
      </c>
      <c r="O355" s="2" t="str">
        <f>N355&amp;"（"&amp;M355&amp;IF(D355="大会",IF(LEN(M355)&gt;0,$D$1,"")&amp;IF(E355="全","全国",E355&amp;"日本地方会")&amp;" 第"&amp;F355&amp;"回、","、")&amp;G355&amp;"/"&amp;H355&amp;"、"&amp;L355&amp;"）"</f>
        <v>案内（全国 第46回、2011/6、広島大学）</v>
      </c>
      <c r="Q355" s="1" t="s">
        <v>1236</v>
      </c>
    </row>
    <row r="356" spans="1:17">
      <c r="A356" s="2" t="str">
        <f t="shared" ca="1" si="19"/>
        <v>94</v>
      </c>
      <c r="B356" s="2" t="str">
        <f t="shared" ca="1" si="20"/>
        <v>2011</v>
      </c>
      <c r="C356" s="2" t="str">
        <f t="shared" ca="1" si="21"/>
        <v>5</v>
      </c>
      <c r="D356" s="1" t="s">
        <v>1317</v>
      </c>
      <c r="E356" s="1" t="s">
        <v>195</v>
      </c>
      <c r="F356" s="1" t="s">
        <v>2117</v>
      </c>
      <c r="G356" s="1" t="s">
        <v>2053</v>
      </c>
      <c r="H356" s="1" t="s">
        <v>1296</v>
      </c>
      <c r="K356" s="4" t="s">
        <v>1182</v>
      </c>
      <c r="L356" s="1" t="s">
        <v>405</v>
      </c>
      <c r="M356" s="1" t="s">
        <v>2360</v>
      </c>
      <c r="N356" s="1" t="s">
        <v>2742</v>
      </c>
      <c r="O356" s="2" t="str">
        <f>N356&amp;"（"&amp;M356&amp;IF(D356="大会",IF(LEN(M356)&gt;0,$D$1,"")&amp;IF(E356="全","全国",E356&amp;"日本地方会")&amp;" 第"&amp;F356&amp;"回、","、")&amp;G356&amp;"/"&amp;H356&amp;"、"&amp;L356&amp;"）"</f>
        <v>案内（夏季研究会、2011/6、引地農園）</v>
      </c>
      <c r="Q356" s="1" t="s">
        <v>1241</v>
      </c>
    </row>
    <row r="357" spans="1:17">
      <c r="A357" s="2" t="str">
        <f t="shared" ca="1" si="19"/>
        <v>94</v>
      </c>
      <c r="B357" s="2" t="str">
        <f t="shared" ca="1" si="20"/>
        <v>2011</v>
      </c>
      <c r="C357" s="2" t="str">
        <f t="shared" ca="1" si="21"/>
        <v>5</v>
      </c>
      <c r="D357" s="1" t="s">
        <v>1487</v>
      </c>
      <c r="E357" s="1" t="s">
        <v>1292</v>
      </c>
      <c r="F357" s="1" t="s">
        <v>2117</v>
      </c>
      <c r="G357" s="1" t="s">
        <v>2053</v>
      </c>
      <c r="H357" s="1" t="s">
        <v>1296</v>
      </c>
      <c r="K357" s="4" t="s">
        <v>1182</v>
      </c>
      <c r="L357" s="1" t="s">
        <v>2054</v>
      </c>
      <c r="N357" s="1" t="s">
        <v>2636</v>
      </c>
      <c r="O357" s="2" t="str">
        <f>N357&amp;"（"&amp;M357&amp;IF(D357="大会",IF(LEN(M357)&gt;0,$D$1,"")&amp;IF(E357="全","全国",E357&amp;"日本地方会")&amp;" 第"&amp;F357&amp;"回、","、")&amp;G357&amp;"/"&amp;H357&amp;"、"&amp;L357&amp;"）"</f>
        <v>プログラム（全国 第46回、2011/6、広島大学）</v>
      </c>
      <c r="Q357" s="1" t="s">
        <v>1311</v>
      </c>
    </row>
    <row r="358" spans="1:17">
      <c r="A358" s="2" t="str">
        <f t="shared" ca="1" si="19"/>
        <v>94</v>
      </c>
      <c r="B358" s="2" t="str">
        <f t="shared" ca="1" si="20"/>
        <v>2011</v>
      </c>
      <c r="C358" s="2" t="str">
        <f t="shared" ca="1" si="21"/>
        <v>5</v>
      </c>
      <c r="D358" s="1" t="s">
        <v>1487</v>
      </c>
      <c r="E358" s="1" t="s">
        <v>1292</v>
      </c>
      <c r="F358" s="1" t="s">
        <v>2117</v>
      </c>
      <c r="G358" s="1" t="s">
        <v>2053</v>
      </c>
      <c r="H358" s="1" t="s">
        <v>1296</v>
      </c>
      <c r="K358" s="4" t="s">
        <v>1182</v>
      </c>
      <c r="L358" s="1" t="s">
        <v>2054</v>
      </c>
      <c r="M358" s="1" t="s">
        <v>395</v>
      </c>
      <c r="N358" s="1" t="s">
        <v>1486</v>
      </c>
      <c r="O358" s="2" t="str">
        <f>N358&amp;"（"&amp;M358&amp;IF(D358="大会",IF(LEN(M358)&gt;0,$D$1,"")&amp;IF(E358="全","全国",E358&amp;"日本地方会")&amp;" 第"&amp;F358&amp;"回、","、")&amp;G358&amp;"/"&amp;H358&amp;"、"&amp;L358&amp;"）"</f>
        <v>抄録（基調講演：全国 第46回、2011/6、広島大学）</v>
      </c>
      <c r="Q358" s="1" t="s">
        <v>1229</v>
      </c>
    </row>
    <row r="359" spans="1:17">
      <c r="A359" s="2" t="str">
        <f t="shared" ca="1" si="19"/>
        <v>94</v>
      </c>
      <c r="B359" s="2" t="str">
        <f t="shared" ca="1" si="20"/>
        <v>2011</v>
      </c>
      <c r="C359" s="2" t="str">
        <f t="shared" ca="1" si="21"/>
        <v>5</v>
      </c>
      <c r="D359" s="1" t="s">
        <v>1487</v>
      </c>
      <c r="E359" s="1" t="s">
        <v>1292</v>
      </c>
      <c r="F359" s="1" t="s">
        <v>2117</v>
      </c>
      <c r="G359" s="1" t="s">
        <v>2053</v>
      </c>
      <c r="H359" s="1" t="s">
        <v>1296</v>
      </c>
      <c r="K359" s="4" t="s">
        <v>1182</v>
      </c>
      <c r="L359" s="1" t="s">
        <v>2054</v>
      </c>
      <c r="M359" s="1" t="s">
        <v>395</v>
      </c>
      <c r="N359" s="1" t="s">
        <v>1486</v>
      </c>
      <c r="O359" s="2" t="s">
        <v>407</v>
      </c>
      <c r="P359" s="1" t="s">
        <v>408</v>
      </c>
      <c r="Q359" s="1" t="s">
        <v>1229</v>
      </c>
    </row>
    <row r="360" spans="1:17">
      <c r="A360" s="2" t="str">
        <f t="shared" ca="1" si="19"/>
        <v>94</v>
      </c>
      <c r="B360" s="2" t="str">
        <f t="shared" ca="1" si="20"/>
        <v>2011</v>
      </c>
      <c r="C360" s="2" t="str">
        <f t="shared" ca="1" si="21"/>
        <v>5</v>
      </c>
      <c r="D360" s="1" t="s">
        <v>1487</v>
      </c>
      <c r="E360" s="1" t="s">
        <v>1292</v>
      </c>
      <c r="F360" s="1" t="s">
        <v>2117</v>
      </c>
      <c r="G360" s="1" t="s">
        <v>2053</v>
      </c>
      <c r="H360" s="1" t="s">
        <v>1296</v>
      </c>
      <c r="K360" s="4" t="s">
        <v>1182</v>
      </c>
      <c r="L360" s="1" t="s">
        <v>2054</v>
      </c>
      <c r="M360" s="1" t="s">
        <v>395</v>
      </c>
      <c r="N360" s="1" t="s">
        <v>1486</v>
      </c>
      <c r="O360" s="2" t="s">
        <v>409</v>
      </c>
      <c r="P360" s="1" t="s">
        <v>410</v>
      </c>
      <c r="Q360" s="1" t="s">
        <v>1332</v>
      </c>
    </row>
    <row r="361" spans="1:17">
      <c r="A361" s="2" t="str">
        <f t="shared" ca="1" si="19"/>
        <v>94</v>
      </c>
      <c r="B361" s="2" t="str">
        <f t="shared" ca="1" si="20"/>
        <v>2011</v>
      </c>
      <c r="C361" s="2" t="str">
        <f t="shared" ca="1" si="21"/>
        <v>5</v>
      </c>
      <c r="D361" s="1" t="s">
        <v>1487</v>
      </c>
      <c r="E361" s="1" t="s">
        <v>1292</v>
      </c>
      <c r="F361" s="1" t="s">
        <v>2117</v>
      </c>
      <c r="G361" s="1" t="s">
        <v>2053</v>
      </c>
      <c r="H361" s="1" t="s">
        <v>1296</v>
      </c>
      <c r="K361" s="4" t="s">
        <v>1182</v>
      </c>
      <c r="L361" s="1" t="s">
        <v>2054</v>
      </c>
      <c r="M361" s="1" t="s">
        <v>1488</v>
      </c>
      <c r="N361" s="1" t="s">
        <v>1486</v>
      </c>
      <c r="O361" s="2" t="str">
        <f>N361&amp;"（"&amp;M361&amp;IF(D361="大会",IF(LEN(M361)&gt;0,$D$1,"")&amp;IF(E361="全","全国",E361&amp;"日本地方会")&amp;" 第"&amp;F361&amp;"回、","、")&amp;G361&amp;"/"&amp;H361&amp;"、"&amp;L361&amp;"）"</f>
        <v>抄録（一般演題：全国 第46回、2011/6、広島大学）</v>
      </c>
      <c r="Q361" s="1" t="s">
        <v>1275</v>
      </c>
    </row>
    <row r="362" spans="1:17">
      <c r="A362" s="2" t="str">
        <f t="shared" ca="1" si="19"/>
        <v>94</v>
      </c>
      <c r="B362" s="2" t="str">
        <f t="shared" ca="1" si="20"/>
        <v>2011</v>
      </c>
      <c r="C362" s="2" t="str">
        <f t="shared" ca="1" si="21"/>
        <v>5</v>
      </c>
      <c r="D362" s="1" t="s">
        <v>1487</v>
      </c>
      <c r="E362" s="1" t="s">
        <v>1292</v>
      </c>
      <c r="F362" s="1" t="s">
        <v>2121</v>
      </c>
      <c r="G362" s="1" t="s">
        <v>2365</v>
      </c>
      <c r="H362" s="1" t="s">
        <v>1296</v>
      </c>
      <c r="L362" s="1" t="s">
        <v>2366</v>
      </c>
      <c r="M362" s="1" t="s">
        <v>687</v>
      </c>
      <c r="N362" s="1" t="s">
        <v>1291</v>
      </c>
      <c r="O362" s="1" t="s">
        <v>396</v>
      </c>
      <c r="P362" s="1" t="s">
        <v>397</v>
      </c>
      <c r="Q362" s="1" t="s">
        <v>1456</v>
      </c>
    </row>
    <row r="363" spans="1:17">
      <c r="A363" s="2" t="str">
        <f t="shared" ca="1" si="19"/>
        <v>94</v>
      </c>
      <c r="B363" s="2" t="str">
        <f t="shared" ca="1" si="20"/>
        <v>2011</v>
      </c>
      <c r="C363" s="2" t="str">
        <f t="shared" ca="1" si="21"/>
        <v>5</v>
      </c>
      <c r="D363" s="1" t="s">
        <v>1487</v>
      </c>
      <c r="E363" s="1" t="s">
        <v>1292</v>
      </c>
      <c r="F363" s="1" t="s">
        <v>2121</v>
      </c>
      <c r="G363" s="1" t="s">
        <v>2365</v>
      </c>
      <c r="H363" s="1" t="s">
        <v>1296</v>
      </c>
      <c r="L363" s="1" t="s">
        <v>2366</v>
      </c>
      <c r="M363" s="1" t="s">
        <v>1291</v>
      </c>
      <c r="N363" s="1" t="s">
        <v>2600</v>
      </c>
      <c r="O363" s="1" t="s">
        <v>2375</v>
      </c>
      <c r="P363" s="1" t="s">
        <v>398</v>
      </c>
      <c r="Q363" s="1" t="s">
        <v>2668</v>
      </c>
    </row>
    <row r="364" spans="1:17">
      <c r="A364" s="2" t="str">
        <f t="shared" ca="1" si="19"/>
        <v>94</v>
      </c>
      <c r="B364" s="2" t="str">
        <f t="shared" ca="1" si="20"/>
        <v>2011</v>
      </c>
      <c r="C364" s="2" t="str">
        <f t="shared" ca="1" si="21"/>
        <v>5</v>
      </c>
      <c r="D364" s="1" t="s">
        <v>1487</v>
      </c>
      <c r="E364" s="1" t="s">
        <v>1491</v>
      </c>
      <c r="F364" s="1" t="s">
        <v>2050</v>
      </c>
      <c r="G364" s="1" t="s">
        <v>2365</v>
      </c>
      <c r="H364" s="1" t="s">
        <v>292</v>
      </c>
      <c r="L364" s="1" t="s">
        <v>2051</v>
      </c>
      <c r="N364" s="1" t="s">
        <v>2162</v>
      </c>
      <c r="O364" s="2" t="str">
        <f>N364&amp;"（"&amp;M364&amp;IF(D364="大会",IF(LEN(M364)&gt;0,$D$1,"")&amp;IF(E364="全","全国",E364&amp;"日本地方会")&amp;" 第"&amp;F364&amp;"回、","、")&amp;G364&amp;"/"&amp;H364&amp;"、"&amp;L364&amp;"）"</f>
        <v>報告（東日本地方会 第39回、2010/11、電気通信大学）</v>
      </c>
      <c r="P364" s="1" t="s">
        <v>399</v>
      </c>
      <c r="Q364" s="1" t="s">
        <v>1380</v>
      </c>
    </row>
    <row r="365" spans="1:17">
      <c r="A365" s="2" t="str">
        <f t="shared" ca="1" si="19"/>
        <v>94</v>
      </c>
      <c r="B365" s="2" t="str">
        <f t="shared" ca="1" si="20"/>
        <v>2011</v>
      </c>
      <c r="C365" s="2" t="str">
        <f t="shared" ca="1" si="21"/>
        <v>5</v>
      </c>
      <c r="D365" s="1" t="s">
        <v>1487</v>
      </c>
      <c r="E365" s="1" t="s">
        <v>2109</v>
      </c>
      <c r="F365" s="1" t="s">
        <v>341</v>
      </c>
      <c r="G365" s="1" t="s">
        <v>2365</v>
      </c>
      <c r="H365" s="1" t="s">
        <v>1494</v>
      </c>
      <c r="L365" s="1" t="s">
        <v>391</v>
      </c>
      <c r="N365" s="1" t="s">
        <v>2636</v>
      </c>
      <c r="O365" s="2" t="str">
        <f>N365&amp;"（"&amp;M365&amp;IF(D365="大会",IF(LEN(M365)&gt;0,$D$1,"")&amp;IF(E365="全","全国",E365&amp;"日本地方会")&amp;" 第"&amp;F365&amp;"回、","、")&amp;G365&amp;"/"&amp;H365&amp;"、"&amp;L365&amp;"）"</f>
        <v>プログラム（西日本地方会 第36回、2010/12、広島大院総合科学）</v>
      </c>
      <c r="Q365" s="1" t="s">
        <v>1380</v>
      </c>
    </row>
    <row r="366" spans="1:17">
      <c r="A366" s="2" t="str">
        <f t="shared" ca="1" si="19"/>
        <v>94</v>
      </c>
      <c r="B366" s="2" t="str">
        <f t="shared" ca="1" si="20"/>
        <v>2011</v>
      </c>
      <c r="C366" s="2" t="str">
        <f t="shared" ca="1" si="21"/>
        <v>5</v>
      </c>
      <c r="D366" s="1" t="s">
        <v>1487</v>
      </c>
      <c r="E366" s="1" t="s">
        <v>2109</v>
      </c>
      <c r="F366" s="1" t="s">
        <v>341</v>
      </c>
      <c r="G366" s="1" t="s">
        <v>2365</v>
      </c>
      <c r="H366" s="1" t="s">
        <v>1494</v>
      </c>
      <c r="L366" s="1" t="s">
        <v>391</v>
      </c>
      <c r="M366" s="1" t="s">
        <v>1488</v>
      </c>
      <c r="N366" s="1" t="s">
        <v>1486</v>
      </c>
      <c r="O366" s="2" t="str">
        <f>N366&amp;"（"&amp;M366&amp;IF(D366="大会",IF(LEN(M366)&gt;0,$D$1,"")&amp;IF(E366="全","全国",E366&amp;"日本地方会")&amp;" 第"&amp;F366&amp;"回、","、")&amp;G366&amp;"/"&amp;H366&amp;"、"&amp;L366&amp;"）"</f>
        <v>抄録（一般演題：西日本地方会 第36回、2010/12、広島大院総合科学）</v>
      </c>
      <c r="Q366" s="1" t="s">
        <v>1381</v>
      </c>
    </row>
    <row r="367" spans="1:17">
      <c r="A367" s="2" t="str">
        <f t="shared" ca="1" si="19"/>
        <v>94</v>
      </c>
      <c r="B367" s="2" t="str">
        <f t="shared" ca="1" si="20"/>
        <v>2011</v>
      </c>
      <c r="C367" s="2" t="str">
        <f t="shared" ca="1" si="21"/>
        <v>5</v>
      </c>
      <c r="D367" s="1" t="s">
        <v>1487</v>
      </c>
      <c r="E367" s="1" t="s">
        <v>2109</v>
      </c>
      <c r="F367" s="1" t="s">
        <v>341</v>
      </c>
      <c r="G367" s="1" t="s">
        <v>2365</v>
      </c>
      <c r="H367" s="1" t="s">
        <v>1494</v>
      </c>
      <c r="L367" s="1" t="s">
        <v>391</v>
      </c>
      <c r="N367" s="1" t="s">
        <v>2162</v>
      </c>
      <c r="O367" s="2" t="str">
        <f>N367&amp;"（"&amp;M367&amp;IF(D367="大会",IF(LEN(M367)&gt;0,$D$1,"")&amp;IF(E367="全","全国",E367&amp;"日本地方会")&amp;" 第"&amp;F367&amp;"回、","、")&amp;G367&amp;"/"&amp;H367&amp;"、"&amp;L367&amp;"）"</f>
        <v>報告（西日本地方会 第36回、2010/12、広島大院総合科学）</v>
      </c>
      <c r="P367" s="1" t="s">
        <v>2632</v>
      </c>
      <c r="Q367" s="1" t="s">
        <v>2670</v>
      </c>
    </row>
    <row r="368" spans="1:17">
      <c r="A368" s="2" t="str">
        <f t="shared" ca="1" si="19"/>
        <v>94</v>
      </c>
      <c r="B368" s="2" t="str">
        <f t="shared" ca="1" si="20"/>
        <v>2011</v>
      </c>
      <c r="C368" s="2" t="str">
        <f t="shared" ca="1" si="21"/>
        <v>5</v>
      </c>
      <c r="D368" s="1" t="s">
        <v>1487</v>
      </c>
      <c r="E368" s="1" t="s">
        <v>2109</v>
      </c>
      <c r="F368" s="1" t="s">
        <v>341</v>
      </c>
      <c r="G368" s="1" t="s">
        <v>2365</v>
      </c>
      <c r="H368" s="1" t="s">
        <v>1494</v>
      </c>
      <c r="L368" s="1" t="s">
        <v>391</v>
      </c>
      <c r="N368" s="1" t="s">
        <v>2600</v>
      </c>
      <c r="O368" s="1" t="s">
        <v>400</v>
      </c>
      <c r="P368" s="1" t="s">
        <v>401</v>
      </c>
      <c r="Q368" s="1" t="s">
        <v>402</v>
      </c>
    </row>
    <row r="369" spans="1:17">
      <c r="A369" s="2" t="str">
        <f t="shared" ca="1" si="19"/>
        <v>94</v>
      </c>
      <c r="B369" s="2" t="str">
        <f t="shared" ca="1" si="20"/>
        <v>2011</v>
      </c>
      <c r="C369" s="2" t="str">
        <f t="shared" ca="1" si="21"/>
        <v>5</v>
      </c>
      <c r="D369" s="1" t="s">
        <v>1297</v>
      </c>
      <c r="E369" s="1" t="s">
        <v>1483</v>
      </c>
      <c r="K369" s="4" t="s">
        <v>2341</v>
      </c>
      <c r="L369" s="1" t="s">
        <v>414</v>
      </c>
      <c r="M369" s="1" t="s">
        <v>413</v>
      </c>
      <c r="N369" s="1" t="s">
        <v>1485</v>
      </c>
      <c r="O369" s="1" t="s">
        <v>1792</v>
      </c>
      <c r="P369" s="1" t="s">
        <v>412</v>
      </c>
      <c r="Q369" s="1" t="s">
        <v>2675</v>
      </c>
    </row>
    <row r="370" spans="1:17">
      <c r="A370" s="2" t="str">
        <f t="shared" ca="1" si="19"/>
        <v>94</v>
      </c>
      <c r="B370" s="2" t="str">
        <f t="shared" ca="1" si="20"/>
        <v>2011</v>
      </c>
      <c r="C370" s="2" t="str">
        <f t="shared" ca="1" si="21"/>
        <v>5</v>
      </c>
      <c r="D370" s="1" t="s">
        <v>1316</v>
      </c>
      <c r="E370" s="1" t="s">
        <v>2163</v>
      </c>
      <c r="M370" s="1" t="s">
        <v>417</v>
      </c>
      <c r="N370" s="1" t="s">
        <v>1444</v>
      </c>
      <c r="O370" s="1" t="s">
        <v>416</v>
      </c>
      <c r="P370" s="1" t="s">
        <v>2042</v>
      </c>
      <c r="Q370" s="1" t="s">
        <v>418</v>
      </c>
    </row>
    <row r="371" spans="1:17">
      <c r="A371" s="2" t="str">
        <f t="shared" ca="1" si="19"/>
        <v>94</v>
      </c>
      <c r="B371" s="2" t="str">
        <f t="shared" ca="1" si="20"/>
        <v>2011</v>
      </c>
      <c r="C371" s="2" t="str">
        <f t="shared" ca="1" si="21"/>
        <v>5</v>
      </c>
      <c r="D371" s="1" t="s">
        <v>1316</v>
      </c>
      <c r="E371" s="1" t="s">
        <v>2163</v>
      </c>
      <c r="M371" s="1" t="s">
        <v>211</v>
      </c>
      <c r="N371" s="1" t="s">
        <v>406</v>
      </c>
      <c r="O371" s="1" t="s">
        <v>403</v>
      </c>
      <c r="Q371" s="1" t="s">
        <v>1296</v>
      </c>
    </row>
    <row r="372" spans="1:17">
      <c r="A372" s="2" t="str">
        <f t="shared" ca="1" si="19"/>
        <v>94</v>
      </c>
      <c r="B372" s="2" t="str">
        <f t="shared" ca="1" si="20"/>
        <v>2011</v>
      </c>
      <c r="C372" s="2" t="str">
        <f t="shared" ca="1" si="21"/>
        <v>5</v>
      </c>
      <c r="D372" s="1" t="s">
        <v>1431</v>
      </c>
      <c r="E372" s="1" t="s">
        <v>2163</v>
      </c>
      <c r="K372" s="4" t="s">
        <v>1430</v>
      </c>
      <c r="L372" s="1" t="s">
        <v>415</v>
      </c>
      <c r="N372" s="1" t="s">
        <v>2638</v>
      </c>
      <c r="O372" s="1" t="s">
        <v>404</v>
      </c>
      <c r="Q372" s="1" t="s">
        <v>1866</v>
      </c>
    </row>
    <row r="373" spans="1:17">
      <c r="A373" s="2" t="str">
        <f t="shared" ca="1" si="19"/>
        <v>94</v>
      </c>
      <c r="B373" s="2" t="str">
        <f t="shared" ca="1" si="20"/>
        <v>2011</v>
      </c>
      <c r="C373" s="2" t="str">
        <f t="shared" ca="1" si="21"/>
        <v>5</v>
      </c>
      <c r="D373" s="1" t="s">
        <v>1307</v>
      </c>
      <c r="E373" s="1" t="s">
        <v>1292</v>
      </c>
      <c r="G373" s="1" t="s">
        <v>419</v>
      </c>
      <c r="N373" s="1" t="s">
        <v>1411</v>
      </c>
      <c r="O373" s="2" t="str">
        <f t="shared" ref="O373:O378" si="22">N373&amp;$D$1&amp;IF(LEFT(N373,2)="総会",G373&amp;"年度","第"&amp;F373&amp;"期第"&amp;H373&amp;"回")</f>
        <v>総会資料：2011年度</v>
      </c>
      <c r="Q373" s="1" t="s">
        <v>420</v>
      </c>
    </row>
    <row r="374" spans="1:17">
      <c r="A374" s="2" t="str">
        <f t="shared" ca="1" si="19"/>
        <v>94</v>
      </c>
      <c r="B374" s="2" t="str">
        <f t="shared" ca="1" si="20"/>
        <v>2011</v>
      </c>
      <c r="C374" s="2" t="str">
        <f t="shared" ca="1" si="21"/>
        <v>5</v>
      </c>
      <c r="D374" s="1" t="s">
        <v>1307</v>
      </c>
      <c r="E374" s="1" t="s">
        <v>1292</v>
      </c>
      <c r="F374" s="1" t="s">
        <v>1598</v>
      </c>
      <c r="H374" s="1" t="s">
        <v>290</v>
      </c>
      <c r="N374" s="1" t="s">
        <v>1274</v>
      </c>
      <c r="O374" s="2" t="str">
        <f t="shared" si="22"/>
        <v>理事会：第20期第9回</v>
      </c>
      <c r="Q374" s="1" t="s">
        <v>421</v>
      </c>
    </row>
    <row r="375" spans="1:17">
      <c r="A375" s="2" t="str">
        <f t="shared" ca="1" si="19"/>
        <v>94</v>
      </c>
      <c r="B375" s="2" t="str">
        <f t="shared" ca="1" si="20"/>
        <v>2011</v>
      </c>
      <c r="C375" s="2" t="str">
        <f t="shared" ca="1" si="21"/>
        <v>5</v>
      </c>
      <c r="D375" s="1" t="s">
        <v>1307</v>
      </c>
      <c r="E375" s="1" t="s">
        <v>1292</v>
      </c>
      <c r="F375" s="1" t="s">
        <v>1598</v>
      </c>
      <c r="H375" s="1" t="s">
        <v>291</v>
      </c>
      <c r="N375" s="1" t="s">
        <v>1274</v>
      </c>
      <c r="O375" s="2" t="str">
        <f t="shared" si="22"/>
        <v>理事会：第20期第10回</v>
      </c>
      <c r="Q375" s="1" t="s">
        <v>421</v>
      </c>
    </row>
    <row r="376" spans="1:17">
      <c r="A376" s="2" t="str">
        <f t="shared" ca="1" si="19"/>
        <v>94</v>
      </c>
      <c r="B376" s="2" t="str">
        <f t="shared" ca="1" si="20"/>
        <v>2011</v>
      </c>
      <c r="C376" s="2" t="str">
        <f t="shared" ca="1" si="21"/>
        <v>5</v>
      </c>
      <c r="D376" s="1" t="s">
        <v>1307</v>
      </c>
      <c r="E376" s="1" t="s">
        <v>1292</v>
      </c>
      <c r="F376" s="1" t="s">
        <v>2198</v>
      </c>
      <c r="H376" s="1" t="s">
        <v>1310</v>
      </c>
      <c r="N376" s="1" t="s">
        <v>1274</v>
      </c>
      <c r="O376" s="2" t="str">
        <f t="shared" si="22"/>
        <v>理事会：第21期第2回</v>
      </c>
      <c r="Q376" s="1" t="s">
        <v>422</v>
      </c>
    </row>
    <row r="377" spans="1:17">
      <c r="A377" s="2" t="str">
        <f t="shared" ca="1" si="19"/>
        <v>94</v>
      </c>
      <c r="B377" s="2" t="str">
        <f t="shared" ca="1" si="20"/>
        <v>2011</v>
      </c>
      <c r="C377" s="2" t="str">
        <f t="shared" ca="1" si="21"/>
        <v>5</v>
      </c>
      <c r="D377" s="1" t="s">
        <v>1307</v>
      </c>
      <c r="E377" s="1" t="s">
        <v>1292</v>
      </c>
      <c r="F377" s="1" t="s">
        <v>2198</v>
      </c>
      <c r="H377" s="1" t="s">
        <v>1312</v>
      </c>
      <c r="N377" s="1" t="s">
        <v>1274</v>
      </c>
      <c r="O377" s="2" t="str">
        <f t="shared" si="22"/>
        <v>理事会：第21期第3回</v>
      </c>
      <c r="Q377" s="1" t="s">
        <v>423</v>
      </c>
    </row>
    <row r="378" spans="1:17">
      <c r="A378" s="2" t="str">
        <f t="shared" ca="1" si="19"/>
        <v>94</v>
      </c>
      <c r="B378" s="2" t="str">
        <f t="shared" ca="1" si="20"/>
        <v>2011</v>
      </c>
      <c r="C378" s="2" t="str">
        <f t="shared" ca="1" si="21"/>
        <v>5</v>
      </c>
      <c r="D378" s="1" t="s">
        <v>1307</v>
      </c>
      <c r="E378" s="1" t="s">
        <v>1292</v>
      </c>
      <c r="F378" s="1" t="s">
        <v>2198</v>
      </c>
      <c r="H378" s="1" t="s">
        <v>1313</v>
      </c>
      <c r="N378" s="1" t="s">
        <v>1274</v>
      </c>
      <c r="O378" s="2" t="str">
        <f t="shared" si="22"/>
        <v>理事会：第21期第4回</v>
      </c>
      <c r="Q378" s="1" t="s">
        <v>424</v>
      </c>
    </row>
    <row r="379" spans="1:17">
      <c r="A379" s="2" t="str">
        <f t="shared" ca="1" si="19"/>
        <v>94</v>
      </c>
      <c r="B379" s="2" t="str">
        <f t="shared" ca="1" si="20"/>
        <v>2011</v>
      </c>
      <c r="C379" s="2" t="str">
        <f t="shared" ca="1" si="21"/>
        <v>5</v>
      </c>
      <c r="D379" s="1" t="s">
        <v>1199</v>
      </c>
      <c r="E379" s="1" t="s">
        <v>1436</v>
      </c>
      <c r="F379" s="1" t="s">
        <v>1437</v>
      </c>
      <c r="M379" s="1" t="s">
        <v>874</v>
      </c>
      <c r="N379" s="1" t="s">
        <v>325</v>
      </c>
      <c r="O379" s="1" t="s">
        <v>1604</v>
      </c>
      <c r="Q379" s="1" t="s">
        <v>425</v>
      </c>
    </row>
    <row r="380" spans="1:17">
      <c r="A380" s="2" t="str">
        <f t="shared" ca="1" si="19"/>
        <v/>
      </c>
      <c r="B380" s="2" t="str">
        <f t="shared" ca="1" si="20"/>
        <v/>
      </c>
      <c r="C380" s="2" t="str">
        <f t="shared" ca="1" si="21"/>
        <v/>
      </c>
    </row>
    <row r="381" spans="1:17">
      <c r="A381" s="2" t="str">
        <f t="shared" ca="1" si="19"/>
        <v>95</v>
      </c>
      <c r="B381" s="2" t="str">
        <f t="shared" ca="1" si="20"/>
        <v>2011</v>
      </c>
      <c r="C381" s="2" t="str">
        <f t="shared" ca="1" si="21"/>
        <v>11</v>
      </c>
      <c r="D381" s="1" t="s">
        <v>1179</v>
      </c>
      <c r="E381" s="1" t="s">
        <v>2386</v>
      </c>
      <c r="F381" s="1" t="s">
        <v>2052</v>
      </c>
      <c r="G381" s="1" t="s">
        <v>913</v>
      </c>
      <c r="H381" s="1" t="s">
        <v>1244</v>
      </c>
      <c r="O381" s="1" t="s">
        <v>177</v>
      </c>
    </row>
    <row r="382" spans="1:17">
      <c r="A382" s="2" t="str">
        <f t="shared" ca="1" si="19"/>
        <v>95</v>
      </c>
      <c r="B382" s="2" t="str">
        <f t="shared" ca="1" si="20"/>
        <v>2011</v>
      </c>
      <c r="C382" s="2" t="str">
        <f t="shared" ca="1" si="21"/>
        <v>11</v>
      </c>
      <c r="D382" s="1" t="s">
        <v>2164</v>
      </c>
      <c r="E382" s="1" t="s">
        <v>1491</v>
      </c>
      <c r="F382" s="1" t="s">
        <v>2158</v>
      </c>
      <c r="G382" s="1" t="s">
        <v>419</v>
      </c>
      <c r="H382" s="1" t="s">
        <v>292</v>
      </c>
      <c r="K382" s="4" t="s">
        <v>1182</v>
      </c>
      <c r="L382" s="1" t="s">
        <v>2051</v>
      </c>
      <c r="M382" s="1" t="s">
        <v>687</v>
      </c>
      <c r="N382" s="1" t="s">
        <v>1302</v>
      </c>
      <c r="O382" s="1" t="s">
        <v>178</v>
      </c>
      <c r="Q382" s="1" t="s">
        <v>1309</v>
      </c>
    </row>
    <row r="383" spans="1:17">
      <c r="A383" s="2" t="str">
        <f t="shared" ca="1" si="19"/>
        <v>95</v>
      </c>
      <c r="B383" s="2" t="str">
        <f t="shared" ca="1" si="20"/>
        <v>2011</v>
      </c>
      <c r="C383" s="2" t="str">
        <f t="shared" ca="1" si="21"/>
        <v>11</v>
      </c>
      <c r="D383" s="1" t="s">
        <v>2164</v>
      </c>
      <c r="E383" s="1" t="s">
        <v>1491</v>
      </c>
      <c r="F383" s="1" t="s">
        <v>2158</v>
      </c>
      <c r="G383" s="1" t="s">
        <v>419</v>
      </c>
      <c r="H383" s="1" t="s">
        <v>292</v>
      </c>
      <c r="K383" s="4" t="s">
        <v>1182</v>
      </c>
      <c r="L383" s="1" t="s">
        <v>2051</v>
      </c>
      <c r="M383" s="1" t="s">
        <v>2164</v>
      </c>
      <c r="N383" s="1" t="s">
        <v>2636</v>
      </c>
      <c r="O383" s="2" t="str">
        <f>N383&amp;"（"&amp;M383&amp;IF(D383="大会",IF(LEN(M383)&gt;0,$D$1,"")&amp;IF(E383="全","全国",E383&amp;"日本地方会")&amp;" 第"&amp;F383&amp;"回、","、")&amp;G383&amp;"/"&amp;H383&amp;"、"&amp;L383&amp;"）"</f>
        <v>プログラム（シンポジウム、2011/11、電気通信大学）</v>
      </c>
      <c r="Q383" s="1" t="s">
        <v>1236</v>
      </c>
    </row>
    <row r="384" spans="1:17">
      <c r="A384" s="2" t="str">
        <f t="shared" ca="1" si="19"/>
        <v>95</v>
      </c>
      <c r="B384" s="2" t="str">
        <f t="shared" ca="1" si="20"/>
        <v>2011</v>
      </c>
      <c r="C384" s="2" t="str">
        <f t="shared" ca="1" si="21"/>
        <v>11</v>
      </c>
      <c r="D384" s="1" t="s">
        <v>2164</v>
      </c>
      <c r="E384" s="1" t="s">
        <v>1491</v>
      </c>
      <c r="F384" s="1" t="s">
        <v>2158</v>
      </c>
      <c r="G384" s="1" t="s">
        <v>419</v>
      </c>
      <c r="H384" s="1" t="s">
        <v>292</v>
      </c>
      <c r="K384" s="4" t="s">
        <v>1182</v>
      </c>
      <c r="L384" s="1" t="s">
        <v>2051</v>
      </c>
      <c r="M384" s="1" t="s">
        <v>687</v>
      </c>
      <c r="N384" s="1" t="s">
        <v>2356</v>
      </c>
      <c r="O384" s="1" t="s">
        <v>200</v>
      </c>
      <c r="Q384" s="1" t="s">
        <v>1241</v>
      </c>
    </row>
    <row r="385" spans="1:17">
      <c r="A385" s="2" t="str">
        <f t="shared" ref="A385:A448" ca="1" si="23">IF(LEN($D385)&gt;0,IF($D385="●",E385,OFFSET(A385,IF(LEN(OFFSET(A385,-1,0))&gt;=1,-1,-2),0)),"")</f>
        <v/>
      </c>
      <c r="B385" s="2" t="str">
        <f t="shared" ref="B385:B448" ca="1" si="24">IF(LEN($D385)&gt;0,IF($D385="●",F385,OFFSET(B385,IF(LEN(OFFSET(B385,-1,0))&gt;=1,-1,-2),0)),"")</f>
        <v/>
      </c>
      <c r="C385" s="2" t="str">
        <f t="shared" ref="C385:C448" ca="1" si="25">IF(LEN($D385)&gt;0,IF($D385="●",G385,OFFSET(C385,IF(LEN(OFFSET(C385,-1,0))&gt;=1,-1,-2),0)),"")</f>
        <v/>
      </c>
      <c r="O385" s="1" t="s">
        <v>180</v>
      </c>
      <c r="P385" s="1" t="s">
        <v>181</v>
      </c>
    </row>
    <row r="386" spans="1:17">
      <c r="A386" s="2" t="str">
        <f t="shared" ca="1" si="23"/>
        <v>95</v>
      </c>
      <c r="B386" s="2" t="str">
        <f t="shared" ca="1" si="24"/>
        <v>2011</v>
      </c>
      <c r="C386" s="2" t="str">
        <f t="shared" ca="1" si="25"/>
        <v>11</v>
      </c>
      <c r="D386" s="1" t="s">
        <v>1487</v>
      </c>
      <c r="E386" s="1" t="s">
        <v>1491</v>
      </c>
      <c r="F386" s="1" t="s">
        <v>2158</v>
      </c>
      <c r="G386" s="1" t="s">
        <v>419</v>
      </c>
      <c r="H386" s="1" t="s">
        <v>292</v>
      </c>
      <c r="K386" s="4" t="s">
        <v>1182</v>
      </c>
      <c r="L386" s="1" t="s">
        <v>2051</v>
      </c>
      <c r="N386" s="1" t="s">
        <v>182</v>
      </c>
      <c r="O386" s="2" t="str">
        <f>N386&amp;"（"&amp;M386&amp;IF(D386="大会",IF(LEN(M386)&gt;0,$D$1,"")&amp;IF(E386="全","全国",E386&amp;"日本地方会")&amp;" 第"&amp;F386&amp;"回、","、")&amp;G386&amp;"/"&amp;H386&amp;"、"&amp;L386&amp;"）"</f>
        <v>案内（東日本地方会 第40回、2011/11、電気通信大学）</v>
      </c>
      <c r="Q386" s="1" t="s">
        <v>1244</v>
      </c>
    </row>
    <row r="387" spans="1:17">
      <c r="A387" s="2" t="str">
        <f t="shared" ca="1" si="23"/>
        <v>95</v>
      </c>
      <c r="B387" s="2" t="str">
        <f t="shared" ca="1" si="24"/>
        <v>2011</v>
      </c>
      <c r="C387" s="2" t="str">
        <f t="shared" ca="1" si="25"/>
        <v>11</v>
      </c>
      <c r="D387" s="1" t="s">
        <v>1487</v>
      </c>
      <c r="E387" s="1" t="s">
        <v>1491</v>
      </c>
      <c r="F387" s="1" t="s">
        <v>2158</v>
      </c>
      <c r="G387" s="1" t="s">
        <v>419</v>
      </c>
      <c r="H387" s="1" t="s">
        <v>292</v>
      </c>
      <c r="K387" s="4" t="s">
        <v>1182</v>
      </c>
      <c r="L387" s="1" t="s">
        <v>2051</v>
      </c>
      <c r="N387" s="1" t="s">
        <v>2636</v>
      </c>
      <c r="O387" s="2" t="str">
        <f>N387&amp;"（"&amp;M387&amp;IF(D387="大会",IF(LEN(M387)&gt;0,$D$1,"")&amp;IF(E387="全","全国",E387&amp;"日本地方会")&amp;" 第"&amp;F387&amp;"回、","、")&amp;G387&amp;"/"&amp;H387&amp;"、"&amp;L387&amp;"）"</f>
        <v>プログラム（東日本地方会 第40回、2011/11、電気通信大学）</v>
      </c>
      <c r="Q387" s="1" t="s">
        <v>1314</v>
      </c>
    </row>
    <row r="388" spans="1:17">
      <c r="A388" s="2" t="str">
        <f t="shared" ca="1" si="23"/>
        <v>95</v>
      </c>
      <c r="B388" s="2" t="str">
        <f t="shared" ca="1" si="24"/>
        <v>2011</v>
      </c>
      <c r="C388" s="2" t="str">
        <f t="shared" ca="1" si="25"/>
        <v>11</v>
      </c>
      <c r="D388" s="1" t="s">
        <v>1487</v>
      </c>
      <c r="E388" s="1" t="s">
        <v>1491</v>
      </c>
      <c r="F388" s="1" t="s">
        <v>2158</v>
      </c>
      <c r="G388" s="1" t="s">
        <v>419</v>
      </c>
      <c r="H388" s="1" t="s">
        <v>292</v>
      </c>
      <c r="K388" s="4" t="s">
        <v>1182</v>
      </c>
      <c r="L388" s="1" t="s">
        <v>2051</v>
      </c>
      <c r="M388" s="1" t="s">
        <v>1488</v>
      </c>
      <c r="N388" s="1" t="s">
        <v>183</v>
      </c>
      <c r="O388" s="2" t="str">
        <f>N388&amp;"（"&amp;M388&amp;IF(D388="大会",IF(LEN(M388)&gt;0,$D$1,"")&amp;IF(E388="全","全国",E388&amp;"日本地方会")&amp;" 第"&amp;F388&amp;"回、","、")&amp;G388&amp;"/"&amp;H388&amp;"、"&amp;L388&amp;"）"</f>
        <v>抄録（一般演題：東日本地方会 第40回、2011/11、電気通信大学）</v>
      </c>
      <c r="Q388" s="1" t="s">
        <v>1246</v>
      </c>
    </row>
    <row r="389" spans="1:17">
      <c r="A389" s="2" t="str">
        <f t="shared" ca="1" si="23"/>
        <v/>
      </c>
      <c r="B389" s="2" t="str">
        <f t="shared" ca="1" si="24"/>
        <v/>
      </c>
      <c r="C389" s="2" t="str">
        <f t="shared" ca="1" si="25"/>
        <v/>
      </c>
      <c r="O389" s="1" t="s">
        <v>184</v>
      </c>
    </row>
    <row r="390" spans="1:17">
      <c r="A390" s="2" t="str">
        <f t="shared" ca="1" si="23"/>
        <v>95</v>
      </c>
      <c r="B390" s="2" t="str">
        <f t="shared" ca="1" si="24"/>
        <v>2011</v>
      </c>
      <c r="C390" s="2" t="str">
        <f t="shared" ca="1" si="25"/>
        <v>11</v>
      </c>
      <c r="D390" s="1" t="s">
        <v>2164</v>
      </c>
      <c r="E390" s="1" t="s">
        <v>1292</v>
      </c>
      <c r="F390" s="1" t="s">
        <v>2117</v>
      </c>
      <c r="G390" s="1" t="s">
        <v>2053</v>
      </c>
      <c r="H390" s="1" t="s">
        <v>1296</v>
      </c>
      <c r="L390" s="1" t="s">
        <v>2054</v>
      </c>
      <c r="M390" s="1" t="s">
        <v>687</v>
      </c>
      <c r="N390" s="1" t="s">
        <v>204</v>
      </c>
      <c r="O390" s="1" t="s">
        <v>185</v>
      </c>
      <c r="P390" s="1" t="s">
        <v>202</v>
      </c>
      <c r="Q390" s="1" t="s">
        <v>2152</v>
      </c>
    </row>
    <row r="391" spans="1:17">
      <c r="A391" s="2" t="str">
        <f t="shared" ca="1" si="23"/>
        <v>95</v>
      </c>
      <c r="B391" s="2" t="str">
        <f t="shared" ca="1" si="24"/>
        <v>2011</v>
      </c>
      <c r="C391" s="2" t="str">
        <f t="shared" ca="1" si="25"/>
        <v>11</v>
      </c>
      <c r="D391" s="1" t="s">
        <v>1487</v>
      </c>
      <c r="E391" s="1" t="s">
        <v>1292</v>
      </c>
      <c r="F391" s="1" t="s">
        <v>2117</v>
      </c>
      <c r="G391" s="1" t="s">
        <v>2053</v>
      </c>
      <c r="H391" s="1" t="s">
        <v>1296</v>
      </c>
      <c r="L391" s="1" t="s">
        <v>2054</v>
      </c>
      <c r="M391" s="1" t="s">
        <v>1291</v>
      </c>
      <c r="N391" s="1" t="s">
        <v>2600</v>
      </c>
      <c r="O391" s="1" t="s">
        <v>201</v>
      </c>
      <c r="P391" s="1" t="s">
        <v>1786</v>
      </c>
      <c r="Q391" s="1" t="s">
        <v>2045</v>
      </c>
    </row>
    <row r="392" spans="1:17">
      <c r="A392" s="2" t="str">
        <f t="shared" ca="1" si="23"/>
        <v/>
      </c>
      <c r="B392" s="2" t="str">
        <f t="shared" ca="1" si="24"/>
        <v/>
      </c>
      <c r="C392" s="2" t="str">
        <f t="shared" ca="1" si="25"/>
        <v/>
      </c>
      <c r="O392" s="1" t="s">
        <v>186</v>
      </c>
    </row>
    <row r="393" spans="1:17">
      <c r="A393" s="2" t="str">
        <f t="shared" ca="1" si="23"/>
        <v>95</v>
      </c>
      <c r="B393" s="2" t="str">
        <f t="shared" ca="1" si="24"/>
        <v>2011</v>
      </c>
      <c r="C393" s="2" t="str">
        <f t="shared" ca="1" si="25"/>
        <v>11</v>
      </c>
      <c r="D393" s="1" t="s">
        <v>1487</v>
      </c>
      <c r="E393" s="1" t="s">
        <v>1491</v>
      </c>
      <c r="F393" s="1" t="s">
        <v>2050</v>
      </c>
      <c r="G393" s="1" t="s">
        <v>2365</v>
      </c>
      <c r="H393" s="1" t="s">
        <v>292</v>
      </c>
      <c r="L393" s="1" t="s">
        <v>2051</v>
      </c>
      <c r="M393" s="1" t="s">
        <v>1291</v>
      </c>
      <c r="N393" s="1" t="s">
        <v>1484</v>
      </c>
      <c r="O393" s="1" t="s">
        <v>919</v>
      </c>
      <c r="P393" s="1" t="s">
        <v>1787</v>
      </c>
      <c r="Q393" s="1" t="s">
        <v>2350</v>
      </c>
    </row>
    <row r="394" spans="1:17">
      <c r="A394" s="2" t="str">
        <f t="shared" ca="1" si="23"/>
        <v>95</v>
      </c>
      <c r="B394" s="2" t="str">
        <f t="shared" ca="1" si="24"/>
        <v>2011</v>
      </c>
      <c r="C394" s="2" t="str">
        <f t="shared" ca="1" si="25"/>
        <v>11</v>
      </c>
      <c r="D394" s="1" t="s">
        <v>1316</v>
      </c>
      <c r="E394" s="1" t="s">
        <v>2163</v>
      </c>
      <c r="M394" s="1" t="s">
        <v>211</v>
      </c>
      <c r="N394" s="1" t="s">
        <v>406</v>
      </c>
      <c r="O394" s="1" t="s">
        <v>403</v>
      </c>
      <c r="Q394" s="1" t="s">
        <v>1311</v>
      </c>
    </row>
    <row r="395" spans="1:17">
      <c r="A395" s="2" t="str">
        <f t="shared" ca="1" si="23"/>
        <v>95</v>
      </c>
      <c r="B395" s="2" t="str">
        <f t="shared" ca="1" si="24"/>
        <v>2011</v>
      </c>
      <c r="C395" s="2" t="str">
        <f t="shared" ca="1" si="25"/>
        <v>11</v>
      </c>
      <c r="D395" s="1" t="s">
        <v>1431</v>
      </c>
      <c r="E395" s="1" t="s">
        <v>2163</v>
      </c>
      <c r="K395" s="4" t="s">
        <v>1430</v>
      </c>
      <c r="L395" s="1" t="s">
        <v>415</v>
      </c>
      <c r="N395" s="1" t="s">
        <v>2638</v>
      </c>
      <c r="O395" s="1" t="s">
        <v>188</v>
      </c>
      <c r="Q395" s="1" t="s">
        <v>1296</v>
      </c>
    </row>
    <row r="396" spans="1:17">
      <c r="A396" s="2" t="str">
        <f t="shared" ca="1" si="23"/>
        <v>95</v>
      </c>
      <c r="B396" s="2" t="str">
        <f t="shared" ca="1" si="24"/>
        <v>2011</v>
      </c>
      <c r="C396" s="2" t="str">
        <f t="shared" ca="1" si="25"/>
        <v>11</v>
      </c>
      <c r="D396" s="1" t="s">
        <v>1487</v>
      </c>
      <c r="E396" s="1" t="s">
        <v>1292</v>
      </c>
      <c r="F396" s="1" t="s">
        <v>2169</v>
      </c>
      <c r="G396" s="1" t="s">
        <v>1789</v>
      </c>
      <c r="H396" s="1" t="s">
        <v>1296</v>
      </c>
      <c r="L396" s="1" t="s">
        <v>1790</v>
      </c>
      <c r="N396" s="1" t="s">
        <v>2638</v>
      </c>
      <c r="O396" s="1" t="s">
        <v>189</v>
      </c>
      <c r="Q396" s="1" t="s">
        <v>1296</v>
      </c>
    </row>
    <row r="397" spans="1:17">
      <c r="A397" s="2" t="str">
        <f t="shared" ca="1" si="23"/>
        <v>95</v>
      </c>
      <c r="B397" s="2" t="str">
        <f t="shared" ca="1" si="24"/>
        <v>2011</v>
      </c>
      <c r="C397" s="2" t="str">
        <f t="shared" ca="1" si="25"/>
        <v>11</v>
      </c>
      <c r="D397" s="1" t="s">
        <v>1307</v>
      </c>
      <c r="E397" s="1" t="s">
        <v>1292</v>
      </c>
      <c r="F397" s="1" t="s">
        <v>2198</v>
      </c>
      <c r="H397" s="1" t="s">
        <v>1296</v>
      </c>
      <c r="N397" s="1" t="s">
        <v>1274</v>
      </c>
      <c r="O397" s="2" t="str">
        <f>N397&amp;$D$1&amp;IF(LEFT(N397,2)="総会",G397&amp;"年度","第"&amp;F397&amp;"期第"&amp;H397&amp;"回")</f>
        <v>理事会：第21期第6回</v>
      </c>
      <c r="Q397" s="1" t="s">
        <v>2116</v>
      </c>
    </row>
    <row r="398" spans="1:17">
      <c r="A398" s="2" t="str">
        <f t="shared" ca="1" si="23"/>
        <v>95</v>
      </c>
      <c r="B398" s="2" t="str">
        <f t="shared" ca="1" si="24"/>
        <v>2011</v>
      </c>
      <c r="C398" s="2" t="str">
        <f t="shared" ca="1" si="25"/>
        <v>11</v>
      </c>
      <c r="D398" s="1" t="s">
        <v>1199</v>
      </c>
      <c r="E398" s="1" t="s">
        <v>1436</v>
      </c>
      <c r="F398" s="1" t="s">
        <v>1437</v>
      </c>
      <c r="M398" s="1" t="s">
        <v>874</v>
      </c>
      <c r="N398" s="1" t="s">
        <v>325</v>
      </c>
      <c r="O398" s="1" t="s">
        <v>1791</v>
      </c>
      <c r="Q398" s="1" t="s">
        <v>1263</v>
      </c>
    </row>
    <row r="399" spans="1:17">
      <c r="A399" s="2" t="str">
        <f t="shared" ca="1" si="23"/>
        <v/>
      </c>
      <c r="B399" s="2" t="str">
        <f t="shared" ca="1" si="24"/>
        <v/>
      </c>
      <c r="C399" s="2" t="str">
        <f t="shared" ca="1" si="25"/>
        <v/>
      </c>
    </row>
    <row r="400" spans="1:17">
      <c r="A400" s="2" t="str">
        <f t="shared" ca="1" si="23"/>
        <v>96</v>
      </c>
      <c r="B400" s="2" t="str">
        <f t="shared" ca="1" si="24"/>
        <v>2012</v>
      </c>
      <c r="C400" s="2" t="str">
        <f t="shared" ca="1" si="25"/>
        <v>6</v>
      </c>
      <c r="D400" s="1" t="s">
        <v>1179</v>
      </c>
      <c r="E400" s="1" t="s">
        <v>2668</v>
      </c>
      <c r="F400" s="1" t="s">
        <v>1788</v>
      </c>
      <c r="G400" s="1" t="s">
        <v>1246</v>
      </c>
      <c r="H400" s="1" t="s">
        <v>1275</v>
      </c>
      <c r="O400" s="1" t="s">
        <v>1793</v>
      </c>
    </row>
    <row r="401" spans="1:19">
      <c r="A401" s="2" t="str">
        <f t="shared" ca="1" si="23"/>
        <v>96</v>
      </c>
      <c r="B401" s="2" t="str">
        <f t="shared" ca="1" si="24"/>
        <v>2012</v>
      </c>
      <c r="C401" s="2" t="str">
        <f t="shared" ca="1" si="25"/>
        <v>6</v>
      </c>
      <c r="D401" s="1" t="s">
        <v>1487</v>
      </c>
      <c r="E401" s="1" t="s">
        <v>1292</v>
      </c>
      <c r="F401" s="1" t="s">
        <v>2169</v>
      </c>
      <c r="G401" s="1" t="s">
        <v>1789</v>
      </c>
      <c r="H401" s="1" t="s">
        <v>1296</v>
      </c>
      <c r="K401" s="4" t="s">
        <v>1182</v>
      </c>
      <c r="L401" s="1" t="s">
        <v>1697</v>
      </c>
      <c r="N401" s="1" t="s">
        <v>182</v>
      </c>
      <c r="O401" s="2" t="str">
        <f t="shared" ref="O401:O406" si="26">N401&amp;"（"&amp;M401&amp;IF(D401="大会",IF(LEN(M401)&gt;0,$D$1,"")&amp;IF(E401="全","全国",E401&amp;"日本地方会")&amp;" 第"&amp;F401&amp;"回、","、")&amp;G401&amp;"/"&amp;H401&amp;"、"&amp;L401&amp;"）"</f>
        <v>案内（全国 第47回、2012/6、所沢市中央公民館）</v>
      </c>
      <c r="Q401" s="1" t="s">
        <v>1236</v>
      </c>
    </row>
    <row r="402" spans="1:19">
      <c r="A402" s="2" t="str">
        <f t="shared" ca="1" si="23"/>
        <v>96</v>
      </c>
      <c r="B402" s="2" t="str">
        <f t="shared" ca="1" si="24"/>
        <v>2012</v>
      </c>
      <c r="C402" s="2" t="str">
        <f t="shared" ca="1" si="25"/>
        <v>6</v>
      </c>
      <c r="D402" s="1" t="s">
        <v>1317</v>
      </c>
      <c r="E402" s="1" t="s">
        <v>1292</v>
      </c>
      <c r="F402" s="1" t="s">
        <v>2169</v>
      </c>
      <c r="G402" s="1" t="s">
        <v>1789</v>
      </c>
      <c r="H402" s="1" t="s">
        <v>1296</v>
      </c>
      <c r="K402" s="4" t="s">
        <v>1182</v>
      </c>
      <c r="L402" s="1" t="s">
        <v>1697</v>
      </c>
      <c r="M402" s="1" t="s">
        <v>2360</v>
      </c>
      <c r="N402" s="1" t="s">
        <v>182</v>
      </c>
      <c r="O402" s="2" t="str">
        <f t="shared" si="26"/>
        <v>案内（夏季研究会、2012/6、所沢市中央公民館）</v>
      </c>
      <c r="Q402" s="1" t="s">
        <v>1311</v>
      </c>
    </row>
    <row r="403" spans="1:19">
      <c r="A403" s="2" t="str">
        <f t="shared" ca="1" si="23"/>
        <v>96</v>
      </c>
      <c r="B403" s="2" t="str">
        <f t="shared" ca="1" si="24"/>
        <v>2012</v>
      </c>
      <c r="C403" s="2" t="str">
        <f t="shared" ca="1" si="25"/>
        <v>6</v>
      </c>
      <c r="D403" s="1" t="s">
        <v>1487</v>
      </c>
      <c r="E403" s="1" t="s">
        <v>1292</v>
      </c>
      <c r="F403" s="1" t="s">
        <v>2169</v>
      </c>
      <c r="G403" s="1" t="s">
        <v>1789</v>
      </c>
      <c r="H403" s="1" t="s">
        <v>1296</v>
      </c>
      <c r="K403" s="4" t="s">
        <v>1182</v>
      </c>
      <c r="L403" s="1" t="s">
        <v>1697</v>
      </c>
      <c r="M403" s="1" t="s">
        <v>207</v>
      </c>
      <c r="N403" s="1" t="s">
        <v>182</v>
      </c>
      <c r="O403" s="2" t="str">
        <f t="shared" si="26"/>
        <v>案内（企画：全国 第47回、2012/6、所沢市中央公民館）</v>
      </c>
      <c r="Q403" s="1" t="s">
        <v>2123</v>
      </c>
    </row>
    <row r="404" spans="1:19">
      <c r="A404" s="2" t="str">
        <f t="shared" ca="1" si="23"/>
        <v>96</v>
      </c>
      <c r="B404" s="2" t="str">
        <f t="shared" ca="1" si="24"/>
        <v>2012</v>
      </c>
      <c r="C404" s="2" t="str">
        <f t="shared" ca="1" si="25"/>
        <v>6</v>
      </c>
      <c r="D404" s="1" t="s">
        <v>1487</v>
      </c>
      <c r="E404" s="1" t="s">
        <v>1292</v>
      </c>
      <c r="F404" s="1" t="s">
        <v>2169</v>
      </c>
      <c r="G404" s="1" t="s">
        <v>1789</v>
      </c>
      <c r="H404" s="1" t="s">
        <v>1296</v>
      </c>
      <c r="K404" s="4" t="s">
        <v>1182</v>
      </c>
      <c r="L404" s="1" t="s">
        <v>1697</v>
      </c>
      <c r="N404" s="1" t="s">
        <v>2636</v>
      </c>
      <c r="O404" s="2" t="str">
        <f t="shared" si="26"/>
        <v>プログラム（全国 第47回、2012/6、所沢市中央公民館）</v>
      </c>
      <c r="Q404" s="1" t="s">
        <v>1313</v>
      </c>
    </row>
    <row r="405" spans="1:19">
      <c r="A405" s="2" t="str">
        <f t="shared" ca="1" si="23"/>
        <v>96</v>
      </c>
      <c r="B405" s="2" t="str">
        <f t="shared" ca="1" si="24"/>
        <v>2012</v>
      </c>
      <c r="C405" s="2" t="str">
        <f t="shared" ca="1" si="25"/>
        <v>6</v>
      </c>
      <c r="D405" s="1" t="s">
        <v>2164</v>
      </c>
      <c r="E405" s="1" t="s">
        <v>1292</v>
      </c>
      <c r="F405" s="1" t="s">
        <v>2169</v>
      </c>
      <c r="G405" s="1" t="s">
        <v>1789</v>
      </c>
      <c r="H405" s="1" t="s">
        <v>1296</v>
      </c>
      <c r="K405" s="4" t="s">
        <v>1182</v>
      </c>
      <c r="L405" s="1" t="s">
        <v>1697</v>
      </c>
      <c r="M405" s="1" t="s">
        <v>2164</v>
      </c>
      <c r="N405" s="1" t="s">
        <v>1682</v>
      </c>
      <c r="O405" s="2" t="str">
        <f t="shared" si="26"/>
        <v>抄録（シンポジウム、2012/6、所沢市中央公民館）</v>
      </c>
      <c r="Q405" s="1" t="s">
        <v>291</v>
      </c>
    </row>
    <row r="406" spans="1:19">
      <c r="A406" s="2" t="str">
        <f t="shared" ca="1" si="23"/>
        <v>96</v>
      </c>
      <c r="B406" s="2" t="str">
        <f t="shared" ca="1" si="24"/>
        <v>2012</v>
      </c>
      <c r="C406" s="2" t="str">
        <f t="shared" ca="1" si="25"/>
        <v>6</v>
      </c>
      <c r="D406" s="1" t="s">
        <v>1487</v>
      </c>
      <c r="E406" s="1" t="s">
        <v>1292</v>
      </c>
      <c r="F406" s="1" t="s">
        <v>2169</v>
      </c>
      <c r="G406" s="1" t="s">
        <v>1789</v>
      </c>
      <c r="H406" s="1" t="s">
        <v>1296</v>
      </c>
      <c r="K406" s="4" t="s">
        <v>1182</v>
      </c>
      <c r="L406" s="1" t="s">
        <v>1697</v>
      </c>
      <c r="M406" s="1" t="s">
        <v>1488</v>
      </c>
      <c r="N406" s="1" t="s">
        <v>1682</v>
      </c>
      <c r="O406" s="2" t="str">
        <f t="shared" si="26"/>
        <v>抄録（一般演題：全国 第47回、2012/6、所沢市中央公民館）</v>
      </c>
      <c r="Q406" s="1" t="s">
        <v>1683</v>
      </c>
    </row>
    <row r="407" spans="1:19">
      <c r="A407" s="2" t="str">
        <f t="shared" ca="1" si="23"/>
        <v>96</v>
      </c>
      <c r="B407" s="2" t="str">
        <f t="shared" ca="1" si="24"/>
        <v>2012</v>
      </c>
      <c r="C407" s="2" t="str">
        <f t="shared" ca="1" si="25"/>
        <v>6</v>
      </c>
      <c r="D407" s="1" t="s">
        <v>2164</v>
      </c>
      <c r="E407" s="1" t="s">
        <v>1292</v>
      </c>
      <c r="F407" s="1" t="s">
        <v>2169</v>
      </c>
      <c r="G407" s="1" t="s">
        <v>1789</v>
      </c>
      <c r="H407" s="1" t="s">
        <v>1296</v>
      </c>
      <c r="K407" s="4" t="s">
        <v>1182</v>
      </c>
      <c r="L407" s="1" t="s">
        <v>1697</v>
      </c>
      <c r="M407" s="1" t="s">
        <v>687</v>
      </c>
      <c r="N407" s="1" t="s">
        <v>1302</v>
      </c>
      <c r="O407" s="1" t="s">
        <v>1794</v>
      </c>
      <c r="P407" s="1" t="s">
        <v>1795</v>
      </c>
    </row>
    <row r="408" spans="1:19">
      <c r="A408" s="2" t="str">
        <f t="shared" ca="1" si="23"/>
        <v>96</v>
      </c>
      <c r="B408" s="2" t="str">
        <f t="shared" ca="1" si="24"/>
        <v>2012</v>
      </c>
      <c r="C408" s="2" t="str">
        <f t="shared" ca="1" si="25"/>
        <v>6</v>
      </c>
      <c r="D408" s="1" t="s">
        <v>2164</v>
      </c>
      <c r="E408" s="1" t="s">
        <v>1292</v>
      </c>
      <c r="F408" s="1" t="s">
        <v>2169</v>
      </c>
      <c r="G408" s="1" t="s">
        <v>1789</v>
      </c>
      <c r="H408" s="1" t="s">
        <v>1296</v>
      </c>
      <c r="K408" s="4" t="s">
        <v>1182</v>
      </c>
      <c r="L408" s="1" t="s">
        <v>1697</v>
      </c>
      <c r="M408" s="1" t="s">
        <v>2156</v>
      </c>
      <c r="N408" s="1" t="s">
        <v>1486</v>
      </c>
      <c r="O408" s="1" t="s">
        <v>1796</v>
      </c>
      <c r="P408" s="1" t="s">
        <v>1797</v>
      </c>
      <c r="Q408">
        <v>10</v>
      </c>
    </row>
    <row r="409" spans="1:19">
      <c r="A409" s="2" t="str">
        <f t="shared" ca="1" si="23"/>
        <v>96</v>
      </c>
      <c r="B409" s="2" t="str">
        <f t="shared" ca="1" si="24"/>
        <v>2012</v>
      </c>
      <c r="C409" s="2" t="str">
        <f t="shared" ca="1" si="25"/>
        <v>6</v>
      </c>
      <c r="D409" s="1" t="s">
        <v>2164</v>
      </c>
      <c r="E409" s="1" t="s">
        <v>1292</v>
      </c>
      <c r="F409" s="1" t="s">
        <v>2169</v>
      </c>
      <c r="G409" s="1" t="s">
        <v>1789</v>
      </c>
      <c r="H409" s="1" t="s">
        <v>1296</v>
      </c>
      <c r="K409" s="4" t="s">
        <v>1182</v>
      </c>
      <c r="L409" s="1" t="s">
        <v>1697</v>
      </c>
      <c r="M409" s="1" t="s">
        <v>2156</v>
      </c>
      <c r="N409" s="1" t="s">
        <v>1486</v>
      </c>
      <c r="O409" s="1" t="s">
        <v>1798</v>
      </c>
      <c r="P409" s="1" t="s">
        <v>1799</v>
      </c>
      <c r="Q409">
        <v>12</v>
      </c>
    </row>
    <row r="410" spans="1:19">
      <c r="A410" s="2" t="str">
        <f t="shared" ca="1" si="23"/>
        <v>96</v>
      </c>
      <c r="B410" s="2" t="str">
        <f t="shared" ca="1" si="24"/>
        <v>2012</v>
      </c>
      <c r="C410" s="2" t="str">
        <f t="shared" ca="1" si="25"/>
        <v>6</v>
      </c>
      <c r="D410" s="1" t="s">
        <v>2164</v>
      </c>
      <c r="E410" s="1" t="s">
        <v>1292</v>
      </c>
      <c r="F410" s="1" t="s">
        <v>2169</v>
      </c>
      <c r="G410" s="1" t="s">
        <v>1789</v>
      </c>
      <c r="H410" s="1" t="s">
        <v>1296</v>
      </c>
      <c r="K410" s="4" t="s">
        <v>1182</v>
      </c>
      <c r="L410" s="1" t="s">
        <v>1697</v>
      </c>
      <c r="M410" s="1" t="s">
        <v>2156</v>
      </c>
      <c r="N410" s="1" t="s">
        <v>1486</v>
      </c>
      <c r="O410" s="1" t="s">
        <v>1800</v>
      </c>
      <c r="P410" s="1" t="s">
        <v>1801</v>
      </c>
      <c r="Q410">
        <v>14</v>
      </c>
    </row>
    <row r="411" spans="1:19" s="8" customFormat="1">
      <c r="A411" s="6" t="str">
        <f t="shared" ca="1" si="23"/>
        <v>96</v>
      </c>
      <c r="B411" s="6" t="str">
        <f t="shared" ca="1" si="24"/>
        <v>2012</v>
      </c>
      <c r="C411" s="6" t="str">
        <f t="shared" ca="1" si="25"/>
        <v>6</v>
      </c>
      <c r="D411" s="7" t="s">
        <v>2164</v>
      </c>
      <c r="E411" s="7" t="s">
        <v>1292</v>
      </c>
      <c r="F411" s="7" t="s">
        <v>2169</v>
      </c>
      <c r="G411" s="7" t="s">
        <v>1789</v>
      </c>
      <c r="H411" s="7" t="s">
        <v>1296</v>
      </c>
      <c r="I411" s="7"/>
      <c r="J411" s="7"/>
      <c r="K411" s="7" t="s">
        <v>1182</v>
      </c>
      <c r="L411" s="7" t="s">
        <v>1697</v>
      </c>
      <c r="M411" s="7" t="s">
        <v>687</v>
      </c>
      <c r="N411" s="7" t="s">
        <v>1302</v>
      </c>
      <c r="O411" s="7" t="s">
        <v>1802</v>
      </c>
      <c r="P411" s="8" t="s">
        <v>1803</v>
      </c>
      <c r="Q411" s="7"/>
      <c r="R411" s="7"/>
      <c r="S411" s="7"/>
    </row>
    <row r="412" spans="1:19">
      <c r="A412" s="2" t="str">
        <f t="shared" ca="1" si="23"/>
        <v>96</v>
      </c>
      <c r="B412" s="2" t="str">
        <f t="shared" ca="1" si="24"/>
        <v>2012</v>
      </c>
      <c r="C412" s="2" t="str">
        <f t="shared" ca="1" si="25"/>
        <v>6</v>
      </c>
      <c r="D412" s="1" t="s">
        <v>2164</v>
      </c>
      <c r="E412" s="1" t="s">
        <v>1292</v>
      </c>
      <c r="F412" s="1" t="s">
        <v>2169</v>
      </c>
      <c r="G412" s="1" t="s">
        <v>1789</v>
      </c>
      <c r="H412" s="1" t="s">
        <v>1296</v>
      </c>
      <c r="K412" s="4" t="s">
        <v>1182</v>
      </c>
      <c r="L412" s="1" t="s">
        <v>1697</v>
      </c>
      <c r="M412" s="1" t="s">
        <v>687</v>
      </c>
      <c r="N412" s="1" t="s">
        <v>1684</v>
      </c>
      <c r="O412" s="1" t="s">
        <v>1802</v>
      </c>
      <c r="P412" s="1" t="s">
        <v>1804</v>
      </c>
      <c r="Q412">
        <v>16</v>
      </c>
    </row>
    <row r="413" spans="1:19">
      <c r="A413" s="2" t="str">
        <f t="shared" ca="1" si="23"/>
        <v>96</v>
      </c>
      <c r="B413" s="2" t="str">
        <f t="shared" ca="1" si="24"/>
        <v>2012</v>
      </c>
      <c r="C413" s="2" t="str">
        <f t="shared" ca="1" si="25"/>
        <v>6</v>
      </c>
      <c r="D413" s="1" t="s">
        <v>2164</v>
      </c>
      <c r="E413" s="1" t="s">
        <v>1292</v>
      </c>
      <c r="F413" s="1" t="s">
        <v>2169</v>
      </c>
      <c r="G413" s="1" t="s">
        <v>1789</v>
      </c>
      <c r="H413" s="1" t="s">
        <v>1296</v>
      </c>
      <c r="K413" s="4" t="s">
        <v>1182</v>
      </c>
      <c r="L413" s="1" t="s">
        <v>1697</v>
      </c>
      <c r="M413" s="1" t="s">
        <v>2156</v>
      </c>
      <c r="N413" s="1" t="s">
        <v>1302</v>
      </c>
      <c r="O413" s="1" t="s">
        <v>1805</v>
      </c>
      <c r="P413" s="1" t="s">
        <v>1711</v>
      </c>
      <c r="Q413"/>
    </row>
    <row r="414" spans="1:19">
      <c r="A414" s="2" t="str">
        <f t="shared" ca="1" si="23"/>
        <v>96</v>
      </c>
      <c r="B414" s="2" t="str">
        <f t="shared" ca="1" si="24"/>
        <v>2012</v>
      </c>
      <c r="C414" s="2" t="str">
        <f t="shared" ca="1" si="25"/>
        <v>6</v>
      </c>
      <c r="D414" s="1" t="s">
        <v>2164</v>
      </c>
      <c r="E414" s="1" t="s">
        <v>1292</v>
      </c>
      <c r="F414" s="1" t="s">
        <v>2169</v>
      </c>
      <c r="G414" s="1" t="s">
        <v>1789</v>
      </c>
      <c r="H414" s="1" t="s">
        <v>1296</v>
      </c>
      <c r="K414" s="4" t="s">
        <v>1182</v>
      </c>
      <c r="L414" s="1" t="s">
        <v>1697</v>
      </c>
      <c r="M414" s="1" t="s">
        <v>2156</v>
      </c>
      <c r="N414" s="1" t="s">
        <v>1302</v>
      </c>
      <c r="O414" s="1" t="s">
        <v>1806</v>
      </c>
      <c r="P414" s="1" t="s">
        <v>1708</v>
      </c>
      <c r="Q414"/>
    </row>
    <row r="415" spans="1:19">
      <c r="A415" s="2" t="str">
        <f t="shared" ca="1" si="23"/>
        <v>96</v>
      </c>
      <c r="B415" s="2" t="str">
        <f t="shared" ca="1" si="24"/>
        <v>2012</v>
      </c>
      <c r="C415" s="2" t="str">
        <f t="shared" ca="1" si="25"/>
        <v>6</v>
      </c>
      <c r="D415" s="1" t="s">
        <v>2164</v>
      </c>
      <c r="E415" s="1" t="s">
        <v>1292</v>
      </c>
      <c r="F415" s="1" t="s">
        <v>2169</v>
      </c>
      <c r="G415" s="1" t="s">
        <v>1789</v>
      </c>
      <c r="H415" s="1" t="s">
        <v>1296</v>
      </c>
      <c r="K415" s="4" t="s">
        <v>1182</v>
      </c>
      <c r="L415" s="1" t="s">
        <v>1697</v>
      </c>
      <c r="M415" s="1" t="s">
        <v>2156</v>
      </c>
      <c r="N415" s="1" t="s">
        <v>1302</v>
      </c>
      <c r="O415" s="1" t="s">
        <v>1807</v>
      </c>
      <c r="P415" s="1" t="s">
        <v>1709</v>
      </c>
      <c r="Q415"/>
    </row>
    <row r="416" spans="1:19">
      <c r="A416" s="2" t="str">
        <f t="shared" ca="1" si="23"/>
        <v>96</v>
      </c>
      <c r="B416" s="2" t="str">
        <f t="shared" ca="1" si="24"/>
        <v>2012</v>
      </c>
      <c r="C416" s="2" t="str">
        <f t="shared" ca="1" si="25"/>
        <v>6</v>
      </c>
      <c r="D416" s="1" t="s">
        <v>2164</v>
      </c>
      <c r="E416" s="1" t="s">
        <v>1292</v>
      </c>
      <c r="F416" s="1" t="s">
        <v>2169</v>
      </c>
      <c r="G416" s="1" t="s">
        <v>1789</v>
      </c>
      <c r="H416" s="1" t="s">
        <v>1296</v>
      </c>
      <c r="K416" s="4" t="s">
        <v>1182</v>
      </c>
      <c r="L416" s="1" t="s">
        <v>1697</v>
      </c>
      <c r="M416" s="1" t="s">
        <v>2156</v>
      </c>
      <c r="N416" s="1" t="s">
        <v>1302</v>
      </c>
      <c r="O416" s="1" t="s">
        <v>1808</v>
      </c>
      <c r="P416" s="1" t="s">
        <v>1710</v>
      </c>
      <c r="Q416"/>
    </row>
    <row r="417" spans="1:17">
      <c r="A417" s="2" t="str">
        <f t="shared" ca="1" si="23"/>
        <v>96</v>
      </c>
      <c r="B417" s="2" t="str">
        <f t="shared" ca="1" si="24"/>
        <v>2012</v>
      </c>
      <c r="C417" s="2" t="str">
        <f t="shared" ca="1" si="25"/>
        <v>6</v>
      </c>
      <c r="D417" s="1" t="s">
        <v>2164</v>
      </c>
      <c r="E417" s="1" t="s">
        <v>1292</v>
      </c>
      <c r="F417" s="1" t="s">
        <v>2169</v>
      </c>
      <c r="G417" s="1" t="s">
        <v>1789</v>
      </c>
      <c r="H417" s="1" t="s">
        <v>1296</v>
      </c>
      <c r="K417" s="4" t="s">
        <v>1182</v>
      </c>
      <c r="L417" s="1" t="s">
        <v>1697</v>
      </c>
      <c r="M417" s="1" t="s">
        <v>687</v>
      </c>
      <c r="N417" s="1" t="s">
        <v>1302</v>
      </c>
      <c r="O417" s="1" t="s">
        <v>1809</v>
      </c>
      <c r="P417" t="s">
        <v>1663</v>
      </c>
    </row>
    <row r="418" spans="1:17">
      <c r="A418" s="2" t="str">
        <f t="shared" ca="1" si="23"/>
        <v>96</v>
      </c>
      <c r="B418" s="2" t="str">
        <f t="shared" ca="1" si="24"/>
        <v>2012</v>
      </c>
      <c r="C418" s="2" t="str">
        <f t="shared" ca="1" si="25"/>
        <v>6</v>
      </c>
      <c r="D418" s="1" t="s">
        <v>2164</v>
      </c>
      <c r="E418" s="1" t="s">
        <v>1292</v>
      </c>
      <c r="F418" s="1" t="s">
        <v>2169</v>
      </c>
      <c r="G418" s="1" t="s">
        <v>1789</v>
      </c>
      <c r="H418" s="1" t="s">
        <v>1296</v>
      </c>
      <c r="K418" s="4" t="s">
        <v>1182</v>
      </c>
      <c r="L418" s="1" t="s">
        <v>1697</v>
      </c>
      <c r="M418" s="1" t="s">
        <v>2156</v>
      </c>
      <c r="N418" s="1" t="s">
        <v>1486</v>
      </c>
      <c r="O418" s="1" t="s">
        <v>1664</v>
      </c>
      <c r="P418" s="1" t="s">
        <v>1665</v>
      </c>
      <c r="Q418">
        <v>17</v>
      </c>
    </row>
    <row r="419" spans="1:17">
      <c r="A419" s="2" t="str">
        <f t="shared" ca="1" si="23"/>
        <v>96</v>
      </c>
      <c r="B419" s="2" t="str">
        <f t="shared" ca="1" si="24"/>
        <v>2012</v>
      </c>
      <c r="C419" s="2" t="str">
        <f t="shared" ca="1" si="25"/>
        <v>6</v>
      </c>
      <c r="D419" s="1" t="s">
        <v>2164</v>
      </c>
      <c r="E419" s="1" t="s">
        <v>1292</v>
      </c>
      <c r="F419" s="1" t="s">
        <v>2169</v>
      </c>
      <c r="G419" s="1" t="s">
        <v>1789</v>
      </c>
      <c r="H419" s="1" t="s">
        <v>1296</v>
      </c>
      <c r="K419" s="4" t="s">
        <v>1182</v>
      </c>
      <c r="L419" s="1" t="s">
        <v>1697</v>
      </c>
      <c r="M419" s="1" t="s">
        <v>2156</v>
      </c>
      <c r="N419" s="1" t="s">
        <v>1486</v>
      </c>
      <c r="O419" s="1" t="s">
        <v>1666</v>
      </c>
      <c r="P419" s="1" t="s">
        <v>1667</v>
      </c>
      <c r="Q419">
        <v>19</v>
      </c>
    </row>
    <row r="420" spans="1:17">
      <c r="A420" s="2" t="str">
        <f t="shared" ca="1" si="23"/>
        <v>96</v>
      </c>
      <c r="B420" s="2" t="str">
        <f t="shared" ca="1" si="24"/>
        <v>2012</v>
      </c>
      <c r="C420" s="2" t="str">
        <f t="shared" ca="1" si="25"/>
        <v>6</v>
      </c>
      <c r="D420" s="1" t="s">
        <v>2164</v>
      </c>
      <c r="E420" s="1" t="s">
        <v>1292</v>
      </c>
      <c r="F420" s="1" t="s">
        <v>2169</v>
      </c>
      <c r="G420" s="1" t="s">
        <v>1789</v>
      </c>
      <c r="H420" s="1" t="s">
        <v>1296</v>
      </c>
      <c r="K420" s="4" t="s">
        <v>1182</v>
      </c>
      <c r="L420" s="1" t="s">
        <v>1697</v>
      </c>
      <c r="M420" s="1" t="s">
        <v>2156</v>
      </c>
      <c r="N420" s="1" t="s">
        <v>1486</v>
      </c>
      <c r="O420" s="1" t="s">
        <v>1668</v>
      </c>
      <c r="P420" s="1" t="s">
        <v>1669</v>
      </c>
      <c r="Q420">
        <v>21</v>
      </c>
    </row>
    <row r="421" spans="1:17">
      <c r="A421" s="2" t="str">
        <f t="shared" ca="1" si="23"/>
        <v>96</v>
      </c>
      <c r="B421" s="2" t="str">
        <f t="shared" ca="1" si="24"/>
        <v>2012</v>
      </c>
      <c r="C421" s="2" t="str">
        <f t="shared" ca="1" si="25"/>
        <v>6</v>
      </c>
      <c r="D421" s="1" t="s">
        <v>2164</v>
      </c>
      <c r="E421" s="1" t="s">
        <v>1292</v>
      </c>
      <c r="F421" s="1" t="s">
        <v>2169</v>
      </c>
      <c r="G421" s="1" t="s">
        <v>1789</v>
      </c>
      <c r="H421" s="1" t="s">
        <v>1296</v>
      </c>
      <c r="K421" s="4" t="s">
        <v>1182</v>
      </c>
      <c r="L421" s="1" t="s">
        <v>1697</v>
      </c>
      <c r="M421" s="1" t="s">
        <v>2156</v>
      </c>
      <c r="N421" s="1" t="s">
        <v>1486</v>
      </c>
      <c r="O421" s="1" t="s">
        <v>1670</v>
      </c>
      <c r="P421" s="1" t="s">
        <v>1671</v>
      </c>
      <c r="Q421">
        <v>22</v>
      </c>
    </row>
    <row r="422" spans="1:17">
      <c r="A422" s="2" t="str">
        <f t="shared" ca="1" si="23"/>
        <v/>
      </c>
      <c r="B422" s="2" t="str">
        <f t="shared" ca="1" si="24"/>
        <v/>
      </c>
      <c r="C422" s="2" t="str">
        <f t="shared" ca="1" si="25"/>
        <v/>
      </c>
      <c r="O422" s="1" t="s">
        <v>184</v>
      </c>
      <c r="Q422" s="1" t="s">
        <v>1672</v>
      </c>
    </row>
    <row r="423" spans="1:17">
      <c r="A423" s="2" t="str">
        <f t="shared" ca="1" si="23"/>
        <v>96</v>
      </c>
      <c r="B423" s="2" t="str">
        <f t="shared" ca="1" si="24"/>
        <v>2012</v>
      </c>
      <c r="C423" s="2" t="str">
        <f t="shared" ca="1" si="25"/>
        <v>6</v>
      </c>
      <c r="D423" s="1" t="s">
        <v>1487</v>
      </c>
      <c r="E423" s="1" t="s">
        <v>1292</v>
      </c>
      <c r="F423" s="1" t="s">
        <v>2117</v>
      </c>
      <c r="G423" s="1" t="s">
        <v>2053</v>
      </c>
      <c r="H423" s="1" t="s">
        <v>1296</v>
      </c>
      <c r="L423" s="1" t="s">
        <v>2054</v>
      </c>
      <c r="M423" s="1" t="s">
        <v>687</v>
      </c>
      <c r="N423" s="1" t="s">
        <v>1291</v>
      </c>
      <c r="O423" s="1" t="s">
        <v>1673</v>
      </c>
      <c r="P423" s="1" t="s">
        <v>1674</v>
      </c>
      <c r="Q423" s="1" t="s">
        <v>1672</v>
      </c>
    </row>
    <row r="424" spans="1:17">
      <c r="A424" s="2" t="str">
        <f t="shared" ca="1" si="23"/>
        <v>96</v>
      </c>
      <c r="B424" s="2" t="str">
        <f t="shared" ca="1" si="24"/>
        <v>2012</v>
      </c>
      <c r="C424" s="2" t="str">
        <f t="shared" ca="1" si="25"/>
        <v>6</v>
      </c>
      <c r="D424" s="1" t="s">
        <v>1487</v>
      </c>
      <c r="E424" s="1" t="s">
        <v>1292</v>
      </c>
      <c r="F424" s="1" t="s">
        <v>2117</v>
      </c>
      <c r="G424" s="1" t="s">
        <v>2053</v>
      </c>
      <c r="H424" s="1" t="s">
        <v>1296</v>
      </c>
      <c r="L424" s="1" t="s">
        <v>2054</v>
      </c>
      <c r="M424" s="1" t="s">
        <v>1488</v>
      </c>
      <c r="N424" s="1" t="s">
        <v>2644</v>
      </c>
      <c r="O424" s="2" t="str">
        <f>N424&amp;"（"&amp;M424&amp;IF(D424="大会",IF(LEN(M424)&gt;0,$D$1,"")&amp;IF(E424="全","全国",E424&amp;"日本地方会")&amp;" 第"&amp;F424&amp;"回、","、")&amp;G424&amp;"/"&amp;H424&amp;"、"&amp;L424&amp;"）"</f>
        <v>司会記（一般演題：全国 第46回、2011/6、広島大学）</v>
      </c>
      <c r="Q424" s="1" t="s">
        <v>1675</v>
      </c>
    </row>
    <row r="425" spans="1:17">
      <c r="A425" s="2" t="str">
        <f t="shared" ca="1" si="23"/>
        <v/>
      </c>
      <c r="B425" s="2" t="str">
        <f t="shared" ca="1" si="24"/>
        <v/>
      </c>
      <c r="C425" s="2" t="str">
        <f t="shared" ca="1" si="25"/>
        <v/>
      </c>
      <c r="O425" s="1" t="s">
        <v>186</v>
      </c>
      <c r="Q425" s="1" t="s">
        <v>1227</v>
      </c>
    </row>
    <row r="426" spans="1:17">
      <c r="A426" s="2" t="str">
        <f t="shared" ca="1" si="23"/>
        <v>96</v>
      </c>
      <c r="B426" s="2" t="str">
        <f t="shared" ca="1" si="24"/>
        <v>2012</v>
      </c>
      <c r="C426" s="2" t="str">
        <f t="shared" ca="1" si="25"/>
        <v>6</v>
      </c>
      <c r="D426" s="1" t="s">
        <v>1487</v>
      </c>
      <c r="E426" s="1" t="s">
        <v>1491</v>
      </c>
      <c r="F426" s="1" t="s">
        <v>2158</v>
      </c>
      <c r="G426" s="1" t="s">
        <v>419</v>
      </c>
      <c r="H426" s="1" t="s">
        <v>292</v>
      </c>
      <c r="K426" s="4" t="s">
        <v>1182</v>
      </c>
      <c r="L426" s="1" t="s">
        <v>2051</v>
      </c>
      <c r="M426" s="1" t="s">
        <v>1291</v>
      </c>
      <c r="N426" s="1" t="s">
        <v>2600</v>
      </c>
      <c r="O426" s="1" t="s">
        <v>1676</v>
      </c>
      <c r="P426" s="1" t="s">
        <v>1677</v>
      </c>
      <c r="Q426" s="1" t="s">
        <v>1227</v>
      </c>
    </row>
    <row r="427" spans="1:17">
      <c r="A427" s="2" t="str">
        <f t="shared" ca="1" si="23"/>
        <v>96</v>
      </c>
      <c r="B427" s="2" t="str">
        <f t="shared" ca="1" si="24"/>
        <v>2012</v>
      </c>
      <c r="C427" s="2" t="str">
        <f t="shared" ca="1" si="25"/>
        <v>6</v>
      </c>
      <c r="D427" s="1" t="s">
        <v>1487</v>
      </c>
      <c r="E427" s="1" t="s">
        <v>1491</v>
      </c>
      <c r="F427" s="1" t="s">
        <v>2158</v>
      </c>
      <c r="G427" s="1" t="s">
        <v>419</v>
      </c>
      <c r="H427" s="1" t="s">
        <v>292</v>
      </c>
      <c r="K427" s="4" t="s">
        <v>1182</v>
      </c>
      <c r="L427" s="1" t="s">
        <v>2051</v>
      </c>
      <c r="M427" s="1" t="s">
        <v>1291</v>
      </c>
      <c r="N427" s="1" t="s">
        <v>1685</v>
      </c>
      <c r="O427" s="1" t="s">
        <v>919</v>
      </c>
      <c r="P427" s="1" t="s">
        <v>1678</v>
      </c>
      <c r="Q427" s="1" t="s">
        <v>1318</v>
      </c>
    </row>
    <row r="428" spans="1:17">
      <c r="A428" s="2" t="str">
        <f t="shared" ca="1" si="23"/>
        <v/>
      </c>
      <c r="B428" s="2" t="str">
        <f t="shared" ca="1" si="24"/>
        <v/>
      </c>
      <c r="C428" s="2" t="str">
        <f t="shared" ca="1" si="25"/>
        <v/>
      </c>
      <c r="O428" s="1" t="s">
        <v>1679</v>
      </c>
      <c r="Q428" s="1" t="s">
        <v>2176</v>
      </c>
    </row>
    <row r="429" spans="1:17">
      <c r="A429" s="2" t="str">
        <f t="shared" ca="1" si="23"/>
        <v>96</v>
      </c>
      <c r="B429" s="2" t="str">
        <f t="shared" ca="1" si="24"/>
        <v>2012</v>
      </c>
      <c r="C429" s="2" t="str">
        <f t="shared" ca="1" si="25"/>
        <v>6</v>
      </c>
      <c r="D429" s="1" t="s">
        <v>1297</v>
      </c>
      <c r="E429" s="1" t="s">
        <v>1483</v>
      </c>
      <c r="K429" s="4" t="s">
        <v>2341</v>
      </c>
      <c r="L429" s="1" t="s">
        <v>414</v>
      </c>
      <c r="M429" s="1" t="s">
        <v>413</v>
      </c>
      <c r="N429" s="1" t="s">
        <v>1485</v>
      </c>
      <c r="O429" s="1" t="s">
        <v>1680</v>
      </c>
      <c r="P429" s="1" t="s">
        <v>1681</v>
      </c>
      <c r="Q429" s="1" t="s">
        <v>2176</v>
      </c>
    </row>
    <row r="430" spans="1:17">
      <c r="A430" s="2" t="str">
        <f t="shared" ca="1" si="23"/>
        <v/>
      </c>
      <c r="B430" s="2" t="str">
        <f t="shared" ca="1" si="24"/>
        <v/>
      </c>
      <c r="C430" s="2" t="str">
        <f t="shared" ca="1" si="25"/>
        <v/>
      </c>
    </row>
    <row r="431" spans="1:17">
      <c r="A431" s="2" t="str">
        <f t="shared" ca="1" si="23"/>
        <v>97</v>
      </c>
      <c r="B431" s="2" t="str">
        <f t="shared" ca="1" si="24"/>
        <v>2012</v>
      </c>
      <c r="C431" s="2" t="str">
        <f t="shared" ca="1" si="25"/>
        <v>11</v>
      </c>
      <c r="D431" s="1" t="s">
        <v>1179</v>
      </c>
      <c r="E431" s="1" t="s">
        <v>2391</v>
      </c>
      <c r="F431" s="1" t="s">
        <v>1788</v>
      </c>
      <c r="G431" s="1" t="s">
        <v>913</v>
      </c>
      <c r="H431" s="1" t="s">
        <v>1327</v>
      </c>
      <c r="O431" s="1" t="s">
        <v>1694</v>
      </c>
    </row>
    <row r="432" spans="1:17">
      <c r="A432" s="2" t="str">
        <f t="shared" ca="1" si="23"/>
        <v>97</v>
      </c>
      <c r="B432" s="2" t="str">
        <f t="shared" ca="1" si="24"/>
        <v>2012</v>
      </c>
      <c r="C432" s="2" t="str">
        <f t="shared" ca="1" si="25"/>
        <v>11</v>
      </c>
      <c r="D432" s="1" t="s">
        <v>2164</v>
      </c>
      <c r="E432" s="1" t="s">
        <v>1491</v>
      </c>
      <c r="F432" s="1" t="s">
        <v>2298</v>
      </c>
      <c r="G432" s="1" t="s">
        <v>1789</v>
      </c>
      <c r="H432" s="1" t="s">
        <v>292</v>
      </c>
      <c r="K432" s="4" t="s">
        <v>1182</v>
      </c>
      <c r="L432" s="1" t="s">
        <v>2051</v>
      </c>
      <c r="M432" s="1" t="s">
        <v>687</v>
      </c>
      <c r="N432" s="1" t="s">
        <v>1302</v>
      </c>
      <c r="O432" s="1" t="s">
        <v>1695</v>
      </c>
      <c r="P432" s="1" t="s">
        <v>2342</v>
      </c>
      <c r="Q432" s="1" t="s">
        <v>1309</v>
      </c>
    </row>
    <row r="433" spans="1:17">
      <c r="A433" s="2" t="str">
        <f t="shared" ca="1" si="23"/>
        <v>97</v>
      </c>
      <c r="B433" s="2" t="str">
        <f t="shared" ca="1" si="24"/>
        <v>2012</v>
      </c>
      <c r="C433" s="2" t="str">
        <f t="shared" ca="1" si="25"/>
        <v>11</v>
      </c>
      <c r="D433" s="1" t="s">
        <v>2164</v>
      </c>
      <c r="E433" s="1" t="s">
        <v>1491</v>
      </c>
      <c r="F433" s="1" t="s">
        <v>2298</v>
      </c>
      <c r="G433" s="1" t="s">
        <v>1789</v>
      </c>
      <c r="H433" s="1" t="s">
        <v>292</v>
      </c>
      <c r="K433" s="4" t="s">
        <v>1182</v>
      </c>
      <c r="L433" s="1" t="s">
        <v>2051</v>
      </c>
      <c r="M433" s="1" t="s">
        <v>2164</v>
      </c>
      <c r="N433" s="1" t="s">
        <v>179</v>
      </c>
      <c r="O433" s="2" t="str">
        <f>N433&amp;"（"&amp;M433&amp;IF(D433="大会",IF(LEN(M433)&gt;0,$D$1,"")&amp;IF(E433="全","全国",E433&amp;"日本地方会")&amp;" 第"&amp;F433&amp;"回、","、")&amp;G433&amp;"/"&amp;H433&amp;"、"&amp;L433&amp;"）"</f>
        <v>案内・プログラム（シンポジウム、2012/11、電気通信大学）</v>
      </c>
      <c r="Q433" s="1" t="s">
        <v>1236</v>
      </c>
    </row>
    <row r="434" spans="1:17">
      <c r="A434" s="2" t="str">
        <f t="shared" ca="1" si="23"/>
        <v/>
      </c>
      <c r="B434" s="2" t="str">
        <f t="shared" ca="1" si="24"/>
        <v/>
      </c>
      <c r="C434" s="2" t="str">
        <f t="shared" ca="1" si="25"/>
        <v/>
      </c>
      <c r="O434" s="1" t="s">
        <v>180</v>
      </c>
      <c r="P434" s="1" t="s">
        <v>1686</v>
      </c>
      <c r="Q434" s="1" t="s">
        <v>1241</v>
      </c>
    </row>
    <row r="435" spans="1:17">
      <c r="A435" s="2" t="str">
        <f t="shared" ca="1" si="23"/>
        <v>97</v>
      </c>
      <c r="B435" s="2" t="str">
        <f t="shared" ca="1" si="24"/>
        <v>2012</v>
      </c>
      <c r="C435" s="2" t="str">
        <f t="shared" ca="1" si="25"/>
        <v>11</v>
      </c>
      <c r="D435" s="1" t="s">
        <v>1487</v>
      </c>
      <c r="E435" s="1" t="s">
        <v>1491</v>
      </c>
      <c r="F435" s="1" t="s">
        <v>2298</v>
      </c>
      <c r="G435" s="1" t="s">
        <v>1789</v>
      </c>
      <c r="H435" s="1" t="s">
        <v>292</v>
      </c>
      <c r="K435" s="4" t="s">
        <v>1182</v>
      </c>
      <c r="L435" s="1" t="s">
        <v>2051</v>
      </c>
      <c r="N435" s="1" t="s">
        <v>182</v>
      </c>
      <c r="O435" s="2" t="str">
        <f t="shared" ref="O435:O441" si="27">N435&amp;"（"&amp;M435&amp;IF(D435="大会",IF(LEN(M435)&gt;0,$D$1,"")&amp;IF(E435="全","全国",E435&amp;"日本地方会")&amp;" 第"&amp;F435&amp;"回、","、")&amp;G435&amp;"/"&amp;H435&amp;"、"&amp;L435&amp;"）"</f>
        <v>案内（東日本地方会 第41回、2012/11、電気通信大学）</v>
      </c>
      <c r="Q435" s="1" t="s">
        <v>1241</v>
      </c>
    </row>
    <row r="436" spans="1:17">
      <c r="A436" s="2" t="str">
        <f t="shared" ca="1" si="23"/>
        <v>97</v>
      </c>
      <c r="B436" s="2" t="str">
        <f t="shared" ca="1" si="24"/>
        <v>2012</v>
      </c>
      <c r="C436" s="2" t="str">
        <f t="shared" ca="1" si="25"/>
        <v>11</v>
      </c>
      <c r="D436" s="1" t="s">
        <v>1487</v>
      </c>
      <c r="E436" s="1" t="s">
        <v>1491</v>
      </c>
      <c r="F436" s="1" t="s">
        <v>2298</v>
      </c>
      <c r="G436" s="1" t="s">
        <v>1789</v>
      </c>
      <c r="H436" s="1" t="s">
        <v>292</v>
      </c>
      <c r="K436" s="4" t="s">
        <v>1182</v>
      </c>
      <c r="L436" s="1" t="s">
        <v>2051</v>
      </c>
      <c r="N436" s="1" t="s">
        <v>2636</v>
      </c>
      <c r="O436" s="2" t="str">
        <f t="shared" si="27"/>
        <v>プログラム（東日本地方会 第41回、2012/11、電気通信大学）</v>
      </c>
      <c r="Q436" s="1" t="s">
        <v>1311</v>
      </c>
    </row>
    <row r="437" spans="1:17">
      <c r="A437" s="2" t="str">
        <f t="shared" ca="1" si="23"/>
        <v>97</v>
      </c>
      <c r="B437" s="2" t="str">
        <f t="shared" ca="1" si="24"/>
        <v>2012</v>
      </c>
      <c r="C437" s="2" t="str">
        <f t="shared" ca="1" si="25"/>
        <v>11</v>
      </c>
      <c r="D437" s="1" t="s">
        <v>1487</v>
      </c>
      <c r="E437" s="1" t="s">
        <v>1491</v>
      </c>
      <c r="F437" s="1" t="s">
        <v>2298</v>
      </c>
      <c r="G437" s="1" t="s">
        <v>1789</v>
      </c>
      <c r="H437" s="1" t="s">
        <v>292</v>
      </c>
      <c r="K437" s="4" t="s">
        <v>1182</v>
      </c>
      <c r="L437" s="1" t="s">
        <v>2051</v>
      </c>
      <c r="M437" s="1" t="s">
        <v>1488</v>
      </c>
      <c r="N437" s="1" t="s">
        <v>183</v>
      </c>
      <c r="O437" s="2" t="str">
        <f t="shared" si="27"/>
        <v>抄録（一般演題：東日本地方会 第41回、2012/11、電気通信大学）</v>
      </c>
      <c r="Q437" s="1" t="s">
        <v>1244</v>
      </c>
    </row>
    <row r="438" spans="1:17">
      <c r="A438" s="2" t="str">
        <f t="shared" ca="1" si="23"/>
        <v/>
      </c>
      <c r="B438" s="2" t="str">
        <f t="shared" ca="1" si="24"/>
        <v/>
      </c>
      <c r="C438" s="2" t="str">
        <f t="shared" ca="1" si="25"/>
        <v/>
      </c>
      <c r="O438" s="1" t="s">
        <v>1687</v>
      </c>
      <c r="P438" s="1" t="s">
        <v>1688</v>
      </c>
      <c r="Q438" s="1" t="s">
        <v>1689</v>
      </c>
    </row>
    <row r="439" spans="1:17">
      <c r="A439" s="2" t="str">
        <f t="shared" ca="1" si="23"/>
        <v>97</v>
      </c>
      <c r="B439" s="2" t="str">
        <f t="shared" ca="1" si="24"/>
        <v>2012</v>
      </c>
      <c r="C439" s="2" t="str">
        <f t="shared" ca="1" si="25"/>
        <v>11</v>
      </c>
      <c r="D439" s="1" t="s">
        <v>1487</v>
      </c>
      <c r="E439" s="1" t="s">
        <v>2109</v>
      </c>
      <c r="F439" s="1" t="s">
        <v>2635</v>
      </c>
      <c r="G439" s="1" t="s">
        <v>1789</v>
      </c>
      <c r="H439" s="1" t="s">
        <v>1494</v>
      </c>
      <c r="L439" s="1" t="s">
        <v>1696</v>
      </c>
      <c r="N439" s="1" t="s">
        <v>182</v>
      </c>
      <c r="O439" s="2" t="str">
        <f t="shared" si="27"/>
        <v>案内（西日本地方会 第37回、2012/12、西日本工業大学）</v>
      </c>
      <c r="Q439" s="1" t="s">
        <v>1689</v>
      </c>
    </row>
    <row r="440" spans="1:17">
      <c r="A440" s="2" t="str">
        <f t="shared" ca="1" si="23"/>
        <v>97</v>
      </c>
      <c r="B440" s="2" t="str">
        <f t="shared" ca="1" si="24"/>
        <v>2012</v>
      </c>
      <c r="C440" s="2" t="str">
        <f t="shared" ca="1" si="25"/>
        <v>11</v>
      </c>
      <c r="D440" s="1" t="s">
        <v>1487</v>
      </c>
      <c r="E440" s="1" t="s">
        <v>2109</v>
      </c>
      <c r="F440" s="1" t="s">
        <v>2635</v>
      </c>
      <c r="G440" s="1" t="s">
        <v>1789</v>
      </c>
      <c r="H440" s="1" t="s">
        <v>1494</v>
      </c>
      <c r="L440" s="1" t="s">
        <v>1696</v>
      </c>
      <c r="N440" s="1" t="s">
        <v>2636</v>
      </c>
      <c r="O440" s="2" t="str">
        <f t="shared" si="27"/>
        <v>プログラム（西日本地方会 第37回、2012/12、西日本工業大学）</v>
      </c>
      <c r="Q440" s="1" t="s">
        <v>2102</v>
      </c>
    </row>
    <row r="441" spans="1:17">
      <c r="A441" s="2" t="str">
        <f t="shared" ca="1" si="23"/>
        <v>97</v>
      </c>
      <c r="B441" s="2" t="str">
        <f t="shared" ca="1" si="24"/>
        <v>2012</v>
      </c>
      <c r="C441" s="2" t="str">
        <f t="shared" ca="1" si="25"/>
        <v>11</v>
      </c>
      <c r="D441" s="1" t="s">
        <v>1487</v>
      </c>
      <c r="E441" s="1" t="s">
        <v>2109</v>
      </c>
      <c r="F441" s="1" t="s">
        <v>2635</v>
      </c>
      <c r="G441" s="1" t="s">
        <v>1789</v>
      </c>
      <c r="H441" s="1" t="s">
        <v>1494</v>
      </c>
      <c r="L441" s="1" t="s">
        <v>1696</v>
      </c>
      <c r="N441" s="1" t="s">
        <v>183</v>
      </c>
      <c r="O441" s="2" t="str">
        <f t="shared" si="27"/>
        <v>抄録（西日本地方会 第37回、2012/12、西日本工業大学）</v>
      </c>
      <c r="Q441" s="1" t="s">
        <v>2104</v>
      </c>
    </row>
    <row r="442" spans="1:17">
      <c r="A442" s="2" t="str">
        <f t="shared" ca="1" si="23"/>
        <v/>
      </c>
      <c r="B442" s="2" t="str">
        <f t="shared" ca="1" si="24"/>
        <v/>
      </c>
      <c r="C442" s="2" t="str">
        <f t="shared" ca="1" si="25"/>
        <v/>
      </c>
      <c r="O442" s="1" t="s">
        <v>1690</v>
      </c>
      <c r="Q442" s="1" t="s">
        <v>1269</v>
      </c>
    </row>
    <row r="443" spans="1:17">
      <c r="A443" s="2" t="str">
        <f t="shared" ca="1" si="23"/>
        <v>97</v>
      </c>
      <c r="B443" s="2" t="str">
        <f t="shared" ca="1" si="24"/>
        <v>2012</v>
      </c>
      <c r="C443" s="2" t="str">
        <f t="shared" ca="1" si="25"/>
        <v>11</v>
      </c>
      <c r="D443" s="1" t="s">
        <v>1487</v>
      </c>
      <c r="E443" s="1" t="s">
        <v>1292</v>
      </c>
      <c r="F443" s="1" t="s">
        <v>2169</v>
      </c>
      <c r="G443" s="1" t="s">
        <v>1789</v>
      </c>
      <c r="H443" s="1" t="s">
        <v>1296</v>
      </c>
      <c r="L443" s="1" t="s">
        <v>1697</v>
      </c>
      <c r="M443" s="1" t="s">
        <v>1291</v>
      </c>
      <c r="N443" s="1" t="s">
        <v>2600</v>
      </c>
      <c r="O443" s="1" t="s">
        <v>1691</v>
      </c>
      <c r="P443" s="1" t="s">
        <v>1698</v>
      </c>
      <c r="Q443" s="1" t="s">
        <v>1269</v>
      </c>
    </row>
    <row r="444" spans="1:17">
      <c r="A444" s="2" t="str">
        <f t="shared" ca="1" si="23"/>
        <v>97</v>
      </c>
      <c r="B444" s="2" t="str">
        <f t="shared" ca="1" si="24"/>
        <v>2012</v>
      </c>
      <c r="C444" s="2" t="str">
        <f t="shared" ca="1" si="25"/>
        <v>11</v>
      </c>
      <c r="D444" s="1" t="s">
        <v>1487</v>
      </c>
      <c r="E444" s="1" t="s">
        <v>1292</v>
      </c>
      <c r="F444" s="1" t="s">
        <v>2169</v>
      </c>
      <c r="G444" s="1" t="s">
        <v>1789</v>
      </c>
      <c r="H444" s="1" t="s">
        <v>1296</v>
      </c>
      <c r="L444" s="1" t="s">
        <v>1697</v>
      </c>
      <c r="M444" s="1" t="s">
        <v>1291</v>
      </c>
      <c r="N444" s="1" t="s">
        <v>1685</v>
      </c>
      <c r="O444" s="1" t="s">
        <v>919</v>
      </c>
      <c r="P444" s="1" t="s">
        <v>1699</v>
      </c>
      <c r="Q444" s="1" t="s">
        <v>1271</v>
      </c>
    </row>
    <row r="445" spans="1:17">
      <c r="A445" s="2" t="str">
        <f t="shared" ca="1" si="23"/>
        <v>97</v>
      </c>
      <c r="B445" s="2" t="str">
        <f t="shared" ca="1" si="24"/>
        <v>2012</v>
      </c>
      <c r="C445" s="2" t="str">
        <f t="shared" ca="1" si="25"/>
        <v>11</v>
      </c>
      <c r="D445" s="1" t="s">
        <v>1700</v>
      </c>
      <c r="E445" s="1" t="s">
        <v>1701</v>
      </c>
      <c r="M445" s="1" t="s">
        <v>1703</v>
      </c>
      <c r="N445" s="1" t="s">
        <v>1702</v>
      </c>
      <c r="O445" s="1" t="s">
        <v>1704</v>
      </c>
      <c r="P445" s="1" t="s">
        <v>1705</v>
      </c>
      <c r="Q445" s="1" t="s">
        <v>2740</v>
      </c>
    </row>
    <row r="446" spans="1:17">
      <c r="A446" s="2" t="str">
        <f t="shared" ca="1" si="23"/>
        <v/>
      </c>
      <c r="B446" s="2" t="str">
        <f t="shared" ca="1" si="24"/>
        <v/>
      </c>
      <c r="C446" s="2" t="str">
        <f t="shared" ca="1" si="25"/>
        <v/>
      </c>
      <c r="O446" s="1" t="s">
        <v>1692</v>
      </c>
      <c r="Q446" s="1" t="s">
        <v>1693</v>
      </c>
    </row>
    <row r="447" spans="1:17">
      <c r="A447" s="2" t="str">
        <f t="shared" ca="1" si="23"/>
        <v/>
      </c>
      <c r="B447" s="2" t="str">
        <f t="shared" ca="1" si="24"/>
        <v/>
      </c>
      <c r="C447" s="2" t="str">
        <f t="shared" ca="1" si="25"/>
        <v/>
      </c>
    </row>
    <row r="448" spans="1:17">
      <c r="A448" s="2" t="str">
        <f t="shared" ca="1" si="23"/>
        <v>98</v>
      </c>
      <c r="B448" s="2" t="str">
        <f t="shared" ca="1" si="24"/>
        <v>2013</v>
      </c>
      <c r="C448" s="2" t="str">
        <f t="shared" ca="1" si="25"/>
        <v>6</v>
      </c>
      <c r="D448" s="1" t="s">
        <v>1179</v>
      </c>
      <c r="E448" s="1" t="s">
        <v>1380</v>
      </c>
      <c r="F448" s="1" t="s">
        <v>1706</v>
      </c>
      <c r="G448" s="1" t="s">
        <v>1246</v>
      </c>
      <c r="H448" s="1" t="s">
        <v>1251</v>
      </c>
      <c r="O448" s="1" t="s">
        <v>1707</v>
      </c>
    </row>
    <row r="449" spans="1:17">
      <c r="A449" s="2" t="str">
        <f t="shared" ref="A449:A491" ca="1" si="28">IF(LEN($D449)&gt;0,IF($D449="●",E449,OFFSET(A449,IF(LEN(OFFSET(A449,-1,0))&gt;=1,-1,-2),0)),"")</f>
        <v>98</v>
      </c>
      <c r="B449" s="2" t="str">
        <f t="shared" ref="B449:B491" ca="1" si="29">IF(LEN($D449)&gt;0,IF($D449="●",F449,OFFSET(B449,IF(LEN(OFFSET(B449,-1,0))&gt;=1,-1,-2),0)),"")</f>
        <v>2013</v>
      </c>
      <c r="C449" s="2" t="str">
        <f t="shared" ref="C449:C491" ca="1" si="30">IF(LEN($D449)&gt;0,IF($D449="●",G449,OFFSET(C449,IF(LEN(OFFSET(C449,-1,0))&gt;=1,-1,-2),0)),"")</f>
        <v>6</v>
      </c>
      <c r="D449" s="1" t="s">
        <v>2164</v>
      </c>
      <c r="E449" s="1" t="s">
        <v>1292</v>
      </c>
      <c r="F449" s="1" t="s">
        <v>2758</v>
      </c>
      <c r="G449" s="1" t="s">
        <v>1731</v>
      </c>
      <c r="H449" s="1" t="s">
        <v>1296</v>
      </c>
      <c r="K449" s="4" t="s">
        <v>1182</v>
      </c>
      <c r="L449" s="1" t="s">
        <v>1732</v>
      </c>
      <c r="M449" s="1" t="s">
        <v>687</v>
      </c>
      <c r="N449" s="1" t="s">
        <v>1302</v>
      </c>
      <c r="O449" s="1" t="s">
        <v>1712</v>
      </c>
      <c r="P449" s="1" t="s">
        <v>1713</v>
      </c>
    </row>
    <row r="450" spans="1:17">
      <c r="A450" s="2" t="str">
        <f t="shared" ca="1" si="28"/>
        <v>98</v>
      </c>
      <c r="B450" s="2" t="str">
        <f t="shared" ca="1" si="29"/>
        <v>2013</v>
      </c>
      <c r="C450" s="2" t="str">
        <f t="shared" ca="1" si="30"/>
        <v>6</v>
      </c>
      <c r="D450" s="1" t="s">
        <v>2164</v>
      </c>
      <c r="E450" s="1" t="s">
        <v>1292</v>
      </c>
      <c r="F450" s="1" t="s">
        <v>2758</v>
      </c>
      <c r="G450" s="1" t="s">
        <v>1731</v>
      </c>
      <c r="H450" s="1" t="s">
        <v>1296</v>
      </c>
      <c r="K450" s="4" t="s">
        <v>1182</v>
      </c>
      <c r="L450" s="1" t="s">
        <v>1732</v>
      </c>
      <c r="M450" s="1" t="s">
        <v>2156</v>
      </c>
      <c r="N450" s="1" t="s">
        <v>1302</v>
      </c>
      <c r="O450" s="1" t="s">
        <v>1714</v>
      </c>
      <c r="P450" s="1" t="s">
        <v>1715</v>
      </c>
    </row>
    <row r="451" spans="1:17">
      <c r="A451" s="2" t="str">
        <f t="shared" ca="1" si="28"/>
        <v>98</v>
      </c>
      <c r="B451" s="2" t="str">
        <f t="shared" ca="1" si="29"/>
        <v>2013</v>
      </c>
      <c r="C451" s="2" t="str">
        <f t="shared" ca="1" si="30"/>
        <v>6</v>
      </c>
      <c r="D451" s="1" t="s">
        <v>2164</v>
      </c>
      <c r="E451" s="1" t="s">
        <v>1292</v>
      </c>
      <c r="F451" s="1" t="s">
        <v>2758</v>
      </c>
      <c r="G451" s="1" t="s">
        <v>1731</v>
      </c>
      <c r="H451" s="1" t="s">
        <v>1296</v>
      </c>
      <c r="K451" s="4" t="s">
        <v>1182</v>
      </c>
      <c r="L451" s="1" t="s">
        <v>1732</v>
      </c>
      <c r="M451" s="1" t="s">
        <v>2156</v>
      </c>
      <c r="N451" s="1" t="s">
        <v>1302</v>
      </c>
      <c r="O451" s="1" t="s">
        <v>1716</v>
      </c>
      <c r="P451" s="1" t="s">
        <v>1735</v>
      </c>
    </row>
    <row r="452" spans="1:17">
      <c r="A452" s="2" t="str">
        <f t="shared" ca="1" si="28"/>
        <v>98</v>
      </c>
      <c r="B452" s="2" t="str">
        <f t="shared" ca="1" si="29"/>
        <v>2013</v>
      </c>
      <c r="C452" s="2" t="str">
        <f t="shared" ca="1" si="30"/>
        <v>6</v>
      </c>
      <c r="D452" s="1" t="s">
        <v>2164</v>
      </c>
      <c r="E452" s="1" t="s">
        <v>1292</v>
      </c>
      <c r="F452" s="1" t="s">
        <v>2758</v>
      </c>
      <c r="G452" s="1" t="s">
        <v>1731</v>
      </c>
      <c r="H452" s="1" t="s">
        <v>1296</v>
      </c>
      <c r="K452" s="4" t="s">
        <v>1182</v>
      </c>
      <c r="L452" s="1" t="s">
        <v>1732</v>
      </c>
      <c r="M452" s="1" t="s">
        <v>2156</v>
      </c>
      <c r="N452" s="1" t="s">
        <v>1302</v>
      </c>
      <c r="O452" s="1" t="s">
        <v>1717</v>
      </c>
      <c r="P452" s="1" t="s">
        <v>1718</v>
      </c>
    </row>
    <row r="453" spans="1:17">
      <c r="A453" s="2" t="str">
        <f t="shared" ca="1" si="28"/>
        <v>98</v>
      </c>
      <c r="B453" s="2" t="str">
        <f t="shared" ca="1" si="29"/>
        <v>2013</v>
      </c>
      <c r="C453" s="2" t="str">
        <f t="shared" ca="1" si="30"/>
        <v>6</v>
      </c>
      <c r="D453" s="1" t="s">
        <v>2164</v>
      </c>
      <c r="E453" s="1" t="s">
        <v>1292</v>
      </c>
      <c r="F453" s="1" t="s">
        <v>2758</v>
      </c>
      <c r="G453" s="1" t="s">
        <v>1731</v>
      </c>
      <c r="H453" s="1" t="s">
        <v>1296</v>
      </c>
      <c r="K453" s="4" t="s">
        <v>1182</v>
      </c>
      <c r="L453" s="1" t="s">
        <v>1732</v>
      </c>
      <c r="M453" s="1" t="s">
        <v>2156</v>
      </c>
      <c r="N453" s="1" t="s">
        <v>1302</v>
      </c>
      <c r="O453" s="1" t="s">
        <v>1719</v>
      </c>
      <c r="P453" s="1" t="s">
        <v>1720</v>
      </c>
    </row>
    <row r="454" spans="1:17">
      <c r="A454" s="2" t="str">
        <f t="shared" ca="1" si="28"/>
        <v>98</v>
      </c>
      <c r="B454" s="2" t="str">
        <f t="shared" ca="1" si="29"/>
        <v>2013</v>
      </c>
      <c r="C454" s="2" t="str">
        <f t="shared" ca="1" si="30"/>
        <v>6</v>
      </c>
      <c r="D454" s="1" t="s">
        <v>2164</v>
      </c>
      <c r="E454" s="1" t="s">
        <v>1292</v>
      </c>
      <c r="F454" s="1" t="s">
        <v>2758</v>
      </c>
      <c r="G454" s="1" t="s">
        <v>1731</v>
      </c>
      <c r="H454" s="1" t="s">
        <v>1296</v>
      </c>
      <c r="K454" s="4" t="s">
        <v>1182</v>
      </c>
      <c r="L454" s="1" t="s">
        <v>1732</v>
      </c>
      <c r="M454" s="1" t="s">
        <v>2156</v>
      </c>
      <c r="N454" s="1" t="s">
        <v>1302</v>
      </c>
      <c r="O454" s="1" t="s">
        <v>1721</v>
      </c>
      <c r="P454" s="1" t="s">
        <v>1722</v>
      </c>
    </row>
    <row r="455" spans="1:17">
      <c r="A455" s="2" t="str">
        <f t="shared" ca="1" si="28"/>
        <v>98</v>
      </c>
      <c r="B455" s="2" t="str">
        <f t="shared" ca="1" si="29"/>
        <v>2013</v>
      </c>
      <c r="C455" s="2" t="str">
        <f t="shared" ca="1" si="30"/>
        <v>6</v>
      </c>
      <c r="D455" s="1" t="s">
        <v>2164</v>
      </c>
      <c r="E455" s="1" t="s">
        <v>1292</v>
      </c>
      <c r="F455" s="1" t="s">
        <v>2758</v>
      </c>
      <c r="G455" s="1" t="s">
        <v>1731</v>
      </c>
      <c r="H455" s="1" t="s">
        <v>1296</v>
      </c>
      <c r="K455" s="4" t="s">
        <v>1182</v>
      </c>
      <c r="L455" s="1" t="s">
        <v>1732</v>
      </c>
      <c r="M455" s="1" t="s">
        <v>2156</v>
      </c>
      <c r="N455" s="1" t="s">
        <v>1486</v>
      </c>
      <c r="O455" s="1" t="s">
        <v>1733</v>
      </c>
      <c r="P455" s="1" t="s">
        <v>1734</v>
      </c>
      <c r="Q455" s="1" t="s">
        <v>1481</v>
      </c>
    </row>
    <row r="456" spans="1:17">
      <c r="A456" s="2" t="str">
        <f t="shared" ca="1" si="28"/>
        <v>98</v>
      </c>
      <c r="B456" s="2" t="str">
        <f t="shared" ca="1" si="29"/>
        <v>2013</v>
      </c>
      <c r="C456" s="2" t="str">
        <f t="shared" ca="1" si="30"/>
        <v>6</v>
      </c>
      <c r="D456" s="1" t="s">
        <v>1487</v>
      </c>
      <c r="E456" s="1" t="s">
        <v>1292</v>
      </c>
      <c r="F456" s="1" t="s">
        <v>2758</v>
      </c>
      <c r="G456" s="1" t="s">
        <v>1731</v>
      </c>
      <c r="H456" s="1" t="s">
        <v>1296</v>
      </c>
      <c r="K456" s="4" t="s">
        <v>1182</v>
      </c>
      <c r="L456" s="1" t="s">
        <v>1732</v>
      </c>
      <c r="N456" s="1" t="s">
        <v>182</v>
      </c>
      <c r="O456" s="2" t="str">
        <f>N456&amp;"（"&amp;M456&amp;IF(D456="大会",IF(LEN(M456)&gt;0,$D$1,"")&amp;IF(E456="全","全国",E456&amp;"日本地方会")&amp;" 第"&amp;F456&amp;"回、","、")&amp;G456&amp;"/"&amp;H456&amp;"、"&amp;L456&amp;"）"</f>
        <v>案内（全国 第48回、2013/6、和歌山大）</v>
      </c>
      <c r="Q456" s="1" t="s">
        <v>1236</v>
      </c>
    </row>
    <row r="457" spans="1:17">
      <c r="A457" s="2" t="str">
        <f t="shared" ca="1" si="28"/>
        <v>98</v>
      </c>
      <c r="B457" s="2" t="str">
        <f t="shared" ca="1" si="29"/>
        <v>2013</v>
      </c>
      <c r="C457" s="2" t="str">
        <f t="shared" ca="1" si="30"/>
        <v>6</v>
      </c>
      <c r="D457" s="1" t="s">
        <v>1487</v>
      </c>
      <c r="E457" s="1" t="s">
        <v>1292</v>
      </c>
      <c r="F457" s="1" t="s">
        <v>2758</v>
      </c>
      <c r="G457" s="1" t="s">
        <v>1731</v>
      </c>
      <c r="H457" s="1" t="s">
        <v>1296</v>
      </c>
      <c r="K457" s="4" t="s">
        <v>1182</v>
      </c>
      <c r="L457" s="1" t="s">
        <v>1732</v>
      </c>
      <c r="N457" s="1" t="s">
        <v>2636</v>
      </c>
      <c r="O457" s="2" t="str">
        <f>N457&amp;"（"&amp;M457&amp;IF(D457="大会",IF(LEN(M457)&gt;0,$D$1,"")&amp;IF(E457="全","全国",E457&amp;"日本地方会")&amp;" 第"&amp;F457&amp;"回、","、")&amp;G457&amp;"/"&amp;H457&amp;"、"&amp;L457&amp;"）"</f>
        <v>プログラム（全国 第48回、2013/6、和歌山大）</v>
      </c>
      <c r="Q457" s="1" t="s">
        <v>1244</v>
      </c>
    </row>
    <row r="458" spans="1:17">
      <c r="A458" s="2" t="str">
        <f t="shared" ca="1" si="28"/>
        <v>98</v>
      </c>
      <c r="B458" s="2" t="str">
        <f t="shared" ca="1" si="29"/>
        <v>2013</v>
      </c>
      <c r="C458" s="2" t="str">
        <f t="shared" ca="1" si="30"/>
        <v>6</v>
      </c>
      <c r="D458" s="1" t="s">
        <v>1487</v>
      </c>
      <c r="E458" s="1" t="s">
        <v>1292</v>
      </c>
      <c r="F458" s="1" t="s">
        <v>2758</v>
      </c>
      <c r="G458" s="1" t="s">
        <v>1731</v>
      </c>
      <c r="H458" s="1" t="s">
        <v>1296</v>
      </c>
      <c r="K458" s="4" t="s">
        <v>1182</v>
      </c>
      <c r="L458" s="1" t="s">
        <v>1732</v>
      </c>
      <c r="M458" s="1" t="s">
        <v>1488</v>
      </c>
      <c r="N458" s="1" t="s">
        <v>183</v>
      </c>
      <c r="O458" s="2" t="str">
        <f>N458&amp;"（"&amp;M458&amp;IF(D458="大会",IF(LEN(M458)&gt;0,$D$1,"")&amp;IF(E458="全","全国",E458&amp;"日本地方会")&amp;" 第"&amp;F458&amp;"回、","、")&amp;G458&amp;"/"&amp;H458&amp;"、"&amp;L458&amp;"）"</f>
        <v>抄録（一般演題：全国 第48回、2013/6、和歌山大）</v>
      </c>
      <c r="Q458" s="1" t="s">
        <v>291</v>
      </c>
    </row>
    <row r="459" spans="1:17">
      <c r="A459" s="2" t="str">
        <f t="shared" ca="1" si="28"/>
        <v/>
      </c>
      <c r="B459" s="2" t="str">
        <f t="shared" ca="1" si="29"/>
        <v/>
      </c>
      <c r="C459" s="2" t="str">
        <f t="shared" ca="1" si="30"/>
        <v/>
      </c>
      <c r="O459" s="1" t="s">
        <v>1690</v>
      </c>
      <c r="Q459" s="1" t="s">
        <v>1723</v>
      </c>
    </row>
    <row r="460" spans="1:17">
      <c r="A460" s="2" t="str">
        <f t="shared" ca="1" si="28"/>
        <v>98</v>
      </c>
      <c r="B460" s="2" t="str">
        <f t="shared" ca="1" si="29"/>
        <v>2013</v>
      </c>
      <c r="C460" s="2" t="str">
        <f t="shared" ca="1" si="30"/>
        <v>6</v>
      </c>
      <c r="D460" s="1" t="s">
        <v>1487</v>
      </c>
      <c r="E460" s="1" t="s">
        <v>1292</v>
      </c>
      <c r="F460" s="1" t="s">
        <v>2169</v>
      </c>
      <c r="G460" s="1" t="s">
        <v>1789</v>
      </c>
      <c r="H460" s="1" t="s">
        <v>1296</v>
      </c>
      <c r="L460" s="1" t="s">
        <v>1697</v>
      </c>
      <c r="M460" s="1" t="s">
        <v>1291</v>
      </c>
      <c r="N460" s="1" t="s">
        <v>2644</v>
      </c>
      <c r="O460" s="2" t="str">
        <f>N460&amp;"（"&amp;M460&amp;IF(D460="大会",IF(LEN(M460)&gt;0,$D$1,"")&amp;IF(E460="全","全国",E460&amp;"日本地方会")&amp;" 第"&amp;F460&amp;"回、","、")&amp;G460&amp;"/"&amp;H460&amp;"、"&amp;L460&amp;"）"</f>
        <v>司会記（大会記：全国 第47回、2012/6、所沢市中央公民館）</v>
      </c>
      <c r="Q460" s="1" t="s">
        <v>1723</v>
      </c>
    </row>
    <row r="461" spans="1:17">
      <c r="A461" s="2" t="str">
        <f t="shared" ca="1" si="28"/>
        <v/>
      </c>
      <c r="B461" s="2" t="str">
        <f t="shared" ca="1" si="29"/>
        <v/>
      </c>
      <c r="C461" s="2" t="str">
        <f t="shared" ca="1" si="30"/>
        <v/>
      </c>
      <c r="O461" s="1" t="s">
        <v>186</v>
      </c>
      <c r="Q461" s="1" t="s">
        <v>1724</v>
      </c>
    </row>
    <row r="462" spans="1:17">
      <c r="A462" s="2" t="str">
        <f t="shared" ca="1" si="28"/>
        <v>98</v>
      </c>
      <c r="B462" s="2" t="str">
        <f t="shared" ca="1" si="29"/>
        <v>2013</v>
      </c>
      <c r="C462" s="2" t="str">
        <f t="shared" ca="1" si="30"/>
        <v>6</v>
      </c>
      <c r="D462" s="1" t="s">
        <v>1487</v>
      </c>
      <c r="E462" s="1" t="s">
        <v>1491</v>
      </c>
      <c r="F462" s="1" t="s">
        <v>2298</v>
      </c>
      <c r="G462" s="1" t="s">
        <v>1789</v>
      </c>
      <c r="H462" s="1" t="s">
        <v>292</v>
      </c>
      <c r="L462" s="1" t="s">
        <v>2051</v>
      </c>
      <c r="M462" s="1" t="s">
        <v>1291</v>
      </c>
      <c r="N462" s="1" t="s">
        <v>2162</v>
      </c>
      <c r="O462" s="1" t="s">
        <v>1725</v>
      </c>
      <c r="P462" s="1" t="s">
        <v>1726</v>
      </c>
      <c r="Q462" s="1" t="s">
        <v>1227</v>
      </c>
    </row>
    <row r="463" spans="1:17">
      <c r="A463" s="2" t="str">
        <f t="shared" ca="1" si="28"/>
        <v>98</v>
      </c>
      <c r="B463" s="2" t="str">
        <f t="shared" ca="1" si="29"/>
        <v>2013</v>
      </c>
      <c r="C463" s="2" t="str">
        <f t="shared" ca="1" si="30"/>
        <v>6</v>
      </c>
      <c r="D463" s="1" t="s">
        <v>1487</v>
      </c>
      <c r="E463" s="1" t="s">
        <v>1491</v>
      </c>
      <c r="F463" s="1" t="s">
        <v>2298</v>
      </c>
      <c r="G463" s="1" t="s">
        <v>1789</v>
      </c>
      <c r="H463" s="1" t="s">
        <v>292</v>
      </c>
      <c r="L463" s="1" t="s">
        <v>2051</v>
      </c>
      <c r="M463" s="1" t="s">
        <v>1291</v>
      </c>
      <c r="N463" s="1" t="s">
        <v>2600</v>
      </c>
      <c r="O463" s="1" t="s">
        <v>1676</v>
      </c>
      <c r="P463" s="1" t="s">
        <v>1738</v>
      </c>
      <c r="Q463" s="1" t="s">
        <v>1227</v>
      </c>
    </row>
    <row r="464" spans="1:17">
      <c r="A464" s="2" t="str">
        <f t="shared" ca="1" si="28"/>
        <v>98</v>
      </c>
      <c r="B464" s="2" t="str">
        <f t="shared" ca="1" si="29"/>
        <v>2013</v>
      </c>
      <c r="C464" s="2" t="str">
        <f t="shared" ca="1" si="30"/>
        <v>6</v>
      </c>
      <c r="D464" s="1" t="s">
        <v>1487</v>
      </c>
      <c r="E464" s="1" t="s">
        <v>1491</v>
      </c>
      <c r="F464" s="1" t="s">
        <v>2298</v>
      </c>
      <c r="G464" s="1" t="s">
        <v>1789</v>
      </c>
      <c r="H464" s="1" t="s">
        <v>292</v>
      </c>
      <c r="L464" s="1" t="s">
        <v>2051</v>
      </c>
      <c r="M464" s="1" t="s">
        <v>1291</v>
      </c>
      <c r="N464" s="1" t="s">
        <v>1685</v>
      </c>
      <c r="O464" s="1" t="s">
        <v>1736</v>
      </c>
      <c r="P464" s="1" t="s">
        <v>1737</v>
      </c>
      <c r="Q464" s="1" t="s">
        <v>2127</v>
      </c>
    </row>
    <row r="465" spans="1:22">
      <c r="A465" s="2" t="str">
        <f t="shared" ca="1" si="28"/>
        <v>98</v>
      </c>
      <c r="B465" s="2" t="str">
        <f t="shared" ca="1" si="29"/>
        <v>2013</v>
      </c>
      <c r="C465" s="2" t="str">
        <f t="shared" ca="1" si="30"/>
        <v>6</v>
      </c>
      <c r="D465" s="1" t="s">
        <v>1487</v>
      </c>
      <c r="E465" s="1" t="s">
        <v>2109</v>
      </c>
      <c r="F465" s="1" t="s">
        <v>2635</v>
      </c>
      <c r="G465" s="1" t="s">
        <v>1789</v>
      </c>
      <c r="H465" s="1" t="s">
        <v>1494</v>
      </c>
      <c r="L465" s="1" t="s">
        <v>1696</v>
      </c>
      <c r="M465" s="1" t="s">
        <v>1291</v>
      </c>
      <c r="N465" s="1" t="s">
        <v>2162</v>
      </c>
      <c r="O465" s="1" t="s">
        <v>1727</v>
      </c>
      <c r="P465" s="1" t="s">
        <v>2378</v>
      </c>
      <c r="Q465" s="1" t="s">
        <v>2176</v>
      </c>
    </row>
    <row r="466" spans="1:22">
      <c r="A466" s="2" t="str">
        <f t="shared" ca="1" si="28"/>
        <v>98</v>
      </c>
      <c r="B466" s="2" t="str">
        <f t="shared" ca="1" si="29"/>
        <v>2013</v>
      </c>
      <c r="C466" s="2" t="str">
        <f t="shared" ca="1" si="30"/>
        <v>6</v>
      </c>
      <c r="D466" s="1" t="s">
        <v>1487</v>
      </c>
      <c r="E466" s="1" t="s">
        <v>2109</v>
      </c>
      <c r="F466" s="1" t="s">
        <v>2635</v>
      </c>
      <c r="G466" s="1" t="s">
        <v>1789</v>
      </c>
      <c r="H466" s="1" t="s">
        <v>1494</v>
      </c>
      <c r="L466" s="1" t="s">
        <v>1696</v>
      </c>
      <c r="M466" s="1" t="s">
        <v>1291</v>
      </c>
      <c r="N466" s="1" t="s">
        <v>2600</v>
      </c>
      <c r="O466" s="1" t="s">
        <v>1676</v>
      </c>
      <c r="P466" s="1" t="s">
        <v>1728</v>
      </c>
      <c r="Q466" s="1" t="s">
        <v>2199</v>
      </c>
    </row>
    <row r="467" spans="1:22">
      <c r="A467" s="2" t="str">
        <f t="shared" ca="1" si="28"/>
        <v>98</v>
      </c>
      <c r="B467" s="2" t="str">
        <f t="shared" ca="1" si="29"/>
        <v>2013</v>
      </c>
      <c r="C467" s="2" t="str">
        <f t="shared" ca="1" si="30"/>
        <v>6</v>
      </c>
      <c r="D467" s="1" t="s">
        <v>1317</v>
      </c>
      <c r="E467" s="1" t="s">
        <v>1740</v>
      </c>
      <c r="G467" s="1" t="s">
        <v>1706</v>
      </c>
      <c r="H467" s="1" t="s">
        <v>1244</v>
      </c>
      <c r="L467" s="1" t="s">
        <v>1739</v>
      </c>
      <c r="M467" s="1" t="s">
        <v>687</v>
      </c>
      <c r="N467" s="1" t="s">
        <v>2162</v>
      </c>
      <c r="O467" t="s">
        <v>1729</v>
      </c>
      <c r="P467" t="s">
        <v>1416</v>
      </c>
      <c r="Q467" s="1" t="s">
        <v>1415</v>
      </c>
      <c r="V467">
        <v>86</v>
      </c>
    </row>
    <row r="468" spans="1:22">
      <c r="A468" s="2" t="str">
        <f t="shared" ca="1" si="28"/>
        <v>98</v>
      </c>
      <c r="B468" s="2" t="str">
        <f t="shared" ca="1" si="29"/>
        <v>2013</v>
      </c>
      <c r="C468" s="2" t="str">
        <f t="shared" ca="1" si="30"/>
        <v>6</v>
      </c>
      <c r="D468" s="1" t="s">
        <v>1317</v>
      </c>
      <c r="E468" s="1" t="s">
        <v>1740</v>
      </c>
      <c r="G468" s="1" t="s">
        <v>1706</v>
      </c>
      <c r="H468" s="1" t="s">
        <v>1244</v>
      </c>
      <c r="L468" s="1" t="s">
        <v>1739</v>
      </c>
      <c r="M468" s="1" t="s">
        <v>1741</v>
      </c>
      <c r="N468" s="1" t="s">
        <v>1685</v>
      </c>
      <c r="O468" s="1" t="s">
        <v>919</v>
      </c>
      <c r="P468" s="1" t="s">
        <v>1730</v>
      </c>
      <c r="Q468" s="1" t="s">
        <v>326</v>
      </c>
    </row>
    <row r="469" spans="1:22">
      <c r="A469" s="2" t="str">
        <f t="shared" ca="1" si="28"/>
        <v>98</v>
      </c>
      <c r="B469" s="2" t="str">
        <f t="shared" ca="1" si="29"/>
        <v>2013</v>
      </c>
      <c r="C469" s="2" t="str">
        <f t="shared" ca="1" si="30"/>
        <v>6</v>
      </c>
      <c r="D469" s="1" t="s">
        <v>1307</v>
      </c>
      <c r="E469" s="1" t="s">
        <v>1292</v>
      </c>
      <c r="G469" s="1" t="s">
        <v>1731</v>
      </c>
      <c r="N469" s="1" t="s">
        <v>1411</v>
      </c>
      <c r="O469" s="2" t="str">
        <f>N469&amp;$D$1&amp;IF(LEFT(N469,2)="総会",G469&amp;"年度","第"&amp;F469&amp;"期第"&amp;H469&amp;"回")</f>
        <v>総会資料：2013年度</v>
      </c>
      <c r="Q469" s="1" t="s">
        <v>1413</v>
      </c>
    </row>
    <row r="470" spans="1:22">
      <c r="A470" s="2" t="str">
        <f t="shared" ca="1" si="28"/>
        <v>98</v>
      </c>
      <c r="B470" s="2" t="str">
        <f t="shared" ca="1" si="29"/>
        <v>2013</v>
      </c>
      <c r="C470" s="2" t="str">
        <f t="shared" ca="1" si="30"/>
        <v>6</v>
      </c>
      <c r="D470" s="1" t="s">
        <v>1307</v>
      </c>
      <c r="E470" s="1" t="s">
        <v>1292</v>
      </c>
      <c r="F470" s="1" t="s">
        <v>1412</v>
      </c>
      <c r="H470" s="1" t="s">
        <v>1309</v>
      </c>
      <c r="N470" s="1" t="s">
        <v>1274</v>
      </c>
      <c r="O470" s="2" t="str">
        <f>N470&amp;$D$1&amp;IF(LEFT(N470,2)="総会",G470&amp;"年度","第"&amp;F470&amp;"期第"&amp;H470&amp;"回")</f>
        <v>理事会：第22期第1回</v>
      </c>
      <c r="Q470" s="1" t="s">
        <v>1862</v>
      </c>
    </row>
    <row r="471" spans="1:22">
      <c r="A471" s="2" t="str">
        <f t="shared" ca="1" si="28"/>
        <v>98</v>
      </c>
      <c r="B471" s="2" t="str">
        <f t="shared" ca="1" si="29"/>
        <v>2013</v>
      </c>
      <c r="C471" s="2" t="str">
        <f t="shared" ca="1" si="30"/>
        <v>6</v>
      </c>
      <c r="D471" s="1" t="s">
        <v>1307</v>
      </c>
      <c r="E471" s="1" t="s">
        <v>1292</v>
      </c>
      <c r="F471" s="1" t="s">
        <v>1412</v>
      </c>
      <c r="H471" s="1" t="s">
        <v>1310</v>
      </c>
      <c r="N471" s="1" t="s">
        <v>1274</v>
      </c>
      <c r="O471" s="2" t="str">
        <f>N471&amp;$D$1&amp;IF(LEFT(N471,2)="総会",G471&amp;"年度","第"&amp;F471&amp;"期第"&amp;H471&amp;"回")</f>
        <v>理事会：第22期第2回</v>
      </c>
      <c r="Q471" s="1" t="s">
        <v>1457</v>
      </c>
    </row>
    <row r="472" spans="1:22">
      <c r="A472" s="2" t="str">
        <f t="shared" ca="1" si="28"/>
        <v>98</v>
      </c>
      <c r="B472" s="2" t="str">
        <f t="shared" ca="1" si="29"/>
        <v>2013</v>
      </c>
      <c r="C472" s="2" t="str">
        <f t="shared" ca="1" si="30"/>
        <v>6</v>
      </c>
      <c r="D472" s="1" t="s">
        <v>1307</v>
      </c>
      <c r="E472" s="1" t="s">
        <v>1292</v>
      </c>
      <c r="F472" s="1" t="s">
        <v>1412</v>
      </c>
      <c r="H472" s="1" t="s">
        <v>1312</v>
      </c>
      <c r="N472" s="1" t="s">
        <v>1274</v>
      </c>
      <c r="O472" s="2" t="str">
        <f>N472&amp;$D$1&amp;IF(LEFT(N472,2)="総会",G472&amp;"年度","第"&amp;F472&amp;"期第"&amp;H472&amp;"回")</f>
        <v>理事会：第22期第3回</v>
      </c>
      <c r="Q472" s="1" t="s">
        <v>1414</v>
      </c>
    </row>
    <row r="473" spans="1:22">
      <c r="A473" s="2" t="str">
        <f t="shared" ca="1" si="28"/>
        <v>98</v>
      </c>
      <c r="B473" s="2" t="str">
        <f t="shared" ca="1" si="29"/>
        <v>2013</v>
      </c>
      <c r="C473" s="2" t="str">
        <f t="shared" ca="1" si="30"/>
        <v>6</v>
      </c>
      <c r="D473" s="1" t="s">
        <v>1307</v>
      </c>
      <c r="E473" s="1" t="s">
        <v>1292</v>
      </c>
      <c r="F473" s="1" t="s">
        <v>1412</v>
      </c>
      <c r="H473" s="1" t="s">
        <v>1313</v>
      </c>
      <c r="N473" s="1" t="s">
        <v>1274</v>
      </c>
      <c r="O473" s="2" t="str">
        <f>N473&amp;$D$1&amp;IF(LEFT(N473,2)="総会",G473&amp;"年度","第"&amp;F473&amp;"期第"&amp;H473&amp;"回")</f>
        <v>理事会：第22期第4回</v>
      </c>
      <c r="Q473" s="1" t="s">
        <v>1453</v>
      </c>
    </row>
    <row r="474" spans="1:22">
      <c r="A474" s="2" t="str">
        <f t="shared" ca="1" si="28"/>
        <v/>
      </c>
      <c r="B474" s="2" t="str">
        <f t="shared" ca="1" si="29"/>
        <v/>
      </c>
      <c r="C474" s="2" t="str">
        <f t="shared" ca="1" si="30"/>
        <v/>
      </c>
      <c r="O474" s="2"/>
    </row>
    <row r="475" spans="1:22">
      <c r="A475" s="2" t="str">
        <f t="shared" ca="1" si="28"/>
        <v>99</v>
      </c>
      <c r="B475" s="2" t="str">
        <f t="shared" ca="1" si="29"/>
        <v>2014</v>
      </c>
      <c r="C475" s="2" t="str">
        <f t="shared" ca="1" si="30"/>
        <v>6</v>
      </c>
      <c r="D475" s="1" t="s">
        <v>1179</v>
      </c>
      <c r="E475" s="1" t="s">
        <v>1381</v>
      </c>
      <c r="F475" s="1" t="s">
        <v>1417</v>
      </c>
      <c r="G475" s="1" t="s">
        <v>1246</v>
      </c>
      <c r="H475" s="1" t="s">
        <v>2128</v>
      </c>
      <c r="O475" s="1" t="s">
        <v>1418</v>
      </c>
    </row>
    <row r="476" spans="1:22">
      <c r="A476" s="2" t="str">
        <f t="shared" ca="1" si="28"/>
        <v>99</v>
      </c>
      <c r="B476" s="2" t="str">
        <f t="shared" ca="1" si="29"/>
        <v>2014</v>
      </c>
      <c r="C476" s="2" t="str">
        <f t="shared" ca="1" si="30"/>
        <v>6</v>
      </c>
      <c r="D476" s="1" t="s">
        <v>2164</v>
      </c>
      <c r="E476" s="1" t="s">
        <v>1491</v>
      </c>
      <c r="F476" s="1" t="s">
        <v>287</v>
      </c>
      <c r="G476" s="1" t="s">
        <v>1731</v>
      </c>
      <c r="H476" s="1" t="s">
        <v>292</v>
      </c>
      <c r="K476" s="4" t="s">
        <v>1182</v>
      </c>
      <c r="L476" s="1" t="s">
        <v>2353</v>
      </c>
      <c r="M476" s="1" t="s">
        <v>687</v>
      </c>
      <c r="N476" s="1" t="s">
        <v>1302</v>
      </c>
      <c r="O476" s="1" t="s">
        <v>2343</v>
      </c>
    </row>
    <row r="477" spans="1:22">
      <c r="A477" s="2" t="str">
        <f t="shared" ca="1" si="28"/>
        <v>99</v>
      </c>
      <c r="B477" s="2" t="str">
        <f t="shared" ca="1" si="29"/>
        <v>2014</v>
      </c>
      <c r="C477" s="2" t="str">
        <f t="shared" ca="1" si="30"/>
        <v>6</v>
      </c>
      <c r="D477" s="1" t="s">
        <v>2164</v>
      </c>
      <c r="E477" s="1" t="s">
        <v>1491</v>
      </c>
      <c r="F477" s="1" t="s">
        <v>287</v>
      </c>
      <c r="G477" s="1" t="s">
        <v>1731</v>
      </c>
      <c r="H477" s="1" t="s">
        <v>292</v>
      </c>
      <c r="K477" s="4" t="s">
        <v>1182</v>
      </c>
      <c r="L477" s="1" t="s">
        <v>2353</v>
      </c>
      <c r="N477" s="1" t="s">
        <v>1426</v>
      </c>
      <c r="O477" s="2" t="str">
        <f t="shared" ref="O477:O485" si="31">N477&amp;"（"&amp;M477&amp;IF(D477="大会",IF(LEN(M477)&gt;0,$D$1,"")&amp;IF(E477="全","全国",E477&amp;"日本地方会")&amp;" 第"&amp;F477&amp;"回、","、")&amp;G477&amp;"/"&amp;H477&amp;"、"&amp;L477&amp;"）"</f>
        <v>案内・プログラム（、2013/11、武蔵野大学）</v>
      </c>
      <c r="Q477" s="1" t="s">
        <v>1236</v>
      </c>
    </row>
    <row r="478" spans="1:22">
      <c r="A478" s="2" t="str">
        <f t="shared" ca="1" si="28"/>
        <v/>
      </c>
      <c r="B478" s="2" t="str">
        <f t="shared" ca="1" si="29"/>
        <v/>
      </c>
      <c r="C478" s="2" t="str">
        <f t="shared" ca="1" si="30"/>
        <v/>
      </c>
      <c r="O478" s="1" t="s">
        <v>180</v>
      </c>
      <c r="P478" s="1" t="s">
        <v>1419</v>
      </c>
      <c r="Q478" s="1" t="s">
        <v>1241</v>
      </c>
    </row>
    <row r="479" spans="1:22">
      <c r="A479" s="2" t="str">
        <f t="shared" ca="1" si="28"/>
        <v>99</v>
      </c>
      <c r="B479" s="2" t="str">
        <f t="shared" ca="1" si="29"/>
        <v>2014</v>
      </c>
      <c r="C479" s="2" t="str">
        <f t="shared" ca="1" si="30"/>
        <v>6</v>
      </c>
      <c r="D479" s="1" t="s">
        <v>1487</v>
      </c>
      <c r="E479" s="1" t="s">
        <v>1491</v>
      </c>
      <c r="F479" s="1" t="s">
        <v>287</v>
      </c>
      <c r="G479" s="1" t="s">
        <v>1731</v>
      </c>
      <c r="H479" s="1" t="s">
        <v>292</v>
      </c>
      <c r="K479" s="4" t="s">
        <v>1182</v>
      </c>
      <c r="L479" s="1" t="s">
        <v>2353</v>
      </c>
      <c r="N479" s="1" t="s">
        <v>182</v>
      </c>
      <c r="O479" s="2" t="str">
        <f t="shared" si="31"/>
        <v>案内（東日本地方会 第42回、2013/11、武蔵野大学）</v>
      </c>
      <c r="Q479" s="1" t="s">
        <v>1241</v>
      </c>
    </row>
    <row r="480" spans="1:22">
      <c r="A480" s="2" t="str">
        <f t="shared" ca="1" si="28"/>
        <v>99</v>
      </c>
      <c r="B480" s="2" t="str">
        <f t="shared" ca="1" si="29"/>
        <v>2014</v>
      </c>
      <c r="C480" s="2" t="str">
        <f t="shared" ca="1" si="30"/>
        <v>6</v>
      </c>
      <c r="D480" s="1" t="s">
        <v>1487</v>
      </c>
      <c r="E480" s="1" t="s">
        <v>1491</v>
      </c>
      <c r="F480" s="1" t="s">
        <v>287</v>
      </c>
      <c r="G480" s="1" t="s">
        <v>1731</v>
      </c>
      <c r="H480" s="1" t="s">
        <v>292</v>
      </c>
      <c r="K480" s="4" t="s">
        <v>1182</v>
      </c>
      <c r="L480" s="1" t="s">
        <v>2353</v>
      </c>
      <c r="N480" s="1" t="s">
        <v>2636</v>
      </c>
      <c r="O480" s="2" t="str">
        <f t="shared" si="31"/>
        <v>プログラム（東日本地方会 第42回、2013/11、武蔵野大学）</v>
      </c>
      <c r="Q480" s="1" t="s">
        <v>1244</v>
      </c>
    </row>
    <row r="481" spans="1:17">
      <c r="A481" s="2" t="str">
        <f t="shared" ca="1" si="28"/>
        <v>99</v>
      </c>
      <c r="B481" s="2" t="str">
        <f t="shared" ca="1" si="29"/>
        <v>2014</v>
      </c>
      <c r="C481" s="2" t="str">
        <f t="shared" ca="1" si="30"/>
        <v>6</v>
      </c>
      <c r="D481" s="1" t="s">
        <v>1487</v>
      </c>
      <c r="E481" s="1" t="s">
        <v>1491</v>
      </c>
      <c r="F481" s="1" t="s">
        <v>287</v>
      </c>
      <c r="G481" s="1" t="s">
        <v>1731</v>
      </c>
      <c r="H481" s="1" t="s">
        <v>292</v>
      </c>
      <c r="K481" s="4" t="s">
        <v>1182</v>
      </c>
      <c r="L481" s="1" t="s">
        <v>2353</v>
      </c>
      <c r="M481" s="1" t="s">
        <v>1488</v>
      </c>
      <c r="N481" s="1" t="s">
        <v>183</v>
      </c>
      <c r="O481" s="2" t="str">
        <f t="shared" si="31"/>
        <v>抄録（一般演題：東日本地方会 第42回、2013/11、武蔵野大学）</v>
      </c>
      <c r="Q481" s="1" t="s">
        <v>1314</v>
      </c>
    </row>
    <row r="482" spans="1:17">
      <c r="A482" s="2" t="str">
        <f t="shared" ca="1" si="28"/>
        <v/>
      </c>
      <c r="B482" s="2" t="str">
        <f t="shared" ca="1" si="29"/>
        <v/>
      </c>
      <c r="C482" s="2" t="str">
        <f t="shared" ca="1" si="30"/>
        <v/>
      </c>
      <c r="O482" s="1" t="s">
        <v>1687</v>
      </c>
      <c r="P482" s="1" t="s">
        <v>1420</v>
      </c>
      <c r="Q482" s="1" t="s">
        <v>1260</v>
      </c>
    </row>
    <row r="483" spans="1:17">
      <c r="A483" s="2" t="str">
        <f t="shared" ca="1" si="28"/>
        <v>99</v>
      </c>
      <c r="B483" s="2" t="str">
        <f t="shared" ca="1" si="29"/>
        <v>2014</v>
      </c>
      <c r="C483" s="2" t="str">
        <f t="shared" ca="1" si="30"/>
        <v>6</v>
      </c>
      <c r="D483" s="1" t="s">
        <v>1487</v>
      </c>
      <c r="E483" s="1" t="s">
        <v>2109</v>
      </c>
      <c r="F483" s="1" t="s">
        <v>1294</v>
      </c>
      <c r="G483" s="1" t="s">
        <v>1731</v>
      </c>
      <c r="H483" s="1" t="s">
        <v>291</v>
      </c>
      <c r="L483" s="1" t="s">
        <v>1427</v>
      </c>
      <c r="N483" s="1" t="s">
        <v>2636</v>
      </c>
      <c r="O483" s="2" t="str">
        <f t="shared" si="31"/>
        <v>プログラム（西日本地方会 第38回、2013/10、霧島国際ホテル）</v>
      </c>
      <c r="Q483" s="1" t="s">
        <v>1260</v>
      </c>
    </row>
    <row r="484" spans="1:17">
      <c r="A484" s="2" t="str">
        <f t="shared" ca="1" si="28"/>
        <v>99</v>
      </c>
      <c r="B484" s="2" t="str">
        <f t="shared" ca="1" si="29"/>
        <v>2014</v>
      </c>
      <c r="C484" s="2" t="str">
        <f t="shared" ca="1" si="30"/>
        <v>6</v>
      </c>
      <c r="D484" s="1" t="s">
        <v>1487</v>
      </c>
      <c r="E484" s="1" t="s">
        <v>2109</v>
      </c>
      <c r="F484" s="1" t="s">
        <v>1294</v>
      </c>
      <c r="G484" s="1" t="s">
        <v>1731</v>
      </c>
      <c r="H484" s="1" t="s">
        <v>291</v>
      </c>
      <c r="L484" s="1" t="s">
        <v>1427</v>
      </c>
      <c r="M484" s="1" t="s">
        <v>1488</v>
      </c>
      <c r="N484" s="1" t="s">
        <v>183</v>
      </c>
      <c r="O484" s="2" t="str">
        <f t="shared" si="31"/>
        <v>抄録（一般演題：西日本地方会 第38回、2013/10、霧島国際ホテル）</v>
      </c>
      <c r="Q484" s="1" t="s">
        <v>1260</v>
      </c>
    </row>
    <row r="485" spans="1:17">
      <c r="A485" s="2" t="str">
        <f t="shared" ca="1" si="28"/>
        <v>99</v>
      </c>
      <c r="B485" s="2" t="str">
        <f t="shared" ca="1" si="29"/>
        <v>2014</v>
      </c>
      <c r="C485" s="2" t="str">
        <f t="shared" ca="1" si="30"/>
        <v>6</v>
      </c>
      <c r="D485" s="1" t="s">
        <v>1487</v>
      </c>
      <c r="E485" s="1" t="s">
        <v>2109</v>
      </c>
      <c r="F485" s="1" t="s">
        <v>1294</v>
      </c>
      <c r="G485" s="1" t="s">
        <v>1731</v>
      </c>
      <c r="H485" s="1" t="s">
        <v>291</v>
      </c>
      <c r="L485" s="1" t="s">
        <v>1427</v>
      </c>
      <c r="M485" s="1" t="s">
        <v>1291</v>
      </c>
      <c r="N485" s="1" t="s">
        <v>1428</v>
      </c>
      <c r="O485" s="2" t="str">
        <f t="shared" si="31"/>
        <v>報告（大会記：西日本地方会 第38回、2013/10、霧島国際ホテル）</v>
      </c>
      <c r="P485" s="1" t="s">
        <v>2378</v>
      </c>
      <c r="Q485" s="1" t="s">
        <v>1266</v>
      </c>
    </row>
    <row r="486" spans="1:17">
      <c r="A486" s="2" t="str">
        <f t="shared" ca="1" si="28"/>
        <v>99</v>
      </c>
      <c r="B486" s="2" t="str">
        <f t="shared" ca="1" si="29"/>
        <v>2014</v>
      </c>
      <c r="C486" s="2" t="str">
        <f t="shared" ca="1" si="30"/>
        <v>6</v>
      </c>
      <c r="D486" s="1" t="s">
        <v>1487</v>
      </c>
      <c r="E486" s="1" t="s">
        <v>2109</v>
      </c>
      <c r="F486" s="1" t="s">
        <v>1294</v>
      </c>
      <c r="G486" s="1" t="s">
        <v>1731</v>
      </c>
      <c r="H486" s="1" t="s">
        <v>291</v>
      </c>
      <c r="L486" s="1" t="s">
        <v>1427</v>
      </c>
      <c r="M486" s="1" t="s">
        <v>1291</v>
      </c>
      <c r="N486" s="1" t="s">
        <v>2600</v>
      </c>
      <c r="O486" s="1" t="s">
        <v>1421</v>
      </c>
      <c r="P486" s="1" t="s">
        <v>1422</v>
      </c>
      <c r="Q486" s="1" t="s">
        <v>2609</v>
      </c>
    </row>
    <row r="487" spans="1:17">
      <c r="A487" s="2" t="str">
        <f t="shared" ca="1" si="28"/>
        <v/>
      </c>
      <c r="B487" s="2" t="str">
        <f t="shared" ca="1" si="29"/>
        <v/>
      </c>
      <c r="C487" s="2" t="str">
        <f t="shared" ca="1" si="30"/>
        <v/>
      </c>
      <c r="O487" s="1" t="s">
        <v>1423</v>
      </c>
      <c r="Q487" s="1" t="s">
        <v>1269</v>
      </c>
    </row>
    <row r="488" spans="1:17">
      <c r="A488" s="2" t="str">
        <f t="shared" ca="1" si="28"/>
        <v>99</v>
      </c>
      <c r="B488" s="2" t="str">
        <f t="shared" ca="1" si="29"/>
        <v>2014</v>
      </c>
      <c r="C488" s="2" t="str">
        <f t="shared" ca="1" si="30"/>
        <v>6</v>
      </c>
      <c r="D488" s="1" t="s">
        <v>1487</v>
      </c>
      <c r="E488" s="1" t="s">
        <v>1292</v>
      </c>
      <c r="F488" s="1" t="s">
        <v>2758</v>
      </c>
      <c r="G488" s="1" t="s">
        <v>1731</v>
      </c>
      <c r="H488" s="1" t="s">
        <v>1296</v>
      </c>
      <c r="K488" s="4" t="s">
        <v>1182</v>
      </c>
      <c r="L488" s="1" t="s">
        <v>1732</v>
      </c>
      <c r="M488" s="1" t="s">
        <v>687</v>
      </c>
      <c r="N488" s="1" t="s">
        <v>1291</v>
      </c>
      <c r="O488" s="2" t="str">
        <f>N488&amp;"（"&amp;M488&amp;IF(D488="大会",IF(LEN(M488)&gt;0,$D$1,"")&amp;IF(E488="全","全国",E488&amp;"日本地方会")&amp;" 第"&amp;F488&amp;"回、","、")&amp;G488&amp;"/"&amp;H488&amp;"、"&amp;L488&amp;"）"</f>
        <v>大会記（全体：全国 第48回、2013/6、和歌山大）</v>
      </c>
      <c r="P488" s="1" t="s">
        <v>1424</v>
      </c>
      <c r="Q488" s="1" t="s">
        <v>1269</v>
      </c>
    </row>
    <row r="489" spans="1:17">
      <c r="A489" s="2" t="str">
        <f t="shared" ca="1" si="28"/>
        <v>99</v>
      </c>
      <c r="B489" s="2" t="str">
        <f t="shared" ca="1" si="29"/>
        <v>2014</v>
      </c>
      <c r="C489" s="2" t="str">
        <f t="shared" ca="1" si="30"/>
        <v>6</v>
      </c>
      <c r="D489" s="1" t="s">
        <v>1487</v>
      </c>
      <c r="E489" s="1" t="s">
        <v>1292</v>
      </c>
      <c r="F489" s="1" t="s">
        <v>2758</v>
      </c>
      <c r="G489" s="1" t="s">
        <v>1731</v>
      </c>
      <c r="H489" s="1" t="s">
        <v>1296</v>
      </c>
      <c r="K489" s="4" t="s">
        <v>1182</v>
      </c>
      <c r="L489" s="1" t="s">
        <v>1732</v>
      </c>
      <c r="M489" s="1" t="s">
        <v>1291</v>
      </c>
      <c r="N489" s="1" t="s">
        <v>2600</v>
      </c>
      <c r="O489" s="1" t="s">
        <v>1421</v>
      </c>
      <c r="P489" s="1" t="s">
        <v>1425</v>
      </c>
      <c r="Q489" s="1" t="s">
        <v>2174</v>
      </c>
    </row>
    <row r="490" spans="1:17">
      <c r="A490" s="2" t="str">
        <f t="shared" ca="1" si="28"/>
        <v/>
      </c>
      <c r="B490" s="2" t="str">
        <f t="shared" ca="1" si="29"/>
        <v/>
      </c>
      <c r="C490" s="2" t="str">
        <f t="shared" ca="1" si="30"/>
        <v/>
      </c>
      <c r="O490" s="1" t="s">
        <v>187</v>
      </c>
      <c r="Q490" s="1" t="s">
        <v>1273</v>
      </c>
    </row>
    <row r="491" spans="1:17">
      <c r="A491" s="2" t="str">
        <f t="shared" ca="1" si="28"/>
        <v>99</v>
      </c>
      <c r="B491" s="2" t="str">
        <f t="shared" ca="1" si="29"/>
        <v>2014</v>
      </c>
      <c r="C491" s="2" t="str">
        <f t="shared" ca="1" si="30"/>
        <v>6</v>
      </c>
      <c r="D491" s="1" t="s">
        <v>1307</v>
      </c>
      <c r="E491" s="1" t="s">
        <v>1292</v>
      </c>
      <c r="F491" s="1" t="s">
        <v>1412</v>
      </c>
      <c r="H491" s="1" t="s">
        <v>1296</v>
      </c>
      <c r="N491" s="1" t="s">
        <v>1274</v>
      </c>
      <c r="O491" s="2" t="str">
        <f>N491&amp;$D$1&amp;IF(LEFT(N491,2)="総会",G491&amp;"年度","第"&amp;F491&amp;"期第"&amp;H491&amp;"回")</f>
        <v>理事会：第22期第6回</v>
      </c>
      <c r="Q491" s="1" t="s">
        <v>2118</v>
      </c>
    </row>
  </sheetData>
  <customSheetViews>
    <customSheetView guid="{1585028C-9F04-4AF3-AD5D-5F728155CE49}">
      <pane ySplit="1" topLeftCell="A2" activePane="bottomLeft" state="frozenSplit"/>
      <selection pane="bottomLeft" activeCell="A3" sqref="A3:C3"/>
      <pageMargins left="0.75" right="0.75" top="1" bottom="1" header="0.51200000000000001" footer="0.51200000000000001"/>
      <pageSetup paperSize="9" orientation="portrait" horizontalDpi="300" verticalDpi="300" r:id="rId1"/>
      <headerFooter alignWithMargins="0"/>
    </customSheetView>
  </customSheetViews>
  <phoneticPr fontId="2"/>
  <pageMargins left="0.75" right="0.75" top="1" bottom="1" header="0.51200000000000001" footer="0.51200000000000001"/>
  <pageSetup paperSize="9"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Z4556"/>
  <sheetViews>
    <sheetView tabSelected="1" workbookViewId="0">
      <pane xSplit="9" ySplit="10" topLeftCell="J1329" activePane="bottomRight" state="frozenSplit"/>
      <selection pane="topRight" activeCell="F1" sqref="F1"/>
      <selection pane="bottomLeft" activeCell="A14" sqref="A14"/>
      <selection pane="bottomRight" activeCell="F2" sqref="F2"/>
    </sheetView>
  </sheetViews>
  <sheetFormatPr defaultRowHeight="13.5"/>
  <cols>
    <col min="1" max="1" width="4.125" style="10" customWidth="1"/>
    <col min="2" max="2" width="4.25" style="11" customWidth="1"/>
    <col min="3" max="3" width="2.5" style="11" customWidth="1"/>
    <col min="4" max="4" width="4.375" style="2" customWidth="1"/>
    <col min="5" max="5" width="4.25" style="11" customWidth="1"/>
    <col min="6" max="6" width="37.25" style="1" customWidth="1"/>
    <col min="7" max="7" width="23.375" style="1" customWidth="1"/>
    <col min="8" max="8" width="3.125" style="5" customWidth="1"/>
    <col min="9" max="9" width="4.125" style="2" customWidth="1"/>
    <col min="10" max="10" width="7.25" style="1" customWidth="1"/>
    <col min="11" max="11" width="4.5" style="1" customWidth="1"/>
    <col min="12" max="12" width="9.5" style="5" customWidth="1"/>
    <col min="13" max="13" width="8.625" style="1" customWidth="1"/>
    <col min="14" max="14" width="3.875" style="1" customWidth="1"/>
    <col min="15" max="15" width="5.25" style="1" customWidth="1"/>
    <col min="16" max="16" width="3.875" style="1" customWidth="1"/>
    <col min="17" max="17" width="4.25" style="1" customWidth="1"/>
    <col min="18" max="18" width="6.625" style="1" customWidth="1"/>
    <col min="19" max="19" width="5.5" style="14" customWidth="1"/>
    <col min="20" max="20" width="5" style="11" customWidth="1"/>
    <col min="21" max="21" width="4.375" style="27" hidden="1" customWidth="1"/>
    <col min="22" max="22" width="4.5" style="2" hidden="1" customWidth="1"/>
    <col min="23" max="23" width="1" style="118" hidden="1" customWidth="1"/>
    <col min="24" max="24" width="3.875" style="68" hidden="1" customWidth="1"/>
    <col min="25" max="25" width="9" hidden="1" customWidth="1"/>
  </cols>
  <sheetData>
    <row r="1" spans="1:26" s="2" customFormat="1" ht="14.25" thickTop="1">
      <c r="A1" s="84"/>
      <c r="B1" s="84"/>
      <c r="C1" s="85" t="s">
        <v>7992</v>
      </c>
      <c r="D1" s="84" t="s">
        <v>7761</v>
      </c>
      <c r="E1" s="86" t="s">
        <v>7762</v>
      </c>
      <c r="F1" s="87" t="s">
        <v>7763</v>
      </c>
      <c r="G1" s="126" t="s">
        <v>8000</v>
      </c>
      <c r="H1" s="28"/>
      <c r="I1" s="30"/>
      <c r="J1" s="29"/>
      <c r="K1" s="28"/>
      <c r="L1" s="28"/>
      <c r="M1" s="28"/>
      <c r="N1" s="30">
        <f>COUNTIF(N2:N6,TRUE)</f>
        <v>2</v>
      </c>
      <c r="O1" s="30" t="s">
        <v>7752</v>
      </c>
      <c r="P1" s="30">
        <f>N1-R1</f>
        <v>2</v>
      </c>
      <c r="Q1" s="30" t="s">
        <v>7753</v>
      </c>
      <c r="R1" s="30">
        <f>SUM(R2:R6)</f>
        <v>0</v>
      </c>
      <c r="S1" s="37" t="b">
        <f>IF(E9=V2,TRUE,FALSE)</f>
        <v>0</v>
      </c>
      <c r="T1" s="30"/>
      <c r="U1" s="30"/>
      <c r="V1" s="31" t="s">
        <v>8002</v>
      </c>
      <c r="W1" s="71">
        <v>7</v>
      </c>
      <c r="X1" s="31" t="b">
        <v>1</v>
      </c>
      <c r="Y1" s="32">
        <f>$W$1*P1-IF(R1&gt;0,0,1)</f>
        <v>13</v>
      </c>
    </row>
    <row r="2" spans="1:26" s="2" customFormat="1">
      <c r="A2" s="119">
        <v>1</v>
      </c>
      <c r="B2" s="33"/>
      <c r="C2" s="34" t="s">
        <v>7993</v>
      </c>
      <c r="D2" s="35" t="s">
        <v>7750</v>
      </c>
      <c r="E2" s="35" t="s">
        <v>7749</v>
      </c>
      <c r="F2" s="36" t="s">
        <v>8070</v>
      </c>
      <c r="G2" s="127"/>
      <c r="H2" s="28"/>
      <c r="I2" s="124" t="s">
        <v>7899</v>
      </c>
      <c r="J2" s="29"/>
      <c r="K2" s="28"/>
      <c r="L2" s="28"/>
      <c r="M2" s="28"/>
      <c r="N2" s="37" t="b">
        <f t="shared" ref="N2:N8" si="0">VLOOKUP(C2,$V$2:$X$4,3,FALSE)</f>
        <v>1</v>
      </c>
      <c r="O2" s="30">
        <v>0</v>
      </c>
      <c r="P2" s="37">
        <f t="shared" ref="P2:P8" si="1">VLOOKUP(C2,$V$2:$Y$4,4,FALSE)</f>
        <v>7</v>
      </c>
      <c r="Q2" s="30">
        <v>0</v>
      </c>
      <c r="R2" s="37">
        <f t="shared" ref="R2:R8" si="2">VLOOKUP(C2,$V$2:$W$4,2,FALSE)</f>
        <v>0</v>
      </c>
      <c r="S2" s="37">
        <f t="shared" ref="S2:S8" si="3">VLOOKUP(D2,$V$7:$W$8,2,FALSE)</f>
        <v>1</v>
      </c>
      <c r="T2" s="37">
        <f t="shared" ref="T2:T8" si="4">VLOOKUP(E2,$V$5:$W$6,2,FALSE)</f>
        <v>0</v>
      </c>
      <c r="U2" s="30"/>
      <c r="V2" s="38" t="s">
        <v>7747</v>
      </c>
      <c r="W2" s="71">
        <v>0</v>
      </c>
      <c r="X2" s="31" t="b">
        <v>0</v>
      </c>
      <c r="Y2" s="32">
        <v>0</v>
      </c>
    </row>
    <row r="3" spans="1:26" s="2" customFormat="1">
      <c r="A3" s="119">
        <v>2</v>
      </c>
      <c r="B3" s="39"/>
      <c r="C3" s="34" t="s">
        <v>7993</v>
      </c>
      <c r="D3" s="35" t="s">
        <v>7751</v>
      </c>
      <c r="E3" s="35" t="s">
        <v>7749</v>
      </c>
      <c r="F3" s="36" t="s">
        <v>8001</v>
      </c>
      <c r="G3" s="127"/>
      <c r="H3" s="28"/>
      <c r="I3" s="125"/>
      <c r="J3" s="29"/>
      <c r="K3" s="28"/>
      <c r="L3" s="28"/>
      <c r="M3" s="28"/>
      <c r="N3" s="37" t="b">
        <f t="shared" si="0"/>
        <v>1</v>
      </c>
      <c r="O3" s="30">
        <v>0</v>
      </c>
      <c r="P3" s="37">
        <f t="shared" si="1"/>
        <v>7</v>
      </c>
      <c r="Q3" s="30">
        <v>0</v>
      </c>
      <c r="R3" s="37">
        <f t="shared" si="2"/>
        <v>0</v>
      </c>
      <c r="S3" s="37">
        <f t="shared" si="3"/>
        <v>0</v>
      </c>
      <c r="T3" s="37">
        <f t="shared" si="4"/>
        <v>0</v>
      </c>
      <c r="U3" s="30"/>
      <c r="V3" s="38" t="s">
        <v>7746</v>
      </c>
      <c r="W3" s="71">
        <v>1</v>
      </c>
      <c r="X3" s="31" t="b">
        <v>1</v>
      </c>
      <c r="Y3" s="32">
        <v>1</v>
      </c>
    </row>
    <row r="4" spans="1:26" s="2" customFormat="1">
      <c r="A4" s="119">
        <v>3</v>
      </c>
      <c r="B4" s="39"/>
      <c r="C4" s="34" t="s">
        <v>7747</v>
      </c>
      <c r="D4" s="35" t="s">
        <v>7751</v>
      </c>
      <c r="E4" s="35" t="s">
        <v>7749</v>
      </c>
      <c r="F4" s="36"/>
      <c r="G4" s="127"/>
      <c r="H4" s="28"/>
      <c r="I4" s="125"/>
      <c r="J4" s="29"/>
      <c r="K4" s="28"/>
      <c r="L4" s="28"/>
      <c r="M4" s="28"/>
      <c r="N4" s="37" t="b">
        <f t="shared" si="0"/>
        <v>0</v>
      </c>
      <c r="O4" s="30">
        <v>0</v>
      </c>
      <c r="P4" s="37">
        <f t="shared" si="1"/>
        <v>0</v>
      </c>
      <c r="Q4" s="30">
        <v>0</v>
      </c>
      <c r="R4" s="37">
        <f t="shared" si="2"/>
        <v>0</v>
      </c>
      <c r="S4" s="37">
        <f t="shared" si="3"/>
        <v>0</v>
      </c>
      <c r="T4" s="37">
        <f t="shared" si="4"/>
        <v>0</v>
      </c>
      <c r="U4" s="30"/>
      <c r="V4" s="38" t="s">
        <v>7993</v>
      </c>
      <c r="W4" s="71">
        <v>0</v>
      </c>
      <c r="X4" s="31" t="b">
        <v>1</v>
      </c>
      <c r="Y4" s="32">
        <f>$W$1</f>
        <v>7</v>
      </c>
    </row>
    <row r="5" spans="1:26" s="2" customFormat="1">
      <c r="A5" s="119">
        <v>4</v>
      </c>
      <c r="B5" s="39"/>
      <c r="C5" s="34" t="s">
        <v>7747</v>
      </c>
      <c r="D5" s="35" t="s">
        <v>7750</v>
      </c>
      <c r="E5" s="35" t="s">
        <v>1302</v>
      </c>
      <c r="F5" s="36" t="s">
        <v>7991</v>
      </c>
      <c r="G5" s="127"/>
      <c r="H5" s="28"/>
      <c r="I5" s="125"/>
      <c r="J5" s="29"/>
      <c r="K5" s="28"/>
      <c r="L5" s="28"/>
      <c r="M5" s="28"/>
      <c r="N5" s="37" t="b">
        <f t="shared" si="0"/>
        <v>0</v>
      </c>
      <c r="O5" s="30">
        <v>0</v>
      </c>
      <c r="P5" s="37">
        <f t="shared" si="1"/>
        <v>0</v>
      </c>
      <c r="Q5" s="30">
        <v>0</v>
      </c>
      <c r="R5" s="37">
        <f t="shared" si="2"/>
        <v>0</v>
      </c>
      <c r="S5" s="37">
        <f t="shared" si="3"/>
        <v>1</v>
      </c>
      <c r="T5" s="37">
        <f t="shared" si="4"/>
        <v>15</v>
      </c>
      <c r="U5" s="30"/>
      <c r="V5" s="38" t="s">
        <v>7748</v>
      </c>
      <c r="W5" s="71">
        <v>15</v>
      </c>
      <c r="X5" s="31"/>
      <c r="Y5" s="32"/>
    </row>
    <row r="6" spans="1:26" s="2" customFormat="1">
      <c r="A6" s="119">
        <v>5</v>
      </c>
      <c r="B6" s="39"/>
      <c r="C6" s="34" t="s">
        <v>7747</v>
      </c>
      <c r="D6" s="35" t="s">
        <v>7750</v>
      </c>
      <c r="E6" s="35" t="s">
        <v>7749</v>
      </c>
      <c r="F6" s="36"/>
      <c r="G6" s="127"/>
      <c r="H6" s="28"/>
      <c r="I6" s="125"/>
      <c r="J6" s="29"/>
      <c r="K6" s="28"/>
      <c r="L6" s="28"/>
      <c r="M6" s="28"/>
      <c r="N6" s="37" t="b">
        <f t="shared" si="0"/>
        <v>0</v>
      </c>
      <c r="O6" s="30">
        <v>0</v>
      </c>
      <c r="P6" s="37">
        <f t="shared" si="1"/>
        <v>0</v>
      </c>
      <c r="Q6" s="30">
        <v>0</v>
      </c>
      <c r="R6" s="37">
        <f t="shared" si="2"/>
        <v>0</v>
      </c>
      <c r="S6" s="37">
        <f t="shared" si="3"/>
        <v>1</v>
      </c>
      <c r="T6" s="37">
        <f t="shared" si="4"/>
        <v>0</v>
      </c>
      <c r="U6" s="30"/>
      <c r="V6" s="38" t="s">
        <v>7749</v>
      </c>
      <c r="W6" s="71">
        <v>0</v>
      </c>
      <c r="X6" s="31"/>
      <c r="Y6" s="32"/>
    </row>
    <row r="7" spans="1:26" s="2" customFormat="1">
      <c r="A7" s="119">
        <v>6</v>
      </c>
      <c r="B7" s="39"/>
      <c r="C7" s="34" t="s">
        <v>7747</v>
      </c>
      <c r="D7" s="35" t="s">
        <v>7750</v>
      </c>
      <c r="E7" s="35" t="s">
        <v>7749</v>
      </c>
      <c r="F7" s="36"/>
      <c r="G7" s="127"/>
      <c r="H7" s="28"/>
      <c r="I7" s="125"/>
      <c r="J7" s="29"/>
      <c r="K7" s="28"/>
      <c r="L7" s="28"/>
      <c r="M7" s="28"/>
      <c r="N7" s="37" t="b">
        <f t="shared" si="0"/>
        <v>0</v>
      </c>
      <c r="O7" s="30">
        <v>0</v>
      </c>
      <c r="P7" s="37">
        <f t="shared" si="1"/>
        <v>0</v>
      </c>
      <c r="Q7" s="30">
        <v>0</v>
      </c>
      <c r="R7" s="37">
        <f t="shared" si="2"/>
        <v>0</v>
      </c>
      <c r="S7" s="37">
        <f t="shared" si="3"/>
        <v>1</v>
      </c>
      <c r="T7" s="37">
        <f t="shared" si="4"/>
        <v>0</v>
      </c>
      <c r="U7" s="30"/>
      <c r="V7" s="38" t="s">
        <v>7751</v>
      </c>
      <c r="W7" s="71">
        <v>0</v>
      </c>
      <c r="X7" s="31"/>
      <c r="Y7" s="32"/>
    </row>
    <row r="8" spans="1:26" s="2" customFormat="1" ht="14.25" thickBot="1">
      <c r="A8" s="119">
        <v>7</v>
      </c>
      <c r="B8" s="39"/>
      <c r="C8" s="34" t="s">
        <v>7747</v>
      </c>
      <c r="D8" s="35" t="s">
        <v>7750</v>
      </c>
      <c r="E8" s="35" t="s">
        <v>7749</v>
      </c>
      <c r="F8" s="36"/>
      <c r="G8" s="128"/>
      <c r="H8" s="28"/>
      <c r="I8" s="125"/>
      <c r="J8" s="29"/>
      <c r="K8" s="28"/>
      <c r="L8" s="40"/>
      <c r="M8" s="28"/>
      <c r="N8" s="37" t="b">
        <f t="shared" si="0"/>
        <v>0</v>
      </c>
      <c r="O8" s="30">
        <v>0</v>
      </c>
      <c r="P8" s="37">
        <f t="shared" si="1"/>
        <v>0</v>
      </c>
      <c r="Q8" s="30">
        <v>0</v>
      </c>
      <c r="R8" s="37">
        <f t="shared" si="2"/>
        <v>0</v>
      </c>
      <c r="S8" s="37">
        <f t="shared" si="3"/>
        <v>1</v>
      </c>
      <c r="T8" s="37">
        <f t="shared" si="4"/>
        <v>0</v>
      </c>
      <c r="U8" s="30"/>
      <c r="V8" s="38" t="s">
        <v>7750</v>
      </c>
      <c r="W8" s="71">
        <v>1</v>
      </c>
      <c r="X8" s="31"/>
      <c r="Y8" s="32"/>
    </row>
    <row r="9" spans="1:26" s="2" customFormat="1" ht="15" thickTop="1" thickBot="1">
      <c r="A9" s="120" t="s">
        <v>8004</v>
      </c>
      <c r="B9" s="121"/>
      <c r="C9" s="122"/>
      <c r="D9" s="121"/>
      <c r="E9" s="123" t="s">
        <v>8002</v>
      </c>
      <c r="F9" s="73" t="s">
        <v>7994</v>
      </c>
      <c r="G9" s="74"/>
      <c r="H9" s="73"/>
      <c r="I9" s="125"/>
      <c r="J9" s="28"/>
      <c r="K9" s="28"/>
      <c r="L9" s="28"/>
      <c r="M9" s="28"/>
      <c r="N9" s="35" t="s">
        <v>7760</v>
      </c>
      <c r="O9" s="35"/>
      <c r="P9" s="35"/>
      <c r="Q9" s="35"/>
      <c r="R9" s="35"/>
      <c r="S9" s="35"/>
      <c r="T9" s="129" t="s">
        <v>8003</v>
      </c>
      <c r="U9" s="42"/>
      <c r="V9" s="31"/>
      <c r="W9" s="32"/>
      <c r="X9" s="116" t="s">
        <v>7995</v>
      </c>
      <c r="Y9" s="47"/>
      <c r="Z9" s="32"/>
    </row>
    <row r="10" spans="1:26" ht="14.25" thickTop="1">
      <c r="A10" s="78" t="s">
        <v>2826</v>
      </c>
      <c r="B10" s="79" t="s">
        <v>2817</v>
      </c>
      <c r="C10" s="79" t="s">
        <v>2818</v>
      </c>
      <c r="D10" s="79" t="s">
        <v>2819</v>
      </c>
      <c r="E10" s="79" t="s">
        <v>2827</v>
      </c>
      <c r="F10" s="75" t="s">
        <v>1302</v>
      </c>
      <c r="G10" s="76" t="s">
        <v>7749</v>
      </c>
      <c r="H10" s="77" t="s">
        <v>2833</v>
      </c>
      <c r="I10" s="114" t="s">
        <v>7757</v>
      </c>
      <c r="J10" s="80" t="s">
        <v>7759</v>
      </c>
      <c r="K10" s="80" t="s">
        <v>2828</v>
      </c>
      <c r="L10" s="81" t="s">
        <v>7758</v>
      </c>
      <c r="M10" s="80" t="s">
        <v>7756</v>
      </c>
      <c r="N10" s="82" t="s">
        <v>2829</v>
      </c>
      <c r="O10" s="82" t="s">
        <v>2817</v>
      </c>
      <c r="P10" s="82" t="s">
        <v>2818</v>
      </c>
      <c r="Q10" s="82" t="s">
        <v>2830</v>
      </c>
      <c r="R10" s="82" t="s">
        <v>2831</v>
      </c>
      <c r="S10" s="83" t="s">
        <v>2832</v>
      </c>
      <c r="T10" s="130"/>
      <c r="U10" s="31" t="s">
        <v>7755</v>
      </c>
      <c r="V10" s="45"/>
      <c r="W10" s="30"/>
      <c r="X10" s="117" t="s">
        <v>8150</v>
      </c>
      <c r="Y10" s="65"/>
      <c r="Z10" s="46"/>
    </row>
    <row r="11" spans="1:26" ht="13.5" hidden="1" customHeight="1">
      <c r="A11" s="29" t="str">
        <f t="shared" ref="A11:A34" ca="1" si="5">IF(LEN($J11)&gt;0,IF($J11="●",K11,OFFSET(A11,IF(LEN(OFFSET(A11,-1,0))&gt;=1,-1,-2),0)),"")</f>
        <v>1</v>
      </c>
      <c r="B11" s="32">
        <f t="shared" ref="B11:B34" ca="1" si="6">IF(LEN($J11)&gt;0,IF($J11="●",N11,OFFSET(B11,IF(LEN(OFFSET(B11,-1,0))&gt;=1,-1,-2),0)),"")</f>
        <v>1970</v>
      </c>
      <c r="C11" s="32">
        <f t="shared" ref="C11:C34" ca="1" si="7">IF(LEN($J11)&gt;0,IF($J11="●",O11,OFFSET(C11,IF(LEN(OFFSET(C11,-1,0))&gt;=1,-1,-2),0)),"")</f>
        <v>9</v>
      </c>
      <c r="D11" s="28">
        <v>0</v>
      </c>
      <c r="E11" s="32" t="str">
        <f t="shared" ref="E11:E34" ca="1" si="8">IF(LEN($J11)&gt;0,IF($J11="●",U11,IF(LEN(D11)&gt;0,U11+D11-1,"")),"")</f>
        <v>1</v>
      </c>
      <c r="F11" s="28" t="str">
        <f ca="1">$W$11&amp;$A11&amp;$W$12&amp;B11&amp;$W$13&amp;TEXT($C11,"00")&amp;$W$14&amp;TEXT($P11,"00")&amp;IF(LEN(U11)&gt;=1,$W$15&amp;$U11&amp;$W$16,"")&amp;$W$17&amp;$H11</f>
        <v>第1号1970年09/01[1]:ヒューマン・エルゴロジー研究会発足にあたって</v>
      </c>
      <c r="G11" s="40"/>
      <c r="H11" s="43" t="s">
        <v>277</v>
      </c>
      <c r="I11" s="115" t="str">
        <f ca="1">IF(OR($S$1,IF($N$2,OFFSET($O$2,0,ISERROR(FIND($F$2,OFFSET($G11,0,$T$2)))+$S$2),0)+IF($N$3,OFFSET($O$3,0,ISERROR(FIND($F$3,OFFSET($G11,0,$T$3)))+$S$3),0)+IF($N$4,OFFSET($O$4,0,ISERROR(FIND($F$4,OFFSET($G11,0,$T$4)))+$S$4),0)+IF($N$5,OFFSET($O$5,0,ISERROR(FIND($F$5,OFFSET($G11,0,$T$5)))+$S$5),0)+IF($N$6,OFFSET($O$6,0,ISERROR(FIND($F$6,OFFSET($G11,0,$T$6)))+$S$6),0)+IF($N$7,OFFSET($O$7,0,ISERROR(FIND($F$7,OFFSET($G11,0,$T$7)))+$S$7),0)+IF($N$8,OFFSET($O$8,0,ISERROR(FIND($F$8,OFFSET($G11,0,$T$8)))+$S$8),0)&gt;$Y$1),$W$28,$W$29)</f>
        <v>.</v>
      </c>
      <c r="J11" s="40" t="s">
        <v>1179</v>
      </c>
      <c r="K11" s="40" t="s">
        <v>1236</v>
      </c>
      <c r="L11" s="43"/>
      <c r="M11" s="40"/>
      <c r="N11" s="47">
        <v>1970</v>
      </c>
      <c r="O11" s="47">
        <v>9</v>
      </c>
      <c r="P11" s="47">
        <v>1</v>
      </c>
      <c r="Q11" s="40" t="s">
        <v>1309</v>
      </c>
      <c r="R11" s="40"/>
      <c r="S11" s="48"/>
      <c r="T11" s="48"/>
      <c r="U11" s="31" t="str">
        <f t="shared" ref="U11:U31" ca="1" si="9">IF(LEN($J11)&gt;0,IF($J11="●",Q11,OFFSET(U11,IF(LEN(OFFSET(U11,-1,0))&gt;=1,-1,-2),0)),"")</f>
        <v>1</v>
      </c>
      <c r="V11" s="45" t="str">
        <f t="shared" ref="V11:V72" ca="1" si="10">$H11&amp;$F11</f>
        <v>ヒューマン・エルゴロジー研究会発足にあたって第1号1970年09/01[1]:ヒューマン・エルゴロジー研究会発足にあたって</v>
      </c>
      <c r="W11" s="30" t="s">
        <v>6828</v>
      </c>
      <c r="X11" s="88">
        <v>1</v>
      </c>
      <c r="Y11" s="65"/>
      <c r="Z11" s="46"/>
    </row>
    <row r="12" spans="1:26" ht="13.5" hidden="1" customHeight="1">
      <c r="A12" s="29" t="str">
        <f t="shared" ca="1" si="5"/>
        <v>1</v>
      </c>
      <c r="B12" s="32">
        <f t="shared" ca="1" si="6"/>
        <v>1970</v>
      </c>
      <c r="C12" s="32">
        <f t="shared" ca="1" si="7"/>
        <v>9</v>
      </c>
      <c r="D12" s="28">
        <v>1</v>
      </c>
      <c r="E12" s="32">
        <f t="shared" ca="1" si="8"/>
        <v>1</v>
      </c>
      <c r="F12" s="40" t="s">
        <v>7658</v>
      </c>
      <c r="G12" s="40" t="s">
        <v>888</v>
      </c>
      <c r="H12" s="43" t="s">
        <v>7661</v>
      </c>
      <c r="I12" s="115" t="str">
        <f t="shared" ref="I12:I75" ca="1" si="11">IF(OR($S$1,IF($N$2,OFFSET($O$2,0,ISERROR(FIND($F$2,OFFSET($G12,0,$T$2)))+$S$2),0)+IF($N$3,OFFSET($O$3,0,ISERROR(FIND($F$3,OFFSET($G12,0,$T$3)))+$S$3),0)+IF($N$4,OFFSET($O$4,0,ISERROR(FIND($F$4,OFFSET($G12,0,$T$4)))+$S$4),0)+IF($N$5,OFFSET($O$5,0,ISERROR(FIND($F$5,OFFSET($G12,0,$T$5)))+$S$5),0)+IF($N$6,OFFSET($O$6,0,ISERROR(FIND($F$6,OFFSET($G12,0,$T$6)))+$S$6),0)+IF($N$7,OFFSET($O$7,0,ISERROR(FIND($F$7,OFFSET($G12,0,$T$7)))+$S$7),0)+IF($N$8,OFFSET($O$8,0,ISERROR(FIND($F$8,OFFSET($G12,0,$T$8)))+$S$8),0)&gt;$Y$1),$W$28,$W$29)</f>
        <v>.</v>
      </c>
      <c r="J12" s="40" t="s">
        <v>7118</v>
      </c>
      <c r="K12" s="40" t="s">
        <v>7768</v>
      </c>
      <c r="L12" s="43" t="s">
        <v>7086</v>
      </c>
      <c r="M12" s="40" t="s">
        <v>7629</v>
      </c>
      <c r="N12" s="47"/>
      <c r="O12" s="47"/>
      <c r="P12" s="47"/>
      <c r="Q12" s="40"/>
      <c r="R12" s="40"/>
      <c r="S12" s="48"/>
      <c r="T12" s="48"/>
      <c r="U12" s="31" t="str">
        <f t="shared" ca="1" si="9"/>
        <v>1</v>
      </c>
      <c r="V12" s="45" t="str">
        <f t="shared" si="10"/>
        <v>記念特集人類働態学ヒューマン・エルゴロジー研究会発足にあたって／KW：記念特集人類働態学</v>
      </c>
      <c r="W12" s="30" t="s">
        <v>6827</v>
      </c>
      <c r="X12" s="88">
        <v>2</v>
      </c>
      <c r="Y12" s="65"/>
      <c r="Z12" s="46"/>
    </row>
    <row r="13" spans="1:26" ht="13.5" hidden="1" customHeight="1">
      <c r="A13" s="29" t="str">
        <f t="shared" ca="1" si="5"/>
        <v>1</v>
      </c>
      <c r="B13" s="32">
        <f t="shared" ca="1" si="6"/>
        <v>1970</v>
      </c>
      <c r="C13" s="32">
        <f t="shared" ca="1" si="7"/>
        <v>9</v>
      </c>
      <c r="D13" s="28">
        <v>2</v>
      </c>
      <c r="E13" s="32">
        <f t="shared" ca="1" si="8"/>
        <v>2</v>
      </c>
      <c r="F13" s="40" t="s">
        <v>889</v>
      </c>
      <c r="G13" s="40" t="s">
        <v>890</v>
      </c>
      <c r="H13" s="43" t="s">
        <v>7661</v>
      </c>
      <c r="I13" s="115" t="str">
        <f t="shared" ca="1" si="11"/>
        <v>.</v>
      </c>
      <c r="J13" s="40" t="s">
        <v>7118</v>
      </c>
      <c r="K13" s="40" t="s">
        <v>7768</v>
      </c>
      <c r="L13" s="40" t="s">
        <v>7769</v>
      </c>
      <c r="M13" s="40" t="s">
        <v>2601</v>
      </c>
      <c r="N13" s="47"/>
      <c r="O13" s="47"/>
      <c r="P13" s="47"/>
      <c r="Q13" s="40"/>
      <c r="R13" s="40"/>
      <c r="S13" s="48"/>
      <c r="T13" s="48"/>
      <c r="U13" s="31" t="str">
        <f t="shared" ca="1" si="9"/>
        <v>1</v>
      </c>
      <c r="V13" s="45" t="str">
        <f t="shared" si="10"/>
        <v>記念特集人類働態学働態研究の立場</v>
      </c>
      <c r="W13" s="30" t="s">
        <v>6829</v>
      </c>
      <c r="X13" s="88">
        <v>3</v>
      </c>
      <c r="Y13" s="65"/>
      <c r="Z13" s="46"/>
    </row>
    <row r="14" spans="1:26" ht="13.5" hidden="1" customHeight="1">
      <c r="A14" s="29" t="str">
        <f t="shared" ca="1" si="5"/>
        <v>1</v>
      </c>
      <c r="B14" s="32">
        <f t="shared" ca="1" si="6"/>
        <v>1970</v>
      </c>
      <c r="C14" s="32">
        <f t="shared" ca="1" si="7"/>
        <v>9</v>
      </c>
      <c r="D14" s="28">
        <v>4</v>
      </c>
      <c r="E14" s="32">
        <f t="shared" ca="1" si="8"/>
        <v>4</v>
      </c>
      <c r="F14" s="40" t="s">
        <v>7659</v>
      </c>
      <c r="G14" s="40"/>
      <c r="H14" s="43" t="s">
        <v>7690</v>
      </c>
      <c r="I14" s="115" t="str">
        <f t="shared" ca="1" si="11"/>
        <v>.</v>
      </c>
      <c r="J14" s="40" t="s">
        <v>7205</v>
      </c>
      <c r="K14" s="40"/>
      <c r="L14" s="43" t="s">
        <v>7585</v>
      </c>
      <c r="M14" s="40" t="s">
        <v>1302</v>
      </c>
      <c r="N14" s="47"/>
      <c r="O14" s="47"/>
      <c r="P14" s="47"/>
      <c r="Q14" s="40"/>
      <c r="R14" s="40"/>
      <c r="S14" s="48"/>
      <c r="T14" s="48"/>
      <c r="U14" s="31" t="str">
        <f t="shared" ca="1" si="9"/>
        <v>1</v>
      </c>
      <c r="V14" s="45" t="str">
        <f t="shared" si="10"/>
        <v>記念特集人類働態学、連載ヒューマン・エルゴロジー研究会に望む／KW：記念特集人類働態学</v>
      </c>
      <c r="W14" s="49" t="s">
        <v>6830</v>
      </c>
      <c r="X14" s="88">
        <v>4</v>
      </c>
      <c r="Y14" s="65"/>
      <c r="Z14" s="46"/>
    </row>
    <row r="15" spans="1:26" ht="13.5" hidden="1" customHeight="1">
      <c r="A15" s="29" t="str">
        <f t="shared" ca="1" si="5"/>
        <v>1</v>
      </c>
      <c r="B15" s="32">
        <f t="shared" ca="1" si="6"/>
        <v>1970</v>
      </c>
      <c r="C15" s="32">
        <f t="shared" ca="1" si="7"/>
        <v>9</v>
      </c>
      <c r="D15" s="28">
        <v>4</v>
      </c>
      <c r="E15" s="32">
        <f t="shared" ca="1" si="8"/>
        <v>4</v>
      </c>
      <c r="F15" s="40" t="s">
        <v>790</v>
      </c>
      <c r="G15" s="40" t="s">
        <v>895</v>
      </c>
      <c r="H15" s="43" t="s">
        <v>7661</v>
      </c>
      <c r="I15" s="115" t="str">
        <f t="shared" ca="1" si="11"/>
        <v>.</v>
      </c>
      <c r="J15" s="40" t="s">
        <v>7205</v>
      </c>
      <c r="K15" s="40"/>
      <c r="L15" s="43"/>
      <c r="M15" s="40" t="s">
        <v>7640</v>
      </c>
      <c r="N15" s="47"/>
      <c r="O15" s="47"/>
      <c r="P15" s="47"/>
      <c r="Q15" s="40"/>
      <c r="R15" s="40"/>
      <c r="S15" s="48"/>
      <c r="T15" s="48"/>
      <c r="U15" s="31" t="str">
        <f t="shared" ca="1" si="9"/>
        <v>1</v>
      </c>
      <c r="V15" s="45" t="str">
        <f t="shared" si="10"/>
        <v>記念特集人類働態学ヒューマン・エルゴロジー研究会に望む（1）</v>
      </c>
      <c r="W15" s="30" t="s">
        <v>6831</v>
      </c>
      <c r="X15" s="88">
        <v>5</v>
      </c>
      <c r="Y15" s="65"/>
      <c r="Z15" s="46"/>
    </row>
    <row r="16" spans="1:26" ht="13.5" hidden="1" customHeight="1">
      <c r="A16" s="29" t="str">
        <f t="shared" ca="1" si="5"/>
        <v>1</v>
      </c>
      <c r="B16" s="32">
        <f t="shared" ca="1" si="6"/>
        <v>1970</v>
      </c>
      <c r="C16" s="32">
        <f t="shared" ca="1" si="7"/>
        <v>9</v>
      </c>
      <c r="D16" s="28">
        <v>4</v>
      </c>
      <c r="E16" s="32">
        <f t="shared" ca="1" si="8"/>
        <v>4</v>
      </c>
      <c r="F16" s="40" t="s">
        <v>791</v>
      </c>
      <c r="G16" s="40" t="s">
        <v>7857</v>
      </c>
      <c r="H16" s="43" t="s">
        <v>7661</v>
      </c>
      <c r="I16" s="115" t="str">
        <f t="shared" ca="1" si="11"/>
        <v>.</v>
      </c>
      <c r="J16" s="40" t="s">
        <v>7205</v>
      </c>
      <c r="K16" s="40"/>
      <c r="L16" s="43"/>
      <c r="M16" s="40" t="s">
        <v>7640</v>
      </c>
      <c r="N16" s="47"/>
      <c r="O16" s="47"/>
      <c r="P16" s="47"/>
      <c r="Q16" s="40"/>
      <c r="R16" s="40"/>
      <c r="S16" s="48"/>
      <c r="T16" s="48"/>
      <c r="U16" s="31" t="str">
        <f t="shared" ca="1" si="9"/>
        <v>1</v>
      </c>
      <c r="V16" s="45" t="str">
        <f t="shared" si="10"/>
        <v>記念特集人類働態学ヒューマン・エルゴロジー研究会に望む（2）</v>
      </c>
      <c r="W16" s="30" t="s">
        <v>6832</v>
      </c>
      <c r="X16" s="88">
        <v>6</v>
      </c>
      <c r="Y16" s="65"/>
      <c r="Z16" s="46"/>
    </row>
    <row r="17" spans="1:26" ht="13.5" hidden="1" customHeight="1">
      <c r="A17" s="29" t="str">
        <f t="shared" ca="1" si="5"/>
        <v>1</v>
      </c>
      <c r="B17" s="32">
        <f t="shared" ca="1" si="6"/>
        <v>1970</v>
      </c>
      <c r="C17" s="32">
        <f t="shared" ca="1" si="7"/>
        <v>9</v>
      </c>
      <c r="D17" s="28">
        <v>4</v>
      </c>
      <c r="E17" s="32">
        <f t="shared" ca="1" si="8"/>
        <v>4</v>
      </c>
      <c r="F17" s="40" t="s">
        <v>792</v>
      </c>
      <c r="G17" s="40" t="s">
        <v>896</v>
      </c>
      <c r="H17" s="43" t="s">
        <v>7661</v>
      </c>
      <c r="I17" s="115" t="str">
        <f t="shared" ca="1" si="11"/>
        <v>.</v>
      </c>
      <c r="J17" s="40" t="s">
        <v>7205</v>
      </c>
      <c r="K17" s="40"/>
      <c r="L17" s="43"/>
      <c r="M17" s="40" t="s">
        <v>7640</v>
      </c>
      <c r="N17" s="47"/>
      <c r="O17" s="47"/>
      <c r="P17" s="47"/>
      <c r="Q17" s="40"/>
      <c r="R17" s="40"/>
      <c r="S17" s="48"/>
      <c r="T17" s="48"/>
      <c r="U17" s="31" t="str">
        <f t="shared" ca="1" si="9"/>
        <v>1</v>
      </c>
      <c r="V17" s="45" t="str">
        <f t="shared" si="10"/>
        <v>記念特集人類働態学ヒューマン・エルゴロジー研究会に望む（3）</v>
      </c>
      <c r="W17" s="30" t="s">
        <v>6833</v>
      </c>
      <c r="X17" s="88">
        <v>7</v>
      </c>
      <c r="Y17" s="65"/>
      <c r="Z17" s="46"/>
    </row>
    <row r="18" spans="1:26" ht="13.5" hidden="1" customHeight="1">
      <c r="A18" s="29" t="str">
        <f t="shared" ca="1" si="5"/>
        <v>1</v>
      </c>
      <c r="B18" s="32">
        <f t="shared" ca="1" si="6"/>
        <v>1970</v>
      </c>
      <c r="C18" s="32">
        <f t="shared" ca="1" si="7"/>
        <v>9</v>
      </c>
      <c r="D18" s="28">
        <v>5</v>
      </c>
      <c r="E18" s="32">
        <f t="shared" ca="1" si="8"/>
        <v>5</v>
      </c>
      <c r="F18" s="40" t="s">
        <v>793</v>
      </c>
      <c r="G18" s="40" t="s">
        <v>924</v>
      </c>
      <c r="H18" s="43" t="s">
        <v>7661</v>
      </c>
      <c r="I18" s="115" t="str">
        <f t="shared" ca="1" si="11"/>
        <v>.</v>
      </c>
      <c r="J18" s="40" t="s">
        <v>7205</v>
      </c>
      <c r="K18" s="40"/>
      <c r="L18" s="43"/>
      <c r="M18" s="40" t="s">
        <v>7640</v>
      </c>
      <c r="N18" s="47"/>
      <c r="O18" s="47"/>
      <c r="P18" s="47"/>
      <c r="Q18" s="40"/>
      <c r="R18" s="40"/>
      <c r="S18" s="48"/>
      <c r="T18" s="48"/>
      <c r="U18" s="31" t="str">
        <f t="shared" ca="1" si="9"/>
        <v>1</v>
      </c>
      <c r="V18" s="45" t="str">
        <f t="shared" si="10"/>
        <v>記念特集人類働態学ヒューマン・エルゴロジー研究会に望む（4）</v>
      </c>
      <c r="W18" s="30" t="s">
        <v>6937</v>
      </c>
      <c r="X18" s="88">
        <v>8</v>
      </c>
      <c r="Y18" s="65"/>
      <c r="Z18" s="46"/>
    </row>
    <row r="19" spans="1:26" ht="13.5" hidden="1" customHeight="1">
      <c r="A19" s="29" t="str">
        <f t="shared" ca="1" si="5"/>
        <v>1</v>
      </c>
      <c r="B19" s="32">
        <f t="shared" ca="1" si="6"/>
        <v>1970</v>
      </c>
      <c r="C19" s="32">
        <f t="shared" ca="1" si="7"/>
        <v>9</v>
      </c>
      <c r="D19" s="28">
        <v>5</v>
      </c>
      <c r="E19" s="32">
        <f t="shared" ca="1" si="8"/>
        <v>5</v>
      </c>
      <c r="F19" s="40" t="s">
        <v>794</v>
      </c>
      <c r="G19" s="40" t="s">
        <v>897</v>
      </c>
      <c r="H19" s="43" t="s">
        <v>7661</v>
      </c>
      <c r="I19" s="115" t="str">
        <f t="shared" ca="1" si="11"/>
        <v>.</v>
      </c>
      <c r="J19" s="40" t="s">
        <v>7205</v>
      </c>
      <c r="K19" s="40"/>
      <c r="L19" s="43"/>
      <c r="M19" s="40" t="s">
        <v>7640</v>
      </c>
      <c r="N19" s="47"/>
      <c r="O19" s="47"/>
      <c r="P19" s="47"/>
      <c r="Q19" s="40"/>
      <c r="R19" s="40"/>
      <c r="S19" s="48"/>
      <c r="T19" s="48"/>
      <c r="U19" s="31" t="str">
        <f t="shared" ca="1" si="9"/>
        <v>1</v>
      </c>
      <c r="V19" s="45" t="str">
        <f t="shared" si="10"/>
        <v>記念特集人類働態学ヒューマン・エルゴロジー研究会に望む（5）</v>
      </c>
      <c r="W19" s="30" t="s">
        <v>6938</v>
      </c>
      <c r="X19" s="88">
        <v>9</v>
      </c>
      <c r="Y19" s="65"/>
      <c r="Z19" s="46"/>
    </row>
    <row r="20" spans="1:26" ht="13.5" hidden="1" customHeight="1">
      <c r="A20" s="29" t="str">
        <f t="shared" ca="1" si="5"/>
        <v>1</v>
      </c>
      <c r="B20" s="32">
        <f t="shared" ca="1" si="6"/>
        <v>1970</v>
      </c>
      <c r="C20" s="32">
        <f t="shared" ca="1" si="7"/>
        <v>9</v>
      </c>
      <c r="D20" s="28">
        <v>5</v>
      </c>
      <c r="E20" s="32">
        <f t="shared" ca="1" si="8"/>
        <v>5</v>
      </c>
      <c r="F20" s="40" t="s">
        <v>795</v>
      </c>
      <c r="G20" s="40" t="s">
        <v>1221</v>
      </c>
      <c r="H20" s="43" t="s">
        <v>7661</v>
      </c>
      <c r="I20" s="115" t="str">
        <f t="shared" ca="1" si="11"/>
        <v>.</v>
      </c>
      <c r="J20" s="40" t="s">
        <v>7205</v>
      </c>
      <c r="K20" s="40"/>
      <c r="L20" s="43"/>
      <c r="M20" s="40" t="s">
        <v>7640</v>
      </c>
      <c r="N20" s="47"/>
      <c r="O20" s="47"/>
      <c r="P20" s="47"/>
      <c r="Q20" s="40"/>
      <c r="R20" s="40"/>
      <c r="S20" s="48"/>
      <c r="T20" s="48"/>
      <c r="U20" s="31" t="str">
        <f t="shared" ca="1" si="9"/>
        <v>1</v>
      </c>
      <c r="V20" s="45" t="str">
        <f t="shared" si="10"/>
        <v>記念特集人類働態学ヒューマン・エルゴロジー研究会に望む（6）</v>
      </c>
      <c r="W20" s="30" t="s">
        <v>6940</v>
      </c>
      <c r="X20" s="88">
        <v>10</v>
      </c>
      <c r="Y20" s="65"/>
      <c r="Z20" s="46"/>
    </row>
    <row r="21" spans="1:26" ht="13.5" hidden="1" customHeight="1">
      <c r="A21" s="29" t="str">
        <f t="shared" ca="1" si="5"/>
        <v>1</v>
      </c>
      <c r="B21" s="32">
        <f t="shared" ca="1" si="6"/>
        <v>1970</v>
      </c>
      <c r="C21" s="32">
        <f t="shared" ca="1" si="7"/>
        <v>9</v>
      </c>
      <c r="D21" s="28">
        <v>5</v>
      </c>
      <c r="E21" s="32">
        <f t="shared" ca="1" si="8"/>
        <v>5</v>
      </c>
      <c r="F21" s="40" t="s">
        <v>796</v>
      </c>
      <c r="G21" s="40" t="s">
        <v>898</v>
      </c>
      <c r="H21" s="43" t="s">
        <v>7661</v>
      </c>
      <c r="I21" s="115" t="str">
        <f t="shared" ca="1" si="11"/>
        <v>.</v>
      </c>
      <c r="J21" s="40" t="s">
        <v>7205</v>
      </c>
      <c r="K21" s="40"/>
      <c r="L21" s="43"/>
      <c r="M21" s="40" t="s">
        <v>7640</v>
      </c>
      <c r="N21" s="47"/>
      <c r="O21" s="47"/>
      <c r="P21" s="47"/>
      <c r="Q21" s="40"/>
      <c r="R21" s="40"/>
      <c r="S21" s="48"/>
      <c r="T21" s="48"/>
      <c r="U21" s="31" t="str">
        <f t="shared" ca="1" si="9"/>
        <v>1</v>
      </c>
      <c r="V21" s="45" t="str">
        <f t="shared" si="10"/>
        <v>記念特集人類働態学ヒューマン・エルゴロジー研究会に望む（7）</v>
      </c>
      <c r="W21" s="30" t="s">
        <v>2829</v>
      </c>
      <c r="X21" s="88">
        <v>11</v>
      </c>
      <c r="Y21" s="65"/>
      <c r="Z21" s="46"/>
    </row>
    <row r="22" spans="1:26" ht="13.5" hidden="1" customHeight="1">
      <c r="A22" s="29" t="str">
        <f t="shared" ca="1" si="5"/>
        <v>1</v>
      </c>
      <c r="B22" s="32">
        <f t="shared" ca="1" si="6"/>
        <v>1970</v>
      </c>
      <c r="C22" s="32">
        <f t="shared" ca="1" si="7"/>
        <v>9</v>
      </c>
      <c r="D22" s="28">
        <v>6</v>
      </c>
      <c r="E22" s="32">
        <f t="shared" ca="1" si="8"/>
        <v>6</v>
      </c>
      <c r="F22" s="40" t="s">
        <v>797</v>
      </c>
      <c r="G22" s="40" t="s">
        <v>899</v>
      </c>
      <c r="H22" s="43" t="s">
        <v>7661</v>
      </c>
      <c r="I22" s="115" t="str">
        <f t="shared" ca="1" si="11"/>
        <v>.</v>
      </c>
      <c r="J22" s="40" t="s">
        <v>7205</v>
      </c>
      <c r="K22" s="40"/>
      <c r="L22" s="43"/>
      <c r="M22" s="40" t="s">
        <v>7640</v>
      </c>
      <c r="N22" s="47"/>
      <c r="O22" s="47"/>
      <c r="P22" s="47"/>
      <c r="Q22" s="40"/>
      <c r="R22" s="40"/>
      <c r="S22" s="48"/>
      <c r="T22" s="48"/>
      <c r="U22" s="31" t="str">
        <f t="shared" ca="1" si="9"/>
        <v>1</v>
      </c>
      <c r="V22" s="45" t="str">
        <f t="shared" si="10"/>
        <v>記念特集人類働態学ヒューマン・エルゴロジー研究会に望む（8）</v>
      </c>
      <c r="W22" s="30" t="s">
        <v>6943</v>
      </c>
      <c r="X22" s="88">
        <v>12</v>
      </c>
      <c r="Y22" s="65"/>
      <c r="Z22" s="46"/>
    </row>
    <row r="23" spans="1:26" ht="13.5" hidden="1" customHeight="1">
      <c r="A23" s="29" t="str">
        <f t="shared" ca="1" si="5"/>
        <v>1</v>
      </c>
      <c r="B23" s="32">
        <f t="shared" ca="1" si="6"/>
        <v>1970</v>
      </c>
      <c r="C23" s="32">
        <f t="shared" ca="1" si="7"/>
        <v>9</v>
      </c>
      <c r="D23" s="28">
        <v>6</v>
      </c>
      <c r="E23" s="32">
        <f t="shared" ca="1" si="8"/>
        <v>6</v>
      </c>
      <c r="F23" s="40" t="s">
        <v>798</v>
      </c>
      <c r="G23" s="40" t="s">
        <v>7858</v>
      </c>
      <c r="H23" s="43" t="s">
        <v>7661</v>
      </c>
      <c r="I23" s="115" t="str">
        <f t="shared" ca="1" si="11"/>
        <v>.</v>
      </c>
      <c r="J23" s="40" t="s">
        <v>7205</v>
      </c>
      <c r="K23" s="40"/>
      <c r="L23" s="43"/>
      <c r="M23" s="40" t="s">
        <v>7640</v>
      </c>
      <c r="N23" s="47"/>
      <c r="O23" s="47"/>
      <c r="P23" s="47"/>
      <c r="Q23" s="40"/>
      <c r="R23" s="40"/>
      <c r="S23" s="48"/>
      <c r="T23" s="48"/>
      <c r="U23" s="31" t="str">
        <f t="shared" ca="1" si="9"/>
        <v>1</v>
      </c>
      <c r="V23" s="45" t="str">
        <f t="shared" si="10"/>
        <v>記念特集人類働態学ヒューマン・エルゴロジー研究会に望む（9）</v>
      </c>
      <c r="W23" s="30" t="s">
        <v>6944</v>
      </c>
      <c r="X23" s="88">
        <v>13</v>
      </c>
      <c r="Y23" s="65"/>
      <c r="Z23" s="46"/>
    </row>
    <row r="24" spans="1:26" ht="13.5" hidden="1" customHeight="1">
      <c r="A24" s="29" t="str">
        <f t="shared" ca="1" si="5"/>
        <v>1</v>
      </c>
      <c r="B24" s="32">
        <f t="shared" ca="1" si="6"/>
        <v>1970</v>
      </c>
      <c r="C24" s="32">
        <f t="shared" ca="1" si="7"/>
        <v>9</v>
      </c>
      <c r="D24" s="28">
        <v>6</v>
      </c>
      <c r="E24" s="32">
        <f t="shared" ca="1" si="8"/>
        <v>6</v>
      </c>
      <c r="F24" s="40" t="s">
        <v>799</v>
      </c>
      <c r="G24" s="40" t="s">
        <v>789</v>
      </c>
      <c r="H24" s="43" t="s">
        <v>7661</v>
      </c>
      <c r="I24" s="115" t="str">
        <f t="shared" ca="1" si="11"/>
        <v>.</v>
      </c>
      <c r="J24" s="40" t="s">
        <v>7205</v>
      </c>
      <c r="K24" s="40"/>
      <c r="L24" s="43"/>
      <c r="M24" s="40" t="s">
        <v>7640</v>
      </c>
      <c r="N24" s="47"/>
      <c r="O24" s="47"/>
      <c r="P24" s="47"/>
      <c r="Q24" s="40"/>
      <c r="R24" s="40"/>
      <c r="S24" s="48"/>
      <c r="T24" s="48"/>
      <c r="U24" s="31" t="str">
        <f t="shared" ca="1" si="9"/>
        <v>1</v>
      </c>
      <c r="V24" s="45" t="str">
        <f t="shared" si="10"/>
        <v>記念特集人類働態学ヒューマン・エルゴロジー研究会に望む（10）</v>
      </c>
      <c r="W24" s="30" t="s">
        <v>6946</v>
      </c>
      <c r="X24" s="88">
        <v>14</v>
      </c>
      <c r="Y24" s="65"/>
      <c r="Z24" s="46"/>
    </row>
    <row r="25" spans="1:26" ht="13.5" hidden="1" customHeight="1">
      <c r="A25" s="29" t="str">
        <f t="shared" ca="1" si="5"/>
        <v>1</v>
      </c>
      <c r="B25" s="32">
        <f t="shared" ca="1" si="6"/>
        <v>1970</v>
      </c>
      <c r="C25" s="32">
        <f t="shared" ca="1" si="7"/>
        <v>9</v>
      </c>
      <c r="D25" s="28">
        <v>7</v>
      </c>
      <c r="E25" s="32">
        <f t="shared" ca="1" si="8"/>
        <v>7</v>
      </c>
      <c r="F25" s="40" t="s">
        <v>800</v>
      </c>
      <c r="G25" s="40" t="s">
        <v>7844</v>
      </c>
      <c r="H25" s="43" t="s">
        <v>7661</v>
      </c>
      <c r="I25" s="115" t="str">
        <f t="shared" ca="1" si="11"/>
        <v>.</v>
      </c>
      <c r="J25" s="40" t="s">
        <v>7205</v>
      </c>
      <c r="K25" s="40"/>
      <c r="L25" s="43"/>
      <c r="M25" s="40" t="s">
        <v>7640</v>
      </c>
      <c r="N25" s="47"/>
      <c r="O25" s="47"/>
      <c r="P25" s="47"/>
      <c r="Q25" s="40"/>
      <c r="R25" s="40"/>
      <c r="S25" s="48"/>
      <c r="T25" s="48"/>
      <c r="U25" s="31" t="str">
        <f t="shared" ca="1" si="9"/>
        <v>1</v>
      </c>
      <c r="V25" s="45" t="str">
        <f t="shared" si="10"/>
        <v>記念特集人類働態学ヒューマン・エルゴロジー研究会に望む（11）</v>
      </c>
      <c r="W25" s="30" t="s">
        <v>6945</v>
      </c>
      <c r="X25" s="88">
        <v>15</v>
      </c>
      <c r="Y25" s="65"/>
      <c r="Z25" s="46"/>
    </row>
    <row r="26" spans="1:26" ht="13.5" hidden="1" customHeight="1">
      <c r="A26" s="29" t="str">
        <f t="shared" ca="1" si="5"/>
        <v>1</v>
      </c>
      <c r="B26" s="32">
        <f t="shared" ca="1" si="6"/>
        <v>1970</v>
      </c>
      <c r="C26" s="32">
        <f t="shared" ca="1" si="7"/>
        <v>9</v>
      </c>
      <c r="D26" s="28">
        <v>7</v>
      </c>
      <c r="E26" s="32">
        <f t="shared" ca="1" si="8"/>
        <v>7</v>
      </c>
      <c r="F26" s="40" t="s">
        <v>801</v>
      </c>
      <c r="G26" s="40" t="s">
        <v>7853</v>
      </c>
      <c r="H26" s="43" t="s">
        <v>7661</v>
      </c>
      <c r="I26" s="115" t="str">
        <f t="shared" ca="1" si="11"/>
        <v>.</v>
      </c>
      <c r="J26" s="40" t="s">
        <v>7205</v>
      </c>
      <c r="K26" s="40"/>
      <c r="L26" s="43"/>
      <c r="M26" s="40" t="s">
        <v>7640</v>
      </c>
      <c r="N26" s="47"/>
      <c r="O26" s="47"/>
      <c r="P26" s="47"/>
      <c r="Q26" s="40"/>
      <c r="R26" s="40"/>
      <c r="S26" s="48"/>
      <c r="T26" s="48"/>
      <c r="U26" s="31" t="str">
        <f t="shared" ca="1" si="9"/>
        <v>1</v>
      </c>
      <c r="V26" s="45" t="str">
        <f t="shared" si="10"/>
        <v>記念特集人類働態学ヒューマン・エルゴロジー研究会に望む（12）</v>
      </c>
      <c r="W26" s="30" t="s">
        <v>6948</v>
      </c>
      <c r="X26" s="88">
        <v>16</v>
      </c>
      <c r="Y26" s="65"/>
      <c r="Z26" s="46"/>
    </row>
    <row r="27" spans="1:26" ht="13.5" hidden="1" customHeight="1">
      <c r="A27" s="29" t="str">
        <f t="shared" ca="1" si="5"/>
        <v>1</v>
      </c>
      <c r="B27" s="32">
        <f t="shared" ca="1" si="6"/>
        <v>1970</v>
      </c>
      <c r="C27" s="32">
        <f t="shared" ca="1" si="7"/>
        <v>9</v>
      </c>
      <c r="D27" s="28">
        <v>7</v>
      </c>
      <c r="E27" s="32">
        <f t="shared" ca="1" si="8"/>
        <v>7</v>
      </c>
      <c r="F27" s="28" t="str">
        <f>H27&amp;IF(LEN(O27)&gt;0,$W$18&amp;IF(LEN(O27)&gt;3,O27&amp;"年度","第"&amp;O27&amp;IF(LEN(P27)&gt;0,"期","回"))&amp;IF(LEN(P27)&gt;0,"第"&amp;P27&amp;"回",""),"")</f>
        <v>総会：第1回</v>
      </c>
      <c r="G27" s="46"/>
      <c r="H27" s="40" t="s">
        <v>7100</v>
      </c>
      <c r="I27" s="115" t="str">
        <f t="shared" ca="1" si="11"/>
        <v>.</v>
      </c>
      <c r="J27" s="40" t="s">
        <v>7111</v>
      </c>
      <c r="K27" s="40" t="s">
        <v>1050</v>
      </c>
      <c r="L27" s="40" t="s">
        <v>7100</v>
      </c>
      <c r="M27" s="40"/>
      <c r="N27" s="47"/>
      <c r="O27" s="47">
        <v>1</v>
      </c>
      <c r="P27" s="47"/>
      <c r="Q27" s="40"/>
      <c r="R27" s="40"/>
      <c r="S27" s="50"/>
      <c r="T27" s="50"/>
      <c r="U27" s="31" t="str">
        <f t="shared" ca="1" si="9"/>
        <v>1</v>
      </c>
      <c r="V27" s="45" t="str">
        <f t="shared" si="10"/>
        <v>総会総会：第1回</v>
      </c>
      <c r="W27" s="30" t="s">
        <v>6947</v>
      </c>
      <c r="X27" s="88">
        <v>17</v>
      </c>
      <c r="Y27" s="65"/>
      <c r="Z27" s="46"/>
    </row>
    <row r="28" spans="1:26" ht="13.5" hidden="1" customHeight="1">
      <c r="A28" s="29" t="str">
        <f t="shared" ca="1" si="5"/>
        <v>1</v>
      </c>
      <c r="B28" s="32">
        <f t="shared" ca="1" si="6"/>
        <v>1970</v>
      </c>
      <c r="C28" s="32">
        <f t="shared" ca="1" si="7"/>
        <v>9</v>
      </c>
      <c r="D28" s="28">
        <v>7</v>
      </c>
      <c r="E28" s="32">
        <f t="shared" ca="1" si="8"/>
        <v>7</v>
      </c>
      <c r="F28" s="28" t="str">
        <f t="shared" ref="F28" si="12">H28&amp;IF(LEN(O28)&gt;0,$W$18&amp;IF(LEN(O28)&gt;3,O28&amp;"年度","第"&amp;O28&amp;IF(LEN(P28)&gt;0,"期","回"))&amp;IF(LEN(P28)&gt;0,"第"&amp;P28&amp;"回",""),"")</f>
        <v>総会：第2回</v>
      </c>
      <c r="G28" s="46"/>
      <c r="H28" s="40" t="s">
        <v>7100</v>
      </c>
      <c r="I28" s="115" t="str">
        <f t="shared" ca="1" si="11"/>
        <v>.</v>
      </c>
      <c r="J28" s="40" t="s">
        <v>7111</v>
      </c>
      <c r="K28" s="40" t="s">
        <v>1050</v>
      </c>
      <c r="L28" s="40" t="s">
        <v>7100</v>
      </c>
      <c r="M28" s="40"/>
      <c r="N28" s="47"/>
      <c r="O28" s="47">
        <v>2</v>
      </c>
      <c r="P28" s="47"/>
      <c r="Q28" s="40"/>
      <c r="R28" s="40"/>
      <c r="S28" s="50"/>
      <c r="T28" s="50"/>
      <c r="U28" s="31" t="str">
        <f t="shared" ca="1" si="9"/>
        <v>1</v>
      </c>
      <c r="V28" s="45" t="str">
        <f t="shared" si="10"/>
        <v>総会総会：第2回</v>
      </c>
      <c r="W28" s="51" t="s">
        <v>7897</v>
      </c>
      <c r="X28" s="88">
        <v>18</v>
      </c>
      <c r="Y28" s="65"/>
      <c r="Z28" s="46"/>
    </row>
    <row r="29" spans="1:26" ht="13.5" hidden="1" customHeight="1">
      <c r="A29" s="29" t="str">
        <f t="shared" ca="1" si="5"/>
        <v>1</v>
      </c>
      <c r="B29" s="32">
        <f t="shared" ca="1" si="6"/>
        <v>1970</v>
      </c>
      <c r="C29" s="32">
        <f t="shared" ca="1" si="7"/>
        <v>9</v>
      </c>
      <c r="D29" s="28">
        <v>8</v>
      </c>
      <c r="E29" s="32">
        <f t="shared" ca="1" si="8"/>
        <v>8</v>
      </c>
      <c r="F29" s="40" t="s">
        <v>892</v>
      </c>
      <c r="G29" s="40"/>
      <c r="H29" s="43"/>
      <c r="I29" s="115" t="str">
        <f t="shared" ca="1" si="11"/>
        <v>.</v>
      </c>
      <c r="J29" s="40" t="s">
        <v>7118</v>
      </c>
      <c r="K29" s="40" t="s">
        <v>7768</v>
      </c>
      <c r="L29" s="40" t="s">
        <v>2175</v>
      </c>
      <c r="M29" s="40" t="s">
        <v>1611</v>
      </c>
      <c r="N29" s="47"/>
      <c r="O29" s="47"/>
      <c r="P29" s="47"/>
      <c r="Q29" s="40"/>
      <c r="R29" s="40"/>
      <c r="S29" s="48"/>
      <c r="T29" s="48"/>
      <c r="U29" s="31" t="str">
        <f t="shared" ca="1" si="9"/>
        <v>1</v>
      </c>
      <c r="V29" s="45" t="str">
        <f t="shared" si="10"/>
        <v>ヒューマン・エルゴロジー研究会　趣旨書</v>
      </c>
      <c r="W29" s="51" t="s">
        <v>7898</v>
      </c>
      <c r="X29" s="88">
        <v>19</v>
      </c>
      <c r="Y29" s="65"/>
      <c r="Z29" s="46"/>
    </row>
    <row r="30" spans="1:26" ht="13.5" hidden="1" customHeight="1">
      <c r="A30" s="29" t="str">
        <f t="shared" ca="1" si="5"/>
        <v>1</v>
      </c>
      <c r="B30" s="32">
        <f t="shared" ca="1" si="6"/>
        <v>1970</v>
      </c>
      <c r="C30" s="32">
        <f t="shared" ca="1" si="7"/>
        <v>9</v>
      </c>
      <c r="D30" s="28">
        <v>8</v>
      </c>
      <c r="E30" s="32">
        <f t="shared" ca="1" si="8"/>
        <v>8</v>
      </c>
      <c r="F30" s="40" t="s">
        <v>893</v>
      </c>
      <c r="G30" s="40"/>
      <c r="H30" s="43"/>
      <c r="I30" s="115" t="str">
        <f t="shared" ca="1" si="11"/>
        <v>.</v>
      </c>
      <c r="J30" s="40" t="s">
        <v>7109</v>
      </c>
      <c r="K30" s="40" t="s">
        <v>7768</v>
      </c>
      <c r="L30" s="40" t="s">
        <v>2175</v>
      </c>
      <c r="M30" s="40"/>
      <c r="N30" s="47"/>
      <c r="O30" s="47"/>
      <c r="P30" s="47"/>
      <c r="Q30" s="40"/>
      <c r="R30" s="40"/>
      <c r="S30" s="48"/>
      <c r="T30" s="48"/>
      <c r="U30" s="31" t="str">
        <f t="shared" ca="1" si="9"/>
        <v>1</v>
      </c>
      <c r="V30" s="45" t="str">
        <f t="shared" si="10"/>
        <v>会則</v>
      </c>
      <c r="W30" s="51"/>
      <c r="X30" s="88">
        <v>20</v>
      </c>
      <c r="Y30" s="65"/>
      <c r="Z30" s="46"/>
    </row>
    <row r="31" spans="1:26" ht="13.5" hidden="1" customHeight="1">
      <c r="A31" s="29" t="str">
        <f t="shared" ca="1" si="5"/>
        <v>1</v>
      </c>
      <c r="B31" s="32">
        <f t="shared" ca="1" si="6"/>
        <v>1970</v>
      </c>
      <c r="C31" s="32">
        <f t="shared" ca="1" si="7"/>
        <v>9</v>
      </c>
      <c r="D31" s="28">
        <v>8</v>
      </c>
      <c r="E31" s="32">
        <f t="shared" ca="1" si="8"/>
        <v>8</v>
      </c>
      <c r="F31" s="40" t="s">
        <v>894</v>
      </c>
      <c r="G31" s="40"/>
      <c r="H31" s="43"/>
      <c r="I31" s="115" t="str">
        <f t="shared" ca="1" si="11"/>
        <v>.</v>
      </c>
      <c r="J31" s="40" t="s">
        <v>7111</v>
      </c>
      <c r="K31" s="40" t="s">
        <v>2762</v>
      </c>
      <c r="L31" s="40" t="s">
        <v>2724</v>
      </c>
      <c r="M31" s="40"/>
      <c r="N31" s="47"/>
      <c r="O31" s="47"/>
      <c r="P31" s="47"/>
      <c r="Q31" s="40"/>
      <c r="R31" s="40"/>
      <c r="S31" s="48"/>
      <c r="T31" s="48"/>
      <c r="U31" s="31" t="str">
        <f t="shared" ca="1" si="9"/>
        <v>1</v>
      </c>
      <c r="V31" s="45" t="str">
        <f t="shared" si="10"/>
        <v>あとがき</v>
      </c>
      <c r="W31" s="51"/>
      <c r="X31" s="88">
        <v>21</v>
      </c>
      <c r="Y31" s="65"/>
      <c r="Z31" s="46"/>
    </row>
    <row r="32" spans="1:26" ht="13.5" hidden="1" customHeight="1">
      <c r="A32" s="29" t="str">
        <f t="shared" ca="1" si="5"/>
        <v>2</v>
      </c>
      <c r="B32" s="32">
        <f t="shared" ca="1" si="6"/>
        <v>1970</v>
      </c>
      <c r="C32" s="32">
        <f t="shared" ca="1" si="7"/>
        <v>12</v>
      </c>
      <c r="D32" s="28">
        <v>0</v>
      </c>
      <c r="E32" s="32" t="str">
        <f t="shared" ca="1" si="8"/>
        <v>9</v>
      </c>
      <c r="F32" s="28" t="str">
        <f ca="1">$W$11&amp;$A32&amp;$W$12&amp;B32&amp;$W$13&amp;TEXT($C32,"00")&amp;$W$14&amp;TEXT($P32,"00")&amp;IF(LEN(U32)&gt;=1,$W$15&amp;$U32&amp;$W$16,"")&amp;$W$17&amp;$H32</f>
        <v>第2号1970年12/01[9]:第1回討論会“生活ルーチンと働態学”（第1回大会）</v>
      </c>
      <c r="G32" s="40"/>
      <c r="H32" s="43" t="s">
        <v>6834</v>
      </c>
      <c r="I32" s="115" t="str">
        <f t="shared" ca="1" si="11"/>
        <v>.</v>
      </c>
      <c r="J32" s="40" t="s">
        <v>1179</v>
      </c>
      <c r="K32" s="40" t="s">
        <v>1241</v>
      </c>
      <c r="L32" s="43"/>
      <c r="M32" s="40"/>
      <c r="N32" s="47">
        <v>1970</v>
      </c>
      <c r="O32" s="47">
        <v>12</v>
      </c>
      <c r="P32" s="47">
        <v>1</v>
      </c>
      <c r="Q32" s="40" t="s">
        <v>290</v>
      </c>
      <c r="R32" s="40"/>
      <c r="S32" s="48"/>
      <c r="T32" s="48"/>
      <c r="U32" s="31" t="str">
        <f t="shared" ref="U32:U34" ca="1" si="13">IF(LEN($J32)&gt;0,IF($J32="●",Q32,OFFSET(U32,IF(LEN(OFFSET(U32,-1,0))&gt;=1,-1,-2),0)),"")</f>
        <v>9</v>
      </c>
      <c r="V32" s="45" t="str">
        <f t="shared" ca="1" si="10"/>
        <v>第1回討論会“生活ルーチンと働態学”（第1回大会）第2号1970年12/01[9]:第1回討論会“生活ルーチンと働態学”（第1回大会）</v>
      </c>
      <c r="W32" s="51"/>
      <c r="X32" s="88">
        <v>22</v>
      </c>
      <c r="Y32" s="65"/>
      <c r="Z32" s="46"/>
    </row>
    <row r="33" spans="1:26" ht="13.5" hidden="1" customHeight="1">
      <c r="A33" s="29" t="str">
        <f t="shared" ca="1" si="5"/>
        <v>2</v>
      </c>
      <c r="B33" s="32">
        <f t="shared" ca="1" si="6"/>
        <v>1970</v>
      </c>
      <c r="C33" s="32">
        <f t="shared" ca="1" si="7"/>
        <v>12</v>
      </c>
      <c r="D33" s="28">
        <v>1</v>
      </c>
      <c r="E33" s="32">
        <f t="shared" ca="1" si="8"/>
        <v>9</v>
      </c>
      <c r="F33" s="28" t="str">
        <f>IF(RIGHT(L33,1)=$W$24,"",M33&amp;$W$25)&amp;J33&amp;$W$22&amp;K33&amp;IF(AND(LEN(N33)&gt;0,LEN(N33)&lt;4)," 第"&amp;N33&amp;$W$21,N33)&amp;$W$23&amp;O33&amp;"/"&amp;P33&amp;IF(RIGHT(L33,1)=$W$24,"/"&amp;Q33,"")&amp;"、"&amp;S33&amp;"、"&amp;R33&amp;IF(LEN(H33)&gt;0,$W$27&amp;H33,"")&amp;IF(RIGHT(L33,1)=$W$24,"",$W$26)</f>
        <v>大会．全 第1回　1970/10/12、国立教育会館、東京都/生活ルーチンと働態学</v>
      </c>
      <c r="G33" s="40" t="s">
        <v>1486</v>
      </c>
      <c r="H33" s="43" t="s">
        <v>2834</v>
      </c>
      <c r="I33" s="115" t="str">
        <f t="shared" ca="1" si="11"/>
        <v>.</v>
      </c>
      <c r="J33" s="40" t="s">
        <v>252</v>
      </c>
      <c r="K33" s="40" t="s">
        <v>1194</v>
      </c>
      <c r="L33" s="40" t="s">
        <v>7012</v>
      </c>
      <c r="M33" s="40" t="s">
        <v>2742</v>
      </c>
      <c r="N33" s="47">
        <v>1</v>
      </c>
      <c r="O33" s="47">
        <v>1970</v>
      </c>
      <c r="P33" s="47">
        <v>10</v>
      </c>
      <c r="Q33" s="46">
        <v>12</v>
      </c>
      <c r="R33" s="46" t="s">
        <v>804</v>
      </c>
      <c r="S33" s="50" t="s">
        <v>803</v>
      </c>
      <c r="T33" s="50"/>
      <c r="U33" s="31" t="str">
        <f t="shared" ca="1" si="13"/>
        <v>9</v>
      </c>
      <c r="V33" s="45" t="str">
        <f t="shared" si="10"/>
        <v>生活ルーチンと働態学大会．全 第1回　1970/10/12、国立教育会館、東京都/生活ルーチンと働態学</v>
      </c>
      <c r="W33" s="51"/>
      <c r="X33" s="88">
        <v>23</v>
      </c>
      <c r="Y33" s="65"/>
      <c r="Z33" s="46"/>
    </row>
    <row r="34" spans="1:26" ht="13.5" hidden="1" customHeight="1">
      <c r="A34" s="29" t="str">
        <f t="shared" ca="1" si="5"/>
        <v>2</v>
      </c>
      <c r="B34" s="32">
        <f t="shared" ca="1" si="6"/>
        <v>1970</v>
      </c>
      <c r="C34" s="32">
        <f t="shared" ca="1" si="7"/>
        <v>12</v>
      </c>
      <c r="D34" s="28">
        <v>1</v>
      </c>
      <c r="E34" s="32">
        <f t="shared" ca="1" si="8"/>
        <v>9</v>
      </c>
      <c r="F34" s="28" t="str">
        <f>IF(RIGHT(L34,1)=$W$24,"",M34&amp;$W$25)&amp;J34&amp;$W$22&amp;K34&amp;IF(AND(LEN(N34)&gt;0,LEN(N34)&lt;4)," 第"&amp;N34&amp;$W$21,N34)&amp;$W$23&amp;O34&amp;"/"&amp;P34&amp;IF(RIGHT(L34,1)=$W$24,"/"&amp;Q34,"")&amp;"、"&amp;S34&amp;"、"&amp;R34&amp;IF(LEN(H34)&gt;0,$W$27&amp;H34,"")&amp;IF(RIGHT(L34,1)=$W$24,"",$W$26)</f>
        <v>抄録(大会．全 第1回　1970/10、国立教育会館、東京都/生活ルーチンと働態学)</v>
      </c>
      <c r="G34" s="40" t="s">
        <v>278</v>
      </c>
      <c r="H34" s="43" t="s">
        <v>2834</v>
      </c>
      <c r="I34" s="115" t="str">
        <f t="shared" ca="1" si="11"/>
        <v>.</v>
      </c>
      <c r="J34" s="40" t="s">
        <v>252</v>
      </c>
      <c r="K34" s="40" t="s">
        <v>1194</v>
      </c>
      <c r="L34" s="40" t="s">
        <v>6939</v>
      </c>
      <c r="M34" s="40" t="s">
        <v>1486</v>
      </c>
      <c r="N34" s="47">
        <v>1</v>
      </c>
      <c r="O34" s="47">
        <v>1970</v>
      </c>
      <c r="P34" s="47">
        <v>10</v>
      </c>
      <c r="Q34" s="46">
        <v>12</v>
      </c>
      <c r="R34" s="46" t="s">
        <v>804</v>
      </c>
      <c r="S34" s="50" t="s">
        <v>803</v>
      </c>
      <c r="T34" s="50"/>
      <c r="U34" s="31" t="str">
        <f t="shared" ca="1" si="13"/>
        <v>9</v>
      </c>
      <c r="V34" s="45" t="str">
        <f t="shared" si="10"/>
        <v>生活ルーチンと働態学抄録(大会．全 第1回　1970/10、国立教育会館、東京都/生活ルーチンと働態学)</v>
      </c>
      <c r="W34" s="51"/>
      <c r="X34" s="88">
        <v>24</v>
      </c>
      <c r="Y34" s="65"/>
      <c r="Z34" s="46"/>
    </row>
    <row r="35" spans="1:26" ht="13.5" hidden="1" customHeight="1">
      <c r="A35" s="29">
        <v>2</v>
      </c>
      <c r="B35" s="32">
        <f t="shared" ref="B35:B95" ca="1" si="14">IF(LEN($J35)&gt;0,IF($J35="●",N35,OFFSET(B35,IF(LEN(OFFSET(B35,-1,0))&gt;=1,-1,-2),0)),"")</f>
        <v>1970</v>
      </c>
      <c r="C35" s="32">
        <v>12</v>
      </c>
      <c r="D35" s="28">
        <v>1</v>
      </c>
      <c r="E35" s="32">
        <v>9</v>
      </c>
      <c r="F35" s="28" t="s">
        <v>2840</v>
      </c>
      <c r="G35" s="40" t="s">
        <v>2841</v>
      </c>
      <c r="H35" s="43" t="s">
        <v>2834</v>
      </c>
      <c r="I35" s="115" t="str">
        <f t="shared" ca="1" si="11"/>
        <v>.</v>
      </c>
      <c r="J35" s="40" t="s">
        <v>2838</v>
      </c>
      <c r="K35" s="40" t="s">
        <v>1194</v>
      </c>
      <c r="L35" s="40" t="s">
        <v>2839</v>
      </c>
      <c r="M35" s="40" t="s">
        <v>183</v>
      </c>
      <c r="N35" s="47">
        <v>1</v>
      </c>
      <c r="O35" s="47">
        <v>1970</v>
      </c>
      <c r="P35" s="47">
        <v>10</v>
      </c>
      <c r="Q35" s="46">
        <v>12</v>
      </c>
      <c r="R35" s="46" t="s">
        <v>804</v>
      </c>
      <c r="S35" s="50" t="s">
        <v>803</v>
      </c>
      <c r="T35" s="50"/>
      <c r="U35" s="31">
        <v>9</v>
      </c>
      <c r="V35" s="45" t="str">
        <f t="shared" si="10"/>
        <v>生活ルーチンと働態学監視労働における”無関心”の発生</v>
      </c>
      <c r="W35" s="51"/>
      <c r="X35" s="88">
        <v>25</v>
      </c>
      <c r="Y35" s="65"/>
      <c r="Z35" s="46"/>
    </row>
    <row r="36" spans="1:26" ht="13.5" hidden="1" customHeight="1">
      <c r="A36" s="29">
        <v>2</v>
      </c>
      <c r="B36" s="32">
        <f t="shared" ca="1" si="14"/>
        <v>1970</v>
      </c>
      <c r="C36" s="32">
        <v>12</v>
      </c>
      <c r="D36" s="28">
        <v>1</v>
      </c>
      <c r="E36" s="32">
        <v>9</v>
      </c>
      <c r="F36" s="28" t="s">
        <v>2842</v>
      </c>
      <c r="G36" s="40" t="s">
        <v>2843</v>
      </c>
      <c r="H36" s="43" t="s">
        <v>2834</v>
      </c>
      <c r="I36" s="115" t="str">
        <f t="shared" ca="1" si="11"/>
        <v>.</v>
      </c>
      <c r="J36" s="40" t="s">
        <v>2838</v>
      </c>
      <c r="K36" s="40" t="s">
        <v>1194</v>
      </c>
      <c r="L36" s="40" t="s">
        <v>2839</v>
      </c>
      <c r="M36" s="40" t="s">
        <v>183</v>
      </c>
      <c r="N36" s="47">
        <v>1</v>
      </c>
      <c r="O36" s="47">
        <v>1970</v>
      </c>
      <c r="P36" s="47">
        <v>10</v>
      </c>
      <c r="Q36" s="46">
        <v>12</v>
      </c>
      <c r="R36" s="46" t="s">
        <v>804</v>
      </c>
      <c r="S36" s="50" t="s">
        <v>803</v>
      </c>
      <c r="T36" s="50"/>
      <c r="U36" s="31">
        <v>9</v>
      </c>
      <c r="V36" s="45" t="str">
        <f t="shared" si="10"/>
        <v>生活ルーチンと働態学利き手について</v>
      </c>
      <c r="W36" s="51"/>
      <c r="X36" s="88">
        <v>26</v>
      </c>
      <c r="Y36" s="65"/>
      <c r="Z36" s="46"/>
    </row>
    <row r="37" spans="1:26" ht="13.5" hidden="1" customHeight="1">
      <c r="A37" s="29">
        <v>2</v>
      </c>
      <c r="B37" s="32">
        <f t="shared" ca="1" si="14"/>
        <v>1970</v>
      </c>
      <c r="C37" s="32">
        <v>12</v>
      </c>
      <c r="D37" s="28">
        <v>2</v>
      </c>
      <c r="E37" s="32">
        <v>10</v>
      </c>
      <c r="F37" s="28" t="s">
        <v>2844</v>
      </c>
      <c r="G37" s="40" t="s">
        <v>2845</v>
      </c>
      <c r="H37" s="43" t="s">
        <v>2834</v>
      </c>
      <c r="I37" s="115" t="str">
        <f t="shared" ca="1" si="11"/>
        <v>.</v>
      </c>
      <c r="J37" s="40" t="s">
        <v>2838</v>
      </c>
      <c r="K37" s="40" t="s">
        <v>1194</v>
      </c>
      <c r="L37" s="40" t="s">
        <v>2839</v>
      </c>
      <c r="M37" s="40" t="s">
        <v>183</v>
      </c>
      <c r="N37" s="47">
        <v>1</v>
      </c>
      <c r="O37" s="47">
        <v>1970</v>
      </c>
      <c r="P37" s="47">
        <v>10</v>
      </c>
      <c r="Q37" s="46">
        <v>12</v>
      </c>
      <c r="R37" s="46" t="s">
        <v>804</v>
      </c>
      <c r="S37" s="50" t="s">
        <v>803</v>
      </c>
      <c r="T37" s="50"/>
      <c r="U37" s="31">
        <v>9</v>
      </c>
      <c r="V37" s="45" t="str">
        <f t="shared" si="10"/>
        <v>生活ルーチンと働態学生体と用便動作−生活ルーチン研究の一環として−</v>
      </c>
      <c r="W37" s="51"/>
      <c r="X37" s="88">
        <v>27</v>
      </c>
      <c r="Y37" s="65"/>
      <c r="Z37" s="46"/>
    </row>
    <row r="38" spans="1:26" ht="13.5" hidden="1" customHeight="1">
      <c r="A38" s="29">
        <v>2</v>
      </c>
      <c r="B38" s="32">
        <f t="shared" ca="1" si="14"/>
        <v>1970</v>
      </c>
      <c r="C38" s="32">
        <v>12</v>
      </c>
      <c r="D38" s="28">
        <v>2</v>
      </c>
      <c r="E38" s="32">
        <v>10</v>
      </c>
      <c r="F38" s="28" t="s">
        <v>806</v>
      </c>
      <c r="G38" s="40" t="s">
        <v>2846</v>
      </c>
      <c r="H38" s="43" t="s">
        <v>2834</v>
      </c>
      <c r="I38" s="115" t="str">
        <f t="shared" ca="1" si="11"/>
        <v>.</v>
      </c>
      <c r="J38" s="40" t="s">
        <v>2838</v>
      </c>
      <c r="K38" s="40" t="s">
        <v>1194</v>
      </c>
      <c r="L38" s="40" t="s">
        <v>2839</v>
      </c>
      <c r="M38" s="40" t="s">
        <v>183</v>
      </c>
      <c r="N38" s="47">
        <v>1</v>
      </c>
      <c r="O38" s="47">
        <v>1970</v>
      </c>
      <c r="P38" s="47">
        <v>10</v>
      </c>
      <c r="Q38" s="46">
        <v>12</v>
      </c>
      <c r="R38" s="46" t="s">
        <v>804</v>
      </c>
      <c r="S38" s="50" t="s">
        <v>803</v>
      </c>
      <c r="T38" s="50"/>
      <c r="U38" s="31">
        <v>9</v>
      </c>
      <c r="V38" s="45" t="str">
        <f t="shared" si="10"/>
        <v>生活ルーチンと働態学農民の労働・睡眠時間の季節的変動</v>
      </c>
      <c r="W38" s="51"/>
      <c r="X38" s="88">
        <v>28</v>
      </c>
      <c r="Y38" s="65"/>
      <c r="Z38" s="46"/>
    </row>
    <row r="39" spans="1:26" ht="13.5" hidden="1" customHeight="1">
      <c r="A39" s="29">
        <v>2</v>
      </c>
      <c r="B39" s="32">
        <f t="shared" ca="1" si="14"/>
        <v>1970</v>
      </c>
      <c r="C39" s="32">
        <v>12</v>
      </c>
      <c r="D39" s="28">
        <v>3</v>
      </c>
      <c r="E39" s="32">
        <v>11</v>
      </c>
      <c r="F39" s="28" t="s">
        <v>807</v>
      </c>
      <c r="G39" s="40" t="s">
        <v>2847</v>
      </c>
      <c r="H39" s="43" t="s">
        <v>2834</v>
      </c>
      <c r="I39" s="115" t="str">
        <f t="shared" ca="1" si="11"/>
        <v>.</v>
      </c>
      <c r="J39" s="40" t="s">
        <v>2838</v>
      </c>
      <c r="K39" s="40" t="s">
        <v>1194</v>
      </c>
      <c r="L39" s="40" t="s">
        <v>2839</v>
      </c>
      <c r="M39" s="40" t="s">
        <v>183</v>
      </c>
      <c r="N39" s="47">
        <v>1</v>
      </c>
      <c r="O39" s="47">
        <v>1970</v>
      </c>
      <c r="P39" s="47">
        <v>10</v>
      </c>
      <c r="Q39" s="46">
        <v>12</v>
      </c>
      <c r="R39" s="46" t="s">
        <v>804</v>
      </c>
      <c r="S39" s="50" t="s">
        <v>803</v>
      </c>
      <c r="T39" s="50"/>
      <c r="U39" s="31">
        <v>9</v>
      </c>
      <c r="V39" s="45" t="str">
        <f t="shared" si="10"/>
        <v>生活ルーチンと働態学テレビラジオ接触と精神疲労</v>
      </c>
      <c r="W39" s="51"/>
      <c r="X39" s="88">
        <v>29</v>
      </c>
      <c r="Y39" s="65"/>
      <c r="Z39" s="46"/>
    </row>
    <row r="40" spans="1:26" ht="13.5" hidden="1" customHeight="1">
      <c r="A40" s="29">
        <v>2</v>
      </c>
      <c r="B40" s="32">
        <f t="shared" ca="1" si="14"/>
        <v>1970</v>
      </c>
      <c r="C40" s="32">
        <v>12</v>
      </c>
      <c r="D40" s="28">
        <v>3</v>
      </c>
      <c r="E40" s="32">
        <v>11</v>
      </c>
      <c r="F40" s="28" t="s">
        <v>2848</v>
      </c>
      <c r="G40" s="40" t="s">
        <v>2849</v>
      </c>
      <c r="H40" s="43" t="s">
        <v>2834</v>
      </c>
      <c r="I40" s="115" t="str">
        <f t="shared" ca="1" si="11"/>
        <v>.</v>
      </c>
      <c r="J40" s="40" t="s">
        <v>2838</v>
      </c>
      <c r="K40" s="40" t="s">
        <v>1194</v>
      </c>
      <c r="L40" s="40" t="s">
        <v>2839</v>
      </c>
      <c r="M40" s="40" t="s">
        <v>183</v>
      </c>
      <c r="N40" s="47">
        <v>1</v>
      </c>
      <c r="O40" s="47">
        <v>1970</v>
      </c>
      <c r="P40" s="47">
        <v>10</v>
      </c>
      <c r="Q40" s="46">
        <v>12</v>
      </c>
      <c r="R40" s="46" t="s">
        <v>804</v>
      </c>
      <c r="S40" s="50" t="s">
        <v>803</v>
      </c>
      <c r="T40" s="50"/>
      <c r="U40" s="31">
        <v>9</v>
      </c>
      <c r="V40" s="45" t="str">
        <f t="shared" si="10"/>
        <v>生活ルーチンと働態学サルの遊動生活−霊長類のdaily activity patternに関する試論−</v>
      </c>
      <c r="W40" s="51"/>
      <c r="X40" s="88">
        <v>30</v>
      </c>
      <c r="Y40" s="65"/>
      <c r="Z40" s="46"/>
    </row>
    <row r="41" spans="1:26" ht="13.5" hidden="1" customHeight="1">
      <c r="A41" s="29">
        <v>2</v>
      </c>
      <c r="B41" s="32">
        <f t="shared" ca="1" si="14"/>
        <v>1970</v>
      </c>
      <c r="C41" s="32">
        <v>12</v>
      </c>
      <c r="D41" s="28">
        <v>3</v>
      </c>
      <c r="E41" s="32">
        <v>11</v>
      </c>
      <c r="F41" s="28" t="s">
        <v>2850</v>
      </c>
      <c r="G41" s="40" t="s">
        <v>2851</v>
      </c>
      <c r="H41" s="43" t="s">
        <v>2834</v>
      </c>
      <c r="I41" s="115" t="str">
        <f t="shared" ca="1" si="11"/>
        <v>.</v>
      </c>
      <c r="J41" s="40" t="s">
        <v>2838</v>
      </c>
      <c r="K41" s="40" t="s">
        <v>1194</v>
      </c>
      <c r="L41" s="40" t="s">
        <v>2839</v>
      </c>
      <c r="M41" s="40" t="s">
        <v>183</v>
      </c>
      <c r="N41" s="47">
        <v>1</v>
      </c>
      <c r="O41" s="47">
        <v>1970</v>
      </c>
      <c r="P41" s="47">
        <v>10</v>
      </c>
      <c r="Q41" s="46">
        <v>12</v>
      </c>
      <c r="R41" s="46" t="s">
        <v>804</v>
      </c>
      <c r="S41" s="50" t="s">
        <v>803</v>
      </c>
      <c r="T41" s="50"/>
      <c r="U41" s="31">
        <v>9</v>
      </c>
      <c r="V41" s="45" t="str">
        <f t="shared" si="10"/>
        <v>生活ルーチンと働態学生活の時間的空間的構造−情島漁民の調査から−</v>
      </c>
      <c r="W41" s="51"/>
      <c r="X41" s="88">
        <v>31</v>
      </c>
      <c r="Y41" s="65"/>
      <c r="Z41" s="46"/>
    </row>
    <row r="42" spans="1:26" ht="13.5" hidden="1" customHeight="1">
      <c r="A42" s="29">
        <v>2</v>
      </c>
      <c r="B42" s="32">
        <f t="shared" ca="1" si="14"/>
        <v>1970</v>
      </c>
      <c r="C42" s="32">
        <v>12</v>
      </c>
      <c r="D42" s="28">
        <v>4</v>
      </c>
      <c r="E42" s="32">
        <v>12</v>
      </c>
      <c r="F42" s="28" t="s">
        <v>808</v>
      </c>
      <c r="G42" s="40" t="s">
        <v>2852</v>
      </c>
      <c r="H42" s="43" t="s">
        <v>2834</v>
      </c>
      <c r="I42" s="115" t="str">
        <f t="shared" ca="1" si="11"/>
        <v>.</v>
      </c>
      <c r="J42" s="40" t="s">
        <v>2838</v>
      </c>
      <c r="K42" s="40" t="s">
        <v>1194</v>
      </c>
      <c r="L42" s="40" t="s">
        <v>2839</v>
      </c>
      <c r="M42" s="40" t="s">
        <v>183</v>
      </c>
      <c r="N42" s="47">
        <v>1</v>
      </c>
      <c r="O42" s="47">
        <v>1970</v>
      </c>
      <c r="P42" s="47">
        <v>10</v>
      </c>
      <c r="Q42" s="46">
        <v>12</v>
      </c>
      <c r="R42" s="46" t="s">
        <v>804</v>
      </c>
      <c r="S42" s="50" t="s">
        <v>803</v>
      </c>
      <c r="T42" s="50"/>
      <c r="U42" s="31">
        <v>9</v>
      </c>
      <c r="V42" s="45" t="str">
        <f t="shared" si="10"/>
        <v>生活ルーチンと働態学越冬期間における狩猟活動について</v>
      </c>
      <c r="W42" s="51"/>
      <c r="X42" s="88">
        <v>32</v>
      </c>
      <c r="Y42" s="65"/>
      <c r="Z42" s="46"/>
    </row>
    <row r="43" spans="1:26" ht="13.5" hidden="1" customHeight="1">
      <c r="A43" s="29">
        <v>2</v>
      </c>
      <c r="B43" s="32">
        <f t="shared" ca="1" si="14"/>
        <v>1970</v>
      </c>
      <c r="C43" s="32">
        <v>12</v>
      </c>
      <c r="D43" s="28">
        <v>4</v>
      </c>
      <c r="E43" s="32">
        <v>12</v>
      </c>
      <c r="F43" s="28" t="s">
        <v>2855</v>
      </c>
      <c r="G43" s="40" t="s">
        <v>7865</v>
      </c>
      <c r="H43" s="43" t="s">
        <v>2853</v>
      </c>
      <c r="I43" s="115" t="str">
        <f t="shared" ca="1" si="11"/>
        <v>.</v>
      </c>
      <c r="J43" s="40" t="s">
        <v>2838</v>
      </c>
      <c r="K43" s="40" t="s">
        <v>1194</v>
      </c>
      <c r="L43" s="40" t="s">
        <v>2854</v>
      </c>
      <c r="M43" s="40" t="s">
        <v>183</v>
      </c>
      <c r="N43" s="47">
        <v>1</v>
      </c>
      <c r="O43" s="47">
        <v>1970</v>
      </c>
      <c r="P43" s="47">
        <v>10</v>
      </c>
      <c r="Q43" s="46">
        <v>12</v>
      </c>
      <c r="R43" s="46" t="s">
        <v>804</v>
      </c>
      <c r="S43" s="50" t="s">
        <v>803</v>
      </c>
      <c r="T43" s="50"/>
      <c r="U43" s="31">
        <v>9</v>
      </c>
      <c r="V43" s="45" t="str">
        <f t="shared" si="10"/>
        <v>働態研究と人類生物学[概要]パネル討論　「働態研究と人類生物学」まとめ</v>
      </c>
      <c r="W43" s="51"/>
      <c r="X43" s="88">
        <v>33</v>
      </c>
      <c r="Y43" s="65"/>
      <c r="Z43" s="46"/>
    </row>
    <row r="44" spans="1:26" ht="13.5" hidden="1" customHeight="1">
      <c r="A44" s="29">
        <f t="shared" ref="A44:A68" ca="1" si="15">IF(LEN($J44)&gt;0,IF($J44="●",K44,OFFSET(A44,IF(LEN(OFFSET(A44,-1,0))&gt;=1,-1,-2),0)),"")</f>
        <v>2</v>
      </c>
      <c r="B44" s="32">
        <f t="shared" ca="1" si="14"/>
        <v>1970</v>
      </c>
      <c r="C44" s="32">
        <f t="shared" ref="C44:C68" ca="1" si="16">IF(LEN($J44)&gt;0,IF($J44="●",O44,OFFSET(C44,IF(LEN(OFFSET(C44,-1,0))&gt;=1,-1,-2),0)),"")</f>
        <v>12</v>
      </c>
      <c r="D44" s="28">
        <v>5</v>
      </c>
      <c r="E44" s="32">
        <f t="shared" ref="E44:E75" ca="1" si="17">IF(LEN($J44)&gt;0,IF($J44="●",U44,IF(LEN(D44)&gt;0,U44+D44-1,"")),"")</f>
        <v>13</v>
      </c>
      <c r="F44" s="40" t="s">
        <v>809</v>
      </c>
      <c r="G44" s="40"/>
      <c r="H44" s="43"/>
      <c r="I44" s="115" t="str">
        <f t="shared" ca="1" si="11"/>
        <v>.</v>
      </c>
      <c r="J44" s="40" t="s">
        <v>7109</v>
      </c>
      <c r="K44" s="40" t="s">
        <v>7768</v>
      </c>
      <c r="L44" s="40" t="s">
        <v>7097</v>
      </c>
      <c r="M44" s="40"/>
      <c r="N44" s="47"/>
      <c r="O44" s="47"/>
      <c r="P44" s="47"/>
      <c r="Q44" s="40"/>
      <c r="R44" s="40"/>
      <c r="S44" s="48"/>
      <c r="T44" s="48"/>
      <c r="U44" s="31">
        <f t="shared" ref="U44:U68" ca="1" si="18">IF(LEN($J44)&gt;0,IF($J44="●",Q44,OFFSET(U44,IF(LEN(OFFSET(U44,-1,0))&gt;=1,-1,-2),0)),"")</f>
        <v>9</v>
      </c>
      <c r="V44" s="45" t="str">
        <f t="shared" si="10"/>
        <v>会費納入のお願い</v>
      </c>
      <c r="W44" s="51"/>
      <c r="X44" s="88">
        <v>34</v>
      </c>
      <c r="Y44" s="65"/>
      <c r="Z44" s="46"/>
    </row>
    <row r="45" spans="1:26" ht="13.5" hidden="1" customHeight="1">
      <c r="A45" s="29">
        <f t="shared" ca="1" si="15"/>
        <v>2</v>
      </c>
      <c r="B45" s="32">
        <f t="shared" ca="1" si="14"/>
        <v>1970</v>
      </c>
      <c r="C45" s="32">
        <f t="shared" ca="1" si="16"/>
        <v>12</v>
      </c>
      <c r="D45" s="28">
        <v>6</v>
      </c>
      <c r="E45" s="32">
        <f t="shared" ca="1" si="17"/>
        <v>14</v>
      </c>
      <c r="F45" s="40" t="s">
        <v>7662</v>
      </c>
      <c r="G45" s="40" t="s">
        <v>890</v>
      </c>
      <c r="H45" s="43" t="s">
        <v>7690</v>
      </c>
      <c r="I45" s="115" t="str">
        <f t="shared" ca="1" si="11"/>
        <v>.</v>
      </c>
      <c r="J45" s="40" t="s">
        <v>7780</v>
      </c>
      <c r="K45" s="40" t="s">
        <v>311</v>
      </c>
      <c r="L45" s="43" t="s">
        <v>7585</v>
      </c>
      <c r="M45" s="40" t="s">
        <v>1837</v>
      </c>
      <c r="N45" s="47"/>
      <c r="O45" s="47">
        <v>1970</v>
      </c>
      <c r="P45" s="47">
        <v>11</v>
      </c>
      <c r="Q45" s="40" t="s">
        <v>2123</v>
      </c>
      <c r="R45" s="40"/>
      <c r="S45" s="48" t="s">
        <v>311</v>
      </c>
      <c r="T45" s="48"/>
      <c r="U45" s="31">
        <f t="shared" ca="1" si="18"/>
        <v>9</v>
      </c>
      <c r="V45" s="45" t="str">
        <f t="shared" si="10"/>
        <v>記念特集人類働態学、連載懇談会　「人類生態学と働態学をめぐって」記事／KW：記念特集人類働態学</v>
      </c>
      <c r="W45" s="51"/>
      <c r="X45" s="88">
        <v>35</v>
      </c>
      <c r="Y45" s="65"/>
      <c r="Z45" s="46"/>
    </row>
    <row r="46" spans="1:26" ht="13.5" hidden="1" customHeight="1">
      <c r="A46" s="29">
        <f t="shared" ca="1" si="15"/>
        <v>2</v>
      </c>
      <c r="B46" s="32">
        <f t="shared" ca="1" si="14"/>
        <v>1970</v>
      </c>
      <c r="C46" s="32">
        <f t="shared" ca="1" si="16"/>
        <v>12</v>
      </c>
      <c r="D46" s="28">
        <v>7</v>
      </c>
      <c r="E46" s="32">
        <f t="shared" ca="1" si="17"/>
        <v>15</v>
      </c>
      <c r="F46" s="40" t="s">
        <v>2026</v>
      </c>
      <c r="G46" s="40" t="s">
        <v>811</v>
      </c>
      <c r="H46" s="43" t="s">
        <v>7661</v>
      </c>
      <c r="I46" s="115" t="str">
        <f t="shared" ca="1" si="11"/>
        <v>.</v>
      </c>
      <c r="J46" s="40" t="s">
        <v>7205</v>
      </c>
      <c r="K46" s="40"/>
      <c r="L46" s="43"/>
      <c r="M46" s="40" t="s">
        <v>7640</v>
      </c>
      <c r="N46" s="47"/>
      <c r="O46" s="47"/>
      <c r="P46" s="47"/>
      <c r="Q46" s="40"/>
      <c r="R46" s="40"/>
      <c r="S46" s="48"/>
      <c r="T46" s="48"/>
      <c r="U46" s="31">
        <f t="shared" ca="1" si="18"/>
        <v>9</v>
      </c>
      <c r="V46" s="45" t="str">
        <f t="shared" si="10"/>
        <v>記念特集人類働態学ヒューマン・エルゴロジー研究会に望む（13）</v>
      </c>
      <c r="W46" s="51"/>
      <c r="X46" s="88">
        <v>36</v>
      </c>
      <c r="Y46" s="65"/>
      <c r="Z46" s="46"/>
    </row>
    <row r="47" spans="1:26" ht="13.5" hidden="1" customHeight="1">
      <c r="A47" s="29">
        <f t="shared" ca="1" si="15"/>
        <v>2</v>
      </c>
      <c r="B47" s="32">
        <f t="shared" ca="1" si="14"/>
        <v>1970</v>
      </c>
      <c r="C47" s="32">
        <f t="shared" ca="1" si="16"/>
        <v>12</v>
      </c>
      <c r="D47" s="28">
        <v>7</v>
      </c>
      <c r="E47" s="32">
        <f t="shared" ca="1" si="17"/>
        <v>15</v>
      </c>
      <c r="F47" s="40" t="s">
        <v>2027</v>
      </c>
      <c r="G47" s="40" t="s">
        <v>7845</v>
      </c>
      <c r="H47" s="43" t="s">
        <v>7661</v>
      </c>
      <c r="I47" s="115" t="str">
        <f t="shared" ca="1" si="11"/>
        <v>.</v>
      </c>
      <c r="J47" s="40" t="s">
        <v>7205</v>
      </c>
      <c r="K47" s="40"/>
      <c r="L47" s="43"/>
      <c r="M47" s="40" t="s">
        <v>7640</v>
      </c>
      <c r="N47" s="47"/>
      <c r="O47" s="47"/>
      <c r="P47" s="47"/>
      <c r="Q47" s="40"/>
      <c r="R47" s="40"/>
      <c r="S47" s="48"/>
      <c r="T47" s="48"/>
      <c r="U47" s="31">
        <f t="shared" ca="1" si="18"/>
        <v>9</v>
      </c>
      <c r="V47" s="45" t="str">
        <f t="shared" si="10"/>
        <v>記念特集人類働態学ヒューマン・エルゴロジー研究会に望む（14）</v>
      </c>
      <c r="W47" s="51"/>
      <c r="X47" s="88">
        <v>37</v>
      </c>
      <c r="Y47" s="65"/>
      <c r="Z47" s="46"/>
    </row>
    <row r="48" spans="1:26" ht="13.5" hidden="1" customHeight="1">
      <c r="A48" s="29">
        <f t="shared" ca="1" si="15"/>
        <v>2</v>
      </c>
      <c r="B48" s="32">
        <f t="shared" ca="1" si="14"/>
        <v>1970</v>
      </c>
      <c r="C48" s="32">
        <f t="shared" ca="1" si="16"/>
        <v>12</v>
      </c>
      <c r="D48" s="28">
        <v>7</v>
      </c>
      <c r="E48" s="32">
        <f t="shared" ca="1" si="17"/>
        <v>15</v>
      </c>
      <c r="F48" s="40" t="s">
        <v>2028</v>
      </c>
      <c r="G48" s="40" t="s">
        <v>812</v>
      </c>
      <c r="H48" s="43" t="s">
        <v>7661</v>
      </c>
      <c r="I48" s="115" t="str">
        <f t="shared" ca="1" si="11"/>
        <v>.</v>
      </c>
      <c r="J48" s="40" t="s">
        <v>7205</v>
      </c>
      <c r="K48" s="40"/>
      <c r="L48" s="43"/>
      <c r="M48" s="40" t="s">
        <v>7640</v>
      </c>
      <c r="N48" s="47"/>
      <c r="O48" s="47"/>
      <c r="P48" s="47"/>
      <c r="Q48" s="40"/>
      <c r="R48" s="40"/>
      <c r="S48" s="48"/>
      <c r="T48" s="48"/>
      <c r="U48" s="31">
        <f t="shared" ca="1" si="18"/>
        <v>9</v>
      </c>
      <c r="V48" s="45" t="str">
        <f t="shared" si="10"/>
        <v>記念特集人類働態学ヒューマン・エルゴロジー研究会に望む（15）</v>
      </c>
      <c r="W48" s="51"/>
      <c r="X48" s="88">
        <v>38</v>
      </c>
      <c r="Y48" s="65"/>
      <c r="Z48" s="46"/>
    </row>
    <row r="49" spans="1:26" ht="13.5" hidden="1" customHeight="1">
      <c r="A49" s="29">
        <f t="shared" ca="1" si="15"/>
        <v>2</v>
      </c>
      <c r="B49" s="32">
        <f t="shared" ca="1" si="14"/>
        <v>1970</v>
      </c>
      <c r="C49" s="32">
        <f t="shared" ca="1" si="16"/>
        <v>12</v>
      </c>
      <c r="D49" s="28">
        <v>7</v>
      </c>
      <c r="E49" s="32">
        <f t="shared" ca="1" si="17"/>
        <v>15</v>
      </c>
      <c r="F49" s="28" t="str">
        <f t="shared" ref="F49:F50" si="19">H49&amp;IF(LEN(O49)&gt;0,$W$18&amp;IF(LEN(O49)&gt;3,O49&amp;"年度","第"&amp;O49&amp;IF(LEN(P49)&gt;0,"期","回"))&amp;IF(LEN(P49)&gt;0,"第"&amp;P49&amp;"回",""),"")</f>
        <v>総会：第3回</v>
      </c>
      <c r="G49" s="40"/>
      <c r="H49" s="40" t="s">
        <v>7100</v>
      </c>
      <c r="I49" s="115" t="str">
        <f t="shared" ca="1" si="11"/>
        <v>.</v>
      </c>
      <c r="J49" s="40" t="s">
        <v>7111</v>
      </c>
      <c r="K49" s="40" t="s">
        <v>1050</v>
      </c>
      <c r="L49" s="40" t="s">
        <v>7100</v>
      </c>
      <c r="M49" s="40"/>
      <c r="N49" s="47"/>
      <c r="O49" s="47">
        <v>3</v>
      </c>
      <c r="P49" s="47"/>
      <c r="Q49" s="40"/>
      <c r="R49" s="40"/>
      <c r="S49" s="48"/>
      <c r="T49" s="48"/>
      <c r="U49" s="31">
        <f t="shared" ca="1" si="18"/>
        <v>9</v>
      </c>
      <c r="V49" s="45" t="str">
        <f t="shared" si="10"/>
        <v>総会総会：第3回</v>
      </c>
      <c r="W49" s="51"/>
      <c r="X49" s="88">
        <v>39</v>
      </c>
      <c r="Y49" s="65"/>
      <c r="Z49" s="46"/>
    </row>
    <row r="50" spans="1:26" ht="13.5" hidden="1" customHeight="1">
      <c r="A50" s="29">
        <f t="shared" ca="1" si="15"/>
        <v>2</v>
      </c>
      <c r="B50" s="32">
        <f t="shared" ca="1" si="14"/>
        <v>1970</v>
      </c>
      <c r="C50" s="32">
        <f t="shared" ca="1" si="16"/>
        <v>12</v>
      </c>
      <c r="D50" s="28">
        <v>7</v>
      </c>
      <c r="E50" s="32">
        <f t="shared" ca="1" si="17"/>
        <v>15</v>
      </c>
      <c r="F50" s="28" t="str">
        <f t="shared" si="19"/>
        <v>総会：第4回</v>
      </c>
      <c r="G50" s="40"/>
      <c r="H50" s="40" t="s">
        <v>7100</v>
      </c>
      <c r="I50" s="115" t="str">
        <f t="shared" ca="1" si="11"/>
        <v>.</v>
      </c>
      <c r="J50" s="40" t="s">
        <v>7111</v>
      </c>
      <c r="K50" s="40" t="s">
        <v>1050</v>
      </c>
      <c r="L50" s="40" t="s">
        <v>7100</v>
      </c>
      <c r="M50" s="40"/>
      <c r="N50" s="47"/>
      <c r="O50" s="47">
        <v>4</v>
      </c>
      <c r="P50" s="47"/>
      <c r="Q50" s="40"/>
      <c r="R50" s="40"/>
      <c r="S50" s="48"/>
      <c r="T50" s="48"/>
      <c r="U50" s="31">
        <f t="shared" ca="1" si="18"/>
        <v>9</v>
      </c>
      <c r="V50" s="45" t="str">
        <f t="shared" si="10"/>
        <v>総会総会：第4回</v>
      </c>
      <c r="W50" s="51"/>
      <c r="X50" s="88">
        <v>40</v>
      </c>
      <c r="Y50" s="65"/>
      <c r="Z50" s="46"/>
    </row>
    <row r="51" spans="1:26" ht="13.5" hidden="1" customHeight="1">
      <c r="A51" s="29">
        <f t="shared" ca="1" si="15"/>
        <v>2</v>
      </c>
      <c r="B51" s="32">
        <f t="shared" ca="1" si="14"/>
        <v>1970</v>
      </c>
      <c r="C51" s="32">
        <f t="shared" ca="1" si="16"/>
        <v>12</v>
      </c>
      <c r="D51" s="28">
        <v>8</v>
      </c>
      <c r="E51" s="32">
        <f t="shared" ca="1" si="17"/>
        <v>16</v>
      </c>
      <c r="F51" s="40" t="s">
        <v>813</v>
      </c>
      <c r="G51" s="40" t="s">
        <v>2385</v>
      </c>
      <c r="H51" s="43"/>
      <c r="I51" s="115" t="str">
        <f t="shared" ca="1" si="11"/>
        <v>.</v>
      </c>
      <c r="J51" s="40" t="s">
        <v>7116</v>
      </c>
      <c r="K51" s="40" t="s">
        <v>7117</v>
      </c>
      <c r="L51" s="43"/>
      <c r="M51" s="40"/>
      <c r="N51" s="47"/>
      <c r="O51" s="47"/>
      <c r="P51" s="47"/>
      <c r="Q51" s="40"/>
      <c r="R51" s="40"/>
      <c r="S51" s="48"/>
      <c r="T51" s="48"/>
      <c r="U51" s="31">
        <f t="shared" ca="1" si="18"/>
        <v>9</v>
      </c>
      <c r="V51" s="45" t="str">
        <f t="shared" si="10"/>
        <v>千葉大学工学部工業意匠学科における人類働態学研究の動向について</v>
      </c>
      <c r="W51" s="51"/>
      <c r="X51" s="88">
        <v>41</v>
      </c>
      <c r="Y51" s="65"/>
      <c r="Z51" s="46"/>
    </row>
    <row r="52" spans="1:26" ht="13.5" hidden="1" customHeight="1">
      <c r="A52" s="29">
        <f t="shared" ca="1" si="15"/>
        <v>2</v>
      </c>
      <c r="B52" s="32">
        <f t="shared" ca="1" si="14"/>
        <v>1970</v>
      </c>
      <c r="C52" s="32">
        <f t="shared" ca="1" si="16"/>
        <v>12</v>
      </c>
      <c r="D52" s="28">
        <v>16</v>
      </c>
      <c r="E52" s="32">
        <f t="shared" ca="1" si="17"/>
        <v>24</v>
      </c>
      <c r="F52" s="40" t="s">
        <v>894</v>
      </c>
      <c r="G52" s="40"/>
      <c r="H52" s="43"/>
      <c r="I52" s="115" t="str">
        <f t="shared" ca="1" si="11"/>
        <v>.</v>
      </c>
      <c r="J52" s="40" t="s">
        <v>7111</v>
      </c>
      <c r="K52" s="40" t="s">
        <v>2762</v>
      </c>
      <c r="L52" s="40" t="s">
        <v>2724</v>
      </c>
      <c r="M52" s="40"/>
      <c r="N52" s="47"/>
      <c r="O52" s="47"/>
      <c r="P52" s="47"/>
      <c r="Q52" s="40"/>
      <c r="R52" s="40"/>
      <c r="S52" s="48"/>
      <c r="T52" s="48"/>
      <c r="U52" s="31">
        <f t="shared" ca="1" si="18"/>
        <v>9</v>
      </c>
      <c r="V52" s="45" t="str">
        <f t="shared" si="10"/>
        <v>あとがき</v>
      </c>
      <c r="W52" s="51"/>
      <c r="X52" s="88">
        <v>42</v>
      </c>
      <c r="Y52" s="65"/>
      <c r="Z52" s="46"/>
    </row>
    <row r="53" spans="1:26" ht="13.5" hidden="1" customHeight="1">
      <c r="A53" s="29" t="str">
        <f t="shared" ca="1" si="15"/>
        <v>3</v>
      </c>
      <c r="B53" s="32">
        <f t="shared" ca="1" si="14"/>
        <v>1971</v>
      </c>
      <c r="C53" s="32">
        <f t="shared" ca="1" si="16"/>
        <v>3</v>
      </c>
      <c r="D53" s="28">
        <v>0</v>
      </c>
      <c r="E53" s="32" t="str">
        <f t="shared" ca="1" si="17"/>
        <v>17</v>
      </c>
      <c r="F53" s="28" t="str">
        <f ca="1">$W$11&amp;$A53&amp;$W$12&amp;B53&amp;$W$13&amp;TEXT($C53,"00")&amp;$W$14&amp;TEXT($P53,"00")&amp;IF(LEN(U53)&gt;=1,$W$15&amp;$U53&amp;$W$16,"")&amp;$W$17&amp;$H53</f>
        <v>第3号1971年03/15[17]:個性を肯定すること／生きている人間の探究</v>
      </c>
      <c r="G53" s="40"/>
      <c r="H53" s="43" t="s">
        <v>6835</v>
      </c>
      <c r="I53" s="115" t="str">
        <f t="shared" ca="1" si="11"/>
        <v>.</v>
      </c>
      <c r="J53" s="40" t="s">
        <v>1179</v>
      </c>
      <c r="K53" s="40" t="s">
        <v>1311</v>
      </c>
      <c r="L53" s="43"/>
      <c r="M53" s="40"/>
      <c r="N53" s="47">
        <v>1971</v>
      </c>
      <c r="O53" s="47">
        <v>3</v>
      </c>
      <c r="P53" s="47">
        <v>15</v>
      </c>
      <c r="Q53" s="40" t="s">
        <v>1275</v>
      </c>
      <c r="R53" s="40"/>
      <c r="S53" s="48"/>
      <c r="T53" s="48"/>
      <c r="U53" s="31" t="str">
        <f t="shared" ca="1" si="18"/>
        <v>17</v>
      </c>
      <c r="V53" s="45" t="str">
        <f t="shared" ca="1" si="10"/>
        <v>個性を肯定すること／生きている人間の探究第3号1971年03/15[17]:個性を肯定すること／生きている人間の探究</v>
      </c>
      <c r="W53" s="51"/>
      <c r="X53" s="88">
        <v>43</v>
      </c>
      <c r="Y53" s="65"/>
      <c r="Z53" s="46"/>
    </row>
    <row r="54" spans="1:26" ht="13.5" hidden="1" customHeight="1">
      <c r="A54" s="29" t="str">
        <f t="shared" ca="1" si="15"/>
        <v>3</v>
      </c>
      <c r="B54" s="32">
        <f t="shared" ca="1" si="14"/>
        <v>1971</v>
      </c>
      <c r="C54" s="32">
        <f t="shared" ca="1" si="16"/>
        <v>3</v>
      </c>
      <c r="D54" s="28">
        <v>1</v>
      </c>
      <c r="E54" s="32">
        <f t="shared" ca="1" si="17"/>
        <v>17</v>
      </c>
      <c r="F54" s="40" t="s">
        <v>814</v>
      </c>
      <c r="G54" s="40" t="s">
        <v>815</v>
      </c>
      <c r="H54" s="43" t="s">
        <v>7124</v>
      </c>
      <c r="I54" s="115" t="str">
        <f t="shared" ca="1" si="11"/>
        <v>.</v>
      </c>
      <c r="J54" s="40" t="s">
        <v>7205</v>
      </c>
      <c r="K54" s="40"/>
      <c r="L54" s="43"/>
      <c r="M54" s="40" t="s">
        <v>2303</v>
      </c>
      <c r="N54" s="47"/>
      <c r="O54" s="47"/>
      <c r="P54" s="47"/>
      <c r="Q54" s="40"/>
      <c r="R54" s="40"/>
      <c r="S54" s="48"/>
      <c r="T54" s="48"/>
      <c r="U54" s="31" t="str">
        <f t="shared" ca="1" si="18"/>
        <v>17</v>
      </c>
      <c r="V54" s="45" t="str">
        <f t="shared" si="10"/>
        <v>人間個性を肯定すること</v>
      </c>
      <c r="W54" s="51"/>
      <c r="X54" s="88">
        <v>44</v>
      </c>
      <c r="Y54" s="65"/>
      <c r="Z54" s="46"/>
    </row>
    <row r="55" spans="1:26" ht="13.5" hidden="1" customHeight="1">
      <c r="A55" s="29" t="str">
        <f t="shared" ca="1" si="15"/>
        <v>3</v>
      </c>
      <c r="B55" s="32">
        <f t="shared" ca="1" si="14"/>
        <v>1971</v>
      </c>
      <c r="C55" s="32">
        <f t="shared" ca="1" si="16"/>
        <v>3</v>
      </c>
      <c r="D55" s="28">
        <v>2</v>
      </c>
      <c r="E55" s="32">
        <f t="shared" ca="1" si="17"/>
        <v>18</v>
      </c>
      <c r="F55" s="40" t="s">
        <v>816</v>
      </c>
      <c r="G55" s="40" t="s">
        <v>7846</v>
      </c>
      <c r="H55" s="43" t="s">
        <v>7124</v>
      </c>
      <c r="I55" s="115" t="str">
        <f t="shared" ca="1" si="11"/>
        <v>.</v>
      </c>
      <c r="J55" s="40" t="s">
        <v>7205</v>
      </c>
      <c r="K55" s="40"/>
      <c r="L55" s="43"/>
      <c r="M55" s="40" t="s">
        <v>2303</v>
      </c>
      <c r="N55" s="47"/>
      <c r="O55" s="47"/>
      <c r="P55" s="47"/>
      <c r="Q55" s="40"/>
      <c r="R55" s="40"/>
      <c r="S55" s="48"/>
      <c r="T55" s="48"/>
      <c r="U55" s="31" t="str">
        <f t="shared" ca="1" si="18"/>
        <v>17</v>
      </c>
      <c r="V55" s="45" t="str">
        <f t="shared" si="10"/>
        <v>人間生きている人間の探究　-或る生態学的理論-（人類のロコモーション系に関する野外研究の必要性／自然の中でのヒトのロコモーション）</v>
      </c>
      <c r="W55" s="51"/>
      <c r="X55" s="88">
        <v>45</v>
      </c>
      <c r="Y55" s="65"/>
      <c r="Z55" s="46"/>
    </row>
    <row r="56" spans="1:26" ht="13.5" hidden="1" customHeight="1">
      <c r="A56" s="29" t="str">
        <f t="shared" ca="1" si="15"/>
        <v>3</v>
      </c>
      <c r="B56" s="32">
        <f t="shared" ca="1" si="14"/>
        <v>1971</v>
      </c>
      <c r="C56" s="32">
        <f t="shared" ca="1" si="16"/>
        <v>3</v>
      </c>
      <c r="D56" s="28">
        <v>4</v>
      </c>
      <c r="E56" s="32">
        <f t="shared" ca="1" si="17"/>
        <v>20</v>
      </c>
      <c r="F56" s="28" t="str">
        <f>H56&amp;IF(LEN(O56)&gt;0,$W$18&amp;IF(LEN(O56)&gt;3,O56&amp;"年度","第"&amp;O56&amp;IF(LEN(P56)&gt;0,"期","回"))&amp;IF(LEN(P56)&gt;0,"第"&amp;P56&amp;"回",""),"")</f>
        <v>総会：第5回</v>
      </c>
      <c r="G56" s="40"/>
      <c r="H56" s="40" t="s">
        <v>7100</v>
      </c>
      <c r="I56" s="115" t="str">
        <f t="shared" ca="1" si="11"/>
        <v>.</v>
      </c>
      <c r="J56" s="40" t="s">
        <v>7111</v>
      </c>
      <c r="K56" s="40" t="s">
        <v>1050</v>
      </c>
      <c r="L56" s="40" t="s">
        <v>7100</v>
      </c>
      <c r="M56" s="40"/>
      <c r="N56" s="47"/>
      <c r="O56" s="47">
        <v>5</v>
      </c>
      <c r="P56" s="47"/>
      <c r="Q56" s="40"/>
      <c r="R56" s="40"/>
      <c r="S56" s="48"/>
      <c r="T56" s="48"/>
      <c r="U56" s="31" t="str">
        <f t="shared" ca="1" si="18"/>
        <v>17</v>
      </c>
      <c r="V56" s="45" t="str">
        <f t="shared" si="10"/>
        <v>総会総会：第5回</v>
      </c>
      <c r="W56" s="51"/>
      <c r="X56" s="88">
        <v>46</v>
      </c>
      <c r="Y56" s="65"/>
      <c r="Z56" s="46"/>
    </row>
    <row r="57" spans="1:26" ht="13.5" hidden="1" customHeight="1">
      <c r="A57" s="29" t="str">
        <f t="shared" ca="1" si="15"/>
        <v>3</v>
      </c>
      <c r="B57" s="32">
        <f t="shared" ca="1" si="14"/>
        <v>1971</v>
      </c>
      <c r="C57" s="32">
        <f t="shared" ca="1" si="16"/>
        <v>3</v>
      </c>
      <c r="D57" s="28">
        <v>4</v>
      </c>
      <c r="E57" s="32">
        <f t="shared" ca="1" si="17"/>
        <v>20</v>
      </c>
      <c r="F57" s="40" t="s">
        <v>817</v>
      </c>
      <c r="G57" s="40"/>
      <c r="H57" s="43"/>
      <c r="I57" s="115" t="str">
        <f t="shared" ca="1" si="11"/>
        <v>.</v>
      </c>
      <c r="J57" s="40" t="s">
        <v>7110</v>
      </c>
      <c r="K57" s="40" t="s">
        <v>7768</v>
      </c>
      <c r="L57" s="40" t="s">
        <v>7115</v>
      </c>
      <c r="M57" s="40"/>
      <c r="N57" s="47"/>
      <c r="O57" s="47"/>
      <c r="P57" s="47"/>
      <c r="Q57" s="40"/>
      <c r="R57" s="40"/>
      <c r="S57" s="48"/>
      <c r="T57" s="48"/>
      <c r="U57" s="31" t="str">
        <f t="shared" ca="1" si="18"/>
        <v>17</v>
      </c>
      <c r="V57" s="45" t="str">
        <f t="shared" si="10"/>
        <v>総合研究の申請について</v>
      </c>
      <c r="W57" s="51"/>
      <c r="X57" s="88">
        <v>47</v>
      </c>
      <c r="Y57" s="65"/>
      <c r="Z57" s="46"/>
    </row>
    <row r="58" spans="1:26" ht="13.5" hidden="1" customHeight="1">
      <c r="A58" s="29" t="str">
        <f t="shared" ca="1" si="15"/>
        <v>3</v>
      </c>
      <c r="B58" s="32">
        <f t="shared" ca="1" si="14"/>
        <v>1971</v>
      </c>
      <c r="C58" s="32">
        <f t="shared" ca="1" si="16"/>
        <v>3</v>
      </c>
      <c r="D58" s="28">
        <v>5</v>
      </c>
      <c r="E58" s="32">
        <f t="shared" ca="1" si="17"/>
        <v>21</v>
      </c>
      <c r="F58" s="40" t="s">
        <v>818</v>
      </c>
      <c r="G58" s="40"/>
      <c r="H58" s="43"/>
      <c r="I58" s="115" t="str">
        <f t="shared" ca="1" si="11"/>
        <v>.</v>
      </c>
      <c r="J58" s="40" t="s">
        <v>7111</v>
      </c>
      <c r="K58" s="40" t="s">
        <v>2762</v>
      </c>
      <c r="L58" s="40" t="s">
        <v>2742</v>
      </c>
      <c r="M58" s="40"/>
      <c r="N58" s="47"/>
      <c r="O58" s="47"/>
      <c r="P58" s="47"/>
      <c r="Q58" s="40"/>
      <c r="R58" s="40"/>
      <c r="S58" s="48"/>
      <c r="T58" s="48"/>
      <c r="U58" s="31" t="str">
        <f t="shared" ca="1" si="18"/>
        <v>17</v>
      </c>
      <c r="V58" s="45" t="str">
        <f t="shared" si="10"/>
        <v>研究会の会誌発行について</v>
      </c>
      <c r="W58" s="51"/>
      <c r="X58" s="88">
        <v>48</v>
      </c>
      <c r="Y58" s="65"/>
      <c r="Z58" s="46"/>
    </row>
    <row r="59" spans="1:26" ht="13.5" hidden="1" customHeight="1">
      <c r="A59" s="29" t="str">
        <f t="shared" ca="1" si="15"/>
        <v>3</v>
      </c>
      <c r="B59" s="32">
        <f t="shared" ca="1" si="14"/>
        <v>1971</v>
      </c>
      <c r="C59" s="32">
        <f t="shared" ca="1" si="16"/>
        <v>3</v>
      </c>
      <c r="D59" s="28">
        <v>6</v>
      </c>
      <c r="E59" s="32">
        <f t="shared" ca="1" si="17"/>
        <v>22</v>
      </c>
      <c r="F59" s="40" t="s">
        <v>7663</v>
      </c>
      <c r="G59" s="40"/>
      <c r="H59" s="43" t="s">
        <v>7690</v>
      </c>
      <c r="I59" s="115" t="str">
        <f t="shared" ca="1" si="11"/>
        <v>.</v>
      </c>
      <c r="J59" s="40" t="s">
        <v>7205</v>
      </c>
      <c r="K59" s="40"/>
      <c r="L59" s="43" t="s">
        <v>7585</v>
      </c>
      <c r="M59" s="40"/>
      <c r="N59" s="47"/>
      <c r="O59" s="47"/>
      <c r="P59" s="47"/>
      <c r="Q59" s="40"/>
      <c r="R59" s="40"/>
      <c r="S59" s="48"/>
      <c r="T59" s="48"/>
      <c r="U59" s="31" t="str">
        <f t="shared" ca="1" si="18"/>
        <v>17</v>
      </c>
      <c r="V59" s="45" t="str">
        <f t="shared" si="10"/>
        <v>記念特集人類働態学、連載話題らん／KW：記念特集人類働態学</v>
      </c>
      <c r="W59" s="51"/>
      <c r="X59" s="88">
        <v>49</v>
      </c>
      <c r="Y59" s="65"/>
      <c r="Z59" s="46"/>
    </row>
    <row r="60" spans="1:26" ht="13.5" hidden="1" customHeight="1">
      <c r="A60" s="29" t="str">
        <f t="shared" ca="1" si="15"/>
        <v>3</v>
      </c>
      <c r="B60" s="32">
        <f t="shared" ca="1" si="14"/>
        <v>1971</v>
      </c>
      <c r="C60" s="32">
        <f t="shared" ca="1" si="16"/>
        <v>3</v>
      </c>
      <c r="D60" s="28">
        <v>6</v>
      </c>
      <c r="E60" s="32">
        <f t="shared" ca="1" si="17"/>
        <v>22</v>
      </c>
      <c r="F60" s="40" t="s">
        <v>2029</v>
      </c>
      <c r="G60" s="40" t="s">
        <v>819</v>
      </c>
      <c r="H60" s="43" t="s">
        <v>7661</v>
      </c>
      <c r="I60" s="115" t="str">
        <f t="shared" ca="1" si="11"/>
        <v>.</v>
      </c>
      <c r="J60" s="40" t="s">
        <v>7205</v>
      </c>
      <c r="K60" s="40"/>
      <c r="L60" s="43"/>
      <c r="M60" s="40" t="s">
        <v>7640</v>
      </c>
      <c r="N60" s="47"/>
      <c r="O60" s="47"/>
      <c r="P60" s="47"/>
      <c r="Q60" s="40"/>
      <c r="R60" s="40"/>
      <c r="S60" s="48"/>
      <c r="T60" s="48"/>
      <c r="U60" s="31" t="str">
        <f t="shared" ca="1" si="18"/>
        <v>17</v>
      </c>
      <c r="V60" s="45" t="str">
        <f t="shared" si="10"/>
        <v>記念特集人類働態学ヒューマン・エルゴロジー研究会に望む（16）</v>
      </c>
      <c r="W60" s="51"/>
      <c r="X60" s="88">
        <v>50</v>
      </c>
      <c r="Y60" s="65"/>
      <c r="Z60" s="46"/>
    </row>
    <row r="61" spans="1:26" ht="13.5" hidden="1" customHeight="1">
      <c r="A61" s="29" t="str">
        <f t="shared" ca="1" si="15"/>
        <v>3</v>
      </c>
      <c r="B61" s="32">
        <f t="shared" ca="1" si="14"/>
        <v>1971</v>
      </c>
      <c r="C61" s="32">
        <f t="shared" ca="1" si="16"/>
        <v>3</v>
      </c>
      <c r="D61" s="28">
        <v>6</v>
      </c>
      <c r="E61" s="32">
        <f t="shared" ca="1" si="17"/>
        <v>22</v>
      </c>
      <c r="F61" s="40" t="s">
        <v>2030</v>
      </c>
      <c r="G61" s="40" t="s">
        <v>820</v>
      </c>
      <c r="H61" s="43" t="s">
        <v>7661</v>
      </c>
      <c r="I61" s="115" t="str">
        <f t="shared" ca="1" si="11"/>
        <v>.</v>
      </c>
      <c r="J61" s="40" t="s">
        <v>7205</v>
      </c>
      <c r="K61" s="40"/>
      <c r="L61" s="43"/>
      <c r="M61" s="40" t="s">
        <v>7640</v>
      </c>
      <c r="N61" s="47"/>
      <c r="O61" s="47"/>
      <c r="P61" s="47"/>
      <c r="Q61" s="40"/>
      <c r="R61" s="40"/>
      <c r="S61" s="48"/>
      <c r="T61" s="48"/>
      <c r="U61" s="31" t="str">
        <f t="shared" ca="1" si="18"/>
        <v>17</v>
      </c>
      <c r="V61" s="45" t="str">
        <f t="shared" si="10"/>
        <v>記念特集人類働態学ヒューマン・エルゴロジー研究会に望む（17）</v>
      </c>
      <c r="W61" s="51"/>
      <c r="X61" s="88">
        <v>51</v>
      </c>
      <c r="Y61" s="65"/>
      <c r="Z61" s="46"/>
    </row>
    <row r="62" spans="1:26" ht="13.5" hidden="1" customHeight="1">
      <c r="A62" s="29" t="str">
        <f t="shared" ca="1" si="15"/>
        <v>3</v>
      </c>
      <c r="B62" s="32">
        <f t="shared" ca="1" si="14"/>
        <v>1971</v>
      </c>
      <c r="C62" s="32">
        <f t="shared" ca="1" si="16"/>
        <v>3</v>
      </c>
      <c r="D62" s="28">
        <v>6</v>
      </c>
      <c r="E62" s="32">
        <f t="shared" ca="1" si="17"/>
        <v>22</v>
      </c>
      <c r="F62" s="40" t="s">
        <v>821</v>
      </c>
      <c r="G62" s="40" t="s">
        <v>7864</v>
      </c>
      <c r="H62" s="40" t="s">
        <v>2447</v>
      </c>
      <c r="I62" s="115" t="str">
        <f t="shared" ca="1" si="11"/>
        <v>.</v>
      </c>
      <c r="J62" s="40" t="s">
        <v>7205</v>
      </c>
      <c r="K62" s="40"/>
      <c r="L62" s="43" t="s">
        <v>810</v>
      </c>
      <c r="M62" s="40"/>
      <c r="N62" s="47"/>
      <c r="O62" s="47"/>
      <c r="P62" s="47"/>
      <c r="Q62" s="40"/>
      <c r="R62" s="40"/>
      <c r="S62" s="48"/>
      <c r="T62" s="48"/>
      <c r="U62" s="31" t="str">
        <f t="shared" ca="1" si="18"/>
        <v>17</v>
      </c>
      <c r="V62" s="45" t="str">
        <f t="shared" si="10"/>
        <v>人類働態学人類働態学における人間性の問題</v>
      </c>
      <c r="W62" s="51"/>
      <c r="X62" s="88">
        <v>52</v>
      </c>
      <c r="Y62" s="65"/>
      <c r="Z62" s="46"/>
    </row>
    <row r="63" spans="1:26" ht="13.5" hidden="1" customHeight="1">
      <c r="A63" s="29" t="str">
        <f t="shared" ca="1" si="15"/>
        <v>3</v>
      </c>
      <c r="B63" s="32">
        <f t="shared" ca="1" si="14"/>
        <v>1971</v>
      </c>
      <c r="C63" s="32">
        <f t="shared" ca="1" si="16"/>
        <v>3</v>
      </c>
      <c r="D63" s="28">
        <v>7</v>
      </c>
      <c r="E63" s="32">
        <f t="shared" ca="1" si="17"/>
        <v>23</v>
      </c>
      <c r="F63" s="40" t="s">
        <v>2300</v>
      </c>
      <c r="G63" s="40" t="s">
        <v>2301</v>
      </c>
      <c r="H63" s="43"/>
      <c r="I63" s="115" t="str">
        <f t="shared" ca="1" si="11"/>
        <v>.</v>
      </c>
      <c r="J63" s="40" t="s">
        <v>1700</v>
      </c>
      <c r="K63" s="40" t="s">
        <v>1300</v>
      </c>
      <c r="L63" s="43"/>
      <c r="M63" s="40"/>
      <c r="N63" s="47"/>
      <c r="O63" s="47"/>
      <c r="P63" s="47"/>
      <c r="Q63" s="40"/>
      <c r="R63" s="40"/>
      <c r="S63" s="48"/>
      <c r="T63" s="48"/>
      <c r="U63" s="31" t="str">
        <f t="shared" ca="1" si="18"/>
        <v>17</v>
      </c>
      <c r="V63" s="45" t="str">
        <f t="shared" si="10"/>
        <v>海上労働科学研究所とその活動</v>
      </c>
      <c r="W63" s="51"/>
      <c r="X63" s="88">
        <v>53</v>
      </c>
      <c r="Y63" s="65"/>
      <c r="Z63" s="46"/>
    </row>
    <row r="64" spans="1:26" ht="13.5" hidden="1" customHeight="1">
      <c r="A64" s="29" t="str">
        <f t="shared" ca="1" si="15"/>
        <v>3</v>
      </c>
      <c r="B64" s="32">
        <f t="shared" ca="1" si="14"/>
        <v>1971</v>
      </c>
      <c r="C64" s="32">
        <f t="shared" ca="1" si="16"/>
        <v>3</v>
      </c>
      <c r="D64" s="28">
        <v>8</v>
      </c>
      <c r="E64" s="32">
        <f t="shared" ca="1" si="17"/>
        <v>24</v>
      </c>
      <c r="F64" s="40" t="s">
        <v>2302</v>
      </c>
      <c r="G64" s="40"/>
      <c r="H64" s="43"/>
      <c r="I64" s="115" t="str">
        <f t="shared" ca="1" si="11"/>
        <v>.</v>
      </c>
      <c r="J64" s="40" t="s">
        <v>7110</v>
      </c>
      <c r="K64" s="40" t="s">
        <v>7768</v>
      </c>
      <c r="L64" s="40" t="s">
        <v>7098</v>
      </c>
      <c r="M64" s="40"/>
      <c r="N64" s="47"/>
      <c r="O64" s="47"/>
      <c r="P64" s="47"/>
      <c r="Q64" s="40"/>
      <c r="R64" s="40"/>
      <c r="S64" s="48"/>
      <c r="T64" s="48"/>
      <c r="U64" s="31" t="str">
        <f t="shared" ca="1" si="18"/>
        <v>17</v>
      </c>
      <c r="V64" s="45" t="str">
        <f t="shared" si="10"/>
        <v>入会者リスト</v>
      </c>
      <c r="W64" s="51"/>
      <c r="X64" s="88">
        <v>54</v>
      </c>
      <c r="Y64" s="65"/>
      <c r="Z64" s="46"/>
    </row>
    <row r="65" spans="1:26" ht="13.5" hidden="1" customHeight="1">
      <c r="A65" s="29" t="str">
        <f t="shared" ca="1" si="15"/>
        <v>3</v>
      </c>
      <c r="B65" s="32">
        <f t="shared" ca="1" si="14"/>
        <v>1971</v>
      </c>
      <c r="C65" s="32">
        <f t="shared" ca="1" si="16"/>
        <v>3</v>
      </c>
      <c r="D65" s="28">
        <v>8</v>
      </c>
      <c r="E65" s="32">
        <f t="shared" ca="1" si="17"/>
        <v>24</v>
      </c>
      <c r="F65" s="40" t="s">
        <v>894</v>
      </c>
      <c r="G65" s="40"/>
      <c r="H65" s="43"/>
      <c r="I65" s="115" t="str">
        <f t="shared" ca="1" si="11"/>
        <v>.</v>
      </c>
      <c r="J65" s="40" t="s">
        <v>7111</v>
      </c>
      <c r="K65" s="40" t="s">
        <v>2762</v>
      </c>
      <c r="L65" s="40" t="s">
        <v>2724</v>
      </c>
      <c r="M65" s="40"/>
      <c r="N65" s="47"/>
      <c r="O65" s="47"/>
      <c r="P65" s="47"/>
      <c r="Q65" s="40"/>
      <c r="R65" s="40"/>
      <c r="S65" s="48"/>
      <c r="T65" s="48"/>
      <c r="U65" s="31" t="str">
        <f t="shared" ca="1" si="18"/>
        <v>17</v>
      </c>
      <c r="V65" s="45" t="str">
        <f t="shared" si="10"/>
        <v>あとがき</v>
      </c>
      <c r="W65" s="51"/>
      <c r="X65" s="88">
        <v>55</v>
      </c>
      <c r="Y65" s="65"/>
      <c r="Z65" s="46"/>
    </row>
    <row r="66" spans="1:26" ht="13.5" hidden="1" customHeight="1">
      <c r="A66" s="29" t="str">
        <f t="shared" ca="1" si="15"/>
        <v>4</v>
      </c>
      <c r="B66" s="32">
        <f t="shared" ca="1" si="14"/>
        <v>1971</v>
      </c>
      <c r="C66" s="32">
        <f t="shared" ca="1" si="16"/>
        <v>6</v>
      </c>
      <c r="D66" s="28">
        <v>0</v>
      </c>
      <c r="E66" s="32" t="str">
        <f t="shared" ca="1" si="17"/>
        <v>25</v>
      </c>
      <c r="F66" s="28" t="str">
        <f ca="1">$W$11&amp;$A66&amp;$W$12&amp;B66&amp;$W$13&amp;TEXT($C66,"00")&amp;$W$14&amp;TEXT($P66,"00")&amp;IF(LEN(U66)&gt;=1,$W$15&amp;$U66&amp;$W$16,"")&amp;$W$17&amp;$H66</f>
        <v>第4号1971年06/01[25]:第2回討論会“慣れと習熟”（第2回大会）</v>
      </c>
      <c r="G66" s="40"/>
      <c r="H66" s="43" t="s">
        <v>6836</v>
      </c>
      <c r="I66" s="115" t="str">
        <f t="shared" ca="1" si="11"/>
        <v>.</v>
      </c>
      <c r="J66" s="40" t="s">
        <v>1179</v>
      </c>
      <c r="K66" s="40" t="s">
        <v>1244</v>
      </c>
      <c r="L66" s="43"/>
      <c r="M66" s="40"/>
      <c r="N66" s="47">
        <v>1971</v>
      </c>
      <c r="O66" s="47">
        <v>6</v>
      </c>
      <c r="P66" s="47">
        <v>1</v>
      </c>
      <c r="Q66" s="40" t="s">
        <v>1230</v>
      </c>
      <c r="R66" s="40"/>
      <c r="S66" s="48"/>
      <c r="T66" s="48"/>
      <c r="U66" s="31" t="str">
        <f t="shared" ca="1" si="18"/>
        <v>25</v>
      </c>
      <c r="V66" s="45" t="str">
        <f t="shared" ca="1" si="10"/>
        <v>第2回討論会“慣れと習熟”（第2回大会）第4号1971年06/01[25]:第2回討論会“慣れと習熟”（第2回大会）</v>
      </c>
      <c r="W66" s="51"/>
      <c r="X66" s="88">
        <v>56</v>
      </c>
      <c r="Y66" s="65"/>
      <c r="Z66" s="46"/>
    </row>
    <row r="67" spans="1:26" ht="13.5" hidden="1" customHeight="1">
      <c r="A67" s="29" t="str">
        <f t="shared" ca="1" si="15"/>
        <v>4</v>
      </c>
      <c r="B67" s="32">
        <f t="shared" ca="1" si="14"/>
        <v>1971</v>
      </c>
      <c r="C67" s="32">
        <f t="shared" ca="1" si="16"/>
        <v>6</v>
      </c>
      <c r="D67" s="28">
        <v>1</v>
      </c>
      <c r="E67" s="32">
        <f t="shared" ca="1" si="17"/>
        <v>25</v>
      </c>
      <c r="F67" s="28" t="str">
        <f>IF(RIGHT(L67,1)=$W$24,"",M67&amp;$W$25)&amp;J67&amp;$W$22&amp;K67&amp;IF(AND(LEN(N67)&gt;0,LEN(N67)&lt;4)," 第"&amp;N67&amp;$W$21,N67)&amp;$W$23&amp;O67&amp;"/"&amp;P67&amp;IF(RIGHT(L67,1)=$W$24,"/"&amp;Q67,"")&amp;"、"&amp;S67&amp;"、"&amp;R67&amp;IF(LEN(H67)&gt;0,$W$27&amp;H67,"")&amp;IF(RIGHT(L67,1)=$W$24,"",$W$26)</f>
        <v>大会．全 第2回　1971/4/24、国立教育会館、東京都/慣れと習熟</v>
      </c>
      <c r="G67" s="40" t="s">
        <v>279</v>
      </c>
      <c r="H67" s="43" t="s">
        <v>2835</v>
      </c>
      <c r="I67" s="115" t="str">
        <f t="shared" ca="1" si="11"/>
        <v>.</v>
      </c>
      <c r="J67" s="40" t="s">
        <v>252</v>
      </c>
      <c r="K67" s="40" t="s">
        <v>1194</v>
      </c>
      <c r="L67" s="40" t="s">
        <v>7012</v>
      </c>
      <c r="M67" s="40" t="s">
        <v>2742</v>
      </c>
      <c r="N67" s="15">
        <v>2</v>
      </c>
      <c r="O67" s="15">
        <v>1971</v>
      </c>
      <c r="P67" s="15">
        <v>4</v>
      </c>
      <c r="Q67" s="16">
        <v>24</v>
      </c>
      <c r="R67" s="40" t="s">
        <v>2317</v>
      </c>
      <c r="S67" s="48" t="s">
        <v>2316</v>
      </c>
      <c r="T67" s="48"/>
      <c r="U67" s="31" t="str">
        <f t="shared" ca="1" si="18"/>
        <v>25</v>
      </c>
      <c r="V67" s="45" t="str">
        <f t="shared" si="10"/>
        <v>慣れと習熟大会．全 第2回　1971/4/24、国立教育会館、東京都/慣れと習熟</v>
      </c>
      <c r="W67" s="51"/>
      <c r="X67" s="88">
        <v>57</v>
      </c>
      <c r="Y67" s="65"/>
      <c r="Z67" s="46"/>
    </row>
    <row r="68" spans="1:26" ht="13.5" hidden="1" customHeight="1">
      <c r="A68" s="29" t="str">
        <f t="shared" ca="1" si="15"/>
        <v>4</v>
      </c>
      <c r="B68" s="32">
        <f t="shared" ca="1" si="14"/>
        <v>1971</v>
      </c>
      <c r="C68" s="32">
        <f t="shared" ca="1" si="16"/>
        <v>6</v>
      </c>
      <c r="D68" s="28">
        <v>1</v>
      </c>
      <c r="E68" s="32">
        <f t="shared" ca="1" si="17"/>
        <v>25</v>
      </c>
      <c r="F68" s="28" t="str">
        <f>IF(RIGHT(L68,1)=$W$24,"",M68&amp;$W$25)&amp;J68&amp;$W$22&amp;K68&amp;IF(AND(LEN(N68)&gt;0,LEN(N68)&lt;4)," 第"&amp;N68&amp;$W$21,N68)&amp;$W$23&amp;O68&amp;"/"&amp;P68&amp;IF(RIGHT(L68,1)=$W$24,"/"&amp;Q68,"")&amp;"、"&amp;S68&amp;"、"&amp;R68&amp;IF(LEN(H68)&gt;0,$W$27&amp;H68,"")&amp;IF(RIGHT(L68,1)=$W$24,"",$W$26)</f>
        <v>抄録(大会．全 第2回　1971/4、国立教育会館、東京都/慣れと習熟)</v>
      </c>
      <c r="G68" s="40" t="s">
        <v>278</v>
      </c>
      <c r="H68" s="17" t="s">
        <v>2835</v>
      </c>
      <c r="I68" s="115" t="str">
        <f t="shared" ca="1" si="11"/>
        <v>.</v>
      </c>
      <c r="J68" s="40" t="s">
        <v>252</v>
      </c>
      <c r="K68" s="40" t="s">
        <v>1194</v>
      </c>
      <c r="L68" s="40" t="s">
        <v>6939</v>
      </c>
      <c r="M68" s="40" t="s">
        <v>1486</v>
      </c>
      <c r="N68" s="15">
        <v>2</v>
      </c>
      <c r="O68" s="15">
        <v>1971</v>
      </c>
      <c r="P68" s="15">
        <v>4</v>
      </c>
      <c r="Q68" s="16">
        <v>24</v>
      </c>
      <c r="R68" s="46" t="s">
        <v>804</v>
      </c>
      <c r="S68" s="50" t="s">
        <v>803</v>
      </c>
      <c r="T68" s="50"/>
      <c r="U68" s="31" t="str">
        <f t="shared" ca="1" si="18"/>
        <v>25</v>
      </c>
      <c r="V68" s="45" t="str">
        <f t="shared" si="10"/>
        <v>慣れと習熟抄録(大会．全 第2回　1971/4、国立教育会館、東京都/慣れと習熟)</v>
      </c>
      <c r="W68" s="51"/>
      <c r="X68" s="88">
        <v>58</v>
      </c>
      <c r="Y68" s="65"/>
      <c r="Z68" s="46"/>
    </row>
    <row r="69" spans="1:26" s="13" customFormat="1" ht="13.5" hidden="1" customHeight="1">
      <c r="A69" s="18">
        <v>4</v>
      </c>
      <c r="B69" s="32">
        <f t="shared" ca="1" si="14"/>
        <v>1971</v>
      </c>
      <c r="C69" s="15">
        <v>6</v>
      </c>
      <c r="D69" s="18">
        <v>2</v>
      </c>
      <c r="E69" s="32">
        <f t="shared" si="17"/>
        <v>26</v>
      </c>
      <c r="F69" s="19" t="s">
        <v>2858</v>
      </c>
      <c r="G69" s="16" t="s">
        <v>2859</v>
      </c>
      <c r="H69" s="17" t="s">
        <v>2835</v>
      </c>
      <c r="I69" s="115" t="str">
        <f t="shared" ca="1" si="11"/>
        <v>.</v>
      </c>
      <c r="J69" s="16" t="s">
        <v>2856</v>
      </c>
      <c r="K69" s="16" t="s">
        <v>1194</v>
      </c>
      <c r="L69" s="16" t="s">
        <v>2857</v>
      </c>
      <c r="M69" s="16" t="s">
        <v>7078</v>
      </c>
      <c r="N69" s="15">
        <v>2</v>
      </c>
      <c r="O69" s="15">
        <v>1971</v>
      </c>
      <c r="P69" s="15">
        <v>4</v>
      </c>
      <c r="Q69" s="16">
        <v>24</v>
      </c>
      <c r="R69" s="52" t="s">
        <v>804</v>
      </c>
      <c r="S69" s="50" t="s">
        <v>803</v>
      </c>
      <c r="T69" s="50"/>
      <c r="U69" s="69">
        <v>25</v>
      </c>
      <c r="V69" s="45" t="str">
        <f t="shared" si="10"/>
        <v>慣れと習熟[概要]司会のまとめ</v>
      </c>
      <c r="W69" s="70"/>
      <c r="X69" s="88">
        <v>59</v>
      </c>
      <c r="Y69" s="66"/>
      <c r="Z69" s="16"/>
    </row>
    <row r="70" spans="1:26" s="13" customFormat="1" ht="13.5" hidden="1" customHeight="1">
      <c r="A70" s="18">
        <v>4</v>
      </c>
      <c r="B70" s="32">
        <f t="shared" ca="1" si="14"/>
        <v>1971</v>
      </c>
      <c r="C70" s="15">
        <v>6</v>
      </c>
      <c r="D70" s="18">
        <v>1</v>
      </c>
      <c r="E70" s="32">
        <f t="shared" si="17"/>
        <v>25</v>
      </c>
      <c r="F70" s="19" t="s">
        <v>2304</v>
      </c>
      <c r="G70" s="16" t="s">
        <v>2860</v>
      </c>
      <c r="H70" s="17" t="s">
        <v>2835</v>
      </c>
      <c r="I70" s="115" t="str">
        <f t="shared" ca="1" si="11"/>
        <v>.</v>
      </c>
      <c r="J70" s="16" t="s">
        <v>2856</v>
      </c>
      <c r="K70" s="16" t="s">
        <v>1194</v>
      </c>
      <c r="L70" s="16" t="s">
        <v>2857</v>
      </c>
      <c r="M70" s="16" t="s">
        <v>183</v>
      </c>
      <c r="N70" s="15">
        <v>2</v>
      </c>
      <c r="O70" s="15">
        <v>1971</v>
      </c>
      <c r="P70" s="15">
        <v>4</v>
      </c>
      <c r="Q70" s="16">
        <v>24</v>
      </c>
      <c r="R70" s="52" t="s">
        <v>804</v>
      </c>
      <c r="S70" s="50" t="s">
        <v>803</v>
      </c>
      <c r="T70" s="50"/>
      <c r="U70" s="69">
        <v>25</v>
      </c>
      <c r="V70" s="45" t="str">
        <f t="shared" si="10"/>
        <v>慣れと習熟紡績業新入女子労働者の寄宿舎生活への慣れ</v>
      </c>
      <c r="W70" s="70"/>
      <c r="X70" s="88">
        <v>60</v>
      </c>
      <c r="Y70" s="66"/>
      <c r="Z70" s="16"/>
    </row>
    <row r="71" spans="1:26" s="13" customFormat="1" ht="13.5" hidden="1" customHeight="1">
      <c r="A71" s="18">
        <v>4</v>
      </c>
      <c r="B71" s="32">
        <f t="shared" ca="1" si="14"/>
        <v>1971</v>
      </c>
      <c r="C71" s="15">
        <v>6</v>
      </c>
      <c r="D71" s="18">
        <v>1</v>
      </c>
      <c r="E71" s="32">
        <f t="shared" si="17"/>
        <v>25</v>
      </c>
      <c r="F71" s="19" t="s">
        <v>2305</v>
      </c>
      <c r="G71" s="16" t="s">
        <v>2861</v>
      </c>
      <c r="H71" s="17" t="s">
        <v>2835</v>
      </c>
      <c r="I71" s="115" t="str">
        <f t="shared" ca="1" si="11"/>
        <v>.</v>
      </c>
      <c r="J71" s="16" t="s">
        <v>2856</v>
      </c>
      <c r="K71" s="16" t="s">
        <v>1194</v>
      </c>
      <c r="L71" s="16" t="s">
        <v>2857</v>
      </c>
      <c r="M71" s="16" t="s">
        <v>183</v>
      </c>
      <c r="N71" s="15">
        <v>2</v>
      </c>
      <c r="O71" s="15">
        <v>1971</v>
      </c>
      <c r="P71" s="15">
        <v>4</v>
      </c>
      <c r="Q71" s="16">
        <v>24</v>
      </c>
      <c r="R71" s="52" t="s">
        <v>804</v>
      </c>
      <c r="S71" s="50" t="s">
        <v>803</v>
      </c>
      <c r="T71" s="50"/>
      <c r="U71" s="69">
        <v>25</v>
      </c>
      <c r="V71" s="45" t="str">
        <f t="shared" si="10"/>
        <v>慣れと習熟漁撈作業のなかの慣れ</v>
      </c>
      <c r="W71" s="70"/>
      <c r="X71" s="88">
        <v>61</v>
      </c>
      <c r="Y71" s="66"/>
      <c r="Z71" s="16"/>
    </row>
    <row r="72" spans="1:26" s="13" customFormat="1" ht="13.5" hidden="1" customHeight="1">
      <c r="A72" s="18">
        <v>4</v>
      </c>
      <c r="B72" s="32">
        <f t="shared" ca="1" si="14"/>
        <v>1971</v>
      </c>
      <c r="C72" s="15">
        <v>6</v>
      </c>
      <c r="D72" s="18">
        <v>4</v>
      </c>
      <c r="E72" s="32">
        <f t="shared" si="17"/>
        <v>28</v>
      </c>
      <c r="F72" s="19" t="s">
        <v>2858</v>
      </c>
      <c r="G72" s="16" t="s">
        <v>2862</v>
      </c>
      <c r="H72" s="17" t="s">
        <v>2835</v>
      </c>
      <c r="I72" s="115" t="str">
        <f t="shared" ca="1" si="11"/>
        <v>.</v>
      </c>
      <c r="J72" s="16" t="s">
        <v>2856</v>
      </c>
      <c r="K72" s="16" t="s">
        <v>1194</v>
      </c>
      <c r="L72" s="16" t="s">
        <v>2857</v>
      </c>
      <c r="M72" s="16" t="s">
        <v>7078</v>
      </c>
      <c r="N72" s="15">
        <v>2</v>
      </c>
      <c r="O72" s="15">
        <v>1971</v>
      </c>
      <c r="P72" s="15">
        <v>4</v>
      </c>
      <c r="Q72" s="16">
        <v>24</v>
      </c>
      <c r="R72" s="52" t="s">
        <v>804</v>
      </c>
      <c r="S72" s="50" t="s">
        <v>803</v>
      </c>
      <c r="T72" s="50"/>
      <c r="U72" s="69">
        <v>25</v>
      </c>
      <c r="V72" s="45" t="str">
        <f t="shared" si="10"/>
        <v>慣れと習熟[概要]司会のまとめ</v>
      </c>
      <c r="W72" s="70"/>
      <c r="X72" s="88">
        <v>62</v>
      </c>
      <c r="Y72" s="66"/>
      <c r="Z72" s="16"/>
    </row>
    <row r="73" spans="1:26" s="13" customFormat="1" ht="13.5" hidden="1" customHeight="1">
      <c r="A73" s="18">
        <v>4</v>
      </c>
      <c r="B73" s="32">
        <f t="shared" ca="1" si="14"/>
        <v>1971</v>
      </c>
      <c r="C73" s="15">
        <v>6</v>
      </c>
      <c r="D73" s="18">
        <v>2</v>
      </c>
      <c r="E73" s="32">
        <f t="shared" si="17"/>
        <v>26</v>
      </c>
      <c r="F73" s="19" t="s">
        <v>2308</v>
      </c>
      <c r="G73" s="16" t="s">
        <v>2863</v>
      </c>
      <c r="H73" s="17" t="s">
        <v>2835</v>
      </c>
      <c r="I73" s="115" t="str">
        <f t="shared" ca="1" si="11"/>
        <v>.</v>
      </c>
      <c r="J73" s="16" t="s">
        <v>2856</v>
      </c>
      <c r="K73" s="16" t="s">
        <v>1194</v>
      </c>
      <c r="L73" s="16" t="s">
        <v>2857</v>
      </c>
      <c r="M73" s="16" t="s">
        <v>183</v>
      </c>
      <c r="N73" s="15">
        <v>2</v>
      </c>
      <c r="O73" s="15">
        <v>1971</v>
      </c>
      <c r="P73" s="15">
        <v>4</v>
      </c>
      <c r="Q73" s="16">
        <v>24</v>
      </c>
      <c r="R73" s="52" t="s">
        <v>804</v>
      </c>
      <c r="S73" s="50" t="s">
        <v>803</v>
      </c>
      <c r="T73" s="50"/>
      <c r="U73" s="69">
        <v>25</v>
      </c>
      <c r="V73" s="45" t="str">
        <f t="shared" ref="V73:V133" si="20">$H73&amp;$F73</f>
        <v>慣れと習熟騒音に対する慣れ</v>
      </c>
      <c r="W73" s="70"/>
      <c r="X73" s="88">
        <v>63</v>
      </c>
      <c r="Y73" s="66"/>
      <c r="Z73" s="16"/>
    </row>
    <row r="74" spans="1:26" s="13" customFormat="1" ht="13.5" hidden="1" customHeight="1">
      <c r="A74" s="18">
        <v>4</v>
      </c>
      <c r="B74" s="32">
        <f t="shared" ca="1" si="14"/>
        <v>1971</v>
      </c>
      <c r="C74" s="15">
        <v>6</v>
      </c>
      <c r="D74" s="18">
        <v>3</v>
      </c>
      <c r="E74" s="32">
        <f t="shared" si="17"/>
        <v>27</v>
      </c>
      <c r="F74" s="19" t="s">
        <v>2309</v>
      </c>
      <c r="G74" s="16" t="s">
        <v>2859</v>
      </c>
      <c r="H74" s="17" t="s">
        <v>2835</v>
      </c>
      <c r="I74" s="115" t="str">
        <f t="shared" ca="1" si="11"/>
        <v>.</v>
      </c>
      <c r="J74" s="16" t="s">
        <v>2856</v>
      </c>
      <c r="K74" s="16" t="s">
        <v>1194</v>
      </c>
      <c r="L74" s="16" t="s">
        <v>2857</v>
      </c>
      <c r="M74" s="16" t="s">
        <v>183</v>
      </c>
      <c r="N74" s="15">
        <v>2</v>
      </c>
      <c r="O74" s="15">
        <v>1971</v>
      </c>
      <c r="P74" s="15">
        <v>4</v>
      </c>
      <c r="Q74" s="16">
        <v>24</v>
      </c>
      <c r="R74" s="52" t="s">
        <v>804</v>
      </c>
      <c r="S74" s="50" t="s">
        <v>803</v>
      </c>
      <c r="T74" s="50"/>
      <c r="U74" s="69">
        <v>25</v>
      </c>
      <c r="V74" s="45" t="str">
        <f t="shared" si="20"/>
        <v>慣れと習熟音響刺激に対する習熟と理解</v>
      </c>
      <c r="W74" s="70"/>
      <c r="X74" s="88">
        <v>64</v>
      </c>
      <c r="Y74" s="66"/>
      <c r="Z74" s="16"/>
    </row>
    <row r="75" spans="1:26" s="13" customFormat="1" ht="13.5" hidden="1" customHeight="1">
      <c r="A75" s="18">
        <v>4</v>
      </c>
      <c r="B75" s="32">
        <f t="shared" ca="1" si="14"/>
        <v>1971</v>
      </c>
      <c r="C75" s="15">
        <v>6</v>
      </c>
      <c r="D75" s="18">
        <v>3</v>
      </c>
      <c r="E75" s="32">
        <f t="shared" si="17"/>
        <v>27</v>
      </c>
      <c r="F75" s="19" t="s">
        <v>2864</v>
      </c>
      <c r="G75" s="16" t="s">
        <v>2865</v>
      </c>
      <c r="H75" s="17" t="s">
        <v>2835</v>
      </c>
      <c r="I75" s="115" t="str">
        <f t="shared" ca="1" si="11"/>
        <v>.</v>
      </c>
      <c r="J75" s="16" t="s">
        <v>2856</v>
      </c>
      <c r="K75" s="16" t="s">
        <v>1194</v>
      </c>
      <c r="L75" s="16" t="s">
        <v>2857</v>
      </c>
      <c r="M75" s="16" t="s">
        <v>183</v>
      </c>
      <c r="N75" s="15">
        <v>2</v>
      </c>
      <c r="O75" s="15">
        <v>1971</v>
      </c>
      <c r="P75" s="15">
        <v>4</v>
      </c>
      <c r="Q75" s="16">
        <v>24</v>
      </c>
      <c r="R75" s="52" t="s">
        <v>804</v>
      </c>
      <c r="S75" s="50" t="s">
        <v>803</v>
      </c>
      <c r="T75" s="50"/>
      <c r="U75" s="69">
        <v>25</v>
      </c>
      <c r="V75" s="45" t="str">
        <f t="shared" si="20"/>
        <v>慣れと習熟騒音環境への慣れは成立しうるか−生物学側面からの問題点の現状−</v>
      </c>
      <c r="W75" s="70"/>
      <c r="X75" s="88">
        <v>65</v>
      </c>
      <c r="Y75" s="66"/>
      <c r="Z75" s="16"/>
    </row>
    <row r="76" spans="1:26" s="13" customFormat="1" ht="13.5" hidden="1" customHeight="1">
      <c r="A76" s="18">
        <v>4</v>
      </c>
      <c r="B76" s="32">
        <f t="shared" ca="1" si="14"/>
        <v>1971</v>
      </c>
      <c r="C76" s="15">
        <v>6</v>
      </c>
      <c r="D76" s="18">
        <v>5</v>
      </c>
      <c r="E76" s="32">
        <f t="shared" ref="E76:E107" si="21">IF(LEN($J76)&gt;0,IF($J76="●",U76,IF(LEN(D76)&gt;0,U76+D76-1,"")),"")</f>
        <v>29</v>
      </c>
      <c r="F76" s="19" t="s">
        <v>2858</v>
      </c>
      <c r="G76" s="16" t="s">
        <v>2866</v>
      </c>
      <c r="H76" s="17" t="s">
        <v>2835</v>
      </c>
      <c r="I76" s="115" t="str">
        <f t="shared" ref="I76:I139" ca="1" si="22">IF(OR($S$1,IF($N$2,OFFSET($O$2,0,ISERROR(FIND($F$2,OFFSET($G76,0,$T$2)))+$S$2),0)+IF($N$3,OFFSET($O$3,0,ISERROR(FIND($F$3,OFFSET($G76,0,$T$3)))+$S$3),0)+IF($N$4,OFFSET($O$4,0,ISERROR(FIND($F$4,OFFSET($G76,0,$T$4)))+$S$4),0)+IF($N$5,OFFSET($O$5,0,ISERROR(FIND($F$5,OFFSET($G76,0,$T$5)))+$S$5),0)+IF($N$6,OFFSET($O$6,0,ISERROR(FIND($F$6,OFFSET($G76,0,$T$6)))+$S$6),0)+IF($N$7,OFFSET($O$7,0,ISERROR(FIND($F$7,OFFSET($G76,0,$T$7)))+$S$7),0)+IF($N$8,OFFSET($O$8,0,ISERROR(FIND($F$8,OFFSET($G76,0,$T$8)))+$S$8),0)&gt;$Y$1),$W$28,$W$29)</f>
        <v>.</v>
      </c>
      <c r="J76" s="16" t="s">
        <v>2856</v>
      </c>
      <c r="K76" s="16" t="s">
        <v>1194</v>
      </c>
      <c r="L76" s="16" t="s">
        <v>2857</v>
      </c>
      <c r="M76" s="16" t="s">
        <v>7078</v>
      </c>
      <c r="N76" s="15">
        <v>2</v>
      </c>
      <c r="O76" s="15">
        <v>1971</v>
      </c>
      <c r="P76" s="15">
        <v>4</v>
      </c>
      <c r="Q76" s="16">
        <v>24</v>
      </c>
      <c r="R76" s="52" t="s">
        <v>804</v>
      </c>
      <c r="S76" s="50" t="s">
        <v>803</v>
      </c>
      <c r="T76" s="50"/>
      <c r="U76" s="69">
        <v>25</v>
      </c>
      <c r="V76" s="45" t="str">
        <f t="shared" si="20"/>
        <v>慣れと習熟[概要]司会のまとめ</v>
      </c>
      <c r="W76" s="70"/>
      <c r="X76" s="88">
        <v>66</v>
      </c>
      <c r="Y76" s="66"/>
      <c r="Z76" s="16"/>
    </row>
    <row r="77" spans="1:26" s="13" customFormat="1" ht="13.5" hidden="1" customHeight="1">
      <c r="A77" s="18">
        <v>4</v>
      </c>
      <c r="B77" s="32">
        <f t="shared" ca="1" si="14"/>
        <v>1971</v>
      </c>
      <c r="C77" s="15">
        <v>6</v>
      </c>
      <c r="D77" s="18">
        <v>4</v>
      </c>
      <c r="E77" s="32">
        <f t="shared" si="21"/>
        <v>28</v>
      </c>
      <c r="F77" s="19" t="s">
        <v>2310</v>
      </c>
      <c r="G77" s="16" t="s">
        <v>2867</v>
      </c>
      <c r="H77" s="17" t="s">
        <v>2835</v>
      </c>
      <c r="I77" s="115" t="str">
        <f t="shared" ca="1" si="22"/>
        <v>.</v>
      </c>
      <c r="J77" s="16" t="s">
        <v>2856</v>
      </c>
      <c r="K77" s="16" t="s">
        <v>1194</v>
      </c>
      <c r="L77" s="16" t="s">
        <v>2857</v>
      </c>
      <c r="M77" s="16" t="s">
        <v>183</v>
      </c>
      <c r="N77" s="15">
        <v>2</v>
      </c>
      <c r="O77" s="15">
        <v>1971</v>
      </c>
      <c r="P77" s="15">
        <v>4</v>
      </c>
      <c r="Q77" s="16">
        <v>24</v>
      </c>
      <c r="R77" s="52" t="s">
        <v>804</v>
      </c>
      <c r="S77" s="50" t="s">
        <v>803</v>
      </c>
      <c r="T77" s="50"/>
      <c r="U77" s="69">
        <v>25</v>
      </c>
      <c r="V77" s="45" t="str">
        <f t="shared" si="20"/>
        <v>慣れと習熟手足の左右差と習熟</v>
      </c>
      <c r="W77" s="70"/>
      <c r="X77" s="88">
        <v>67</v>
      </c>
      <c r="Y77" s="66"/>
      <c r="Z77" s="16"/>
    </row>
    <row r="78" spans="1:26" s="13" customFormat="1" ht="13.5" hidden="1" customHeight="1">
      <c r="A78" s="18">
        <v>4</v>
      </c>
      <c r="B78" s="32">
        <f t="shared" ca="1" si="14"/>
        <v>1971</v>
      </c>
      <c r="C78" s="15">
        <v>6</v>
      </c>
      <c r="D78" s="18">
        <v>4</v>
      </c>
      <c r="E78" s="32">
        <f t="shared" si="21"/>
        <v>28</v>
      </c>
      <c r="F78" s="19" t="s">
        <v>2311</v>
      </c>
      <c r="G78" s="16" t="s">
        <v>2868</v>
      </c>
      <c r="H78" s="17" t="s">
        <v>2835</v>
      </c>
      <c r="I78" s="115" t="str">
        <f t="shared" ca="1" si="22"/>
        <v>.</v>
      </c>
      <c r="J78" s="16" t="s">
        <v>2856</v>
      </c>
      <c r="K78" s="16" t="s">
        <v>1194</v>
      </c>
      <c r="L78" s="16" t="s">
        <v>2857</v>
      </c>
      <c r="M78" s="16" t="s">
        <v>183</v>
      </c>
      <c r="N78" s="15">
        <v>2</v>
      </c>
      <c r="O78" s="15">
        <v>1971</v>
      </c>
      <c r="P78" s="15">
        <v>4</v>
      </c>
      <c r="Q78" s="16">
        <v>24</v>
      </c>
      <c r="R78" s="52" t="s">
        <v>804</v>
      </c>
      <c r="S78" s="50" t="s">
        <v>803</v>
      </c>
      <c r="T78" s="50"/>
      <c r="U78" s="69">
        <v>25</v>
      </c>
      <c r="V78" s="45" t="str">
        <f t="shared" si="20"/>
        <v>慣れと習熟習熟と心身反応</v>
      </c>
      <c r="W78" s="70"/>
      <c r="X78" s="88">
        <v>68</v>
      </c>
      <c r="Y78" s="66"/>
      <c r="Z78" s="16"/>
    </row>
    <row r="79" spans="1:26" ht="13.5" hidden="1" customHeight="1">
      <c r="A79" s="29">
        <f t="shared" ref="A79:A110" ca="1" si="23">IF(LEN($J79)&gt;0,IF($J79="●",K79,OFFSET(A79,IF(LEN(OFFSET(A79,-1,0))&gt;=1,-1,-2),0)),"")</f>
        <v>4</v>
      </c>
      <c r="B79" s="32">
        <f t="shared" ca="1" si="14"/>
        <v>1971</v>
      </c>
      <c r="C79" s="32">
        <f t="shared" ref="C79:C110" ca="1" si="24">IF(LEN($J79)&gt;0,IF($J79="●",O79,OFFSET(C79,IF(LEN(OFFSET(C79,-1,0))&gt;=1,-1,-2),0)),"")</f>
        <v>6</v>
      </c>
      <c r="D79" s="28">
        <v>5</v>
      </c>
      <c r="E79" s="32">
        <f t="shared" ca="1" si="21"/>
        <v>29</v>
      </c>
      <c r="F79" s="28" t="str">
        <f>H79&amp;IF(LEN(O79)&gt;0,$W$18&amp;IF(LEN(O79)&gt;3,O79&amp;"年度","第"&amp;O79&amp;IF(LEN(P79)&gt;0,"期","回"))&amp;IF(LEN(P79)&gt;0,"第"&amp;P79&amp;"回",""),"")</f>
        <v>総会：第6回</v>
      </c>
      <c r="G79" s="40"/>
      <c r="H79" s="40" t="s">
        <v>7100</v>
      </c>
      <c r="I79" s="115" t="str">
        <f t="shared" ca="1" si="22"/>
        <v>.</v>
      </c>
      <c r="J79" s="40" t="s">
        <v>7111</v>
      </c>
      <c r="K79" s="40" t="s">
        <v>1050</v>
      </c>
      <c r="L79" s="40" t="s">
        <v>7100</v>
      </c>
      <c r="M79" s="40"/>
      <c r="N79" s="47"/>
      <c r="O79" s="47">
        <v>6</v>
      </c>
      <c r="P79" s="47"/>
      <c r="Q79" s="40"/>
      <c r="R79" s="40"/>
      <c r="S79" s="48"/>
      <c r="T79" s="48"/>
      <c r="U79" s="31">
        <f t="shared" ref="U79:U110" ca="1" si="25">IF(LEN($J79)&gt;0,IF($J79="●",Q79,OFFSET(U79,IF(LEN(OFFSET(U79,-1,0))&gt;=1,-1,-2),0)),"")</f>
        <v>25</v>
      </c>
      <c r="V79" s="45" t="str">
        <f t="shared" si="20"/>
        <v>総会総会：第6回</v>
      </c>
      <c r="W79" s="51"/>
      <c r="X79" s="88">
        <v>69</v>
      </c>
      <c r="Y79" s="65"/>
      <c r="Z79" s="46"/>
    </row>
    <row r="80" spans="1:26" ht="13.5" hidden="1" customHeight="1">
      <c r="A80" s="29">
        <f t="shared" ca="1" si="23"/>
        <v>4</v>
      </c>
      <c r="B80" s="32">
        <f t="shared" ca="1" si="14"/>
        <v>1971</v>
      </c>
      <c r="C80" s="32">
        <f t="shared" ca="1" si="24"/>
        <v>6</v>
      </c>
      <c r="D80" s="28">
        <v>6</v>
      </c>
      <c r="E80" s="32">
        <f t="shared" ca="1" si="21"/>
        <v>30</v>
      </c>
      <c r="F80" s="40" t="s">
        <v>810</v>
      </c>
      <c r="G80" s="40" t="s">
        <v>2312</v>
      </c>
      <c r="H80" s="43" t="s">
        <v>7125</v>
      </c>
      <c r="I80" s="115" t="str">
        <f t="shared" ca="1" si="22"/>
        <v>.</v>
      </c>
      <c r="J80" s="40" t="s">
        <v>7205</v>
      </c>
      <c r="K80" s="40"/>
      <c r="L80" s="43" t="s">
        <v>810</v>
      </c>
      <c r="M80" s="40"/>
      <c r="N80" s="47"/>
      <c r="O80" s="47"/>
      <c r="P80" s="47"/>
      <c r="Q80" s="40"/>
      <c r="R80" s="40"/>
      <c r="S80" s="48"/>
      <c r="T80" s="48"/>
      <c r="U80" s="31">
        <f t="shared" ca="1" si="25"/>
        <v>25</v>
      </c>
      <c r="V80" s="45" t="str">
        <f t="shared" si="20"/>
        <v>？話題らん</v>
      </c>
      <c r="W80" s="51"/>
      <c r="X80" s="88">
        <v>70</v>
      </c>
      <c r="Y80" s="65"/>
      <c r="Z80" s="46"/>
    </row>
    <row r="81" spans="1:26" ht="13.5" hidden="1" customHeight="1">
      <c r="A81" s="29">
        <f t="shared" ca="1" si="23"/>
        <v>4</v>
      </c>
      <c r="B81" s="32">
        <f t="shared" ca="1" si="14"/>
        <v>1971</v>
      </c>
      <c r="C81" s="32">
        <f t="shared" ca="1" si="24"/>
        <v>6</v>
      </c>
      <c r="D81" s="28">
        <v>6</v>
      </c>
      <c r="E81" s="32">
        <f t="shared" ca="1" si="21"/>
        <v>30</v>
      </c>
      <c r="F81" s="40" t="s">
        <v>810</v>
      </c>
      <c r="G81" s="40" t="s">
        <v>2313</v>
      </c>
      <c r="H81" s="43" t="s">
        <v>7126</v>
      </c>
      <c r="I81" s="115" t="str">
        <f t="shared" ca="1" si="22"/>
        <v>.</v>
      </c>
      <c r="J81" s="40" t="s">
        <v>7205</v>
      </c>
      <c r="K81" s="40"/>
      <c r="L81" s="43" t="s">
        <v>810</v>
      </c>
      <c r="M81" s="40"/>
      <c r="N81" s="47"/>
      <c r="O81" s="47"/>
      <c r="P81" s="47"/>
      <c r="Q81" s="40"/>
      <c r="R81" s="40"/>
      <c r="S81" s="48"/>
      <c r="T81" s="48"/>
      <c r="U81" s="31">
        <f t="shared" ca="1" si="25"/>
        <v>25</v>
      </c>
      <c r="V81" s="45" t="str">
        <f t="shared" si="20"/>
        <v>？話題らん</v>
      </c>
      <c r="W81" s="51"/>
      <c r="X81" s="88">
        <v>71</v>
      </c>
      <c r="Y81" s="65"/>
      <c r="Z81" s="46"/>
    </row>
    <row r="82" spans="1:26" ht="13.5" hidden="1" customHeight="1">
      <c r="A82" s="29">
        <f t="shared" ca="1" si="23"/>
        <v>4</v>
      </c>
      <c r="B82" s="32">
        <f t="shared" ca="1" si="14"/>
        <v>1971</v>
      </c>
      <c r="C82" s="32">
        <f t="shared" ca="1" si="24"/>
        <v>6</v>
      </c>
      <c r="D82" s="28">
        <v>7</v>
      </c>
      <c r="E82" s="32">
        <f t="shared" ca="1" si="21"/>
        <v>31</v>
      </c>
      <c r="F82" s="40" t="s">
        <v>2314</v>
      </c>
      <c r="G82" s="40" t="s">
        <v>7847</v>
      </c>
      <c r="H82" s="43" t="s">
        <v>7126</v>
      </c>
      <c r="I82" s="115" t="str">
        <f t="shared" ca="1" si="22"/>
        <v>.</v>
      </c>
      <c r="J82" s="40" t="s">
        <v>7205</v>
      </c>
      <c r="K82" s="40"/>
      <c r="L82" s="43" t="s">
        <v>810</v>
      </c>
      <c r="M82" s="40"/>
      <c r="N82" s="47"/>
      <c r="O82" s="47"/>
      <c r="P82" s="47"/>
      <c r="Q82" s="40"/>
      <c r="R82" s="40"/>
      <c r="S82" s="48"/>
      <c r="T82" s="48"/>
      <c r="U82" s="31">
        <f t="shared" ca="1" si="25"/>
        <v>25</v>
      </c>
      <c r="V82" s="45" t="str">
        <f t="shared" si="20"/>
        <v>？ニューギニア渡航を前にして</v>
      </c>
      <c r="W82" s="51"/>
      <c r="X82" s="88">
        <v>72</v>
      </c>
      <c r="Y82" s="65"/>
      <c r="Z82" s="46"/>
    </row>
    <row r="83" spans="1:26" ht="13.5" hidden="1" customHeight="1">
      <c r="A83" s="29">
        <f t="shared" ca="1" si="23"/>
        <v>4</v>
      </c>
      <c r="B83" s="32">
        <f t="shared" ca="1" si="14"/>
        <v>1971</v>
      </c>
      <c r="C83" s="32">
        <f t="shared" ca="1" si="24"/>
        <v>6</v>
      </c>
      <c r="D83" s="28">
        <v>8</v>
      </c>
      <c r="E83" s="32">
        <f t="shared" ca="1" si="21"/>
        <v>32</v>
      </c>
      <c r="F83" s="40" t="s">
        <v>2315</v>
      </c>
      <c r="G83" s="40" t="s">
        <v>7866</v>
      </c>
      <c r="H83" s="43"/>
      <c r="I83" s="115" t="str">
        <f t="shared" ca="1" si="22"/>
        <v>.</v>
      </c>
      <c r="J83" s="40" t="s">
        <v>1700</v>
      </c>
      <c r="K83" s="40" t="s">
        <v>1300</v>
      </c>
      <c r="L83" s="43"/>
      <c r="M83" s="40"/>
      <c r="N83" s="47"/>
      <c r="O83" s="47"/>
      <c r="P83" s="47"/>
      <c r="Q83" s="40"/>
      <c r="R83" s="40"/>
      <c r="S83" s="48" t="s">
        <v>802</v>
      </c>
      <c r="T83" s="48"/>
      <c r="U83" s="31">
        <f t="shared" ca="1" si="25"/>
        <v>25</v>
      </c>
      <c r="V83" s="45" t="str">
        <f t="shared" si="20"/>
        <v>東大学教室における働態学研究の一側面</v>
      </c>
      <c r="W83" s="51"/>
      <c r="X83" s="88">
        <v>73</v>
      </c>
      <c r="Y83" s="65"/>
      <c r="Z83" s="46"/>
    </row>
    <row r="84" spans="1:26" ht="13.5" hidden="1" customHeight="1">
      <c r="A84" s="29">
        <f t="shared" ca="1" si="23"/>
        <v>4</v>
      </c>
      <c r="B84" s="32">
        <f t="shared" ca="1" si="14"/>
        <v>1971</v>
      </c>
      <c r="C84" s="32">
        <f t="shared" ca="1" si="24"/>
        <v>6</v>
      </c>
      <c r="D84" s="28">
        <v>8</v>
      </c>
      <c r="E84" s="32">
        <f t="shared" ca="1" si="21"/>
        <v>32</v>
      </c>
      <c r="F84" s="40" t="s">
        <v>894</v>
      </c>
      <c r="G84" s="40"/>
      <c r="H84" s="43"/>
      <c r="I84" s="115" t="str">
        <f t="shared" ca="1" si="22"/>
        <v>.</v>
      </c>
      <c r="J84" s="40" t="s">
        <v>7111</v>
      </c>
      <c r="K84" s="40" t="s">
        <v>2762</v>
      </c>
      <c r="L84" s="40" t="s">
        <v>2724</v>
      </c>
      <c r="M84" s="40"/>
      <c r="N84" s="47"/>
      <c r="O84" s="47"/>
      <c r="P84" s="47"/>
      <c r="Q84" s="40"/>
      <c r="R84" s="40"/>
      <c r="S84" s="48" t="s">
        <v>802</v>
      </c>
      <c r="T84" s="48"/>
      <c r="U84" s="31">
        <f t="shared" ca="1" si="25"/>
        <v>25</v>
      </c>
      <c r="V84" s="45" t="str">
        <f t="shared" si="20"/>
        <v>あとがき</v>
      </c>
      <c r="W84" s="51"/>
      <c r="X84" s="88">
        <v>74</v>
      </c>
      <c r="Y84" s="65"/>
      <c r="Z84" s="46"/>
    </row>
    <row r="85" spans="1:26" ht="13.5" hidden="1" customHeight="1">
      <c r="A85" s="29" t="str">
        <f t="shared" ca="1" si="23"/>
        <v>5</v>
      </c>
      <c r="B85" s="32">
        <f t="shared" ca="1" si="14"/>
        <v>1971</v>
      </c>
      <c r="C85" s="32">
        <f t="shared" ca="1" si="24"/>
        <v>9</v>
      </c>
      <c r="D85" s="28">
        <v>0</v>
      </c>
      <c r="E85" s="32" t="str">
        <f t="shared" ca="1" si="21"/>
        <v>33</v>
      </c>
      <c r="F85" s="28" t="str">
        <f ca="1">$W$11&amp;$A85&amp;$W$12&amp;B85&amp;$W$13&amp;TEXT($C85,"00")&amp;$W$14&amp;TEXT($P85,"00")&amp;IF(LEN(U85)&gt;=1,$W$15&amp;$U85&amp;$W$16,"")&amp;$W$17&amp;$H85</f>
        <v xml:space="preserve">第5号1971年09/01[33]:合宿談話会　“フィールド・ワーク”-その方法と問題点- </v>
      </c>
      <c r="G85" s="40"/>
      <c r="H85" s="43" t="s">
        <v>6837</v>
      </c>
      <c r="I85" s="115" t="str">
        <f t="shared" ca="1" si="22"/>
        <v>.</v>
      </c>
      <c r="J85" s="40" t="s">
        <v>1179</v>
      </c>
      <c r="K85" s="40" t="s">
        <v>1314</v>
      </c>
      <c r="L85" s="43"/>
      <c r="M85" s="40"/>
      <c r="N85" s="47">
        <v>1971</v>
      </c>
      <c r="O85" s="47">
        <v>9</v>
      </c>
      <c r="P85" s="47">
        <v>1</v>
      </c>
      <c r="Q85" s="40" t="s">
        <v>1283</v>
      </c>
      <c r="R85" s="40"/>
      <c r="S85" s="48"/>
      <c r="T85" s="48"/>
      <c r="U85" s="31" t="str">
        <f t="shared" ca="1" si="25"/>
        <v>33</v>
      </c>
      <c r="V85" s="45" t="str">
        <f t="shared" ca="1" si="20"/>
        <v xml:space="preserve">合宿談話会　“フィールド・ワーク”-その方法と問題点- 第5号1971年09/01[33]:合宿談話会　“フィールド・ワーク”-その方法と問題点- </v>
      </c>
      <c r="W85" s="51"/>
      <c r="X85" s="88">
        <v>75</v>
      </c>
      <c r="Y85" s="65"/>
      <c r="Z85" s="46"/>
    </row>
    <row r="86" spans="1:26" ht="13.5" hidden="1" customHeight="1">
      <c r="A86" s="29" t="str">
        <f t="shared" ca="1" si="23"/>
        <v>5</v>
      </c>
      <c r="B86" s="32">
        <f t="shared" ca="1" si="14"/>
        <v>1971</v>
      </c>
      <c r="C86" s="32">
        <f t="shared" ca="1" si="24"/>
        <v>9</v>
      </c>
      <c r="D86" s="28">
        <v>1</v>
      </c>
      <c r="E86" s="32">
        <f t="shared" ca="1" si="21"/>
        <v>33</v>
      </c>
      <c r="F86" s="28" t="str">
        <f>M86&amp;"（"&amp;J86&amp;$W$19&amp;K86&amp;IF(LEN(N86)&gt;0," 第"&amp;N86&amp;$W$21,"")&amp;" "&amp;O86&amp;"/"&amp;P86&amp;$W$20&amp;S86&amp;IF(LEN(H86)&gt;0,$W$19&amp;H86,"")&amp;"）"</f>
        <v>抄録（研修・催事/発表会 1971/8、敷島館/“フィールド・ワーク”-その方法と問題点- ）</v>
      </c>
      <c r="G86" s="40" t="s">
        <v>280</v>
      </c>
      <c r="H86" s="43" t="s">
        <v>2836</v>
      </c>
      <c r="I86" s="115" t="str">
        <f t="shared" ca="1" si="22"/>
        <v>.</v>
      </c>
      <c r="J86" s="40" t="s">
        <v>7780</v>
      </c>
      <c r="K86" s="40" t="s">
        <v>7538</v>
      </c>
      <c r="L86" s="40" t="s">
        <v>6939</v>
      </c>
      <c r="M86" s="40" t="s">
        <v>1486</v>
      </c>
      <c r="N86" s="47"/>
      <c r="O86" s="15">
        <v>1971</v>
      </c>
      <c r="P86" s="15">
        <v>8</v>
      </c>
      <c r="Q86" s="40" t="s">
        <v>246</v>
      </c>
      <c r="R86" s="40" t="s">
        <v>247</v>
      </c>
      <c r="S86" s="48" t="s">
        <v>248</v>
      </c>
      <c r="T86" s="48"/>
      <c r="U86" s="31" t="str">
        <f t="shared" ca="1" si="25"/>
        <v>33</v>
      </c>
      <c r="V86" s="45" t="str">
        <f t="shared" si="20"/>
        <v>“フィールド・ワーク”-その方法と問題点- 抄録（研修・催事/発表会 1971/8、敷島館/“フィールド・ワーク”-その方法と問題点- ）</v>
      </c>
      <c r="W86" s="51"/>
      <c r="X86" s="88">
        <v>76</v>
      </c>
      <c r="Y86" s="65"/>
      <c r="Z86" s="46"/>
    </row>
    <row r="87" spans="1:26" ht="13.5" hidden="1" customHeight="1">
      <c r="A87" s="29" t="str">
        <f t="shared" ca="1" si="23"/>
        <v>5</v>
      </c>
      <c r="B87" s="32">
        <f t="shared" ca="1" si="14"/>
        <v>1971</v>
      </c>
      <c r="C87" s="32">
        <f t="shared" ca="1" si="24"/>
        <v>9</v>
      </c>
      <c r="D87" s="28">
        <v>1</v>
      </c>
      <c r="E87" s="32">
        <f t="shared" ca="1" si="21"/>
        <v>33</v>
      </c>
      <c r="F87" s="40" t="s">
        <v>2318</v>
      </c>
      <c r="G87" s="40" t="s">
        <v>226</v>
      </c>
      <c r="H87" s="43" t="s">
        <v>2836</v>
      </c>
      <c r="I87" s="115" t="str">
        <f t="shared" ca="1" si="22"/>
        <v>.</v>
      </c>
      <c r="J87" s="40" t="s">
        <v>7780</v>
      </c>
      <c r="K87" s="40" t="s">
        <v>7538</v>
      </c>
      <c r="L87" s="40" t="s">
        <v>7090</v>
      </c>
      <c r="M87" s="40" t="s">
        <v>1302</v>
      </c>
      <c r="N87" s="47"/>
      <c r="O87" s="15">
        <v>1971</v>
      </c>
      <c r="P87" s="15">
        <v>8</v>
      </c>
      <c r="Q87" s="40" t="s">
        <v>246</v>
      </c>
      <c r="R87" s="40" t="s">
        <v>247</v>
      </c>
      <c r="S87" s="48" t="s">
        <v>248</v>
      </c>
      <c r="T87" s="48"/>
      <c r="U87" s="31" t="str">
        <f t="shared" ca="1" si="25"/>
        <v>33</v>
      </c>
      <c r="V87" s="45" t="str">
        <f t="shared" si="20"/>
        <v>“フィールド・ワーク”-その方法と問題点- 第1日</v>
      </c>
      <c r="W87" s="51"/>
      <c r="X87" s="88">
        <v>77</v>
      </c>
      <c r="Y87" s="65"/>
      <c r="Z87" s="46"/>
    </row>
    <row r="88" spans="1:26" ht="13.5" hidden="1" customHeight="1">
      <c r="A88" s="29" t="str">
        <f t="shared" ca="1" si="23"/>
        <v>5</v>
      </c>
      <c r="B88" s="32">
        <f t="shared" ca="1" si="14"/>
        <v>1971</v>
      </c>
      <c r="C88" s="32">
        <f t="shared" ca="1" si="24"/>
        <v>9</v>
      </c>
      <c r="D88" s="28">
        <v>1</v>
      </c>
      <c r="E88" s="32">
        <f t="shared" ca="1" si="21"/>
        <v>33</v>
      </c>
      <c r="F88" s="40" t="s">
        <v>227</v>
      </c>
      <c r="G88" s="40" t="s">
        <v>805</v>
      </c>
      <c r="H88" s="43" t="s">
        <v>2836</v>
      </c>
      <c r="I88" s="115" t="str">
        <f t="shared" ca="1" si="22"/>
        <v>.</v>
      </c>
      <c r="J88" s="40" t="s">
        <v>7780</v>
      </c>
      <c r="K88" s="40" t="s">
        <v>7538</v>
      </c>
      <c r="L88" s="40" t="s">
        <v>7090</v>
      </c>
      <c r="M88" s="40" t="s">
        <v>1486</v>
      </c>
      <c r="N88" s="47"/>
      <c r="O88" s="15">
        <v>1971</v>
      </c>
      <c r="P88" s="15">
        <v>8</v>
      </c>
      <c r="Q88" s="40" t="s">
        <v>246</v>
      </c>
      <c r="R88" s="40" t="s">
        <v>247</v>
      </c>
      <c r="S88" s="48" t="s">
        <v>248</v>
      </c>
      <c r="T88" s="48"/>
      <c r="U88" s="31" t="str">
        <f t="shared" ca="1" si="25"/>
        <v>33</v>
      </c>
      <c r="V88" s="45" t="str">
        <f t="shared" si="20"/>
        <v>“フィールド・ワーク”-その方法と問題点- 話題提供1．</v>
      </c>
      <c r="W88" s="51"/>
      <c r="X88" s="88">
        <v>78</v>
      </c>
      <c r="Y88" s="65"/>
      <c r="Z88" s="46"/>
    </row>
    <row r="89" spans="1:26" ht="13.5" hidden="1" customHeight="1">
      <c r="A89" s="29" t="str">
        <f t="shared" ca="1" si="23"/>
        <v>5</v>
      </c>
      <c r="B89" s="32">
        <f t="shared" ca="1" si="14"/>
        <v>1971</v>
      </c>
      <c r="C89" s="32">
        <f t="shared" ca="1" si="24"/>
        <v>9</v>
      </c>
      <c r="D89" s="28">
        <v>1</v>
      </c>
      <c r="E89" s="32">
        <f t="shared" ca="1" si="21"/>
        <v>33</v>
      </c>
      <c r="F89" s="40" t="s">
        <v>228</v>
      </c>
      <c r="G89" s="40" t="s">
        <v>8007</v>
      </c>
      <c r="H89" s="43" t="s">
        <v>2836</v>
      </c>
      <c r="I89" s="115" t="str">
        <f t="shared" ca="1" si="22"/>
        <v>.</v>
      </c>
      <c r="J89" s="40" t="s">
        <v>7780</v>
      </c>
      <c r="K89" s="40" t="s">
        <v>7538</v>
      </c>
      <c r="L89" s="40" t="s">
        <v>7090</v>
      </c>
      <c r="M89" s="40" t="s">
        <v>1486</v>
      </c>
      <c r="N89" s="47"/>
      <c r="O89" s="15">
        <v>1971</v>
      </c>
      <c r="P89" s="15">
        <v>8</v>
      </c>
      <c r="Q89" s="40" t="s">
        <v>246</v>
      </c>
      <c r="R89" s="40" t="s">
        <v>247</v>
      </c>
      <c r="S89" s="48" t="s">
        <v>248</v>
      </c>
      <c r="T89" s="48"/>
      <c r="U89" s="31" t="str">
        <f t="shared" ca="1" si="25"/>
        <v>33</v>
      </c>
      <c r="V89" s="45" t="str">
        <f t="shared" si="20"/>
        <v>“フィールド・ワーク”-その方法と問題点- 話題提供2．</v>
      </c>
      <c r="W89" s="51"/>
      <c r="X89" s="88">
        <v>79</v>
      </c>
      <c r="Y89" s="65"/>
      <c r="Z89" s="46"/>
    </row>
    <row r="90" spans="1:26" ht="13.5" hidden="1" customHeight="1">
      <c r="A90" s="29" t="str">
        <f t="shared" ca="1" si="23"/>
        <v>5</v>
      </c>
      <c r="B90" s="32">
        <f t="shared" ca="1" si="14"/>
        <v>1971</v>
      </c>
      <c r="C90" s="32">
        <f t="shared" ca="1" si="24"/>
        <v>9</v>
      </c>
      <c r="D90" s="28">
        <v>1</v>
      </c>
      <c r="E90" s="32">
        <f t="shared" ca="1" si="21"/>
        <v>33</v>
      </c>
      <c r="F90" s="40" t="s">
        <v>229</v>
      </c>
      <c r="G90" s="43" t="s">
        <v>7811</v>
      </c>
      <c r="H90" s="43" t="s">
        <v>2836</v>
      </c>
      <c r="I90" s="115" t="str">
        <f t="shared" ca="1" si="22"/>
        <v>.</v>
      </c>
      <c r="J90" s="40" t="s">
        <v>7780</v>
      </c>
      <c r="K90" s="40" t="s">
        <v>7538</v>
      </c>
      <c r="L90" s="40" t="s">
        <v>7626</v>
      </c>
      <c r="M90" s="40" t="s">
        <v>1486</v>
      </c>
      <c r="N90" s="47"/>
      <c r="O90" s="15">
        <v>1971</v>
      </c>
      <c r="P90" s="15">
        <v>8</v>
      </c>
      <c r="Q90" s="40" t="s">
        <v>246</v>
      </c>
      <c r="R90" s="40" t="s">
        <v>247</v>
      </c>
      <c r="S90" s="48" t="s">
        <v>248</v>
      </c>
      <c r="T90" s="48"/>
      <c r="U90" s="31" t="str">
        <f t="shared" ca="1" si="25"/>
        <v>33</v>
      </c>
      <c r="V90" s="45" t="str">
        <f t="shared" si="20"/>
        <v>“フィールド・ワーク”-その方法と問題点- 討論</v>
      </c>
      <c r="W90" s="51"/>
      <c r="X90" s="88">
        <v>80</v>
      </c>
      <c r="Y90" s="65"/>
      <c r="Z90" s="46"/>
    </row>
    <row r="91" spans="1:26" ht="13.5" hidden="1" customHeight="1">
      <c r="A91" s="29" t="str">
        <f t="shared" ca="1" si="23"/>
        <v>5</v>
      </c>
      <c r="B91" s="32">
        <f t="shared" ca="1" si="14"/>
        <v>1971</v>
      </c>
      <c r="C91" s="32">
        <f t="shared" ca="1" si="24"/>
        <v>9</v>
      </c>
      <c r="D91" s="28">
        <v>2</v>
      </c>
      <c r="E91" s="32">
        <f t="shared" ca="1" si="21"/>
        <v>34</v>
      </c>
      <c r="F91" s="40" t="s">
        <v>230</v>
      </c>
      <c r="G91" s="40" t="s">
        <v>231</v>
      </c>
      <c r="H91" s="43" t="s">
        <v>2836</v>
      </c>
      <c r="I91" s="115" t="str">
        <f t="shared" ca="1" si="22"/>
        <v>.</v>
      </c>
      <c r="J91" s="40" t="s">
        <v>7780</v>
      </c>
      <c r="K91" s="40" t="s">
        <v>7538</v>
      </c>
      <c r="L91" s="40" t="s">
        <v>7090</v>
      </c>
      <c r="M91" s="40" t="s">
        <v>1302</v>
      </c>
      <c r="N91" s="47"/>
      <c r="O91" s="15">
        <v>1971</v>
      </c>
      <c r="P91" s="15">
        <v>8</v>
      </c>
      <c r="Q91" s="40" t="s">
        <v>246</v>
      </c>
      <c r="R91" s="40" t="s">
        <v>247</v>
      </c>
      <c r="S91" s="48" t="s">
        <v>248</v>
      </c>
      <c r="T91" s="48"/>
      <c r="U91" s="31" t="str">
        <f t="shared" ca="1" si="25"/>
        <v>33</v>
      </c>
      <c r="V91" s="45" t="str">
        <f t="shared" si="20"/>
        <v>“フィールド・ワーク”-その方法と問題点- 第2日</v>
      </c>
      <c r="W91" s="51"/>
      <c r="X91" s="88">
        <v>81</v>
      </c>
      <c r="Y91" s="65"/>
      <c r="Z91" s="46"/>
    </row>
    <row r="92" spans="1:26" ht="13.5" hidden="1" customHeight="1">
      <c r="A92" s="29" t="str">
        <f t="shared" ca="1" si="23"/>
        <v>5</v>
      </c>
      <c r="B92" s="32">
        <f t="shared" ca="1" si="14"/>
        <v>1971</v>
      </c>
      <c r="C92" s="32">
        <f t="shared" ca="1" si="24"/>
        <v>9</v>
      </c>
      <c r="D92" s="28">
        <v>2</v>
      </c>
      <c r="E92" s="32">
        <f t="shared" ca="1" si="21"/>
        <v>34</v>
      </c>
      <c r="F92" s="40" t="s">
        <v>232</v>
      </c>
      <c r="G92" s="40" t="s">
        <v>8008</v>
      </c>
      <c r="H92" s="43" t="s">
        <v>2836</v>
      </c>
      <c r="I92" s="115" t="str">
        <f t="shared" ca="1" si="22"/>
        <v>.</v>
      </c>
      <c r="J92" s="40" t="s">
        <v>7780</v>
      </c>
      <c r="K92" s="40" t="s">
        <v>7538</v>
      </c>
      <c r="L92" s="40" t="s">
        <v>7090</v>
      </c>
      <c r="M92" s="40" t="s">
        <v>1486</v>
      </c>
      <c r="N92" s="47"/>
      <c r="O92" s="15">
        <v>1971</v>
      </c>
      <c r="P92" s="15">
        <v>8</v>
      </c>
      <c r="Q92" s="40" t="s">
        <v>246</v>
      </c>
      <c r="R92" s="40" t="s">
        <v>247</v>
      </c>
      <c r="S92" s="48" t="s">
        <v>248</v>
      </c>
      <c r="T92" s="48"/>
      <c r="U92" s="31" t="str">
        <f t="shared" ca="1" si="25"/>
        <v>33</v>
      </c>
      <c r="V92" s="45" t="str">
        <f t="shared" si="20"/>
        <v>“フィールド・ワーク”-その方法と問題点- 話題提供3．</v>
      </c>
      <c r="W92" s="51"/>
      <c r="X92" s="88">
        <v>82</v>
      </c>
      <c r="Y92" s="65"/>
      <c r="Z92" s="46"/>
    </row>
    <row r="93" spans="1:26" ht="13.5" hidden="1" customHeight="1">
      <c r="A93" s="29" t="str">
        <f t="shared" ca="1" si="23"/>
        <v>5</v>
      </c>
      <c r="B93" s="32">
        <f t="shared" ca="1" si="14"/>
        <v>1971</v>
      </c>
      <c r="C93" s="32">
        <f t="shared" ca="1" si="24"/>
        <v>9</v>
      </c>
      <c r="D93" s="28">
        <v>3</v>
      </c>
      <c r="E93" s="32">
        <f t="shared" ca="1" si="21"/>
        <v>35</v>
      </c>
      <c r="F93" s="40" t="s">
        <v>233</v>
      </c>
      <c r="G93" s="40" t="s">
        <v>811</v>
      </c>
      <c r="H93" s="43" t="s">
        <v>2836</v>
      </c>
      <c r="I93" s="115" t="str">
        <f t="shared" ca="1" si="22"/>
        <v>.</v>
      </c>
      <c r="J93" s="40" t="s">
        <v>7780</v>
      </c>
      <c r="K93" s="40" t="s">
        <v>7538</v>
      </c>
      <c r="L93" s="40" t="s">
        <v>7090</v>
      </c>
      <c r="M93" s="40" t="s">
        <v>1486</v>
      </c>
      <c r="N93" s="47"/>
      <c r="O93" s="15">
        <v>1971</v>
      </c>
      <c r="P93" s="15">
        <v>8</v>
      </c>
      <c r="Q93" s="40" t="s">
        <v>246</v>
      </c>
      <c r="R93" s="40" t="s">
        <v>247</v>
      </c>
      <c r="S93" s="48" t="s">
        <v>248</v>
      </c>
      <c r="T93" s="48"/>
      <c r="U93" s="31" t="str">
        <f t="shared" ca="1" si="25"/>
        <v>33</v>
      </c>
      <c r="V93" s="45" t="str">
        <f t="shared" si="20"/>
        <v>“フィールド・ワーク”-その方法と問題点- 話題提供4．</v>
      </c>
      <c r="W93" s="51"/>
      <c r="X93" s="88">
        <v>83</v>
      </c>
      <c r="Y93" s="65"/>
      <c r="Z93" s="46"/>
    </row>
    <row r="94" spans="1:26" ht="13.5" hidden="1" customHeight="1">
      <c r="A94" s="29" t="str">
        <f t="shared" ca="1" si="23"/>
        <v>5</v>
      </c>
      <c r="B94" s="32">
        <f t="shared" ca="1" si="14"/>
        <v>1971</v>
      </c>
      <c r="C94" s="32">
        <f t="shared" ca="1" si="24"/>
        <v>9</v>
      </c>
      <c r="D94" s="28">
        <v>3</v>
      </c>
      <c r="E94" s="32">
        <f t="shared" ca="1" si="21"/>
        <v>35</v>
      </c>
      <c r="F94" s="40" t="s">
        <v>234</v>
      </c>
      <c r="G94" s="40" t="s">
        <v>235</v>
      </c>
      <c r="H94" s="43" t="s">
        <v>2836</v>
      </c>
      <c r="I94" s="115" t="str">
        <f t="shared" ca="1" si="22"/>
        <v>.</v>
      </c>
      <c r="J94" s="40" t="s">
        <v>7780</v>
      </c>
      <c r="K94" s="40" t="s">
        <v>7538</v>
      </c>
      <c r="L94" s="40" t="s">
        <v>7090</v>
      </c>
      <c r="M94" s="40" t="s">
        <v>1486</v>
      </c>
      <c r="N94" s="47"/>
      <c r="O94" s="15">
        <v>1971</v>
      </c>
      <c r="P94" s="15">
        <v>8</v>
      </c>
      <c r="Q94" s="40" t="s">
        <v>246</v>
      </c>
      <c r="R94" s="40" t="s">
        <v>247</v>
      </c>
      <c r="S94" s="48" t="s">
        <v>248</v>
      </c>
      <c r="T94" s="48"/>
      <c r="U94" s="31" t="str">
        <f t="shared" ca="1" si="25"/>
        <v>33</v>
      </c>
      <c r="V94" s="45" t="str">
        <f t="shared" si="20"/>
        <v>“フィールド・ワーク”-その方法と問題点- 話題提供5．</v>
      </c>
      <c r="W94" s="51"/>
      <c r="X94" s="88">
        <v>84</v>
      </c>
      <c r="Y94" s="65"/>
      <c r="Z94" s="46"/>
    </row>
    <row r="95" spans="1:26" ht="13.5" hidden="1" customHeight="1">
      <c r="A95" s="29" t="str">
        <f t="shared" ca="1" si="23"/>
        <v>5</v>
      </c>
      <c r="B95" s="32">
        <f t="shared" ca="1" si="14"/>
        <v>1971</v>
      </c>
      <c r="C95" s="32">
        <f t="shared" ca="1" si="24"/>
        <v>9</v>
      </c>
      <c r="D95" s="28">
        <v>3</v>
      </c>
      <c r="E95" s="32">
        <f t="shared" ca="1" si="21"/>
        <v>35</v>
      </c>
      <c r="F95" s="40" t="s">
        <v>236</v>
      </c>
      <c r="G95" s="40" t="s">
        <v>789</v>
      </c>
      <c r="H95" s="43" t="s">
        <v>2836</v>
      </c>
      <c r="I95" s="115" t="str">
        <f t="shared" ca="1" si="22"/>
        <v>.</v>
      </c>
      <c r="J95" s="40" t="s">
        <v>7780</v>
      </c>
      <c r="K95" s="40" t="s">
        <v>7538</v>
      </c>
      <c r="L95" s="40" t="s">
        <v>7090</v>
      </c>
      <c r="M95" s="40" t="s">
        <v>1486</v>
      </c>
      <c r="N95" s="47"/>
      <c r="O95" s="15">
        <v>1971</v>
      </c>
      <c r="P95" s="15">
        <v>8</v>
      </c>
      <c r="Q95" s="40" t="s">
        <v>246</v>
      </c>
      <c r="R95" s="40" t="s">
        <v>247</v>
      </c>
      <c r="S95" s="48" t="s">
        <v>248</v>
      </c>
      <c r="T95" s="48"/>
      <c r="U95" s="31" t="str">
        <f t="shared" ca="1" si="25"/>
        <v>33</v>
      </c>
      <c r="V95" s="45" t="str">
        <f t="shared" si="20"/>
        <v>“フィールド・ワーク”-その方法と問題点- 話題提供6．</v>
      </c>
      <c r="W95" s="51"/>
      <c r="X95" s="88">
        <v>85</v>
      </c>
      <c r="Y95" s="65"/>
      <c r="Z95" s="46"/>
    </row>
    <row r="96" spans="1:26" ht="13.5" hidden="1" customHeight="1">
      <c r="A96" s="29" t="str">
        <f t="shared" ca="1" si="23"/>
        <v>5</v>
      </c>
      <c r="B96" s="32">
        <f t="shared" ref="B96:B156" ca="1" si="26">IF(LEN($J96)&gt;0,IF($J96="●",N96,OFFSET(B96,IF(LEN(OFFSET(B96,-1,0))&gt;=1,-1,-2),0)),"")</f>
        <v>1971</v>
      </c>
      <c r="C96" s="32">
        <f t="shared" ca="1" si="24"/>
        <v>9</v>
      </c>
      <c r="D96" s="28">
        <v>3</v>
      </c>
      <c r="E96" s="32">
        <f t="shared" ca="1" si="21"/>
        <v>35</v>
      </c>
      <c r="F96" s="40" t="s">
        <v>237</v>
      </c>
      <c r="G96" s="40" t="s">
        <v>238</v>
      </c>
      <c r="H96" s="43" t="s">
        <v>2836</v>
      </c>
      <c r="I96" s="115" t="str">
        <f t="shared" ca="1" si="22"/>
        <v>.</v>
      </c>
      <c r="J96" s="40" t="s">
        <v>7780</v>
      </c>
      <c r="K96" s="40" t="s">
        <v>7538</v>
      </c>
      <c r="L96" s="40" t="s">
        <v>7090</v>
      </c>
      <c r="M96" s="40" t="s">
        <v>1486</v>
      </c>
      <c r="N96" s="47"/>
      <c r="O96" s="15">
        <v>1971</v>
      </c>
      <c r="P96" s="15">
        <v>8</v>
      </c>
      <c r="Q96" s="40" t="s">
        <v>246</v>
      </c>
      <c r="R96" s="40" t="s">
        <v>247</v>
      </c>
      <c r="S96" s="48" t="s">
        <v>248</v>
      </c>
      <c r="T96" s="48"/>
      <c r="U96" s="31" t="str">
        <f t="shared" ca="1" si="25"/>
        <v>33</v>
      </c>
      <c r="V96" s="45" t="str">
        <f t="shared" si="20"/>
        <v>“フィールド・ワーク”-その方法と問題点- 話題提供7．</v>
      </c>
      <c r="W96" s="51"/>
      <c r="X96" s="88">
        <v>86</v>
      </c>
      <c r="Y96" s="65"/>
      <c r="Z96" s="46"/>
    </row>
    <row r="97" spans="1:26" ht="13.5" hidden="1" customHeight="1">
      <c r="A97" s="29" t="str">
        <f t="shared" ca="1" si="23"/>
        <v>5</v>
      </c>
      <c r="B97" s="32">
        <f t="shared" ca="1" si="26"/>
        <v>1971</v>
      </c>
      <c r="C97" s="32">
        <f t="shared" ca="1" si="24"/>
        <v>9</v>
      </c>
      <c r="D97" s="28">
        <v>4</v>
      </c>
      <c r="E97" s="32">
        <f t="shared" ca="1" si="21"/>
        <v>36</v>
      </c>
      <c r="F97" s="40" t="s">
        <v>239</v>
      </c>
      <c r="G97" s="40" t="s">
        <v>890</v>
      </c>
      <c r="H97" s="43" t="s">
        <v>2836</v>
      </c>
      <c r="I97" s="115" t="str">
        <f t="shared" ca="1" si="22"/>
        <v>.</v>
      </c>
      <c r="J97" s="40" t="s">
        <v>7780</v>
      </c>
      <c r="K97" s="40" t="s">
        <v>7538</v>
      </c>
      <c r="L97" s="40" t="s">
        <v>7090</v>
      </c>
      <c r="M97" s="40" t="s">
        <v>1486</v>
      </c>
      <c r="N97" s="47"/>
      <c r="O97" s="15">
        <v>1971</v>
      </c>
      <c r="P97" s="15">
        <v>8</v>
      </c>
      <c r="Q97" s="40" t="s">
        <v>246</v>
      </c>
      <c r="R97" s="40" t="s">
        <v>247</v>
      </c>
      <c r="S97" s="48" t="s">
        <v>248</v>
      </c>
      <c r="T97" s="48"/>
      <c r="U97" s="31" t="str">
        <f t="shared" ca="1" si="25"/>
        <v>33</v>
      </c>
      <c r="V97" s="45" t="str">
        <f t="shared" si="20"/>
        <v>“フィールド・ワーク”-その方法と問題点- 話題提供8．</v>
      </c>
      <c r="W97" s="51"/>
      <c r="X97" s="88">
        <v>87</v>
      </c>
      <c r="Y97" s="65"/>
      <c r="Z97" s="46"/>
    </row>
    <row r="98" spans="1:26" ht="13.5" hidden="1" customHeight="1">
      <c r="A98" s="29" t="str">
        <f t="shared" ca="1" si="23"/>
        <v>5</v>
      </c>
      <c r="B98" s="32">
        <f t="shared" ca="1" si="26"/>
        <v>1971</v>
      </c>
      <c r="C98" s="32">
        <f t="shared" ca="1" si="24"/>
        <v>9</v>
      </c>
      <c r="D98" s="28">
        <v>4</v>
      </c>
      <c r="E98" s="32">
        <f t="shared" ca="1" si="21"/>
        <v>36</v>
      </c>
      <c r="F98" s="40" t="s">
        <v>229</v>
      </c>
      <c r="G98" s="43" t="s">
        <v>7812</v>
      </c>
      <c r="H98" s="43" t="s">
        <v>2836</v>
      </c>
      <c r="I98" s="115" t="str">
        <f t="shared" ca="1" si="22"/>
        <v>.</v>
      </c>
      <c r="J98" s="40" t="s">
        <v>7780</v>
      </c>
      <c r="K98" s="40" t="s">
        <v>7538</v>
      </c>
      <c r="L98" s="40" t="s">
        <v>7626</v>
      </c>
      <c r="M98" s="40" t="s">
        <v>1486</v>
      </c>
      <c r="N98" s="47"/>
      <c r="O98" s="15">
        <v>1971</v>
      </c>
      <c r="P98" s="15">
        <v>8</v>
      </c>
      <c r="Q98" s="40" t="s">
        <v>246</v>
      </c>
      <c r="R98" s="40" t="s">
        <v>247</v>
      </c>
      <c r="S98" s="48" t="s">
        <v>248</v>
      </c>
      <c r="T98" s="48"/>
      <c r="U98" s="31" t="str">
        <f t="shared" ca="1" si="25"/>
        <v>33</v>
      </c>
      <c r="V98" s="45" t="str">
        <f t="shared" si="20"/>
        <v>“フィールド・ワーク”-その方法と問題点- 討論</v>
      </c>
      <c r="W98" s="51"/>
      <c r="X98" s="88">
        <v>88</v>
      </c>
      <c r="Y98" s="65"/>
      <c r="Z98" s="46"/>
    </row>
    <row r="99" spans="1:26" ht="13.5" hidden="1" customHeight="1">
      <c r="A99" s="29" t="str">
        <f t="shared" ca="1" si="23"/>
        <v>5</v>
      </c>
      <c r="B99" s="32">
        <f t="shared" ca="1" si="26"/>
        <v>1971</v>
      </c>
      <c r="C99" s="32">
        <f t="shared" ca="1" si="24"/>
        <v>9</v>
      </c>
      <c r="D99" s="28">
        <v>5</v>
      </c>
      <c r="E99" s="32">
        <f t="shared" ca="1" si="21"/>
        <v>37</v>
      </c>
      <c r="F99" s="40" t="s">
        <v>240</v>
      </c>
      <c r="G99" s="40" t="s">
        <v>241</v>
      </c>
      <c r="H99" s="43" t="s">
        <v>7127</v>
      </c>
      <c r="I99" s="115" t="str">
        <f t="shared" ca="1" si="22"/>
        <v>.</v>
      </c>
      <c r="J99" s="40" t="s">
        <v>7205</v>
      </c>
      <c r="K99" s="40"/>
      <c r="L99" s="43"/>
      <c r="M99" s="40" t="s">
        <v>7630</v>
      </c>
      <c r="N99" s="47"/>
      <c r="O99" s="47"/>
      <c r="P99" s="47"/>
      <c r="Q99" s="40"/>
      <c r="R99" s="40"/>
      <c r="S99" s="48"/>
      <c r="T99" s="48"/>
      <c r="U99" s="31" t="str">
        <f t="shared" ca="1" si="25"/>
        <v>33</v>
      </c>
      <c r="V99" s="45" t="str">
        <f t="shared" si="20"/>
        <v>生活、運動「体力と生活」雑感</v>
      </c>
      <c r="W99" s="51"/>
      <c r="X99" s="88">
        <v>89</v>
      </c>
      <c r="Y99" s="65"/>
      <c r="Z99" s="46"/>
    </row>
    <row r="100" spans="1:26" ht="13.5" hidden="1" customHeight="1">
      <c r="A100" s="29" t="str">
        <f t="shared" ca="1" si="23"/>
        <v>5</v>
      </c>
      <c r="B100" s="32">
        <f t="shared" ca="1" si="26"/>
        <v>1971</v>
      </c>
      <c r="C100" s="32">
        <f t="shared" ca="1" si="24"/>
        <v>9</v>
      </c>
      <c r="D100" s="28">
        <v>7</v>
      </c>
      <c r="E100" s="32">
        <f t="shared" ca="1" si="21"/>
        <v>39</v>
      </c>
      <c r="F100" s="40" t="s">
        <v>242</v>
      </c>
      <c r="G100" s="40" t="s">
        <v>890</v>
      </c>
      <c r="H100" s="40" t="s">
        <v>7691</v>
      </c>
      <c r="I100" s="115" t="str">
        <f t="shared" ca="1" si="22"/>
        <v>.</v>
      </c>
      <c r="J100" s="40" t="s">
        <v>7206</v>
      </c>
      <c r="K100" s="40"/>
      <c r="L100" s="43"/>
      <c r="M100" s="40" t="s">
        <v>1837</v>
      </c>
      <c r="N100" s="47"/>
      <c r="O100" s="47">
        <v>1971</v>
      </c>
      <c r="P100" s="47">
        <v>8</v>
      </c>
      <c r="Q100" s="40" t="s">
        <v>1296</v>
      </c>
      <c r="R100" s="40" t="s">
        <v>249</v>
      </c>
      <c r="S100" s="48" t="s">
        <v>250</v>
      </c>
      <c r="T100" s="48"/>
      <c r="U100" s="31" t="str">
        <f t="shared" ca="1" si="25"/>
        <v>33</v>
      </c>
      <c r="V100" s="45" t="str">
        <f t="shared" si="20"/>
        <v>人類働態学、連載懇談会“ergonomicsとergology”</v>
      </c>
      <c r="W100" s="51"/>
      <c r="X100" s="88">
        <v>90</v>
      </c>
      <c r="Y100" s="65"/>
      <c r="Z100" s="46"/>
    </row>
    <row r="101" spans="1:26" ht="13.5" hidden="1" customHeight="1">
      <c r="A101" s="29" t="str">
        <f t="shared" ca="1" si="23"/>
        <v>5</v>
      </c>
      <c r="B101" s="32">
        <f t="shared" ca="1" si="26"/>
        <v>1971</v>
      </c>
      <c r="C101" s="32">
        <f t="shared" ca="1" si="24"/>
        <v>9</v>
      </c>
      <c r="D101" s="28">
        <v>8</v>
      </c>
      <c r="E101" s="32">
        <f t="shared" ca="1" si="21"/>
        <v>40</v>
      </c>
      <c r="F101" s="28" t="str">
        <f t="shared" ref="F101:F104" si="27">H101&amp;IF(LEN(O101)&gt;0,$W$18&amp;IF(LEN(O101)&gt;3,O101&amp;"年度","第"&amp;O101&amp;IF(LEN(P101)&gt;0,"期","回"))&amp;IF(LEN(P101)&gt;0,"第"&amp;P101&amp;"回",""),"")</f>
        <v>総会：第7回</v>
      </c>
      <c r="G101" s="40"/>
      <c r="H101" s="40" t="s">
        <v>7100</v>
      </c>
      <c r="I101" s="115" t="str">
        <f t="shared" ca="1" si="22"/>
        <v>.</v>
      </c>
      <c r="J101" s="40" t="s">
        <v>7111</v>
      </c>
      <c r="K101" s="40" t="s">
        <v>1050</v>
      </c>
      <c r="L101" s="40" t="s">
        <v>7100</v>
      </c>
      <c r="M101" s="40"/>
      <c r="N101" s="47"/>
      <c r="O101" s="47">
        <v>7</v>
      </c>
      <c r="P101" s="47"/>
      <c r="Q101" s="40"/>
      <c r="R101" s="40"/>
      <c r="S101" s="48"/>
      <c r="T101" s="48"/>
      <c r="U101" s="31" t="str">
        <f t="shared" ca="1" si="25"/>
        <v>33</v>
      </c>
      <c r="V101" s="45" t="str">
        <f t="shared" si="20"/>
        <v>総会総会：第7回</v>
      </c>
      <c r="W101" s="51"/>
      <c r="X101" s="88">
        <v>91</v>
      </c>
      <c r="Y101" s="65"/>
      <c r="Z101" s="46"/>
    </row>
    <row r="102" spans="1:26" ht="13.5" hidden="1" customHeight="1">
      <c r="A102" s="29" t="str">
        <f t="shared" ca="1" si="23"/>
        <v>5</v>
      </c>
      <c r="B102" s="32">
        <f t="shared" ca="1" si="26"/>
        <v>1971</v>
      </c>
      <c r="C102" s="32">
        <f t="shared" ca="1" si="24"/>
        <v>9</v>
      </c>
      <c r="D102" s="28">
        <v>8</v>
      </c>
      <c r="E102" s="32">
        <f t="shared" ca="1" si="21"/>
        <v>40</v>
      </c>
      <c r="F102" s="28" t="str">
        <f t="shared" si="27"/>
        <v>幹事会：第4回</v>
      </c>
      <c r="G102" s="40"/>
      <c r="H102" s="40" t="s">
        <v>7101</v>
      </c>
      <c r="I102" s="115" t="str">
        <f t="shared" ca="1" si="22"/>
        <v>.</v>
      </c>
      <c r="J102" s="40" t="s">
        <v>7111</v>
      </c>
      <c r="K102" s="40" t="s">
        <v>1050</v>
      </c>
      <c r="L102" s="40" t="s">
        <v>7103</v>
      </c>
      <c r="M102" s="40"/>
      <c r="N102" s="47"/>
      <c r="O102" s="47">
        <v>4</v>
      </c>
      <c r="P102" s="47"/>
      <c r="Q102" s="40"/>
      <c r="R102" s="40"/>
      <c r="S102" s="48"/>
      <c r="T102" s="48"/>
      <c r="U102" s="31" t="str">
        <f t="shared" ca="1" si="25"/>
        <v>33</v>
      </c>
      <c r="V102" s="45" t="str">
        <f t="shared" si="20"/>
        <v>幹事会幹事会：第4回</v>
      </c>
      <c r="W102" s="51"/>
      <c r="X102" s="88">
        <v>92</v>
      </c>
      <c r="Y102" s="65"/>
      <c r="Z102" s="46"/>
    </row>
    <row r="103" spans="1:26" ht="13.5" hidden="1" customHeight="1">
      <c r="A103" s="29" t="str">
        <f t="shared" ca="1" si="23"/>
        <v>5</v>
      </c>
      <c r="B103" s="32">
        <f t="shared" ca="1" si="26"/>
        <v>1971</v>
      </c>
      <c r="C103" s="32">
        <f t="shared" ca="1" si="24"/>
        <v>9</v>
      </c>
      <c r="D103" s="28">
        <v>8</v>
      </c>
      <c r="E103" s="32">
        <f t="shared" ca="1" si="21"/>
        <v>40</v>
      </c>
      <c r="F103" s="28" t="str">
        <f t="shared" si="27"/>
        <v>幹事会：第5回</v>
      </c>
      <c r="G103" s="40"/>
      <c r="H103" s="40" t="s">
        <v>7101</v>
      </c>
      <c r="I103" s="115" t="str">
        <f t="shared" ca="1" si="22"/>
        <v>.</v>
      </c>
      <c r="J103" s="40" t="s">
        <v>7111</v>
      </c>
      <c r="K103" s="40" t="s">
        <v>1050</v>
      </c>
      <c r="L103" s="40" t="s">
        <v>7103</v>
      </c>
      <c r="M103" s="40"/>
      <c r="N103" s="47"/>
      <c r="O103" s="47">
        <v>5</v>
      </c>
      <c r="P103" s="47"/>
      <c r="Q103" s="40"/>
      <c r="R103" s="40"/>
      <c r="S103" s="48"/>
      <c r="T103" s="48"/>
      <c r="U103" s="31" t="str">
        <f t="shared" ca="1" si="25"/>
        <v>33</v>
      </c>
      <c r="V103" s="45" t="str">
        <f t="shared" si="20"/>
        <v>幹事会幹事会：第5回</v>
      </c>
      <c r="W103" s="51"/>
      <c r="X103" s="88">
        <v>93</v>
      </c>
      <c r="Y103" s="65"/>
      <c r="Z103" s="46"/>
    </row>
    <row r="104" spans="1:26" ht="13.5" hidden="1" customHeight="1">
      <c r="A104" s="29" t="str">
        <f t="shared" ca="1" si="23"/>
        <v>5</v>
      </c>
      <c r="B104" s="32">
        <f t="shared" ca="1" si="26"/>
        <v>1971</v>
      </c>
      <c r="C104" s="32">
        <f t="shared" ca="1" si="24"/>
        <v>9</v>
      </c>
      <c r="D104" s="28">
        <v>9</v>
      </c>
      <c r="E104" s="32">
        <f t="shared" ca="1" si="21"/>
        <v>41</v>
      </c>
      <c r="F104" s="28" t="str">
        <f t="shared" si="27"/>
        <v>編集会議：第1回</v>
      </c>
      <c r="G104" s="40"/>
      <c r="H104" s="40" t="s">
        <v>7744</v>
      </c>
      <c r="I104" s="115" t="str">
        <f t="shared" ca="1" si="22"/>
        <v>.</v>
      </c>
      <c r="J104" s="40" t="s">
        <v>7111</v>
      </c>
      <c r="K104" s="40" t="s">
        <v>1050</v>
      </c>
      <c r="L104" s="40" t="s">
        <v>7779</v>
      </c>
      <c r="M104" s="40"/>
      <c r="N104" s="47"/>
      <c r="O104" s="47">
        <v>1</v>
      </c>
      <c r="P104" s="47"/>
      <c r="Q104" s="40"/>
      <c r="R104" s="40"/>
      <c r="S104" s="48"/>
      <c r="T104" s="48"/>
      <c r="U104" s="31" t="str">
        <f t="shared" ca="1" si="25"/>
        <v>33</v>
      </c>
      <c r="V104" s="45" t="str">
        <f t="shared" si="20"/>
        <v>編集会議編集会議：第1回</v>
      </c>
      <c r="W104" s="51"/>
      <c r="X104" s="88">
        <v>94</v>
      </c>
      <c r="Y104" s="65"/>
      <c r="Z104" s="46"/>
    </row>
    <row r="105" spans="1:26" ht="13.5" hidden="1" customHeight="1">
      <c r="A105" s="29" t="str">
        <f t="shared" ca="1" si="23"/>
        <v>5</v>
      </c>
      <c r="B105" s="32">
        <f t="shared" ca="1" si="26"/>
        <v>1971</v>
      </c>
      <c r="C105" s="32">
        <f t="shared" ca="1" si="24"/>
        <v>9</v>
      </c>
      <c r="D105" s="28">
        <v>9</v>
      </c>
      <c r="E105" s="32">
        <f t="shared" ca="1" si="21"/>
        <v>41</v>
      </c>
      <c r="F105" s="40" t="s">
        <v>243</v>
      </c>
      <c r="G105" s="40" t="s">
        <v>244</v>
      </c>
      <c r="H105" s="43"/>
      <c r="I105" s="115" t="str">
        <f t="shared" ca="1" si="22"/>
        <v>.</v>
      </c>
      <c r="J105" s="40" t="s">
        <v>1700</v>
      </c>
      <c r="K105" s="40" t="s">
        <v>1300</v>
      </c>
      <c r="L105" s="43"/>
      <c r="M105" s="40"/>
      <c r="N105" s="47"/>
      <c r="O105" s="47"/>
      <c r="P105" s="47"/>
      <c r="Q105" s="40"/>
      <c r="R105" s="40"/>
      <c r="S105" s="48"/>
      <c r="T105" s="48"/>
      <c r="U105" s="31" t="str">
        <f t="shared" ca="1" si="25"/>
        <v>33</v>
      </c>
      <c r="V105" s="45" t="str">
        <f t="shared" si="20"/>
        <v>九州芸術工科大学人間工学教室の紹介</v>
      </c>
      <c r="W105" s="51"/>
      <c r="X105" s="88">
        <v>95</v>
      </c>
      <c r="Y105" s="65"/>
      <c r="Z105" s="46"/>
    </row>
    <row r="106" spans="1:26" ht="13.5" hidden="1" customHeight="1">
      <c r="A106" s="29" t="str">
        <f t="shared" ca="1" si="23"/>
        <v>5</v>
      </c>
      <c r="B106" s="32">
        <f t="shared" ca="1" si="26"/>
        <v>1971</v>
      </c>
      <c r="C106" s="32">
        <f t="shared" ca="1" si="24"/>
        <v>9</v>
      </c>
      <c r="D106" s="28">
        <v>10</v>
      </c>
      <c r="E106" s="32">
        <f t="shared" ca="1" si="21"/>
        <v>42</v>
      </c>
      <c r="F106" s="40" t="s">
        <v>245</v>
      </c>
      <c r="G106" s="40"/>
      <c r="H106" s="43"/>
      <c r="I106" s="115" t="str">
        <f t="shared" ca="1" si="22"/>
        <v>.</v>
      </c>
      <c r="J106" s="40" t="s">
        <v>7109</v>
      </c>
      <c r="K106" s="40" t="s">
        <v>7768</v>
      </c>
      <c r="L106" s="40" t="s">
        <v>2175</v>
      </c>
      <c r="M106" s="40"/>
      <c r="N106" s="47"/>
      <c r="O106" s="47"/>
      <c r="P106" s="47"/>
      <c r="Q106" s="40"/>
      <c r="R106" s="40"/>
      <c r="S106" s="48"/>
      <c r="T106" s="48"/>
      <c r="U106" s="31" t="str">
        <f t="shared" ca="1" si="25"/>
        <v>33</v>
      </c>
      <c r="V106" s="45" t="str">
        <f t="shared" si="20"/>
        <v>人類働態学研究会会則</v>
      </c>
      <c r="W106" s="51"/>
      <c r="X106" s="88">
        <v>96</v>
      </c>
      <c r="Y106" s="65"/>
      <c r="Z106" s="46"/>
    </row>
    <row r="107" spans="1:26" ht="13.5" hidden="1" customHeight="1">
      <c r="A107" s="29" t="str">
        <f t="shared" ca="1" si="23"/>
        <v>5</v>
      </c>
      <c r="B107" s="32">
        <f t="shared" ca="1" si="26"/>
        <v>1971</v>
      </c>
      <c r="C107" s="32">
        <f t="shared" ca="1" si="24"/>
        <v>9</v>
      </c>
      <c r="D107" s="28">
        <v>10</v>
      </c>
      <c r="E107" s="32">
        <f t="shared" ca="1" si="21"/>
        <v>42</v>
      </c>
      <c r="F107" s="40" t="s">
        <v>894</v>
      </c>
      <c r="G107" s="40"/>
      <c r="H107" s="43"/>
      <c r="I107" s="115" t="str">
        <f t="shared" ca="1" si="22"/>
        <v>.</v>
      </c>
      <c r="J107" s="40" t="s">
        <v>7111</v>
      </c>
      <c r="K107" s="40" t="s">
        <v>2762</v>
      </c>
      <c r="L107" s="40" t="s">
        <v>2724</v>
      </c>
      <c r="M107" s="40"/>
      <c r="N107" s="47"/>
      <c r="O107" s="47"/>
      <c r="P107" s="47"/>
      <c r="Q107" s="40"/>
      <c r="R107" s="40"/>
      <c r="S107" s="48"/>
      <c r="T107" s="48"/>
      <c r="U107" s="31" t="str">
        <f t="shared" ca="1" si="25"/>
        <v>33</v>
      </c>
      <c r="V107" s="45" t="str">
        <f t="shared" si="20"/>
        <v>あとがき</v>
      </c>
      <c r="W107" s="51"/>
      <c r="X107" s="88">
        <v>97</v>
      </c>
      <c r="Y107" s="65"/>
      <c r="Z107" s="46"/>
    </row>
    <row r="108" spans="1:26" ht="13.5" hidden="1" customHeight="1">
      <c r="A108" s="29" t="str">
        <f t="shared" ca="1" si="23"/>
        <v>6</v>
      </c>
      <c r="B108" s="32">
        <f t="shared" ca="1" si="26"/>
        <v>1971</v>
      </c>
      <c r="C108" s="32">
        <f t="shared" ca="1" si="24"/>
        <v>12</v>
      </c>
      <c r="D108" s="28">
        <v>0</v>
      </c>
      <c r="E108" s="32" t="str">
        <f t="shared" ref="E108:E110" ca="1" si="28">IF(LEN($J108)&gt;0,IF($J108="●",U108,IF(LEN(D108)&gt;0,U108+D108-1,"")),"")</f>
        <v>43</v>
      </c>
      <c r="F108" s="28" t="str">
        <f ca="1">$W$11&amp;$A108&amp;$W$12&amp;B108&amp;$W$13&amp;TEXT($C108,"00")&amp;$W$14&amp;TEXT($P108,"00")&amp;IF(LEN(U108)&gt;=1,$W$15&amp;$U108&amp;$W$16,"")&amp;$W$17&amp;$H108</f>
        <v>第6号1971年12/01[43]:第3回人類働態学討論会（第3回大会）</v>
      </c>
      <c r="G108" s="40"/>
      <c r="H108" s="43" t="s">
        <v>6838</v>
      </c>
      <c r="I108" s="115" t="str">
        <f t="shared" ca="1" si="22"/>
        <v>.</v>
      </c>
      <c r="J108" s="40" t="s">
        <v>1179</v>
      </c>
      <c r="K108" s="40" t="s">
        <v>1246</v>
      </c>
      <c r="L108" s="43"/>
      <c r="M108" s="40"/>
      <c r="N108" s="47">
        <v>1971</v>
      </c>
      <c r="O108" s="47">
        <v>12</v>
      </c>
      <c r="P108" s="47">
        <v>1</v>
      </c>
      <c r="Q108" s="40" t="s">
        <v>339</v>
      </c>
      <c r="R108" s="40"/>
      <c r="S108" s="48"/>
      <c r="T108" s="48"/>
      <c r="U108" s="31" t="str">
        <f t="shared" ca="1" si="25"/>
        <v>43</v>
      </c>
      <c r="V108" s="45" t="str">
        <f t="shared" ca="1" si="20"/>
        <v>第3回人類働態学討論会（第3回大会）第6号1971年12/01[43]:第3回人類働態学討論会（第3回大会）</v>
      </c>
      <c r="W108" s="51"/>
      <c r="X108" s="88">
        <v>98</v>
      </c>
      <c r="Y108" s="65"/>
      <c r="Z108" s="46"/>
    </row>
    <row r="109" spans="1:26" ht="13.5" hidden="1" customHeight="1">
      <c r="A109" s="29" t="str">
        <f t="shared" ca="1" si="23"/>
        <v>6</v>
      </c>
      <c r="B109" s="32">
        <f t="shared" ca="1" si="26"/>
        <v>1971</v>
      </c>
      <c r="C109" s="32">
        <f t="shared" ca="1" si="24"/>
        <v>12</v>
      </c>
      <c r="D109" s="28">
        <v>1</v>
      </c>
      <c r="E109" s="32">
        <f t="shared" ca="1" si="28"/>
        <v>43</v>
      </c>
      <c r="F109" s="28" t="str">
        <f>IF(RIGHT(L109,1)=$W$24,"",M109&amp;$W$25)&amp;J109&amp;$W$22&amp;K109&amp;IF(AND(LEN(N109)&gt;0,LEN(N109)&lt;4)," 第"&amp;N109&amp;$W$21,N109)&amp;$W$23&amp;O109&amp;"/"&amp;P109&amp;IF(RIGHT(L109,1)=$W$24,"/"&amp;Q109,"")&amp;"、"&amp;S109&amp;"、"&amp;R109&amp;IF(LEN(H109)&gt;0,$W$27&amp;H109,"")&amp;IF(RIGHT(L109,1)=$W$24,"",$W$26)</f>
        <v>大会．全 第3回　1971/11/5、学士会館本郷分館、東京都/討論会</v>
      </c>
      <c r="G109" s="40" t="s">
        <v>1486</v>
      </c>
      <c r="H109" s="41" t="s">
        <v>4482</v>
      </c>
      <c r="I109" s="115" t="str">
        <f t="shared" ca="1" si="22"/>
        <v>.</v>
      </c>
      <c r="J109" s="40" t="s">
        <v>1487</v>
      </c>
      <c r="K109" s="40" t="s">
        <v>2555</v>
      </c>
      <c r="L109" s="40" t="s">
        <v>6942</v>
      </c>
      <c r="M109" s="40" t="s">
        <v>2742</v>
      </c>
      <c r="N109" s="15">
        <v>3</v>
      </c>
      <c r="O109" s="15">
        <v>1971</v>
      </c>
      <c r="P109" s="15">
        <v>11</v>
      </c>
      <c r="Q109" s="16">
        <v>5</v>
      </c>
      <c r="R109" s="52" t="s">
        <v>804</v>
      </c>
      <c r="S109" s="48" t="s">
        <v>251</v>
      </c>
      <c r="T109" s="48"/>
      <c r="U109" s="31" t="str">
        <f t="shared" ca="1" si="25"/>
        <v>43</v>
      </c>
      <c r="V109" s="45" t="str">
        <f t="shared" si="20"/>
        <v>討論会大会．全 第3回　1971/11/5、学士会館本郷分館、東京都/討論会</v>
      </c>
      <c r="W109" s="51"/>
      <c r="X109" s="88">
        <v>99</v>
      </c>
      <c r="Y109" s="65"/>
      <c r="Z109" s="46"/>
    </row>
    <row r="110" spans="1:26" ht="13.5" hidden="1" customHeight="1">
      <c r="A110" s="29" t="str">
        <f t="shared" ca="1" si="23"/>
        <v>6</v>
      </c>
      <c r="B110" s="32">
        <f t="shared" ca="1" si="26"/>
        <v>1971</v>
      </c>
      <c r="C110" s="32">
        <f t="shared" ca="1" si="24"/>
        <v>12</v>
      </c>
      <c r="D110" s="28">
        <v>1</v>
      </c>
      <c r="E110" s="32">
        <f t="shared" ca="1" si="28"/>
        <v>43</v>
      </c>
      <c r="F110" s="28" t="str">
        <f>M110&amp;"（"&amp;J110&amp;$W$19&amp;K110&amp;IF(LEN(N110)&gt;0," 第"&amp;N110&amp;$W$21,"")&amp;" "&amp;O110&amp;"/"&amp;P110&amp;$W$20&amp;S110&amp;IF(LEN(H110)&gt;0,$W$19&amp;H110,"")&amp;"）"</f>
        <v>抄録（大会/全 第3回 1971/11、学士会館本郷分館）</v>
      </c>
      <c r="G110" s="40" t="s">
        <v>281</v>
      </c>
      <c r="H110" s="43"/>
      <c r="I110" s="115" t="str">
        <f t="shared" ca="1" si="22"/>
        <v>.</v>
      </c>
      <c r="J110" s="40" t="s">
        <v>1487</v>
      </c>
      <c r="K110" s="40" t="s">
        <v>2555</v>
      </c>
      <c r="L110" s="40" t="s">
        <v>6939</v>
      </c>
      <c r="M110" s="40" t="s">
        <v>1486</v>
      </c>
      <c r="N110" s="15">
        <v>3</v>
      </c>
      <c r="O110" s="15">
        <v>1971</v>
      </c>
      <c r="P110" s="15">
        <v>11</v>
      </c>
      <c r="Q110" s="16">
        <v>5</v>
      </c>
      <c r="R110" s="52" t="s">
        <v>804</v>
      </c>
      <c r="S110" s="48" t="s">
        <v>251</v>
      </c>
      <c r="T110" s="48"/>
      <c r="U110" s="31" t="str">
        <f t="shared" ca="1" si="25"/>
        <v>43</v>
      </c>
      <c r="V110" s="45" t="str">
        <f t="shared" si="20"/>
        <v>抄録（大会/全 第3回 1971/11、学士会館本郷分館）</v>
      </c>
      <c r="W110" s="51"/>
      <c r="X110" s="88">
        <v>100</v>
      </c>
      <c r="Y110" s="65"/>
      <c r="Z110" s="46"/>
    </row>
    <row r="111" spans="1:26" s="13" customFormat="1" ht="13.5" hidden="1" customHeight="1">
      <c r="A111" s="18">
        <v>6</v>
      </c>
      <c r="B111" s="32">
        <f t="shared" ca="1" si="26"/>
        <v>1971</v>
      </c>
      <c r="C111" s="15">
        <v>12</v>
      </c>
      <c r="D111" s="18">
        <v>1</v>
      </c>
      <c r="E111" s="15">
        <v>43</v>
      </c>
      <c r="F111" s="19" t="s">
        <v>253</v>
      </c>
      <c r="G111" s="16" t="s">
        <v>267</v>
      </c>
      <c r="H111" s="17"/>
      <c r="I111" s="115" t="str">
        <f t="shared" ca="1" si="22"/>
        <v>.</v>
      </c>
      <c r="J111" s="16" t="s">
        <v>2856</v>
      </c>
      <c r="K111" s="16" t="s">
        <v>1194</v>
      </c>
      <c r="L111" s="16" t="s">
        <v>2857</v>
      </c>
      <c r="M111" s="16" t="s">
        <v>2870</v>
      </c>
      <c r="N111" s="15">
        <v>3</v>
      </c>
      <c r="O111" s="15">
        <v>1971</v>
      </c>
      <c r="P111" s="15">
        <v>11</v>
      </c>
      <c r="Q111" s="16">
        <v>5</v>
      </c>
      <c r="R111" s="52" t="s">
        <v>804</v>
      </c>
      <c r="S111" s="50" t="s">
        <v>251</v>
      </c>
      <c r="T111" s="50"/>
      <c r="U111" s="69">
        <v>43</v>
      </c>
      <c r="V111" s="45" t="str">
        <f t="shared" si="20"/>
        <v>疲労自覚症状の判定方法について</v>
      </c>
      <c r="W111" s="70"/>
      <c r="X111" s="88">
        <v>101</v>
      </c>
      <c r="Y111" s="66"/>
      <c r="Z111" s="16"/>
    </row>
    <row r="112" spans="1:26" s="13" customFormat="1" ht="13.5" hidden="1" customHeight="1">
      <c r="A112" s="18">
        <v>6</v>
      </c>
      <c r="B112" s="32">
        <f t="shared" ca="1" si="26"/>
        <v>1971</v>
      </c>
      <c r="C112" s="15">
        <v>12</v>
      </c>
      <c r="D112" s="18">
        <v>1</v>
      </c>
      <c r="E112" s="15">
        <v>43</v>
      </c>
      <c r="F112" s="19" t="s">
        <v>254</v>
      </c>
      <c r="G112" s="16" t="s">
        <v>255</v>
      </c>
      <c r="H112" s="17"/>
      <c r="I112" s="115" t="str">
        <f t="shared" ca="1" si="22"/>
        <v>.</v>
      </c>
      <c r="J112" s="16" t="s">
        <v>2856</v>
      </c>
      <c r="K112" s="16" t="s">
        <v>1194</v>
      </c>
      <c r="L112" s="16" t="s">
        <v>2857</v>
      </c>
      <c r="M112" s="16" t="s">
        <v>2870</v>
      </c>
      <c r="N112" s="15">
        <v>3</v>
      </c>
      <c r="O112" s="15">
        <v>1971</v>
      </c>
      <c r="P112" s="15">
        <v>11</v>
      </c>
      <c r="Q112" s="16">
        <v>5</v>
      </c>
      <c r="R112" s="52" t="s">
        <v>804</v>
      </c>
      <c r="S112" s="50" t="s">
        <v>251</v>
      </c>
      <c r="T112" s="50"/>
      <c r="U112" s="69">
        <v>43</v>
      </c>
      <c r="V112" s="45" t="str">
        <f t="shared" si="20"/>
        <v>労働と健康感覚</v>
      </c>
      <c r="W112" s="70"/>
      <c r="X112" s="88">
        <v>102</v>
      </c>
      <c r="Y112" s="66"/>
      <c r="Z112" s="16"/>
    </row>
    <row r="113" spans="1:26" s="13" customFormat="1" ht="13.5" hidden="1" customHeight="1">
      <c r="A113" s="18">
        <v>6</v>
      </c>
      <c r="B113" s="32">
        <f t="shared" ca="1" si="26"/>
        <v>1971</v>
      </c>
      <c r="C113" s="15">
        <v>12</v>
      </c>
      <c r="D113" s="18">
        <v>2</v>
      </c>
      <c r="E113" s="15">
        <v>44</v>
      </c>
      <c r="F113" s="19" t="s">
        <v>256</v>
      </c>
      <c r="G113" s="16" t="s">
        <v>7868</v>
      </c>
      <c r="H113" s="17"/>
      <c r="I113" s="115" t="str">
        <f t="shared" ca="1" si="22"/>
        <v>.</v>
      </c>
      <c r="J113" s="16" t="s">
        <v>2856</v>
      </c>
      <c r="K113" s="16" t="s">
        <v>1194</v>
      </c>
      <c r="L113" s="16" t="s">
        <v>2857</v>
      </c>
      <c r="M113" s="16" t="s">
        <v>2870</v>
      </c>
      <c r="N113" s="15">
        <v>3</v>
      </c>
      <c r="O113" s="15">
        <v>1971</v>
      </c>
      <c r="P113" s="15">
        <v>11</v>
      </c>
      <c r="Q113" s="16">
        <v>5</v>
      </c>
      <c r="R113" s="52" t="s">
        <v>804</v>
      </c>
      <c r="S113" s="50" t="s">
        <v>251</v>
      </c>
      <c r="T113" s="50"/>
      <c r="U113" s="69">
        <v>43</v>
      </c>
      <c r="V113" s="45" t="str">
        <f t="shared" si="20"/>
        <v>生活における健康概念</v>
      </c>
      <c r="W113" s="70"/>
      <c r="X113" s="88">
        <v>103</v>
      </c>
      <c r="Y113" s="66"/>
      <c r="Z113" s="16"/>
    </row>
    <row r="114" spans="1:26" s="13" customFormat="1" ht="13.5" hidden="1" customHeight="1">
      <c r="A114" s="18">
        <v>6</v>
      </c>
      <c r="B114" s="32">
        <f t="shared" ca="1" si="26"/>
        <v>1971</v>
      </c>
      <c r="C114" s="15">
        <v>12</v>
      </c>
      <c r="D114" s="18">
        <v>2</v>
      </c>
      <c r="E114" s="15">
        <v>44</v>
      </c>
      <c r="F114" s="19" t="s">
        <v>2858</v>
      </c>
      <c r="G114" s="16" t="s">
        <v>268</v>
      </c>
      <c r="H114" s="17"/>
      <c r="I114" s="115" t="str">
        <f t="shared" ca="1" si="22"/>
        <v>.</v>
      </c>
      <c r="J114" s="16" t="s">
        <v>2856</v>
      </c>
      <c r="K114" s="16" t="s">
        <v>1194</v>
      </c>
      <c r="L114" s="16" t="s">
        <v>2857</v>
      </c>
      <c r="M114" s="16" t="s">
        <v>7078</v>
      </c>
      <c r="N114" s="15">
        <v>3</v>
      </c>
      <c r="O114" s="15">
        <v>1971</v>
      </c>
      <c r="P114" s="15">
        <v>11</v>
      </c>
      <c r="Q114" s="16">
        <v>5</v>
      </c>
      <c r="R114" s="52" t="s">
        <v>804</v>
      </c>
      <c r="S114" s="50" t="s">
        <v>251</v>
      </c>
      <c r="T114" s="50"/>
      <c r="U114" s="69">
        <v>43</v>
      </c>
      <c r="V114" s="45" t="str">
        <f t="shared" si="20"/>
        <v>[概要]司会のまとめ</v>
      </c>
      <c r="W114" s="70"/>
      <c r="X114" s="88">
        <v>104</v>
      </c>
      <c r="Y114" s="66"/>
      <c r="Z114" s="16"/>
    </row>
    <row r="115" spans="1:26" s="13" customFormat="1" ht="13.5" hidden="1" customHeight="1">
      <c r="A115" s="18">
        <v>6</v>
      </c>
      <c r="B115" s="32">
        <f t="shared" ca="1" si="26"/>
        <v>1971</v>
      </c>
      <c r="C115" s="15">
        <v>12</v>
      </c>
      <c r="D115" s="18">
        <v>3</v>
      </c>
      <c r="E115" s="15">
        <v>45</v>
      </c>
      <c r="F115" s="19" t="s">
        <v>257</v>
      </c>
      <c r="G115" s="16" t="s">
        <v>890</v>
      </c>
      <c r="H115" s="17"/>
      <c r="I115" s="115" t="str">
        <f t="shared" ca="1" si="22"/>
        <v>.</v>
      </c>
      <c r="J115" s="16" t="s">
        <v>2856</v>
      </c>
      <c r="K115" s="16" t="s">
        <v>1194</v>
      </c>
      <c r="L115" s="16" t="s">
        <v>2857</v>
      </c>
      <c r="M115" s="16" t="s">
        <v>2870</v>
      </c>
      <c r="N115" s="15">
        <v>3</v>
      </c>
      <c r="O115" s="15">
        <v>1971</v>
      </c>
      <c r="P115" s="15">
        <v>11</v>
      </c>
      <c r="Q115" s="16">
        <v>5</v>
      </c>
      <c r="R115" s="52" t="s">
        <v>804</v>
      </c>
      <c r="S115" s="50" t="s">
        <v>251</v>
      </c>
      <c r="T115" s="50"/>
      <c r="U115" s="69">
        <v>43</v>
      </c>
      <c r="V115" s="45" t="str">
        <f t="shared" si="20"/>
        <v>監視における注意状態の変化</v>
      </c>
      <c r="W115" s="70"/>
      <c r="X115" s="88">
        <v>105</v>
      </c>
      <c r="Y115" s="66"/>
      <c r="Z115" s="16"/>
    </row>
    <row r="116" spans="1:26" s="13" customFormat="1" ht="13.5" hidden="1" customHeight="1">
      <c r="A116" s="18">
        <v>6</v>
      </c>
      <c r="B116" s="32">
        <f t="shared" ca="1" si="26"/>
        <v>1971</v>
      </c>
      <c r="C116" s="15">
        <v>12</v>
      </c>
      <c r="D116" s="18">
        <v>3</v>
      </c>
      <c r="E116" s="15">
        <v>45</v>
      </c>
      <c r="F116" s="19" t="s">
        <v>258</v>
      </c>
      <c r="G116" s="16" t="s">
        <v>7874</v>
      </c>
      <c r="H116" s="17"/>
      <c r="I116" s="115" t="str">
        <f t="shared" ca="1" si="22"/>
        <v>.</v>
      </c>
      <c r="J116" s="16" t="s">
        <v>2856</v>
      </c>
      <c r="K116" s="16" t="s">
        <v>1194</v>
      </c>
      <c r="L116" s="16" t="s">
        <v>2857</v>
      </c>
      <c r="M116" s="16" t="s">
        <v>2870</v>
      </c>
      <c r="N116" s="15">
        <v>3</v>
      </c>
      <c r="O116" s="15">
        <v>1971</v>
      </c>
      <c r="P116" s="15">
        <v>11</v>
      </c>
      <c r="Q116" s="16">
        <v>5</v>
      </c>
      <c r="R116" s="52" t="s">
        <v>804</v>
      </c>
      <c r="S116" s="50" t="s">
        <v>251</v>
      </c>
      <c r="T116" s="50"/>
      <c r="U116" s="69">
        <v>43</v>
      </c>
      <c r="V116" s="45" t="str">
        <f t="shared" si="20"/>
        <v>単調作業時の態度の変容</v>
      </c>
      <c r="W116" s="70"/>
      <c r="X116" s="88">
        <v>106</v>
      </c>
      <c r="Y116" s="66"/>
      <c r="Z116" s="16"/>
    </row>
    <row r="117" spans="1:26" s="13" customFormat="1" ht="13.5" hidden="1" customHeight="1">
      <c r="A117" s="18">
        <v>6</v>
      </c>
      <c r="B117" s="32">
        <f t="shared" ca="1" si="26"/>
        <v>1971</v>
      </c>
      <c r="C117" s="15">
        <v>12</v>
      </c>
      <c r="D117" s="18">
        <v>3</v>
      </c>
      <c r="E117" s="15">
        <v>45</v>
      </c>
      <c r="F117" s="19" t="s">
        <v>259</v>
      </c>
      <c r="G117" s="16" t="s">
        <v>7869</v>
      </c>
      <c r="H117" s="17"/>
      <c r="I117" s="115" t="str">
        <f t="shared" ca="1" si="22"/>
        <v>.</v>
      </c>
      <c r="J117" s="16" t="s">
        <v>2856</v>
      </c>
      <c r="K117" s="16" t="s">
        <v>1194</v>
      </c>
      <c r="L117" s="16" t="s">
        <v>2857</v>
      </c>
      <c r="M117" s="16" t="s">
        <v>2870</v>
      </c>
      <c r="N117" s="15">
        <v>3</v>
      </c>
      <c r="O117" s="15">
        <v>1971</v>
      </c>
      <c r="P117" s="15">
        <v>11</v>
      </c>
      <c r="Q117" s="16">
        <v>5</v>
      </c>
      <c r="R117" s="52" t="s">
        <v>804</v>
      </c>
      <c r="S117" s="50" t="s">
        <v>251</v>
      </c>
      <c r="T117" s="50"/>
      <c r="U117" s="69">
        <v>43</v>
      </c>
      <c r="V117" s="45" t="str">
        <f t="shared" si="20"/>
        <v>人のからだによる運搬と運搬姿勢−ニューギニアにみる−</v>
      </c>
      <c r="W117" s="70"/>
      <c r="X117" s="88">
        <v>107</v>
      </c>
      <c r="Y117" s="66"/>
      <c r="Z117" s="16"/>
    </row>
    <row r="118" spans="1:26" s="13" customFormat="1" ht="13.5" hidden="1" customHeight="1">
      <c r="A118" s="18">
        <v>6</v>
      </c>
      <c r="B118" s="32">
        <f t="shared" ca="1" si="26"/>
        <v>1971</v>
      </c>
      <c r="C118" s="15">
        <v>12</v>
      </c>
      <c r="D118" s="18">
        <v>4</v>
      </c>
      <c r="E118" s="15">
        <v>46</v>
      </c>
      <c r="F118" s="19" t="s">
        <v>2858</v>
      </c>
      <c r="G118" s="16" t="s">
        <v>1238</v>
      </c>
      <c r="H118" s="17"/>
      <c r="I118" s="115" t="str">
        <f t="shared" ca="1" si="22"/>
        <v>.</v>
      </c>
      <c r="J118" s="16" t="s">
        <v>2856</v>
      </c>
      <c r="K118" s="16" t="s">
        <v>1194</v>
      </c>
      <c r="L118" s="16" t="s">
        <v>2857</v>
      </c>
      <c r="M118" s="16" t="s">
        <v>7078</v>
      </c>
      <c r="N118" s="15">
        <v>3</v>
      </c>
      <c r="O118" s="15">
        <v>1971</v>
      </c>
      <c r="P118" s="15">
        <v>11</v>
      </c>
      <c r="Q118" s="16">
        <v>5</v>
      </c>
      <c r="R118" s="52" t="s">
        <v>804</v>
      </c>
      <c r="S118" s="50" t="s">
        <v>251</v>
      </c>
      <c r="T118" s="50"/>
      <c r="U118" s="69">
        <v>43</v>
      </c>
      <c r="V118" s="45" t="str">
        <f t="shared" si="20"/>
        <v>[概要]司会のまとめ</v>
      </c>
      <c r="W118" s="70"/>
      <c r="X118" s="88">
        <v>108</v>
      </c>
      <c r="Y118" s="66"/>
      <c r="Z118" s="16"/>
    </row>
    <row r="119" spans="1:26" ht="13.5" hidden="1" customHeight="1">
      <c r="A119" s="29">
        <f t="shared" ref="A119:A138" ca="1" si="29">IF(LEN($J119)&gt;0,IF($J119="●",K119,OFFSET(A119,IF(LEN(OFFSET(A119,-1,0))&gt;=1,-1,-2),0)),"")</f>
        <v>6</v>
      </c>
      <c r="B119" s="32">
        <f t="shared" ca="1" si="26"/>
        <v>1971</v>
      </c>
      <c r="C119" s="32">
        <f t="shared" ref="C119:C138" ca="1" si="30">IF(LEN($J119)&gt;0,IF($J119="●",O119,OFFSET(C119,IF(LEN(OFFSET(C119,-1,0))&gt;=1,-1,-2),0)),"")</f>
        <v>12</v>
      </c>
      <c r="D119" s="28">
        <v>4</v>
      </c>
      <c r="E119" s="32">
        <f t="shared" ref="E119:E138" ca="1" si="31">IF(LEN($J119)&gt;0,IF($J119="●",U119,IF(LEN(D119)&gt;0,U119+D119-1,"")),"")</f>
        <v>46</v>
      </c>
      <c r="F119" s="28" t="str">
        <f t="shared" ref="F119:F121" si="32">H119&amp;IF(LEN(O119)&gt;0,$W$18&amp;IF(LEN(O119)&gt;3,O119&amp;"年度","第"&amp;O119&amp;IF(LEN(P119)&gt;0,"期","回"))&amp;IF(LEN(P119)&gt;0,"第"&amp;P119&amp;"回",""),"")</f>
        <v>総会：第8回</v>
      </c>
      <c r="G119" s="40"/>
      <c r="H119" s="40" t="s">
        <v>7100</v>
      </c>
      <c r="I119" s="115" t="str">
        <f t="shared" ca="1" si="22"/>
        <v>.</v>
      </c>
      <c r="J119" s="40" t="s">
        <v>7111</v>
      </c>
      <c r="K119" s="40" t="s">
        <v>1050</v>
      </c>
      <c r="L119" s="40" t="s">
        <v>7100</v>
      </c>
      <c r="M119" s="40"/>
      <c r="N119" s="47"/>
      <c r="O119" s="47">
        <v>8</v>
      </c>
      <c r="P119" s="47"/>
      <c r="Q119" s="40"/>
      <c r="R119" s="40"/>
      <c r="S119" s="48"/>
      <c r="T119" s="48"/>
      <c r="U119" s="31">
        <f t="shared" ref="U119:U138" ca="1" si="33">IF(LEN($J119)&gt;0,IF($J119="●",Q119,OFFSET(U119,IF(LEN(OFFSET(U119,-1,0))&gt;=1,-1,-2),0)),"")</f>
        <v>43</v>
      </c>
      <c r="V119" s="45" t="str">
        <f t="shared" si="20"/>
        <v>総会総会：第8回</v>
      </c>
      <c r="W119" s="51"/>
      <c r="X119" s="88">
        <v>109</v>
      </c>
      <c r="Y119" s="65"/>
      <c r="Z119" s="46"/>
    </row>
    <row r="120" spans="1:26" ht="13.5" hidden="1" customHeight="1">
      <c r="A120" s="29">
        <f t="shared" ca="1" si="29"/>
        <v>6</v>
      </c>
      <c r="B120" s="32">
        <f t="shared" ca="1" si="26"/>
        <v>1971</v>
      </c>
      <c r="C120" s="32">
        <f t="shared" ca="1" si="30"/>
        <v>12</v>
      </c>
      <c r="D120" s="28">
        <v>4</v>
      </c>
      <c r="E120" s="32">
        <f t="shared" ca="1" si="31"/>
        <v>46</v>
      </c>
      <c r="F120" s="28" t="str">
        <f t="shared" si="32"/>
        <v>幹事会：第6回</v>
      </c>
      <c r="G120" s="40"/>
      <c r="H120" s="40" t="s">
        <v>7101</v>
      </c>
      <c r="I120" s="115" t="str">
        <f t="shared" ca="1" si="22"/>
        <v>.</v>
      </c>
      <c r="J120" s="40" t="s">
        <v>7111</v>
      </c>
      <c r="K120" s="40" t="s">
        <v>1050</v>
      </c>
      <c r="L120" s="40" t="s">
        <v>7103</v>
      </c>
      <c r="M120" s="40"/>
      <c r="N120" s="47"/>
      <c r="O120" s="47">
        <v>6</v>
      </c>
      <c r="P120" s="47"/>
      <c r="Q120" s="40"/>
      <c r="R120" s="40"/>
      <c r="S120" s="48"/>
      <c r="T120" s="48"/>
      <c r="U120" s="31">
        <f t="shared" ca="1" si="33"/>
        <v>43</v>
      </c>
      <c r="V120" s="45" t="str">
        <f t="shared" si="20"/>
        <v>幹事会幹事会：第6回</v>
      </c>
      <c r="W120" s="51"/>
      <c r="X120" s="88">
        <v>110</v>
      </c>
      <c r="Y120" s="65"/>
      <c r="Z120" s="46"/>
    </row>
    <row r="121" spans="1:26" ht="13.5" hidden="1" customHeight="1">
      <c r="A121" s="29">
        <f t="shared" ca="1" si="29"/>
        <v>6</v>
      </c>
      <c r="B121" s="32">
        <f t="shared" ca="1" si="26"/>
        <v>1971</v>
      </c>
      <c r="C121" s="32">
        <f t="shared" ca="1" si="30"/>
        <v>12</v>
      </c>
      <c r="D121" s="28">
        <v>4</v>
      </c>
      <c r="E121" s="32">
        <f t="shared" ca="1" si="31"/>
        <v>46</v>
      </c>
      <c r="F121" s="28" t="str">
        <f t="shared" si="32"/>
        <v>幹事会：第7回</v>
      </c>
      <c r="G121" s="40"/>
      <c r="H121" s="40" t="s">
        <v>7101</v>
      </c>
      <c r="I121" s="115" t="str">
        <f t="shared" ca="1" si="22"/>
        <v>.</v>
      </c>
      <c r="J121" s="40" t="s">
        <v>7111</v>
      </c>
      <c r="K121" s="40" t="s">
        <v>1050</v>
      </c>
      <c r="L121" s="40" t="s">
        <v>7103</v>
      </c>
      <c r="M121" s="40"/>
      <c r="N121" s="47"/>
      <c r="O121" s="47">
        <v>7</v>
      </c>
      <c r="P121" s="47"/>
      <c r="Q121" s="40"/>
      <c r="R121" s="40"/>
      <c r="S121" s="48"/>
      <c r="T121" s="48"/>
      <c r="U121" s="31">
        <f t="shared" ca="1" si="33"/>
        <v>43</v>
      </c>
      <c r="V121" s="45" t="str">
        <f t="shared" si="20"/>
        <v>幹事会幹事会：第7回</v>
      </c>
      <c r="W121" s="51"/>
      <c r="X121" s="88">
        <v>111</v>
      </c>
      <c r="Y121" s="65"/>
      <c r="Z121" s="46"/>
    </row>
    <row r="122" spans="1:26" ht="13.5" hidden="1" customHeight="1">
      <c r="A122" s="29">
        <f t="shared" ca="1" si="29"/>
        <v>6</v>
      </c>
      <c r="B122" s="32">
        <f t="shared" ca="1" si="26"/>
        <v>1971</v>
      </c>
      <c r="C122" s="32">
        <f t="shared" ca="1" si="30"/>
        <v>12</v>
      </c>
      <c r="D122" s="28">
        <v>5</v>
      </c>
      <c r="E122" s="32">
        <f t="shared" ca="1" si="31"/>
        <v>47</v>
      </c>
      <c r="F122" s="40" t="s">
        <v>260</v>
      </c>
      <c r="G122" s="40" t="s">
        <v>261</v>
      </c>
      <c r="H122" s="40" t="s">
        <v>2447</v>
      </c>
      <c r="I122" s="115" t="str">
        <f t="shared" ca="1" si="22"/>
        <v>.</v>
      </c>
      <c r="J122" s="40" t="s">
        <v>7205</v>
      </c>
      <c r="K122" s="40"/>
      <c r="L122" s="43"/>
      <c r="M122" s="40" t="s">
        <v>2303</v>
      </c>
      <c r="N122" s="47"/>
      <c r="O122" s="47"/>
      <c r="P122" s="47"/>
      <c r="Q122" s="40"/>
      <c r="R122" s="40"/>
      <c r="S122" s="48"/>
      <c r="T122" s="48"/>
      <c r="U122" s="31">
        <f t="shared" ca="1" si="33"/>
        <v>43</v>
      </c>
      <c r="V122" s="45" t="str">
        <f t="shared" si="20"/>
        <v>人類働態学心理学とヒューマン・エルゴロジー</v>
      </c>
      <c r="W122" s="51"/>
      <c r="X122" s="88">
        <v>112</v>
      </c>
      <c r="Y122" s="65"/>
      <c r="Z122" s="46"/>
    </row>
    <row r="123" spans="1:26" ht="13.5" hidden="1" customHeight="1">
      <c r="A123" s="29">
        <f t="shared" ca="1" si="29"/>
        <v>6</v>
      </c>
      <c r="B123" s="32">
        <f t="shared" ca="1" si="26"/>
        <v>1971</v>
      </c>
      <c r="C123" s="32">
        <f t="shared" ca="1" si="30"/>
        <v>12</v>
      </c>
      <c r="D123" s="28">
        <v>6</v>
      </c>
      <c r="E123" s="32">
        <f t="shared" ca="1" si="31"/>
        <v>48</v>
      </c>
      <c r="F123" s="40" t="s">
        <v>262</v>
      </c>
      <c r="G123" s="40" t="s">
        <v>263</v>
      </c>
      <c r="H123" s="43"/>
      <c r="I123" s="115" t="str">
        <f t="shared" ca="1" si="22"/>
        <v>.</v>
      </c>
      <c r="J123" s="40" t="s">
        <v>1700</v>
      </c>
      <c r="K123" s="40" t="s">
        <v>1300</v>
      </c>
      <c r="L123" s="43"/>
      <c r="M123" s="40"/>
      <c r="N123" s="47"/>
      <c r="O123" s="47"/>
      <c r="P123" s="47"/>
      <c r="Q123" s="40"/>
      <c r="R123" s="40"/>
      <c r="S123" s="48"/>
      <c r="T123" s="48"/>
      <c r="U123" s="31">
        <f t="shared" ca="1" si="33"/>
        <v>43</v>
      </c>
      <c r="V123" s="45" t="str">
        <f t="shared" si="20"/>
        <v>労働科学研究所</v>
      </c>
      <c r="W123" s="51"/>
      <c r="X123" s="88">
        <v>113</v>
      </c>
      <c r="Y123" s="65"/>
      <c r="Z123" s="46"/>
    </row>
    <row r="124" spans="1:26" ht="13.5" hidden="1" customHeight="1">
      <c r="A124" s="29">
        <f t="shared" ca="1" si="29"/>
        <v>6</v>
      </c>
      <c r="B124" s="32">
        <f t="shared" ca="1" si="26"/>
        <v>1971</v>
      </c>
      <c r="C124" s="32">
        <f t="shared" ca="1" si="30"/>
        <v>12</v>
      </c>
      <c r="D124" s="28">
        <v>7</v>
      </c>
      <c r="E124" s="32">
        <f t="shared" ca="1" si="31"/>
        <v>49</v>
      </c>
      <c r="F124" s="40" t="s">
        <v>810</v>
      </c>
      <c r="G124" s="40" t="s">
        <v>890</v>
      </c>
      <c r="H124" s="43" t="s">
        <v>7126</v>
      </c>
      <c r="I124" s="115" t="str">
        <f t="shared" ca="1" si="22"/>
        <v>.</v>
      </c>
      <c r="J124" s="40" t="s">
        <v>7205</v>
      </c>
      <c r="K124" s="40"/>
      <c r="L124" s="43" t="s">
        <v>810</v>
      </c>
      <c r="M124" s="40"/>
      <c r="N124" s="47"/>
      <c r="O124" s="47"/>
      <c r="P124" s="47"/>
      <c r="Q124" s="40"/>
      <c r="R124" s="40"/>
      <c r="S124" s="48"/>
      <c r="T124" s="48"/>
      <c r="U124" s="31">
        <f t="shared" ca="1" si="33"/>
        <v>43</v>
      </c>
      <c r="V124" s="45" t="str">
        <f t="shared" si="20"/>
        <v>？話題らん</v>
      </c>
      <c r="W124" s="51"/>
      <c r="X124" s="88">
        <v>114</v>
      </c>
      <c r="Y124" s="65"/>
      <c r="Z124" s="46"/>
    </row>
    <row r="125" spans="1:26" ht="13.5" hidden="1" customHeight="1">
      <c r="A125" s="29">
        <f t="shared" ca="1" si="29"/>
        <v>6</v>
      </c>
      <c r="B125" s="32">
        <f t="shared" ca="1" si="26"/>
        <v>1971</v>
      </c>
      <c r="C125" s="32">
        <f t="shared" ca="1" si="30"/>
        <v>12</v>
      </c>
      <c r="D125" s="28">
        <v>8</v>
      </c>
      <c r="E125" s="32">
        <f t="shared" ca="1" si="31"/>
        <v>50</v>
      </c>
      <c r="F125" s="40" t="s">
        <v>264</v>
      </c>
      <c r="G125" s="40"/>
      <c r="H125" s="43"/>
      <c r="I125" s="115" t="str">
        <f t="shared" ca="1" si="22"/>
        <v>.</v>
      </c>
      <c r="J125" s="40" t="s">
        <v>7110</v>
      </c>
      <c r="K125" s="40" t="s">
        <v>7768</v>
      </c>
      <c r="L125" s="40" t="s">
        <v>7115</v>
      </c>
      <c r="M125" s="40"/>
      <c r="N125" s="47"/>
      <c r="O125" s="47"/>
      <c r="P125" s="47"/>
      <c r="Q125" s="40"/>
      <c r="R125" s="40"/>
      <c r="S125" s="48"/>
      <c r="T125" s="48"/>
      <c r="U125" s="31">
        <f t="shared" ca="1" si="33"/>
        <v>43</v>
      </c>
      <c r="V125" s="45" t="str">
        <f t="shared" si="20"/>
        <v>会誌刊行基金の募金について</v>
      </c>
      <c r="W125" s="51"/>
      <c r="X125" s="88">
        <v>115</v>
      </c>
      <c r="Y125" s="65"/>
      <c r="Z125" s="46"/>
    </row>
    <row r="126" spans="1:26" ht="13.5" hidden="1" customHeight="1">
      <c r="A126" s="29">
        <f t="shared" ca="1" si="29"/>
        <v>6</v>
      </c>
      <c r="B126" s="32">
        <f t="shared" ca="1" si="26"/>
        <v>1971</v>
      </c>
      <c r="C126" s="32">
        <f t="shared" ca="1" si="30"/>
        <v>12</v>
      </c>
      <c r="D126" s="28">
        <v>8</v>
      </c>
      <c r="E126" s="32">
        <f t="shared" ca="1" si="31"/>
        <v>50</v>
      </c>
      <c r="F126" s="40" t="s">
        <v>265</v>
      </c>
      <c r="G126" s="40"/>
      <c r="H126" s="43"/>
      <c r="I126" s="115" t="str">
        <f t="shared" ca="1" si="22"/>
        <v>.</v>
      </c>
      <c r="J126" s="40" t="s">
        <v>1487</v>
      </c>
      <c r="K126" s="40" t="s">
        <v>7119</v>
      </c>
      <c r="L126" s="40" t="s">
        <v>7615</v>
      </c>
      <c r="M126" s="40" t="s">
        <v>2638</v>
      </c>
      <c r="N126" s="15">
        <v>4</v>
      </c>
      <c r="O126" s="15">
        <v>1972</v>
      </c>
      <c r="P126" s="15">
        <v>4</v>
      </c>
      <c r="Q126" s="16" t="s">
        <v>2871</v>
      </c>
      <c r="R126" s="18" t="s">
        <v>1911</v>
      </c>
      <c r="S126" s="20" t="s">
        <v>2872</v>
      </c>
      <c r="T126" s="20"/>
      <c r="U126" s="31">
        <f t="shared" ca="1" si="33"/>
        <v>43</v>
      </c>
      <c r="V126" s="45" t="str">
        <f t="shared" si="20"/>
        <v>人類働態学研究会第4回大会案内</v>
      </c>
      <c r="W126" s="51"/>
      <c r="X126" s="88">
        <v>116</v>
      </c>
      <c r="Y126" s="65"/>
      <c r="Z126" s="46"/>
    </row>
    <row r="127" spans="1:26" ht="13.5" hidden="1" customHeight="1">
      <c r="A127" s="29">
        <f t="shared" ca="1" si="29"/>
        <v>6</v>
      </c>
      <c r="B127" s="32">
        <f t="shared" ca="1" si="26"/>
        <v>1971</v>
      </c>
      <c r="C127" s="32">
        <f t="shared" ca="1" si="30"/>
        <v>12</v>
      </c>
      <c r="D127" s="28">
        <v>8</v>
      </c>
      <c r="E127" s="32">
        <f t="shared" ca="1" si="31"/>
        <v>50</v>
      </c>
      <c r="F127" s="40" t="s">
        <v>266</v>
      </c>
      <c r="G127" s="40"/>
      <c r="H127" s="43"/>
      <c r="I127" s="115" t="str">
        <f t="shared" ca="1" si="22"/>
        <v>.</v>
      </c>
      <c r="J127" s="40" t="s">
        <v>7110</v>
      </c>
      <c r="K127" s="40" t="s">
        <v>7768</v>
      </c>
      <c r="L127" s="40" t="s">
        <v>2175</v>
      </c>
      <c r="M127" s="40"/>
      <c r="N127" s="47"/>
      <c r="O127" s="47"/>
      <c r="P127" s="47"/>
      <c r="Q127" s="40"/>
      <c r="R127" s="40"/>
      <c r="S127" s="48"/>
      <c r="T127" s="48"/>
      <c r="U127" s="31">
        <f t="shared" ca="1" si="33"/>
        <v>43</v>
      </c>
      <c r="V127" s="45" t="str">
        <f t="shared" si="20"/>
        <v>会則の変更</v>
      </c>
      <c r="W127" s="51"/>
      <c r="X127" s="88">
        <v>117</v>
      </c>
      <c r="Y127" s="65"/>
      <c r="Z127" s="46"/>
    </row>
    <row r="128" spans="1:26" ht="13.5" hidden="1" customHeight="1">
      <c r="A128" s="29" t="str">
        <f t="shared" ca="1" si="29"/>
        <v>7</v>
      </c>
      <c r="B128" s="32">
        <f t="shared" ca="1" si="26"/>
        <v>1972</v>
      </c>
      <c r="C128" s="32">
        <f t="shared" ca="1" si="30"/>
        <v>3</v>
      </c>
      <c r="D128" s="28">
        <v>0</v>
      </c>
      <c r="E128" s="32" t="str">
        <f t="shared" ca="1" si="31"/>
        <v>51</v>
      </c>
      <c r="F128" s="28" t="str">
        <f ca="1">$W$11&amp;$A128&amp;$W$12&amp;B128&amp;$W$13&amp;TEXT($C128,"00")&amp;$W$14&amp;TEXT($P128,"00")&amp;IF(LEN(U128)&gt;=1,$W$15&amp;$U128&amp;$W$16,"")&amp;$W$17&amp;$H128</f>
        <v>第7号1972年03/01[51]:研究会の3年目を迎えて／動と働の問題追及</v>
      </c>
      <c r="G128" s="40"/>
      <c r="H128" s="43" t="s">
        <v>6839</v>
      </c>
      <c r="I128" s="115" t="str">
        <f t="shared" ca="1" si="22"/>
        <v>.</v>
      </c>
      <c r="J128" s="40" t="s">
        <v>1179</v>
      </c>
      <c r="K128" s="40" t="s">
        <v>2122</v>
      </c>
      <c r="L128" s="43"/>
      <c r="M128" s="40"/>
      <c r="N128" s="47">
        <v>1972</v>
      </c>
      <c r="O128" s="47">
        <v>3</v>
      </c>
      <c r="P128" s="47">
        <v>1</v>
      </c>
      <c r="Q128" s="40" t="s">
        <v>2609</v>
      </c>
      <c r="R128" s="40"/>
      <c r="S128" s="48"/>
      <c r="T128" s="48"/>
      <c r="U128" s="31" t="str">
        <f t="shared" ca="1" si="33"/>
        <v>51</v>
      </c>
      <c r="V128" s="45" t="str">
        <f t="shared" ca="1" si="20"/>
        <v>研究会の3年目を迎えて／動と働の問題追及第7号1972年03/01[51]:研究会の3年目を迎えて／動と働の問題追及</v>
      </c>
      <c r="W128" s="51"/>
      <c r="X128" s="88">
        <v>118</v>
      </c>
      <c r="Y128" s="65"/>
      <c r="Z128" s="46"/>
    </row>
    <row r="129" spans="1:26" ht="13.5" hidden="1" customHeight="1">
      <c r="A129" s="29" t="str">
        <f t="shared" ca="1" si="29"/>
        <v>7</v>
      </c>
      <c r="B129" s="32">
        <f t="shared" ca="1" si="26"/>
        <v>1972</v>
      </c>
      <c r="C129" s="32">
        <f t="shared" ca="1" si="30"/>
        <v>3</v>
      </c>
      <c r="D129" s="28">
        <v>1</v>
      </c>
      <c r="E129" s="32">
        <f t="shared" ca="1" si="31"/>
        <v>51</v>
      </c>
      <c r="F129" s="40" t="s">
        <v>269</v>
      </c>
      <c r="G129" s="40" t="s">
        <v>270</v>
      </c>
      <c r="H129" s="40" t="s">
        <v>2447</v>
      </c>
      <c r="I129" s="115" t="str">
        <f t="shared" ca="1" si="22"/>
        <v>.</v>
      </c>
      <c r="J129" s="40" t="s">
        <v>7205</v>
      </c>
      <c r="K129" s="40"/>
      <c r="L129" s="43"/>
      <c r="M129" s="40" t="s">
        <v>2303</v>
      </c>
      <c r="N129" s="47"/>
      <c r="O129" s="47"/>
      <c r="P129" s="47"/>
      <c r="Q129" s="40"/>
      <c r="R129" s="40"/>
      <c r="S129" s="48"/>
      <c r="T129" s="48"/>
      <c r="U129" s="31" t="str">
        <f t="shared" ca="1" si="33"/>
        <v>51</v>
      </c>
      <c r="V129" s="45" t="str">
        <f t="shared" si="20"/>
        <v>人類働態学動と働の問題追及 ―研究会の3年目を迎えて―</v>
      </c>
      <c r="W129" s="51"/>
      <c r="X129" s="88">
        <v>119</v>
      </c>
      <c r="Y129" s="65"/>
      <c r="Z129" s="46"/>
    </row>
    <row r="130" spans="1:26" ht="13.5" hidden="1" customHeight="1">
      <c r="A130" s="29" t="str">
        <f t="shared" ca="1" si="29"/>
        <v>7</v>
      </c>
      <c r="B130" s="32">
        <f t="shared" ca="1" si="26"/>
        <v>1972</v>
      </c>
      <c r="C130" s="32">
        <f t="shared" ca="1" si="30"/>
        <v>3</v>
      </c>
      <c r="D130" s="28">
        <v>1</v>
      </c>
      <c r="E130" s="32">
        <f t="shared" ca="1" si="31"/>
        <v>51</v>
      </c>
      <c r="F130" s="40" t="s">
        <v>271</v>
      </c>
      <c r="G130" s="40" t="s">
        <v>272</v>
      </c>
      <c r="H130" s="43" t="s">
        <v>7128</v>
      </c>
      <c r="I130" s="115" t="str">
        <f t="shared" ca="1" si="22"/>
        <v>.</v>
      </c>
      <c r="J130" s="40" t="s">
        <v>7205</v>
      </c>
      <c r="K130" s="40"/>
      <c r="L130" s="43"/>
      <c r="M130" s="40" t="s">
        <v>2303</v>
      </c>
      <c r="N130" s="47"/>
      <c r="O130" s="47"/>
      <c r="P130" s="47"/>
      <c r="Q130" s="40"/>
      <c r="R130" s="40"/>
      <c r="S130" s="48"/>
      <c r="T130" s="48"/>
      <c r="U130" s="31" t="str">
        <f t="shared" ca="1" si="33"/>
        <v>51</v>
      </c>
      <c r="V130" s="45" t="str">
        <f t="shared" si="20"/>
        <v>研究ニホンザルに会うために</v>
      </c>
      <c r="W130" s="51"/>
      <c r="X130" s="88">
        <v>120</v>
      </c>
      <c r="Y130" s="65"/>
      <c r="Z130" s="46"/>
    </row>
    <row r="131" spans="1:26" ht="13.5" hidden="1" customHeight="1">
      <c r="A131" s="29" t="str">
        <f t="shared" ca="1" si="29"/>
        <v>7</v>
      </c>
      <c r="B131" s="32">
        <f t="shared" ca="1" si="26"/>
        <v>1972</v>
      </c>
      <c r="C131" s="32">
        <f t="shared" ca="1" si="30"/>
        <v>3</v>
      </c>
      <c r="D131" s="28">
        <v>3</v>
      </c>
      <c r="E131" s="32">
        <f t="shared" ca="1" si="31"/>
        <v>53</v>
      </c>
      <c r="F131" s="40" t="s">
        <v>273</v>
      </c>
      <c r="G131" s="40" t="s">
        <v>274</v>
      </c>
      <c r="H131" s="43"/>
      <c r="I131" s="115" t="str">
        <f t="shared" ca="1" si="22"/>
        <v>.</v>
      </c>
      <c r="J131" s="40" t="s">
        <v>1700</v>
      </c>
      <c r="K131" s="40" t="s">
        <v>1300</v>
      </c>
      <c r="L131" s="43"/>
      <c r="M131" s="40"/>
      <c r="N131" s="47"/>
      <c r="O131" s="47"/>
      <c r="P131" s="47"/>
      <c r="Q131" s="40"/>
      <c r="R131" s="40"/>
      <c r="S131" s="48"/>
      <c r="T131" s="48"/>
      <c r="U131" s="31" t="str">
        <f t="shared" ca="1" si="33"/>
        <v>51</v>
      </c>
      <c r="V131" s="45" t="str">
        <f t="shared" si="20"/>
        <v>京都大学自然人類学講座紹介</v>
      </c>
      <c r="W131" s="51"/>
      <c r="X131" s="88">
        <v>121</v>
      </c>
      <c r="Y131" s="65"/>
      <c r="Z131" s="46"/>
    </row>
    <row r="132" spans="1:26" ht="13.5" hidden="1" customHeight="1">
      <c r="A132" s="29" t="str">
        <f t="shared" ca="1" si="29"/>
        <v>7</v>
      </c>
      <c r="B132" s="32">
        <f t="shared" ca="1" si="26"/>
        <v>1972</v>
      </c>
      <c r="C132" s="32">
        <f t="shared" ca="1" si="30"/>
        <v>3</v>
      </c>
      <c r="D132" s="28">
        <v>1</v>
      </c>
      <c r="E132" s="32">
        <f t="shared" ca="1" si="31"/>
        <v>51</v>
      </c>
      <c r="F132" s="28" t="str">
        <f>IF(RIGHT(L132,1)=$W$24,"",M132&amp;$W$25)&amp;J132&amp;$W$22&amp;K132&amp;IF(AND(LEN(N132)&gt;0,LEN(N132)&lt;4)," 第"&amp;N132&amp;$W$21,N132)&amp;$W$23&amp;O132&amp;"/"&amp;P132&amp;IF(RIGHT(L132,1)=$W$24,"/"&amp;Q132,"")&amp;"、"&amp;S132&amp;"、"&amp;R132&amp;IF(LEN(H132)&gt;0,$W$27&amp;H132,"")&amp;IF(RIGHT(L132,1)=$W$24,"",$W$26)</f>
        <v>開催案内(大会．全 第4回　1972/4、香蘭女子短期大学、福岡市)</v>
      </c>
      <c r="G132" s="40" t="s">
        <v>908</v>
      </c>
      <c r="H132" s="41" t="s">
        <v>2820</v>
      </c>
      <c r="I132" s="115" t="str">
        <f t="shared" ca="1" si="22"/>
        <v>.</v>
      </c>
      <c r="J132" s="40" t="s">
        <v>252</v>
      </c>
      <c r="K132" s="40" t="s">
        <v>1194</v>
      </c>
      <c r="L132" s="40" t="s">
        <v>6949</v>
      </c>
      <c r="M132" s="40" t="s">
        <v>2638</v>
      </c>
      <c r="N132" s="15">
        <v>4</v>
      </c>
      <c r="O132" s="15">
        <v>1972</v>
      </c>
      <c r="P132" s="15">
        <v>4</v>
      </c>
      <c r="Q132" s="16" t="s">
        <v>2871</v>
      </c>
      <c r="R132" s="18" t="s">
        <v>1911</v>
      </c>
      <c r="S132" s="20" t="s">
        <v>2872</v>
      </c>
      <c r="T132" s="20"/>
      <c r="U132" s="31" t="str">
        <f t="shared" ca="1" si="33"/>
        <v>51</v>
      </c>
      <c r="V132" s="45" t="str">
        <f t="shared" si="20"/>
        <v>開催案内(大会．全 第4回　1972/4、香蘭女子短期大学、福岡市)</v>
      </c>
      <c r="W132" s="51"/>
      <c r="X132" s="88">
        <v>122</v>
      </c>
      <c r="Y132" s="65"/>
      <c r="Z132" s="46"/>
    </row>
    <row r="133" spans="1:26" ht="13.5" hidden="1" customHeight="1">
      <c r="A133" s="29" t="str">
        <f t="shared" ca="1" si="29"/>
        <v>7</v>
      </c>
      <c r="B133" s="32">
        <f t="shared" ca="1" si="26"/>
        <v>1972</v>
      </c>
      <c r="C133" s="32">
        <f t="shared" ca="1" si="30"/>
        <v>3</v>
      </c>
      <c r="D133" s="28">
        <v>4</v>
      </c>
      <c r="E133" s="32">
        <f t="shared" ca="1" si="31"/>
        <v>54</v>
      </c>
      <c r="F133" s="40" t="s">
        <v>275</v>
      </c>
      <c r="G133" s="40" t="s">
        <v>276</v>
      </c>
      <c r="H133" s="43"/>
      <c r="I133" s="115" t="str">
        <f t="shared" ca="1" si="22"/>
        <v>.</v>
      </c>
      <c r="J133" s="40" t="s">
        <v>1487</v>
      </c>
      <c r="K133" s="40" t="s">
        <v>7119</v>
      </c>
      <c r="L133" s="40" t="s">
        <v>7615</v>
      </c>
      <c r="M133" s="40" t="s">
        <v>2638</v>
      </c>
      <c r="N133" s="15">
        <v>4</v>
      </c>
      <c r="O133" s="15">
        <v>1972</v>
      </c>
      <c r="P133" s="15">
        <v>4</v>
      </c>
      <c r="Q133" s="16" t="s">
        <v>2871</v>
      </c>
      <c r="R133" s="18" t="s">
        <v>1911</v>
      </c>
      <c r="S133" s="20" t="s">
        <v>2872</v>
      </c>
      <c r="T133" s="20"/>
      <c r="U133" s="31" t="str">
        <f t="shared" ca="1" si="33"/>
        <v>51</v>
      </c>
      <c r="V133" s="45" t="str">
        <f t="shared" si="20"/>
        <v>人類働態学研究会第4回大会準備事務局</v>
      </c>
      <c r="W133" s="51"/>
      <c r="X133" s="88">
        <v>123</v>
      </c>
      <c r="Y133" s="65"/>
      <c r="Z133" s="46"/>
    </row>
    <row r="134" spans="1:26" ht="13.5" hidden="1" customHeight="1">
      <c r="A134" s="29" t="str">
        <f t="shared" ca="1" si="29"/>
        <v>7</v>
      </c>
      <c r="B134" s="32">
        <f t="shared" ca="1" si="26"/>
        <v>1972</v>
      </c>
      <c r="C134" s="32">
        <f t="shared" ca="1" si="30"/>
        <v>3</v>
      </c>
      <c r="D134" s="28">
        <v>4</v>
      </c>
      <c r="E134" s="32">
        <f t="shared" ca="1" si="31"/>
        <v>54</v>
      </c>
      <c r="F134" s="28" t="str">
        <f>H134&amp;IF(LEN(O134)&gt;0,$W$18&amp;IF(LEN(O134)&gt;3,O134&amp;"年度","第"&amp;O134&amp;IF(LEN(P134)&gt;0,"期","回"))&amp;IF(LEN(P134)&gt;0,"第"&amp;P134&amp;"回",""),"")</f>
        <v>幹事会：第8回</v>
      </c>
      <c r="G134" s="40"/>
      <c r="H134" s="40" t="s">
        <v>7101</v>
      </c>
      <c r="I134" s="115" t="str">
        <f t="shared" ca="1" si="22"/>
        <v>.</v>
      </c>
      <c r="J134" s="40" t="s">
        <v>7111</v>
      </c>
      <c r="K134" s="40" t="s">
        <v>1050</v>
      </c>
      <c r="L134" s="40" t="s">
        <v>7103</v>
      </c>
      <c r="M134" s="40"/>
      <c r="N134" s="47"/>
      <c r="O134" s="47">
        <v>8</v>
      </c>
      <c r="P134" s="47"/>
      <c r="Q134" s="40"/>
      <c r="R134" s="40"/>
      <c r="S134" s="48"/>
      <c r="T134" s="48"/>
      <c r="U134" s="31" t="str">
        <f t="shared" ca="1" si="33"/>
        <v>51</v>
      </c>
      <c r="V134" s="45" t="str">
        <f t="shared" ref="V134:V196" si="34">$H134&amp;$F134</f>
        <v>幹事会幹事会：第8回</v>
      </c>
      <c r="W134" s="51"/>
      <c r="X134" s="88">
        <v>124</v>
      </c>
      <c r="Y134" s="65"/>
      <c r="Z134" s="46"/>
    </row>
    <row r="135" spans="1:26" ht="13.5" hidden="1" customHeight="1">
      <c r="A135" s="29" t="str">
        <f t="shared" ca="1" si="29"/>
        <v>7</v>
      </c>
      <c r="B135" s="32">
        <f t="shared" ca="1" si="26"/>
        <v>1972</v>
      </c>
      <c r="C135" s="32">
        <f t="shared" ca="1" si="30"/>
        <v>3</v>
      </c>
      <c r="D135" s="28">
        <v>5</v>
      </c>
      <c r="E135" s="32">
        <f t="shared" ca="1" si="31"/>
        <v>55</v>
      </c>
      <c r="F135" s="40" t="s">
        <v>1654</v>
      </c>
      <c r="G135" s="40"/>
      <c r="H135" s="43"/>
      <c r="I135" s="115" t="str">
        <f t="shared" ca="1" si="22"/>
        <v>.</v>
      </c>
      <c r="J135" s="40" t="s">
        <v>7111</v>
      </c>
      <c r="K135" s="40" t="s">
        <v>7094</v>
      </c>
      <c r="L135" s="43" t="s">
        <v>1653</v>
      </c>
      <c r="M135" s="40"/>
      <c r="N135" s="47"/>
      <c r="O135" s="47"/>
      <c r="P135" s="47"/>
      <c r="Q135" s="40"/>
      <c r="R135" s="40"/>
      <c r="S135" s="48"/>
      <c r="T135" s="48"/>
      <c r="U135" s="31" t="str">
        <f t="shared" ca="1" si="33"/>
        <v>51</v>
      </c>
      <c r="V135" s="45" t="str">
        <f t="shared" si="34"/>
        <v>人類働態学研究会会員名簿</v>
      </c>
      <c r="W135" s="51"/>
      <c r="X135" s="88">
        <v>125</v>
      </c>
      <c r="Y135" s="65"/>
      <c r="Z135" s="46"/>
    </row>
    <row r="136" spans="1:26" ht="13.5" hidden="1" customHeight="1">
      <c r="A136" s="29" t="str">
        <f t="shared" ca="1" si="29"/>
        <v>8</v>
      </c>
      <c r="B136" s="32">
        <f t="shared" ca="1" si="26"/>
        <v>1972</v>
      </c>
      <c r="C136" s="32">
        <f t="shared" ca="1" si="30"/>
        <v>6</v>
      </c>
      <c r="D136" s="28">
        <v>0</v>
      </c>
      <c r="E136" s="32" t="str">
        <f t="shared" ca="1" si="31"/>
        <v>59</v>
      </c>
      <c r="F136" s="28" t="str">
        <f ca="1">$W$11&amp;$A136&amp;$W$12&amp;B136&amp;$W$13&amp;TEXT($C136,"00")&amp;$W$14&amp;TEXT($P136,"00")&amp;IF(LEN(U136)&gt;=1,$W$15&amp;$U136&amp;$W$16,"")&amp;$W$17&amp;$H136</f>
        <v>第8号1972年06/01[59]:第4回大会</v>
      </c>
      <c r="G136" s="40"/>
      <c r="H136" s="43" t="s">
        <v>6840</v>
      </c>
      <c r="I136" s="115" t="str">
        <f t="shared" ca="1" si="22"/>
        <v>.</v>
      </c>
      <c r="J136" s="40" t="s">
        <v>1179</v>
      </c>
      <c r="K136" s="40" t="s">
        <v>1229</v>
      </c>
      <c r="L136" s="43"/>
      <c r="M136" s="40"/>
      <c r="N136" s="47">
        <v>1972</v>
      </c>
      <c r="O136" s="47">
        <v>6</v>
      </c>
      <c r="P136" s="47">
        <v>1</v>
      </c>
      <c r="Q136" s="40" t="s">
        <v>1656</v>
      </c>
      <c r="R136" s="40"/>
      <c r="S136" s="48"/>
      <c r="T136" s="48"/>
      <c r="U136" s="31" t="str">
        <f t="shared" ca="1" si="33"/>
        <v>59</v>
      </c>
      <c r="V136" s="45" t="str">
        <f t="shared" ca="1" si="34"/>
        <v>第4回大会第8号1972年06/01[59]:第4回大会</v>
      </c>
      <c r="W136" s="51"/>
      <c r="X136" s="88">
        <v>126</v>
      </c>
      <c r="Y136" s="65"/>
      <c r="Z136" s="46"/>
    </row>
    <row r="137" spans="1:26" ht="13.5" hidden="1" customHeight="1">
      <c r="A137" s="29" t="str">
        <f t="shared" ca="1" si="29"/>
        <v>8</v>
      </c>
      <c r="B137" s="32">
        <f t="shared" ca="1" si="26"/>
        <v>1972</v>
      </c>
      <c r="C137" s="32">
        <f t="shared" ca="1" si="30"/>
        <v>6</v>
      </c>
      <c r="D137" s="28">
        <v>1</v>
      </c>
      <c r="E137" s="32">
        <f t="shared" ca="1" si="31"/>
        <v>59</v>
      </c>
      <c r="F137" s="28" t="str">
        <f>IF(RIGHT(L137,1)=$W$24,"",M137&amp;$W$25)&amp;J137&amp;$W$22&amp;K137&amp;IF(AND(LEN(N137)&gt;0,LEN(N137)&lt;4)," 第"&amp;N137&amp;$W$21,N137)&amp;$W$23&amp;O137&amp;"/"&amp;P137&amp;IF(RIGHT(L137,1)=$W$24,"/"&amp;Q137,"")&amp;"、"&amp;S137&amp;"、"&amp;R137&amp;IF(LEN(H137)&gt;0,$W$27&amp;H137,"")&amp;IF(RIGHT(L137,1)=$W$24,"",$W$26)</f>
        <v>大会．全 第4回　1972/4/21-23、香蘭女子短期大学、福岡市</v>
      </c>
      <c r="G137" s="40" t="s">
        <v>683</v>
      </c>
      <c r="H137" s="41" t="s">
        <v>2820</v>
      </c>
      <c r="I137" s="115" t="str">
        <f t="shared" ca="1" si="22"/>
        <v>.</v>
      </c>
      <c r="J137" s="40" t="s">
        <v>252</v>
      </c>
      <c r="K137" s="40" t="s">
        <v>1194</v>
      </c>
      <c r="L137" s="40" t="s">
        <v>6942</v>
      </c>
      <c r="M137" s="40" t="s">
        <v>2742</v>
      </c>
      <c r="N137" s="15">
        <v>4</v>
      </c>
      <c r="O137" s="15">
        <v>1972</v>
      </c>
      <c r="P137" s="15">
        <v>4</v>
      </c>
      <c r="Q137" s="16" t="s">
        <v>2871</v>
      </c>
      <c r="R137" s="18" t="s">
        <v>1911</v>
      </c>
      <c r="S137" s="20" t="s">
        <v>2872</v>
      </c>
      <c r="T137" s="20"/>
      <c r="U137" s="31" t="str">
        <f t="shared" ca="1" si="33"/>
        <v>59</v>
      </c>
      <c r="V137" s="45" t="str">
        <f t="shared" si="34"/>
        <v>大会．全 第4回　1972/4/21-23、香蘭女子短期大学、福岡市</v>
      </c>
      <c r="W137" s="51"/>
      <c r="X137" s="88">
        <v>127</v>
      </c>
      <c r="Y137" s="65"/>
      <c r="Z137" s="46"/>
    </row>
    <row r="138" spans="1:26" ht="13.5" hidden="1" customHeight="1">
      <c r="A138" s="29" t="str">
        <f t="shared" ca="1" si="29"/>
        <v>8</v>
      </c>
      <c r="B138" s="32">
        <f t="shared" ca="1" si="26"/>
        <v>1972</v>
      </c>
      <c r="C138" s="32">
        <f t="shared" ca="1" si="30"/>
        <v>6</v>
      </c>
      <c r="D138" s="28">
        <v>1</v>
      </c>
      <c r="E138" s="32">
        <f t="shared" ca="1" si="31"/>
        <v>59</v>
      </c>
      <c r="F138" s="28" t="str">
        <f>M138&amp;"（"&amp;J138&amp;$W$19&amp;K138&amp;IF(LEN(N138)&gt;0," 第"&amp;N138&amp;$W$21,"")&amp;" "&amp;O138&amp;"/"&amp;P138&amp;$W$20&amp;S138&amp;IF(LEN(H138)&gt;0,$W$19&amp;H138,"")&amp;"）"</f>
        <v>抄録（大会/全 第4回 1972/4、香蘭女子短期大学）</v>
      </c>
      <c r="G138" s="40" t="s">
        <v>1655</v>
      </c>
      <c r="H138" s="43"/>
      <c r="I138" s="115" t="str">
        <f t="shared" ca="1" si="22"/>
        <v>.</v>
      </c>
      <c r="J138" s="40" t="s">
        <v>252</v>
      </c>
      <c r="K138" s="40" t="s">
        <v>1194</v>
      </c>
      <c r="L138" s="40" t="s">
        <v>6939</v>
      </c>
      <c r="M138" s="40" t="s">
        <v>1486</v>
      </c>
      <c r="N138" s="15">
        <v>4</v>
      </c>
      <c r="O138" s="15">
        <v>1972</v>
      </c>
      <c r="P138" s="15">
        <v>4</v>
      </c>
      <c r="Q138" s="16" t="s">
        <v>2871</v>
      </c>
      <c r="R138" s="18" t="s">
        <v>1911</v>
      </c>
      <c r="S138" s="20" t="s">
        <v>2872</v>
      </c>
      <c r="T138" s="20"/>
      <c r="U138" s="31" t="str">
        <f t="shared" ca="1" si="33"/>
        <v>59</v>
      </c>
      <c r="V138" s="45" t="str">
        <f t="shared" si="34"/>
        <v>抄録（大会/全 第4回 1972/4、香蘭女子短期大学）</v>
      </c>
      <c r="W138" s="51"/>
      <c r="X138" s="88">
        <v>128</v>
      </c>
      <c r="Y138" s="65"/>
      <c r="Z138" s="46"/>
    </row>
    <row r="139" spans="1:26" s="13" customFormat="1" ht="13.5" hidden="1" customHeight="1">
      <c r="A139" s="18">
        <v>8</v>
      </c>
      <c r="B139" s="32">
        <f t="shared" ca="1" si="26"/>
        <v>1972</v>
      </c>
      <c r="C139" s="15">
        <v>6</v>
      </c>
      <c r="D139" s="18">
        <v>1</v>
      </c>
      <c r="E139" s="15">
        <v>59</v>
      </c>
      <c r="F139" s="19" t="s">
        <v>2873</v>
      </c>
      <c r="G139" s="16" t="s">
        <v>2874</v>
      </c>
      <c r="H139" s="17"/>
      <c r="I139" s="115" t="str">
        <f t="shared" ca="1" si="22"/>
        <v>.</v>
      </c>
      <c r="J139" s="16" t="s">
        <v>2856</v>
      </c>
      <c r="K139" s="16" t="s">
        <v>1194</v>
      </c>
      <c r="L139" s="16" t="s">
        <v>2857</v>
      </c>
      <c r="M139" s="16" t="s">
        <v>183</v>
      </c>
      <c r="N139" s="15">
        <v>4</v>
      </c>
      <c r="O139" s="15">
        <v>1972</v>
      </c>
      <c r="P139" s="15">
        <v>4</v>
      </c>
      <c r="Q139" s="16" t="s">
        <v>2871</v>
      </c>
      <c r="R139" s="18" t="s">
        <v>1911</v>
      </c>
      <c r="S139" s="20" t="s">
        <v>2872</v>
      </c>
      <c r="T139" s="20"/>
      <c r="U139" s="69">
        <v>59</v>
      </c>
      <c r="V139" s="45" t="str">
        <f t="shared" si="34"/>
        <v>低圧下の生体負担について</v>
      </c>
      <c r="W139" s="70"/>
      <c r="X139" s="88">
        <v>129</v>
      </c>
      <c r="Y139" s="66"/>
      <c r="Z139" s="16"/>
    </row>
    <row r="140" spans="1:26" s="13" customFormat="1" ht="13.5" hidden="1" customHeight="1">
      <c r="A140" s="18">
        <v>8</v>
      </c>
      <c r="B140" s="32">
        <f t="shared" ca="1" si="26"/>
        <v>1972</v>
      </c>
      <c r="C140" s="15">
        <v>6</v>
      </c>
      <c r="D140" s="18">
        <v>1</v>
      </c>
      <c r="E140" s="15">
        <v>59</v>
      </c>
      <c r="F140" s="19" t="s">
        <v>2875</v>
      </c>
      <c r="G140" s="16" t="s">
        <v>2876</v>
      </c>
      <c r="H140" s="17"/>
      <c r="I140" s="115" t="str">
        <f t="shared" ref="I140:I203" ca="1" si="35">IF(OR($S$1,IF($N$2,OFFSET($O$2,0,ISERROR(FIND($F$2,OFFSET($G140,0,$T$2)))+$S$2),0)+IF($N$3,OFFSET($O$3,0,ISERROR(FIND($F$3,OFFSET($G140,0,$T$3)))+$S$3),0)+IF($N$4,OFFSET($O$4,0,ISERROR(FIND($F$4,OFFSET($G140,0,$T$4)))+$S$4),0)+IF($N$5,OFFSET($O$5,0,ISERROR(FIND($F$5,OFFSET($G140,0,$T$5)))+$S$5),0)+IF($N$6,OFFSET($O$6,0,ISERROR(FIND($F$6,OFFSET($G140,0,$T$6)))+$S$6),0)+IF($N$7,OFFSET($O$7,0,ISERROR(FIND($F$7,OFFSET($G140,0,$T$7)))+$S$7),0)+IF($N$8,OFFSET($O$8,0,ISERROR(FIND($F$8,OFFSET($G140,0,$T$8)))+$S$8),0)&gt;$Y$1),$W$28,$W$29)</f>
        <v>.</v>
      </c>
      <c r="J140" s="16" t="s">
        <v>2856</v>
      </c>
      <c r="K140" s="16" t="s">
        <v>1194</v>
      </c>
      <c r="L140" s="16" t="s">
        <v>2857</v>
      </c>
      <c r="M140" s="16" t="s">
        <v>183</v>
      </c>
      <c r="N140" s="15">
        <v>4</v>
      </c>
      <c r="O140" s="15">
        <v>1972</v>
      </c>
      <c r="P140" s="15">
        <v>4</v>
      </c>
      <c r="Q140" s="16" t="s">
        <v>2871</v>
      </c>
      <c r="R140" s="18" t="s">
        <v>1911</v>
      </c>
      <c r="S140" s="20" t="s">
        <v>2872</v>
      </c>
      <c r="T140" s="20"/>
      <c r="U140" s="69">
        <v>59</v>
      </c>
      <c r="V140" s="45" t="str">
        <f t="shared" si="34"/>
        <v>高圧下の生体負担について−II</v>
      </c>
      <c r="W140" s="70"/>
      <c r="X140" s="88">
        <v>130</v>
      </c>
      <c r="Y140" s="66"/>
      <c r="Z140" s="16"/>
    </row>
    <row r="141" spans="1:26" s="13" customFormat="1" ht="13.5" hidden="1" customHeight="1">
      <c r="A141" s="18">
        <v>8</v>
      </c>
      <c r="B141" s="32">
        <f t="shared" ca="1" si="26"/>
        <v>1972</v>
      </c>
      <c r="C141" s="15">
        <v>6</v>
      </c>
      <c r="D141" s="18">
        <v>2</v>
      </c>
      <c r="E141" s="15">
        <v>60</v>
      </c>
      <c r="F141" s="19" t="s">
        <v>2877</v>
      </c>
      <c r="G141" s="16" t="s">
        <v>2878</v>
      </c>
      <c r="H141" s="17"/>
      <c r="I141" s="115" t="str">
        <f t="shared" ca="1" si="35"/>
        <v>.</v>
      </c>
      <c r="J141" s="16" t="s">
        <v>2856</v>
      </c>
      <c r="K141" s="16" t="s">
        <v>1194</v>
      </c>
      <c r="L141" s="16" t="s">
        <v>2857</v>
      </c>
      <c r="M141" s="16" t="s">
        <v>183</v>
      </c>
      <c r="N141" s="15">
        <v>4</v>
      </c>
      <c r="O141" s="15">
        <v>1972</v>
      </c>
      <c r="P141" s="15">
        <v>4</v>
      </c>
      <c r="Q141" s="16" t="s">
        <v>2871</v>
      </c>
      <c r="R141" s="18" t="s">
        <v>1911</v>
      </c>
      <c r="S141" s="20" t="s">
        <v>2872</v>
      </c>
      <c r="T141" s="20"/>
      <c r="U141" s="69">
        <v>59</v>
      </c>
      <c r="V141" s="45" t="str">
        <f t="shared" si="34"/>
        <v>鉄工所における生体負担について</v>
      </c>
      <c r="W141" s="70"/>
      <c r="X141" s="88">
        <v>131</v>
      </c>
      <c r="Y141" s="66"/>
      <c r="Z141" s="16"/>
    </row>
    <row r="142" spans="1:26" s="13" customFormat="1" ht="13.5" hidden="1" customHeight="1">
      <c r="A142" s="18">
        <v>8</v>
      </c>
      <c r="B142" s="32">
        <f t="shared" ca="1" si="26"/>
        <v>1972</v>
      </c>
      <c r="C142" s="15">
        <v>6</v>
      </c>
      <c r="D142" s="18">
        <v>2</v>
      </c>
      <c r="E142" s="15">
        <v>60</v>
      </c>
      <c r="F142" s="19" t="s">
        <v>2879</v>
      </c>
      <c r="G142" s="16" t="s">
        <v>2880</v>
      </c>
      <c r="H142" s="17"/>
      <c r="I142" s="115" t="str">
        <f t="shared" ca="1" si="35"/>
        <v>.</v>
      </c>
      <c r="J142" s="16" t="s">
        <v>2856</v>
      </c>
      <c r="K142" s="16" t="s">
        <v>1194</v>
      </c>
      <c r="L142" s="16" t="s">
        <v>2857</v>
      </c>
      <c r="M142" s="16" t="s">
        <v>183</v>
      </c>
      <c r="N142" s="15">
        <v>4</v>
      </c>
      <c r="O142" s="15">
        <v>1972</v>
      </c>
      <c r="P142" s="15">
        <v>4</v>
      </c>
      <c r="Q142" s="16" t="s">
        <v>2871</v>
      </c>
      <c r="R142" s="18" t="s">
        <v>1911</v>
      </c>
      <c r="S142" s="20" t="s">
        <v>2872</v>
      </c>
      <c r="T142" s="20"/>
      <c r="U142" s="69">
        <v>59</v>
      </c>
      <c r="V142" s="45" t="str">
        <f t="shared" si="34"/>
        <v>反復発揮筋力の変動</v>
      </c>
      <c r="W142" s="70"/>
      <c r="X142" s="88">
        <v>132</v>
      </c>
      <c r="Y142" s="66"/>
      <c r="Z142" s="16"/>
    </row>
    <row r="143" spans="1:26" s="13" customFormat="1" ht="12.6" hidden="1" customHeight="1">
      <c r="A143" s="18">
        <v>8</v>
      </c>
      <c r="B143" s="32">
        <f t="shared" ca="1" si="26"/>
        <v>1972</v>
      </c>
      <c r="C143" s="15">
        <v>6</v>
      </c>
      <c r="D143" s="18">
        <v>2</v>
      </c>
      <c r="E143" s="15">
        <v>60</v>
      </c>
      <c r="F143" s="19" t="s">
        <v>2858</v>
      </c>
      <c r="G143" s="16" t="s">
        <v>2881</v>
      </c>
      <c r="H143" s="17"/>
      <c r="I143" s="115" t="str">
        <f t="shared" ca="1" si="35"/>
        <v>.</v>
      </c>
      <c r="J143" s="16" t="s">
        <v>2856</v>
      </c>
      <c r="K143" s="16" t="s">
        <v>1194</v>
      </c>
      <c r="L143" s="16" t="s">
        <v>2857</v>
      </c>
      <c r="M143" s="16" t="s">
        <v>7078</v>
      </c>
      <c r="N143" s="15">
        <v>4</v>
      </c>
      <c r="O143" s="15">
        <v>1972</v>
      </c>
      <c r="P143" s="15">
        <v>4</v>
      </c>
      <c r="Q143" s="16" t="s">
        <v>2871</v>
      </c>
      <c r="R143" s="18" t="s">
        <v>1911</v>
      </c>
      <c r="S143" s="20" t="s">
        <v>2872</v>
      </c>
      <c r="T143" s="20"/>
      <c r="U143" s="69">
        <v>59</v>
      </c>
      <c r="V143" s="45" t="str">
        <f t="shared" si="34"/>
        <v>[概要]司会のまとめ</v>
      </c>
      <c r="W143" s="70"/>
      <c r="X143" s="88">
        <v>133</v>
      </c>
      <c r="Y143" s="66"/>
      <c r="Z143" s="16"/>
    </row>
    <row r="144" spans="1:26" s="13" customFormat="1" ht="12.6" hidden="1" customHeight="1">
      <c r="A144" s="18">
        <v>8</v>
      </c>
      <c r="B144" s="32">
        <f t="shared" ca="1" si="26"/>
        <v>1972</v>
      </c>
      <c r="C144" s="15">
        <v>6</v>
      </c>
      <c r="D144" s="18">
        <v>2</v>
      </c>
      <c r="E144" s="15">
        <v>60</v>
      </c>
      <c r="F144" s="19" t="s">
        <v>2882</v>
      </c>
      <c r="G144" s="16" t="s">
        <v>2883</v>
      </c>
      <c r="H144" s="17"/>
      <c r="I144" s="115" t="str">
        <f t="shared" ca="1" si="35"/>
        <v>.</v>
      </c>
      <c r="J144" s="16" t="s">
        <v>2856</v>
      </c>
      <c r="K144" s="16" t="s">
        <v>1194</v>
      </c>
      <c r="L144" s="16" t="s">
        <v>2857</v>
      </c>
      <c r="M144" s="16" t="s">
        <v>183</v>
      </c>
      <c r="N144" s="15">
        <v>4</v>
      </c>
      <c r="O144" s="15">
        <v>1972</v>
      </c>
      <c r="P144" s="15">
        <v>4</v>
      </c>
      <c r="Q144" s="16" t="s">
        <v>2871</v>
      </c>
      <c r="R144" s="18" t="s">
        <v>1911</v>
      </c>
      <c r="S144" s="20" t="s">
        <v>2872</v>
      </c>
      <c r="T144" s="20"/>
      <c r="U144" s="69">
        <v>59</v>
      </c>
      <c r="V144" s="45" t="str">
        <f t="shared" si="34"/>
        <v>双極誘導による大脳誘発電位の研究</v>
      </c>
      <c r="W144" s="70"/>
      <c r="X144" s="88">
        <v>134</v>
      </c>
      <c r="Y144" s="66"/>
      <c r="Z144" s="16"/>
    </row>
    <row r="145" spans="1:26" s="13" customFormat="1" ht="13.5" hidden="1" customHeight="1">
      <c r="A145" s="18">
        <v>8</v>
      </c>
      <c r="B145" s="32">
        <f t="shared" ca="1" si="26"/>
        <v>1972</v>
      </c>
      <c r="C145" s="15">
        <v>6</v>
      </c>
      <c r="D145" s="18">
        <v>3</v>
      </c>
      <c r="E145" s="15">
        <v>61</v>
      </c>
      <c r="F145" s="19" t="s">
        <v>2884</v>
      </c>
      <c r="G145" s="16" t="s">
        <v>2885</v>
      </c>
      <c r="H145" s="17"/>
      <c r="I145" s="115" t="str">
        <f t="shared" ca="1" si="35"/>
        <v>.</v>
      </c>
      <c r="J145" s="16" t="s">
        <v>2856</v>
      </c>
      <c r="K145" s="16" t="s">
        <v>1194</v>
      </c>
      <c r="L145" s="16" t="s">
        <v>2857</v>
      </c>
      <c r="M145" s="16" t="s">
        <v>183</v>
      </c>
      <c r="N145" s="15">
        <v>4</v>
      </c>
      <c r="O145" s="15">
        <v>1972</v>
      </c>
      <c r="P145" s="15">
        <v>4</v>
      </c>
      <c r="Q145" s="16" t="s">
        <v>2871</v>
      </c>
      <c r="R145" s="18" t="s">
        <v>1911</v>
      </c>
      <c r="S145" s="20" t="s">
        <v>2872</v>
      </c>
      <c r="T145" s="20"/>
      <c r="U145" s="69">
        <v>59</v>
      </c>
      <c r="V145" s="45" t="str">
        <f t="shared" si="34"/>
        <v>徹夜作業時の心電図について</v>
      </c>
      <c r="W145" s="70"/>
      <c r="X145" s="88">
        <v>135</v>
      </c>
      <c r="Y145" s="66"/>
      <c r="Z145" s="16"/>
    </row>
    <row r="146" spans="1:26" s="13" customFormat="1" ht="13.5" hidden="1" customHeight="1">
      <c r="A146" s="18">
        <v>8</v>
      </c>
      <c r="B146" s="32">
        <f t="shared" ca="1" si="26"/>
        <v>1972</v>
      </c>
      <c r="C146" s="15">
        <v>6</v>
      </c>
      <c r="D146" s="18">
        <v>3</v>
      </c>
      <c r="E146" s="15">
        <v>61</v>
      </c>
      <c r="F146" s="19" t="s">
        <v>2886</v>
      </c>
      <c r="G146" s="16" t="s">
        <v>2887</v>
      </c>
      <c r="H146" s="17"/>
      <c r="I146" s="115" t="str">
        <f t="shared" ca="1" si="35"/>
        <v>.</v>
      </c>
      <c r="J146" s="16" t="s">
        <v>2856</v>
      </c>
      <c r="K146" s="16" t="s">
        <v>1194</v>
      </c>
      <c r="L146" s="16" t="s">
        <v>2857</v>
      </c>
      <c r="M146" s="16" t="s">
        <v>183</v>
      </c>
      <c r="N146" s="15">
        <v>4</v>
      </c>
      <c r="O146" s="15">
        <v>1972</v>
      </c>
      <c r="P146" s="15">
        <v>4</v>
      </c>
      <c r="Q146" s="16" t="s">
        <v>2871</v>
      </c>
      <c r="R146" s="18" t="s">
        <v>1911</v>
      </c>
      <c r="S146" s="20" t="s">
        <v>2872</v>
      </c>
      <c r="T146" s="20"/>
      <c r="U146" s="69">
        <v>59</v>
      </c>
      <c r="V146" s="45" t="str">
        <f t="shared" si="34"/>
        <v>心拍数変動の評価について</v>
      </c>
      <c r="W146" s="70"/>
      <c r="X146" s="88">
        <v>136</v>
      </c>
      <c r="Y146" s="66"/>
      <c r="Z146" s="16"/>
    </row>
    <row r="147" spans="1:26" s="13" customFormat="1" ht="13.5" hidden="1" customHeight="1">
      <c r="A147" s="18">
        <v>8</v>
      </c>
      <c r="B147" s="32">
        <f t="shared" ca="1" si="26"/>
        <v>1972</v>
      </c>
      <c r="C147" s="15">
        <v>6</v>
      </c>
      <c r="D147" s="18">
        <v>3</v>
      </c>
      <c r="E147" s="15">
        <v>61</v>
      </c>
      <c r="F147" s="19" t="s">
        <v>2858</v>
      </c>
      <c r="G147" s="16" t="s">
        <v>2888</v>
      </c>
      <c r="H147" s="17"/>
      <c r="I147" s="115" t="str">
        <f t="shared" ca="1" si="35"/>
        <v>.</v>
      </c>
      <c r="J147" s="16" t="s">
        <v>2856</v>
      </c>
      <c r="K147" s="16" t="s">
        <v>1194</v>
      </c>
      <c r="L147" s="16" t="s">
        <v>2857</v>
      </c>
      <c r="M147" s="16" t="s">
        <v>7078</v>
      </c>
      <c r="N147" s="15">
        <v>4</v>
      </c>
      <c r="O147" s="15">
        <v>1972</v>
      </c>
      <c r="P147" s="15">
        <v>4</v>
      </c>
      <c r="Q147" s="16" t="s">
        <v>2871</v>
      </c>
      <c r="R147" s="18" t="s">
        <v>1911</v>
      </c>
      <c r="S147" s="20" t="s">
        <v>2872</v>
      </c>
      <c r="T147" s="20"/>
      <c r="U147" s="69">
        <v>59</v>
      </c>
      <c r="V147" s="45" t="str">
        <f t="shared" si="34"/>
        <v>[概要]司会のまとめ</v>
      </c>
      <c r="W147" s="70"/>
      <c r="X147" s="88">
        <v>137</v>
      </c>
      <c r="Y147" s="66"/>
      <c r="Z147" s="16"/>
    </row>
    <row r="148" spans="1:26" s="13" customFormat="1" ht="13.5" hidden="1" customHeight="1">
      <c r="A148" s="18">
        <v>8</v>
      </c>
      <c r="B148" s="32">
        <f t="shared" ca="1" si="26"/>
        <v>1972</v>
      </c>
      <c r="C148" s="15">
        <v>6</v>
      </c>
      <c r="D148" s="18">
        <v>3</v>
      </c>
      <c r="E148" s="15">
        <v>61</v>
      </c>
      <c r="F148" s="19" t="s">
        <v>2890</v>
      </c>
      <c r="G148" s="16" t="s">
        <v>2891</v>
      </c>
      <c r="H148" s="17"/>
      <c r="I148" s="115" t="str">
        <f t="shared" ca="1" si="35"/>
        <v>.</v>
      </c>
      <c r="J148" s="16" t="s">
        <v>2856</v>
      </c>
      <c r="K148" s="16" t="s">
        <v>1194</v>
      </c>
      <c r="L148" s="16" t="s">
        <v>2857</v>
      </c>
      <c r="M148" s="16" t="s">
        <v>183</v>
      </c>
      <c r="N148" s="15">
        <v>4</v>
      </c>
      <c r="O148" s="15">
        <v>1972</v>
      </c>
      <c r="P148" s="15">
        <v>4</v>
      </c>
      <c r="Q148" s="16" t="s">
        <v>2871</v>
      </c>
      <c r="R148" s="18" t="s">
        <v>1911</v>
      </c>
      <c r="S148" s="20" t="s">
        <v>2872</v>
      </c>
      <c r="T148" s="20"/>
      <c r="U148" s="69">
        <v>59</v>
      </c>
      <c r="V148" s="45" t="str">
        <f t="shared" si="34"/>
        <v>鍵盤タッチ反応時間からみた連続加算作業時の思考運動特性について</v>
      </c>
      <c r="W148" s="70"/>
      <c r="X148" s="88">
        <v>138</v>
      </c>
      <c r="Y148" s="66"/>
      <c r="Z148" s="16"/>
    </row>
    <row r="149" spans="1:26" s="13" customFormat="1" ht="13.5" hidden="1" customHeight="1">
      <c r="A149" s="18">
        <v>8</v>
      </c>
      <c r="B149" s="32">
        <f t="shared" ca="1" si="26"/>
        <v>1972</v>
      </c>
      <c r="C149" s="15">
        <v>6</v>
      </c>
      <c r="D149" s="18">
        <v>4</v>
      </c>
      <c r="E149" s="15">
        <v>62</v>
      </c>
      <c r="F149" s="19" t="s">
        <v>2892</v>
      </c>
      <c r="G149" s="16" t="s">
        <v>2893</v>
      </c>
      <c r="H149" s="17"/>
      <c r="I149" s="115" t="str">
        <f t="shared" ca="1" si="35"/>
        <v>.</v>
      </c>
      <c r="J149" s="16" t="s">
        <v>2856</v>
      </c>
      <c r="K149" s="16" t="s">
        <v>1194</v>
      </c>
      <c r="L149" s="16" t="s">
        <v>2857</v>
      </c>
      <c r="M149" s="16" t="s">
        <v>183</v>
      </c>
      <c r="N149" s="15">
        <v>4</v>
      </c>
      <c r="O149" s="15">
        <v>1972</v>
      </c>
      <c r="P149" s="15">
        <v>4</v>
      </c>
      <c r="Q149" s="16" t="s">
        <v>2871</v>
      </c>
      <c r="R149" s="18" t="s">
        <v>1911</v>
      </c>
      <c r="S149" s="20" t="s">
        <v>2872</v>
      </c>
      <c r="T149" s="20"/>
      <c r="U149" s="69">
        <v>59</v>
      </c>
      <c r="V149" s="45" t="str">
        <f t="shared" si="34"/>
        <v>手持ち運搬、その重量と形状</v>
      </c>
      <c r="W149" s="70"/>
      <c r="X149" s="88">
        <v>139</v>
      </c>
      <c r="Y149" s="66"/>
      <c r="Z149" s="16"/>
    </row>
    <row r="150" spans="1:26" s="13" customFormat="1" ht="13.5" hidden="1" customHeight="1">
      <c r="A150" s="18">
        <v>8</v>
      </c>
      <c r="B150" s="32">
        <f t="shared" ca="1" si="26"/>
        <v>1972</v>
      </c>
      <c r="C150" s="15">
        <v>6</v>
      </c>
      <c r="D150" s="18">
        <v>4</v>
      </c>
      <c r="E150" s="15">
        <v>62</v>
      </c>
      <c r="F150" s="19" t="s">
        <v>2894</v>
      </c>
      <c r="G150" s="16" t="s">
        <v>2867</v>
      </c>
      <c r="H150" s="17"/>
      <c r="I150" s="115" t="str">
        <f t="shared" ca="1" si="35"/>
        <v>.</v>
      </c>
      <c r="J150" s="16" t="s">
        <v>2856</v>
      </c>
      <c r="K150" s="16" t="s">
        <v>1194</v>
      </c>
      <c r="L150" s="16" t="s">
        <v>2857</v>
      </c>
      <c r="M150" s="16" t="s">
        <v>183</v>
      </c>
      <c r="N150" s="15">
        <v>4</v>
      </c>
      <c r="O150" s="15">
        <v>1972</v>
      </c>
      <c r="P150" s="15">
        <v>4</v>
      </c>
      <c r="Q150" s="16" t="s">
        <v>2871</v>
      </c>
      <c r="R150" s="18" t="s">
        <v>1911</v>
      </c>
      <c r="S150" s="20" t="s">
        <v>2872</v>
      </c>
      <c r="T150" s="20"/>
      <c r="U150" s="69">
        <v>59</v>
      </c>
      <c r="V150" s="45" t="str">
        <f t="shared" si="34"/>
        <v>筋疲労に伴う筋電図低周波成分の変化</v>
      </c>
      <c r="W150" s="70"/>
      <c r="X150" s="88">
        <v>140</v>
      </c>
      <c r="Y150" s="66"/>
      <c r="Z150" s="16"/>
    </row>
    <row r="151" spans="1:26" s="13" customFormat="1" ht="13.5" hidden="1" customHeight="1">
      <c r="A151" s="18">
        <v>8</v>
      </c>
      <c r="B151" s="32">
        <f t="shared" ca="1" si="26"/>
        <v>1972</v>
      </c>
      <c r="C151" s="15">
        <v>6</v>
      </c>
      <c r="D151" s="18">
        <v>4</v>
      </c>
      <c r="E151" s="15">
        <v>62</v>
      </c>
      <c r="F151" s="19" t="s">
        <v>2858</v>
      </c>
      <c r="G151" s="16" t="s">
        <v>2895</v>
      </c>
      <c r="H151" s="17"/>
      <c r="I151" s="115" t="str">
        <f t="shared" ca="1" si="35"/>
        <v>.</v>
      </c>
      <c r="J151" s="16" t="s">
        <v>2856</v>
      </c>
      <c r="K151" s="16" t="s">
        <v>1194</v>
      </c>
      <c r="L151" s="16" t="s">
        <v>2857</v>
      </c>
      <c r="M151" s="16" t="s">
        <v>7078</v>
      </c>
      <c r="N151" s="15">
        <v>4</v>
      </c>
      <c r="O151" s="15">
        <v>1972</v>
      </c>
      <c r="P151" s="15">
        <v>4</v>
      </c>
      <c r="Q151" s="16" t="s">
        <v>2871</v>
      </c>
      <c r="R151" s="18" t="s">
        <v>1911</v>
      </c>
      <c r="S151" s="20" t="s">
        <v>2872</v>
      </c>
      <c r="T151" s="20"/>
      <c r="U151" s="69">
        <v>59</v>
      </c>
      <c r="V151" s="45" t="str">
        <f t="shared" si="34"/>
        <v>[概要]司会のまとめ</v>
      </c>
      <c r="W151" s="70"/>
      <c r="X151" s="88">
        <v>141</v>
      </c>
      <c r="Y151" s="66"/>
      <c r="Z151" s="16"/>
    </row>
    <row r="152" spans="1:26" s="13" customFormat="1" ht="13.5" hidden="1" customHeight="1">
      <c r="A152" s="18">
        <v>8</v>
      </c>
      <c r="B152" s="32">
        <f t="shared" ca="1" si="26"/>
        <v>1972</v>
      </c>
      <c r="C152" s="15">
        <v>6</v>
      </c>
      <c r="D152" s="18">
        <v>5</v>
      </c>
      <c r="E152" s="15">
        <v>63</v>
      </c>
      <c r="F152" s="19" t="s">
        <v>2896</v>
      </c>
      <c r="G152" s="16" t="s">
        <v>2897</v>
      </c>
      <c r="H152" s="17"/>
      <c r="I152" s="115" t="str">
        <f t="shared" ca="1" si="35"/>
        <v>.</v>
      </c>
      <c r="J152" s="16" t="s">
        <v>2856</v>
      </c>
      <c r="K152" s="16" t="s">
        <v>1194</v>
      </c>
      <c r="L152" s="16" t="s">
        <v>2857</v>
      </c>
      <c r="M152" s="16" t="s">
        <v>183</v>
      </c>
      <c r="N152" s="15">
        <v>4</v>
      </c>
      <c r="O152" s="15">
        <v>1972</v>
      </c>
      <c r="P152" s="15">
        <v>4</v>
      </c>
      <c r="Q152" s="16" t="s">
        <v>2871</v>
      </c>
      <c r="R152" s="18" t="s">
        <v>1911</v>
      </c>
      <c r="S152" s="20" t="s">
        <v>2872</v>
      </c>
      <c r="T152" s="20"/>
      <c r="U152" s="69">
        <v>59</v>
      </c>
      <c r="V152" s="45" t="str">
        <f t="shared" si="34"/>
        <v>トラクタ操縦の情報処理における熟練の効果</v>
      </c>
      <c r="W152" s="70"/>
      <c r="X152" s="88">
        <v>142</v>
      </c>
      <c r="Y152" s="66"/>
      <c r="Z152" s="16"/>
    </row>
    <row r="153" spans="1:26" s="13" customFormat="1" ht="13.5" hidden="1" customHeight="1">
      <c r="A153" s="18">
        <v>8</v>
      </c>
      <c r="B153" s="32">
        <f t="shared" ca="1" si="26"/>
        <v>1972</v>
      </c>
      <c r="C153" s="15">
        <v>6</v>
      </c>
      <c r="D153" s="18">
        <v>5</v>
      </c>
      <c r="E153" s="15">
        <v>63</v>
      </c>
      <c r="F153" s="19" t="s">
        <v>2898</v>
      </c>
      <c r="G153" s="16" t="s">
        <v>2888</v>
      </c>
      <c r="H153" s="17"/>
      <c r="I153" s="115" t="str">
        <f t="shared" ca="1" si="35"/>
        <v>.</v>
      </c>
      <c r="J153" s="16" t="s">
        <v>2856</v>
      </c>
      <c r="K153" s="16" t="s">
        <v>1194</v>
      </c>
      <c r="L153" s="16" t="s">
        <v>2857</v>
      </c>
      <c r="M153" s="16" t="s">
        <v>183</v>
      </c>
      <c r="N153" s="15">
        <v>4</v>
      </c>
      <c r="O153" s="15">
        <v>1972</v>
      </c>
      <c r="P153" s="15">
        <v>4</v>
      </c>
      <c r="Q153" s="16" t="s">
        <v>2871</v>
      </c>
      <c r="R153" s="18" t="s">
        <v>1911</v>
      </c>
      <c r="S153" s="20" t="s">
        <v>2872</v>
      </c>
      <c r="T153" s="20"/>
      <c r="U153" s="69">
        <v>59</v>
      </c>
      <c r="V153" s="45" t="str">
        <f t="shared" si="34"/>
        <v>局所振動障害に関する研究</v>
      </c>
      <c r="W153" s="70"/>
      <c r="X153" s="88">
        <v>143</v>
      </c>
      <c r="Y153" s="66"/>
      <c r="Z153" s="16"/>
    </row>
    <row r="154" spans="1:26" s="13" customFormat="1" ht="13.5" hidden="1" customHeight="1">
      <c r="A154" s="18">
        <v>8</v>
      </c>
      <c r="B154" s="32">
        <f t="shared" ca="1" si="26"/>
        <v>1972</v>
      </c>
      <c r="C154" s="15">
        <v>6</v>
      </c>
      <c r="D154" s="18">
        <v>5</v>
      </c>
      <c r="E154" s="15">
        <v>63</v>
      </c>
      <c r="F154" s="19" t="s">
        <v>2899</v>
      </c>
      <c r="G154" s="16" t="s">
        <v>2900</v>
      </c>
      <c r="H154" s="17"/>
      <c r="I154" s="115" t="str">
        <f t="shared" ca="1" si="35"/>
        <v>.</v>
      </c>
      <c r="J154" s="16" t="s">
        <v>2856</v>
      </c>
      <c r="K154" s="16" t="s">
        <v>1194</v>
      </c>
      <c r="L154" s="16" t="s">
        <v>2857</v>
      </c>
      <c r="M154" s="16" t="s">
        <v>183</v>
      </c>
      <c r="N154" s="15">
        <v>4</v>
      </c>
      <c r="O154" s="15">
        <v>1972</v>
      </c>
      <c r="P154" s="15">
        <v>4</v>
      </c>
      <c r="Q154" s="16" t="s">
        <v>2871</v>
      </c>
      <c r="R154" s="18" t="s">
        <v>1911</v>
      </c>
      <c r="S154" s="20" t="s">
        <v>2872</v>
      </c>
      <c r="T154" s="20"/>
      <c r="U154" s="69">
        <v>59</v>
      </c>
      <c r="V154" s="45" t="str">
        <f t="shared" si="34"/>
        <v>大気汚染による布への諸影響について　No.2−布損傷と住民意識</v>
      </c>
      <c r="W154" s="70"/>
      <c r="X154" s="88">
        <v>144</v>
      </c>
      <c r="Y154" s="66"/>
      <c r="Z154" s="16"/>
    </row>
    <row r="155" spans="1:26" s="13" customFormat="1" ht="13.5" hidden="1" customHeight="1">
      <c r="A155" s="18">
        <v>8</v>
      </c>
      <c r="B155" s="32">
        <f t="shared" ca="1" si="26"/>
        <v>1972</v>
      </c>
      <c r="C155" s="15">
        <v>6</v>
      </c>
      <c r="D155" s="18">
        <v>5</v>
      </c>
      <c r="E155" s="15">
        <v>63</v>
      </c>
      <c r="F155" s="19" t="s">
        <v>2858</v>
      </c>
      <c r="G155" s="16" t="s">
        <v>2901</v>
      </c>
      <c r="H155" s="17"/>
      <c r="I155" s="115" t="str">
        <f t="shared" ca="1" si="35"/>
        <v>.</v>
      </c>
      <c r="J155" s="16" t="s">
        <v>2856</v>
      </c>
      <c r="K155" s="16" t="s">
        <v>1194</v>
      </c>
      <c r="L155" s="16" t="s">
        <v>2857</v>
      </c>
      <c r="M155" s="16" t="s">
        <v>7078</v>
      </c>
      <c r="N155" s="15">
        <v>4</v>
      </c>
      <c r="O155" s="15">
        <v>1972</v>
      </c>
      <c r="P155" s="15">
        <v>4</v>
      </c>
      <c r="Q155" s="16" t="s">
        <v>2871</v>
      </c>
      <c r="R155" s="18" t="s">
        <v>1911</v>
      </c>
      <c r="S155" s="20" t="s">
        <v>2872</v>
      </c>
      <c r="T155" s="20"/>
      <c r="U155" s="69">
        <v>59</v>
      </c>
      <c r="V155" s="45" t="str">
        <f t="shared" si="34"/>
        <v>[概要]司会のまとめ</v>
      </c>
      <c r="W155" s="70"/>
      <c r="X155" s="88">
        <v>145</v>
      </c>
      <c r="Y155" s="66"/>
      <c r="Z155" s="16"/>
    </row>
    <row r="156" spans="1:26" s="13" customFormat="1" ht="13.5" hidden="1" customHeight="1">
      <c r="A156" s="18">
        <v>8</v>
      </c>
      <c r="B156" s="32">
        <f t="shared" ca="1" si="26"/>
        <v>1972</v>
      </c>
      <c r="C156" s="15">
        <v>6</v>
      </c>
      <c r="D156" s="18">
        <v>6</v>
      </c>
      <c r="E156" s="15">
        <v>64</v>
      </c>
      <c r="F156" s="19" t="s">
        <v>2902</v>
      </c>
      <c r="G156" s="16" t="s">
        <v>2903</v>
      </c>
      <c r="H156" s="17"/>
      <c r="I156" s="115" t="str">
        <f t="shared" ca="1" si="35"/>
        <v>.</v>
      </c>
      <c r="J156" s="16" t="s">
        <v>2856</v>
      </c>
      <c r="K156" s="16" t="s">
        <v>1194</v>
      </c>
      <c r="L156" s="16" t="s">
        <v>2857</v>
      </c>
      <c r="M156" s="16" t="s">
        <v>183</v>
      </c>
      <c r="N156" s="15">
        <v>4</v>
      </c>
      <c r="O156" s="15">
        <v>1972</v>
      </c>
      <c r="P156" s="15">
        <v>4</v>
      </c>
      <c r="Q156" s="16" t="s">
        <v>2871</v>
      </c>
      <c r="R156" s="18" t="s">
        <v>1911</v>
      </c>
      <c r="S156" s="20" t="s">
        <v>2872</v>
      </c>
      <c r="T156" s="20"/>
      <c r="U156" s="69">
        <v>59</v>
      </c>
      <c r="V156" s="45" t="str">
        <f t="shared" si="34"/>
        <v>作業服の設計に関する一考察</v>
      </c>
      <c r="W156" s="70"/>
      <c r="X156" s="88">
        <v>146</v>
      </c>
      <c r="Y156" s="66"/>
      <c r="Z156" s="16"/>
    </row>
    <row r="157" spans="1:26" s="13" customFormat="1" ht="13.5" hidden="1" customHeight="1">
      <c r="A157" s="18">
        <v>8</v>
      </c>
      <c r="B157" s="32">
        <f t="shared" ref="B157:B219" ca="1" si="36">IF(LEN($J157)&gt;0,IF($J157="●",N157,OFFSET(B157,IF(LEN(OFFSET(B157,-1,0))&gt;=1,-1,-2),0)),"")</f>
        <v>1972</v>
      </c>
      <c r="C157" s="15">
        <v>6</v>
      </c>
      <c r="D157" s="18">
        <v>6</v>
      </c>
      <c r="E157" s="15">
        <v>64</v>
      </c>
      <c r="F157" s="19" t="s">
        <v>2904</v>
      </c>
      <c r="G157" s="16" t="s">
        <v>2905</v>
      </c>
      <c r="H157" s="17"/>
      <c r="I157" s="115" t="str">
        <f t="shared" ca="1" si="35"/>
        <v>.</v>
      </c>
      <c r="J157" s="16" t="s">
        <v>2856</v>
      </c>
      <c r="K157" s="16" t="s">
        <v>1194</v>
      </c>
      <c r="L157" s="16" t="s">
        <v>2857</v>
      </c>
      <c r="M157" s="16" t="s">
        <v>183</v>
      </c>
      <c r="N157" s="15">
        <v>4</v>
      </c>
      <c r="O157" s="15">
        <v>1972</v>
      </c>
      <c r="P157" s="15">
        <v>4</v>
      </c>
      <c r="Q157" s="16" t="s">
        <v>2871</v>
      </c>
      <c r="R157" s="18" t="s">
        <v>1911</v>
      </c>
      <c r="S157" s="20" t="s">
        <v>2872</v>
      </c>
      <c r="T157" s="20"/>
      <c r="U157" s="69">
        <v>59</v>
      </c>
      <c r="V157" s="45" t="str">
        <f t="shared" si="34"/>
        <v>足型の立体計測について</v>
      </c>
      <c r="W157" s="70"/>
      <c r="X157" s="88">
        <v>147</v>
      </c>
      <c r="Y157" s="66"/>
      <c r="Z157" s="16"/>
    </row>
    <row r="158" spans="1:26" s="13" customFormat="1" ht="13.5" hidden="1" customHeight="1">
      <c r="A158" s="18">
        <v>8</v>
      </c>
      <c r="B158" s="32">
        <f t="shared" ca="1" si="36"/>
        <v>1972</v>
      </c>
      <c r="C158" s="15">
        <v>6</v>
      </c>
      <c r="D158" s="18">
        <v>6</v>
      </c>
      <c r="E158" s="15">
        <v>64</v>
      </c>
      <c r="F158" s="19" t="s">
        <v>2906</v>
      </c>
      <c r="G158" s="16" t="s">
        <v>2907</v>
      </c>
      <c r="H158" s="17"/>
      <c r="I158" s="115" t="str">
        <f t="shared" ca="1" si="35"/>
        <v>.</v>
      </c>
      <c r="J158" s="16" t="s">
        <v>2856</v>
      </c>
      <c r="K158" s="16" t="s">
        <v>1194</v>
      </c>
      <c r="L158" s="16" t="s">
        <v>2857</v>
      </c>
      <c r="M158" s="16" t="s">
        <v>183</v>
      </c>
      <c r="N158" s="15">
        <v>4</v>
      </c>
      <c r="O158" s="15">
        <v>1972</v>
      </c>
      <c r="P158" s="15">
        <v>4</v>
      </c>
      <c r="Q158" s="16" t="s">
        <v>2871</v>
      </c>
      <c r="R158" s="18" t="s">
        <v>1911</v>
      </c>
      <c r="S158" s="20" t="s">
        <v>2872</v>
      </c>
      <c r="T158" s="20"/>
      <c r="U158" s="69">
        <v>59</v>
      </c>
      <c r="V158" s="45" t="str">
        <f t="shared" si="34"/>
        <v>被服のための体型観察−5〜20才体型の変異について−</v>
      </c>
      <c r="W158" s="70"/>
      <c r="X158" s="88">
        <v>148</v>
      </c>
      <c r="Y158" s="66"/>
      <c r="Z158" s="16"/>
    </row>
    <row r="159" spans="1:26" s="13" customFormat="1" ht="13.5" hidden="1" customHeight="1">
      <c r="A159" s="18">
        <v>8</v>
      </c>
      <c r="B159" s="32">
        <f t="shared" ca="1" si="36"/>
        <v>1972</v>
      </c>
      <c r="C159" s="15">
        <v>6</v>
      </c>
      <c r="D159" s="18">
        <v>7</v>
      </c>
      <c r="E159" s="15">
        <v>65</v>
      </c>
      <c r="F159" s="19" t="s">
        <v>2858</v>
      </c>
      <c r="G159" s="16" t="s">
        <v>2908</v>
      </c>
      <c r="H159" s="17"/>
      <c r="I159" s="115" t="str">
        <f t="shared" ca="1" si="35"/>
        <v>.</v>
      </c>
      <c r="J159" s="16" t="s">
        <v>2856</v>
      </c>
      <c r="K159" s="16" t="s">
        <v>1194</v>
      </c>
      <c r="L159" s="16" t="s">
        <v>2857</v>
      </c>
      <c r="M159" s="16" t="s">
        <v>7078</v>
      </c>
      <c r="N159" s="15">
        <v>4</v>
      </c>
      <c r="O159" s="15">
        <v>1972</v>
      </c>
      <c r="P159" s="15">
        <v>4</v>
      </c>
      <c r="Q159" s="16" t="s">
        <v>2871</v>
      </c>
      <c r="R159" s="18" t="s">
        <v>1911</v>
      </c>
      <c r="S159" s="20" t="s">
        <v>2872</v>
      </c>
      <c r="T159" s="20"/>
      <c r="U159" s="69">
        <v>59</v>
      </c>
      <c r="V159" s="45" t="str">
        <f t="shared" si="34"/>
        <v>[概要]司会のまとめ</v>
      </c>
      <c r="W159" s="70"/>
      <c r="X159" s="88">
        <v>149</v>
      </c>
      <c r="Y159" s="66"/>
      <c r="Z159" s="16"/>
    </row>
    <row r="160" spans="1:26" s="13" customFormat="1" ht="13.5" hidden="1" customHeight="1">
      <c r="A160" s="18">
        <v>8</v>
      </c>
      <c r="B160" s="32">
        <f t="shared" ca="1" si="36"/>
        <v>1972</v>
      </c>
      <c r="C160" s="15">
        <v>6</v>
      </c>
      <c r="D160" s="18">
        <v>7</v>
      </c>
      <c r="E160" s="15">
        <v>65</v>
      </c>
      <c r="F160" s="19" t="s">
        <v>2909</v>
      </c>
      <c r="G160" s="16" t="s">
        <v>2910</v>
      </c>
      <c r="H160" s="17"/>
      <c r="I160" s="115" t="str">
        <f t="shared" ca="1" si="35"/>
        <v>.</v>
      </c>
      <c r="J160" s="16" t="s">
        <v>2856</v>
      </c>
      <c r="K160" s="16" t="s">
        <v>1194</v>
      </c>
      <c r="L160" s="16" t="s">
        <v>2857</v>
      </c>
      <c r="M160" s="16" t="s">
        <v>183</v>
      </c>
      <c r="N160" s="15">
        <v>4</v>
      </c>
      <c r="O160" s="15">
        <v>1972</v>
      </c>
      <c r="P160" s="15">
        <v>4</v>
      </c>
      <c r="Q160" s="16" t="s">
        <v>2871</v>
      </c>
      <c r="R160" s="18" t="s">
        <v>1911</v>
      </c>
      <c r="S160" s="20" t="s">
        <v>2872</v>
      </c>
      <c r="T160" s="20"/>
      <c r="U160" s="69">
        <v>59</v>
      </c>
      <c r="V160" s="45" t="str">
        <f t="shared" si="34"/>
        <v>沖縄サンゴ礁海域における漁撈生態学的研究</v>
      </c>
      <c r="W160" s="70"/>
      <c r="X160" s="88">
        <v>150</v>
      </c>
      <c r="Y160" s="66"/>
      <c r="Z160" s="16"/>
    </row>
    <row r="161" spans="1:26" s="13" customFormat="1" ht="13.5" hidden="1" customHeight="1">
      <c r="A161" s="18">
        <v>8</v>
      </c>
      <c r="B161" s="32">
        <f t="shared" ca="1" si="36"/>
        <v>1972</v>
      </c>
      <c r="C161" s="15">
        <v>6</v>
      </c>
      <c r="D161" s="18">
        <v>7</v>
      </c>
      <c r="E161" s="15">
        <v>65</v>
      </c>
      <c r="F161" s="19" t="s">
        <v>2911</v>
      </c>
      <c r="G161" s="16" t="s">
        <v>2912</v>
      </c>
      <c r="H161" s="17"/>
      <c r="I161" s="115" t="str">
        <f t="shared" ca="1" si="35"/>
        <v>.</v>
      </c>
      <c r="J161" s="16" t="s">
        <v>2856</v>
      </c>
      <c r="K161" s="16" t="s">
        <v>1194</v>
      </c>
      <c r="L161" s="16" t="s">
        <v>2857</v>
      </c>
      <c r="M161" s="16" t="s">
        <v>183</v>
      </c>
      <c r="N161" s="15">
        <v>4</v>
      </c>
      <c r="O161" s="15">
        <v>1972</v>
      </c>
      <c r="P161" s="15">
        <v>4</v>
      </c>
      <c r="Q161" s="16" t="s">
        <v>2871</v>
      </c>
      <c r="R161" s="18" t="s">
        <v>1911</v>
      </c>
      <c r="S161" s="20" t="s">
        <v>2872</v>
      </c>
      <c r="T161" s="20"/>
      <c r="U161" s="69">
        <v>59</v>
      </c>
      <c r="V161" s="45" t="str">
        <f t="shared" si="34"/>
        <v>アフリカ原住民の体力と生活様式について</v>
      </c>
      <c r="W161" s="70"/>
      <c r="X161" s="88">
        <v>151</v>
      </c>
      <c r="Y161" s="66"/>
      <c r="Z161" s="16"/>
    </row>
    <row r="162" spans="1:26" s="13" customFormat="1" ht="13.5" hidden="1" customHeight="1">
      <c r="A162" s="18">
        <v>8</v>
      </c>
      <c r="B162" s="32">
        <f t="shared" ca="1" si="36"/>
        <v>1972</v>
      </c>
      <c r="C162" s="15">
        <v>6</v>
      </c>
      <c r="D162" s="18">
        <v>8</v>
      </c>
      <c r="E162" s="15">
        <v>66</v>
      </c>
      <c r="F162" s="19" t="s">
        <v>2913</v>
      </c>
      <c r="G162" s="16" t="s">
        <v>2914</v>
      </c>
      <c r="H162" s="17"/>
      <c r="I162" s="115" t="str">
        <f t="shared" ca="1" si="35"/>
        <v>.</v>
      </c>
      <c r="J162" s="16" t="s">
        <v>2856</v>
      </c>
      <c r="K162" s="16" t="s">
        <v>1194</v>
      </c>
      <c r="L162" s="16" t="s">
        <v>2857</v>
      </c>
      <c r="M162" s="16" t="s">
        <v>183</v>
      </c>
      <c r="N162" s="15">
        <v>4</v>
      </c>
      <c r="O162" s="15">
        <v>1972</v>
      </c>
      <c r="P162" s="15">
        <v>4</v>
      </c>
      <c r="Q162" s="16" t="s">
        <v>2871</v>
      </c>
      <c r="R162" s="18" t="s">
        <v>1911</v>
      </c>
      <c r="S162" s="20" t="s">
        <v>2872</v>
      </c>
      <c r="T162" s="20"/>
      <c r="U162" s="69">
        <v>59</v>
      </c>
      <c r="V162" s="45" t="str">
        <f t="shared" si="34"/>
        <v>家庭生活の構造的把握に関する一考察</v>
      </c>
      <c r="W162" s="70"/>
      <c r="X162" s="88">
        <v>152</v>
      </c>
      <c r="Y162" s="66"/>
      <c r="Z162" s="16"/>
    </row>
    <row r="163" spans="1:26" s="13" customFormat="1" ht="13.5" hidden="1" customHeight="1">
      <c r="A163" s="18">
        <v>8</v>
      </c>
      <c r="B163" s="32">
        <f t="shared" ca="1" si="36"/>
        <v>1972</v>
      </c>
      <c r="C163" s="15">
        <v>6</v>
      </c>
      <c r="D163" s="18">
        <v>8</v>
      </c>
      <c r="E163" s="15">
        <v>66</v>
      </c>
      <c r="F163" s="19" t="s">
        <v>2915</v>
      </c>
      <c r="G163" s="16" t="s">
        <v>2845</v>
      </c>
      <c r="H163" s="17"/>
      <c r="I163" s="115" t="str">
        <f t="shared" ca="1" si="35"/>
        <v>.</v>
      </c>
      <c r="J163" s="16" t="s">
        <v>2856</v>
      </c>
      <c r="K163" s="16" t="s">
        <v>1194</v>
      </c>
      <c r="L163" s="16" t="s">
        <v>2857</v>
      </c>
      <c r="M163" s="16" t="s">
        <v>183</v>
      </c>
      <c r="N163" s="15">
        <v>4</v>
      </c>
      <c r="O163" s="15">
        <v>1972</v>
      </c>
      <c r="P163" s="15">
        <v>4</v>
      </c>
      <c r="Q163" s="16" t="s">
        <v>2871</v>
      </c>
      <c r="R163" s="18" t="s">
        <v>1911</v>
      </c>
      <c r="S163" s="20" t="s">
        <v>2872</v>
      </c>
      <c r="T163" s="20"/>
      <c r="U163" s="69">
        <v>59</v>
      </c>
      <c r="V163" s="45" t="str">
        <f t="shared" si="34"/>
        <v>人類働態学の源流</v>
      </c>
      <c r="W163" s="70"/>
      <c r="X163" s="88">
        <v>153</v>
      </c>
      <c r="Y163" s="66"/>
      <c r="Z163" s="16"/>
    </row>
    <row r="164" spans="1:26" s="13" customFormat="1" ht="13.5" hidden="1" customHeight="1">
      <c r="A164" s="18">
        <v>8</v>
      </c>
      <c r="B164" s="32">
        <f t="shared" ca="1" si="36"/>
        <v>1972</v>
      </c>
      <c r="C164" s="15">
        <v>6</v>
      </c>
      <c r="D164" s="18">
        <v>8</v>
      </c>
      <c r="E164" s="15">
        <v>66</v>
      </c>
      <c r="F164" s="19" t="s">
        <v>2858</v>
      </c>
      <c r="G164" s="16" t="s">
        <v>2916</v>
      </c>
      <c r="H164" s="17"/>
      <c r="I164" s="115" t="str">
        <f t="shared" ca="1" si="35"/>
        <v>.</v>
      </c>
      <c r="J164" s="16" t="s">
        <v>2856</v>
      </c>
      <c r="K164" s="16" t="s">
        <v>1194</v>
      </c>
      <c r="L164" s="16" t="s">
        <v>2857</v>
      </c>
      <c r="M164" s="16" t="s">
        <v>7078</v>
      </c>
      <c r="N164" s="15">
        <v>4</v>
      </c>
      <c r="O164" s="15">
        <v>1972</v>
      </c>
      <c r="P164" s="15">
        <v>4</v>
      </c>
      <c r="Q164" s="16" t="s">
        <v>2871</v>
      </c>
      <c r="R164" s="18" t="s">
        <v>1911</v>
      </c>
      <c r="S164" s="20" t="s">
        <v>2872</v>
      </c>
      <c r="T164" s="20"/>
      <c r="U164" s="69">
        <v>59</v>
      </c>
      <c r="V164" s="45" t="str">
        <f t="shared" si="34"/>
        <v>[概要]司会のまとめ</v>
      </c>
      <c r="W164" s="70"/>
      <c r="X164" s="88">
        <v>154</v>
      </c>
      <c r="Y164" s="66"/>
      <c r="Z164" s="16"/>
    </row>
    <row r="165" spans="1:26" s="12" customFormat="1" ht="13.5" hidden="1" customHeight="1">
      <c r="A165" s="18">
        <v>8</v>
      </c>
      <c r="B165" s="32">
        <f t="shared" ca="1" si="36"/>
        <v>1972</v>
      </c>
      <c r="C165" s="15">
        <v>6</v>
      </c>
      <c r="D165" s="18">
        <v>11</v>
      </c>
      <c r="E165" s="15">
        <v>69</v>
      </c>
      <c r="F165" s="18" t="s">
        <v>7016</v>
      </c>
      <c r="G165" s="16" t="s">
        <v>2919</v>
      </c>
      <c r="H165" s="17"/>
      <c r="I165" s="115" t="str">
        <f t="shared" ca="1" si="35"/>
        <v>.</v>
      </c>
      <c r="J165" s="21" t="s">
        <v>2917</v>
      </c>
      <c r="K165" s="16" t="s">
        <v>1194</v>
      </c>
      <c r="L165" s="16" t="s">
        <v>7004</v>
      </c>
      <c r="M165" s="16" t="s">
        <v>7078</v>
      </c>
      <c r="N165" s="15">
        <v>4</v>
      </c>
      <c r="O165" s="15">
        <v>1972</v>
      </c>
      <c r="P165" s="15">
        <v>4</v>
      </c>
      <c r="Q165" s="16" t="s">
        <v>2871</v>
      </c>
      <c r="R165" s="18" t="s">
        <v>1911</v>
      </c>
      <c r="S165" s="20" t="s">
        <v>2872</v>
      </c>
      <c r="T165" s="20"/>
      <c r="U165" s="69">
        <v>59</v>
      </c>
      <c r="V165" s="45" t="str">
        <f t="shared" si="34"/>
        <v>姿勢：司会のまとめ</v>
      </c>
      <c r="W165" s="70"/>
      <c r="X165" s="88">
        <v>155</v>
      </c>
      <c r="Y165" s="66"/>
      <c r="Z165" s="16"/>
    </row>
    <row r="166" spans="1:26" s="12" customFormat="1" ht="13.5" hidden="1" customHeight="1">
      <c r="A166" s="18">
        <v>8</v>
      </c>
      <c r="B166" s="32">
        <f t="shared" ca="1" si="36"/>
        <v>1972</v>
      </c>
      <c r="C166" s="15">
        <v>6</v>
      </c>
      <c r="D166" s="18">
        <v>9</v>
      </c>
      <c r="E166" s="15">
        <v>67</v>
      </c>
      <c r="F166" s="19" t="s">
        <v>433</v>
      </c>
      <c r="G166" s="16" t="s">
        <v>2920</v>
      </c>
      <c r="H166" s="17" t="s">
        <v>1657</v>
      </c>
      <c r="I166" s="115" t="str">
        <f t="shared" ca="1" si="35"/>
        <v>.</v>
      </c>
      <c r="J166" s="21" t="s">
        <v>2917</v>
      </c>
      <c r="K166" s="16" t="s">
        <v>1194</v>
      </c>
      <c r="L166" s="16" t="s">
        <v>2918</v>
      </c>
      <c r="M166" s="16" t="s">
        <v>183</v>
      </c>
      <c r="N166" s="15">
        <v>4</v>
      </c>
      <c r="O166" s="15">
        <v>1972</v>
      </c>
      <c r="P166" s="15">
        <v>4</v>
      </c>
      <c r="Q166" s="16" t="s">
        <v>2871</v>
      </c>
      <c r="R166" s="18" t="s">
        <v>1911</v>
      </c>
      <c r="S166" s="20" t="s">
        <v>2872</v>
      </c>
      <c r="T166" s="20"/>
      <c r="U166" s="69">
        <v>59</v>
      </c>
      <c r="V166" s="45" t="str">
        <f t="shared" si="34"/>
        <v>姿勢力学的にみたヒトの歩行</v>
      </c>
      <c r="W166" s="70"/>
      <c r="X166" s="88">
        <v>156</v>
      </c>
      <c r="Y166" s="66"/>
      <c r="Z166" s="16"/>
    </row>
    <row r="167" spans="1:26" s="12" customFormat="1" ht="13.5" hidden="1" customHeight="1">
      <c r="A167" s="18">
        <v>8</v>
      </c>
      <c r="B167" s="32">
        <f t="shared" ca="1" si="36"/>
        <v>1972</v>
      </c>
      <c r="C167" s="15">
        <v>6</v>
      </c>
      <c r="D167" s="18">
        <v>9</v>
      </c>
      <c r="E167" s="15">
        <v>67</v>
      </c>
      <c r="F167" s="19" t="s">
        <v>434</v>
      </c>
      <c r="G167" s="16" t="s">
        <v>2922</v>
      </c>
      <c r="H167" s="17" t="s">
        <v>1657</v>
      </c>
      <c r="I167" s="115" t="str">
        <f t="shared" ca="1" si="35"/>
        <v>.</v>
      </c>
      <c r="J167" s="21" t="s">
        <v>2921</v>
      </c>
      <c r="K167" s="16" t="s">
        <v>1194</v>
      </c>
      <c r="L167" s="16" t="s">
        <v>2918</v>
      </c>
      <c r="M167" s="16" t="s">
        <v>183</v>
      </c>
      <c r="N167" s="15">
        <v>4</v>
      </c>
      <c r="O167" s="15">
        <v>1972</v>
      </c>
      <c r="P167" s="15">
        <v>4</v>
      </c>
      <c r="Q167" s="16" t="s">
        <v>2871</v>
      </c>
      <c r="R167" s="18" t="s">
        <v>1911</v>
      </c>
      <c r="S167" s="20" t="s">
        <v>2872</v>
      </c>
      <c r="T167" s="20"/>
      <c r="U167" s="69">
        <v>59</v>
      </c>
      <c r="V167" s="45" t="str">
        <f t="shared" si="34"/>
        <v>姿勢動揺（立位）について</v>
      </c>
      <c r="W167" s="70"/>
      <c r="X167" s="88">
        <v>157</v>
      </c>
      <c r="Y167" s="66"/>
      <c r="Z167" s="16"/>
    </row>
    <row r="168" spans="1:26" s="12" customFormat="1" ht="13.5" hidden="1" customHeight="1">
      <c r="A168" s="18">
        <v>8</v>
      </c>
      <c r="B168" s="32">
        <f t="shared" ca="1" si="36"/>
        <v>1972</v>
      </c>
      <c r="C168" s="15">
        <v>6</v>
      </c>
      <c r="D168" s="18">
        <v>9</v>
      </c>
      <c r="E168" s="15">
        <v>67</v>
      </c>
      <c r="F168" s="19" t="s">
        <v>435</v>
      </c>
      <c r="G168" s="16" t="s">
        <v>2924</v>
      </c>
      <c r="H168" s="17" t="s">
        <v>1657</v>
      </c>
      <c r="I168" s="115" t="str">
        <f t="shared" ca="1" si="35"/>
        <v>.</v>
      </c>
      <c r="J168" s="21" t="s">
        <v>2923</v>
      </c>
      <c r="K168" s="16" t="s">
        <v>1194</v>
      </c>
      <c r="L168" s="16" t="s">
        <v>2918</v>
      </c>
      <c r="M168" s="16" t="s">
        <v>183</v>
      </c>
      <c r="N168" s="15">
        <v>4</v>
      </c>
      <c r="O168" s="15">
        <v>1972</v>
      </c>
      <c r="P168" s="15">
        <v>4</v>
      </c>
      <c r="Q168" s="16" t="s">
        <v>2871</v>
      </c>
      <c r="R168" s="18" t="s">
        <v>1911</v>
      </c>
      <c r="S168" s="20" t="s">
        <v>2872</v>
      </c>
      <c r="T168" s="20"/>
      <c r="U168" s="69">
        <v>59</v>
      </c>
      <c r="V168" s="45" t="str">
        <f t="shared" si="34"/>
        <v>姿勢労働科学からみた姿勢</v>
      </c>
      <c r="W168" s="70"/>
      <c r="X168" s="88">
        <v>158</v>
      </c>
      <c r="Y168" s="66"/>
      <c r="Z168" s="16"/>
    </row>
    <row r="169" spans="1:26" s="12" customFormat="1" ht="13.5" hidden="1" customHeight="1">
      <c r="A169" s="18">
        <v>8</v>
      </c>
      <c r="B169" s="32">
        <f t="shared" ca="1" si="36"/>
        <v>1972</v>
      </c>
      <c r="C169" s="15">
        <v>6</v>
      </c>
      <c r="D169" s="18">
        <v>10</v>
      </c>
      <c r="E169" s="15">
        <v>68</v>
      </c>
      <c r="F169" s="19" t="s">
        <v>436</v>
      </c>
      <c r="G169" s="16" t="s">
        <v>2926</v>
      </c>
      <c r="H169" s="17" t="s">
        <v>1657</v>
      </c>
      <c r="I169" s="115" t="str">
        <f t="shared" ca="1" si="35"/>
        <v>.</v>
      </c>
      <c r="J169" s="21" t="s">
        <v>2925</v>
      </c>
      <c r="K169" s="16" t="s">
        <v>1194</v>
      </c>
      <c r="L169" s="16" t="s">
        <v>2918</v>
      </c>
      <c r="M169" s="16" t="s">
        <v>183</v>
      </c>
      <c r="N169" s="15">
        <v>4</v>
      </c>
      <c r="O169" s="15">
        <v>1972</v>
      </c>
      <c r="P169" s="15">
        <v>4</v>
      </c>
      <c r="Q169" s="16" t="s">
        <v>2871</v>
      </c>
      <c r="R169" s="18" t="s">
        <v>1911</v>
      </c>
      <c r="S169" s="20" t="s">
        <v>2872</v>
      </c>
      <c r="T169" s="20"/>
      <c r="U169" s="69">
        <v>59</v>
      </c>
      <c r="V169" s="45" t="str">
        <f t="shared" si="34"/>
        <v>姿勢家事作業における姿勢</v>
      </c>
      <c r="W169" s="70"/>
      <c r="X169" s="88">
        <v>159</v>
      </c>
      <c r="Y169" s="66"/>
      <c r="Z169" s="16"/>
    </row>
    <row r="170" spans="1:26" s="12" customFormat="1" ht="13.5" hidden="1" customHeight="1">
      <c r="A170" s="18">
        <v>8</v>
      </c>
      <c r="B170" s="32">
        <f t="shared" ca="1" si="36"/>
        <v>1972</v>
      </c>
      <c r="C170" s="15">
        <v>6</v>
      </c>
      <c r="D170" s="18">
        <v>10</v>
      </c>
      <c r="E170" s="15">
        <v>68</v>
      </c>
      <c r="F170" s="19" t="s">
        <v>437</v>
      </c>
      <c r="G170" s="16" t="s">
        <v>2927</v>
      </c>
      <c r="H170" s="17" t="s">
        <v>1657</v>
      </c>
      <c r="I170" s="115" t="str">
        <f t="shared" ca="1" si="35"/>
        <v>.</v>
      </c>
      <c r="J170" s="21" t="s">
        <v>2925</v>
      </c>
      <c r="K170" s="16" t="s">
        <v>1194</v>
      </c>
      <c r="L170" s="16" t="s">
        <v>2918</v>
      </c>
      <c r="M170" s="16" t="s">
        <v>183</v>
      </c>
      <c r="N170" s="15">
        <v>4</v>
      </c>
      <c r="O170" s="15">
        <v>1972</v>
      </c>
      <c r="P170" s="15">
        <v>4</v>
      </c>
      <c r="Q170" s="16" t="s">
        <v>2871</v>
      </c>
      <c r="R170" s="18" t="s">
        <v>1911</v>
      </c>
      <c r="S170" s="20" t="s">
        <v>2872</v>
      </c>
      <c r="T170" s="20"/>
      <c r="U170" s="69">
        <v>59</v>
      </c>
      <c r="V170" s="45" t="str">
        <f t="shared" si="34"/>
        <v>姿勢制御工学における姿勢の問題点</v>
      </c>
      <c r="W170" s="70"/>
      <c r="X170" s="88">
        <v>160</v>
      </c>
      <c r="Y170" s="66"/>
      <c r="Z170" s="16"/>
    </row>
    <row r="171" spans="1:26" s="12" customFormat="1" ht="13.5" hidden="1" customHeight="1">
      <c r="A171" s="18">
        <v>8</v>
      </c>
      <c r="B171" s="32">
        <f t="shared" ca="1" si="36"/>
        <v>1972</v>
      </c>
      <c r="C171" s="15">
        <v>6</v>
      </c>
      <c r="D171" s="18">
        <v>10</v>
      </c>
      <c r="E171" s="15">
        <v>68</v>
      </c>
      <c r="F171" s="19" t="s">
        <v>438</v>
      </c>
      <c r="G171" s="16" t="s">
        <v>2928</v>
      </c>
      <c r="H171" s="17" t="s">
        <v>1657</v>
      </c>
      <c r="I171" s="115" t="str">
        <f t="shared" ca="1" si="35"/>
        <v>.</v>
      </c>
      <c r="J171" s="21" t="s">
        <v>2925</v>
      </c>
      <c r="K171" s="16" t="s">
        <v>1194</v>
      </c>
      <c r="L171" s="16" t="s">
        <v>2918</v>
      </c>
      <c r="M171" s="16" t="s">
        <v>183</v>
      </c>
      <c r="N171" s="15">
        <v>4</v>
      </c>
      <c r="O171" s="15">
        <v>1972</v>
      </c>
      <c r="P171" s="15">
        <v>4</v>
      </c>
      <c r="Q171" s="16" t="s">
        <v>2871</v>
      </c>
      <c r="R171" s="18" t="s">
        <v>1911</v>
      </c>
      <c r="S171" s="20" t="s">
        <v>2872</v>
      </c>
      <c r="T171" s="20"/>
      <c r="U171" s="69">
        <v>59</v>
      </c>
      <c r="V171" s="45" t="str">
        <f t="shared" si="34"/>
        <v>姿勢筋電図よりみた姿勢</v>
      </c>
      <c r="W171" s="70"/>
      <c r="X171" s="88">
        <v>161</v>
      </c>
      <c r="Y171" s="66"/>
      <c r="Z171" s="16"/>
    </row>
    <row r="172" spans="1:26" s="12" customFormat="1" ht="13.5" hidden="1" customHeight="1">
      <c r="A172" s="18">
        <v>8</v>
      </c>
      <c r="B172" s="32">
        <f t="shared" ca="1" si="36"/>
        <v>1972</v>
      </c>
      <c r="C172" s="15">
        <v>6</v>
      </c>
      <c r="D172" s="18">
        <v>11</v>
      </c>
      <c r="E172" s="15">
        <v>69</v>
      </c>
      <c r="F172" s="19" t="s">
        <v>439</v>
      </c>
      <c r="G172" s="16" t="s">
        <v>2930</v>
      </c>
      <c r="H172" s="17" t="s">
        <v>1657</v>
      </c>
      <c r="I172" s="115" t="str">
        <f t="shared" ca="1" si="35"/>
        <v>.</v>
      </c>
      <c r="J172" s="21" t="s">
        <v>2929</v>
      </c>
      <c r="K172" s="16" t="s">
        <v>1194</v>
      </c>
      <c r="L172" s="16" t="s">
        <v>2918</v>
      </c>
      <c r="M172" s="16" t="s">
        <v>183</v>
      </c>
      <c r="N172" s="15">
        <v>4</v>
      </c>
      <c r="O172" s="15">
        <v>1972</v>
      </c>
      <c r="P172" s="15">
        <v>4</v>
      </c>
      <c r="Q172" s="16" t="s">
        <v>2871</v>
      </c>
      <c r="R172" s="18" t="s">
        <v>1911</v>
      </c>
      <c r="S172" s="20" t="s">
        <v>2872</v>
      </c>
      <c r="T172" s="20"/>
      <c r="U172" s="69">
        <v>59</v>
      </c>
      <c r="V172" s="45" t="str">
        <f t="shared" si="34"/>
        <v>姿勢体育生理学における姿勢の研究</v>
      </c>
      <c r="W172" s="70"/>
      <c r="X172" s="88">
        <v>162</v>
      </c>
      <c r="Y172" s="66"/>
      <c r="Z172" s="16"/>
    </row>
    <row r="173" spans="1:26" s="12" customFormat="1" ht="13.5" hidden="1" customHeight="1">
      <c r="A173" s="18">
        <v>8</v>
      </c>
      <c r="B173" s="32">
        <f t="shared" ca="1" si="36"/>
        <v>1972</v>
      </c>
      <c r="C173" s="15">
        <v>6</v>
      </c>
      <c r="D173" s="18">
        <v>13</v>
      </c>
      <c r="E173" s="15">
        <v>71</v>
      </c>
      <c r="F173" s="18" t="s">
        <v>7062</v>
      </c>
      <c r="G173" s="16" t="s">
        <v>2841</v>
      </c>
      <c r="H173" s="17"/>
      <c r="I173" s="115" t="str">
        <f t="shared" ca="1" si="35"/>
        <v>.</v>
      </c>
      <c r="J173" s="21" t="s">
        <v>2929</v>
      </c>
      <c r="K173" s="16" t="s">
        <v>1194</v>
      </c>
      <c r="L173" s="16" t="s">
        <v>7004</v>
      </c>
      <c r="M173" s="16" t="s">
        <v>7078</v>
      </c>
      <c r="N173" s="15">
        <v>4</v>
      </c>
      <c r="O173" s="15">
        <v>1972</v>
      </c>
      <c r="P173" s="15">
        <v>4</v>
      </c>
      <c r="Q173" s="16" t="s">
        <v>2871</v>
      </c>
      <c r="R173" s="18" t="s">
        <v>1911</v>
      </c>
      <c r="S173" s="20" t="s">
        <v>2872</v>
      </c>
      <c r="T173" s="20"/>
      <c r="U173" s="69">
        <v>59</v>
      </c>
      <c r="V173" s="45" t="str">
        <f t="shared" si="34"/>
        <v>単調労働の生理心理：司会のまとめ</v>
      </c>
      <c r="W173" s="70"/>
      <c r="X173" s="88">
        <v>163</v>
      </c>
      <c r="Y173" s="66"/>
      <c r="Z173" s="16"/>
    </row>
    <row r="174" spans="1:26" s="12" customFormat="1" ht="13.5" hidden="1" customHeight="1">
      <c r="A174" s="18">
        <v>8</v>
      </c>
      <c r="B174" s="32">
        <f t="shared" ca="1" si="36"/>
        <v>1972</v>
      </c>
      <c r="C174" s="15">
        <v>6</v>
      </c>
      <c r="D174" s="18">
        <v>11</v>
      </c>
      <c r="E174" s="15">
        <v>69</v>
      </c>
      <c r="F174" s="19" t="s">
        <v>440</v>
      </c>
      <c r="G174" s="16" t="s">
        <v>2931</v>
      </c>
      <c r="H174" s="17" t="s">
        <v>1658</v>
      </c>
      <c r="I174" s="115" t="str">
        <f t="shared" ca="1" si="35"/>
        <v>.</v>
      </c>
      <c r="J174" s="21" t="s">
        <v>2929</v>
      </c>
      <c r="K174" s="16" t="s">
        <v>1194</v>
      </c>
      <c r="L174" s="16" t="s">
        <v>2918</v>
      </c>
      <c r="M174" s="16" t="s">
        <v>183</v>
      </c>
      <c r="N174" s="15">
        <v>4</v>
      </c>
      <c r="O174" s="15">
        <v>1972</v>
      </c>
      <c r="P174" s="15">
        <v>4</v>
      </c>
      <c r="Q174" s="16" t="s">
        <v>2871</v>
      </c>
      <c r="R174" s="18" t="s">
        <v>1911</v>
      </c>
      <c r="S174" s="20" t="s">
        <v>2872</v>
      </c>
      <c r="T174" s="20"/>
      <c r="U174" s="69">
        <v>59</v>
      </c>
      <c r="V174" s="45" t="str">
        <f t="shared" si="34"/>
        <v>単調労働の生理心理単調作業とパフォーマンス</v>
      </c>
      <c r="W174" s="70"/>
      <c r="X174" s="88">
        <v>164</v>
      </c>
      <c r="Y174" s="66"/>
      <c r="Z174" s="16"/>
    </row>
    <row r="175" spans="1:26" s="12" customFormat="1" ht="13.5" hidden="1" customHeight="1">
      <c r="A175" s="18">
        <v>8</v>
      </c>
      <c r="B175" s="32">
        <f t="shared" ca="1" si="36"/>
        <v>1972</v>
      </c>
      <c r="C175" s="15">
        <v>6</v>
      </c>
      <c r="D175" s="18">
        <v>12</v>
      </c>
      <c r="E175" s="15">
        <v>70</v>
      </c>
      <c r="F175" s="19" t="s">
        <v>441</v>
      </c>
      <c r="G175" s="16" t="s">
        <v>2932</v>
      </c>
      <c r="H175" s="17" t="s">
        <v>1658</v>
      </c>
      <c r="I175" s="115" t="str">
        <f t="shared" ca="1" si="35"/>
        <v>.</v>
      </c>
      <c r="J175" s="21" t="s">
        <v>2929</v>
      </c>
      <c r="K175" s="16" t="s">
        <v>1194</v>
      </c>
      <c r="L175" s="16" t="s">
        <v>2918</v>
      </c>
      <c r="M175" s="16" t="s">
        <v>183</v>
      </c>
      <c r="N175" s="15">
        <v>4</v>
      </c>
      <c r="O175" s="15">
        <v>1972</v>
      </c>
      <c r="P175" s="15">
        <v>4</v>
      </c>
      <c r="Q175" s="16" t="s">
        <v>2871</v>
      </c>
      <c r="R175" s="18" t="s">
        <v>1911</v>
      </c>
      <c r="S175" s="20" t="s">
        <v>2872</v>
      </c>
      <c r="T175" s="20"/>
      <c r="U175" s="69">
        <v>59</v>
      </c>
      <c r="V175" s="45" t="str">
        <f t="shared" si="34"/>
        <v>単調労働の生理心理単調作業における機能変動</v>
      </c>
      <c r="W175" s="70"/>
      <c r="X175" s="88">
        <v>165</v>
      </c>
      <c r="Y175" s="66"/>
      <c r="Z175" s="16"/>
    </row>
    <row r="176" spans="1:26" s="12" customFormat="1" ht="13.5" hidden="1" customHeight="1">
      <c r="A176" s="18">
        <v>8</v>
      </c>
      <c r="B176" s="32">
        <f t="shared" ca="1" si="36"/>
        <v>1972</v>
      </c>
      <c r="C176" s="15">
        <v>6</v>
      </c>
      <c r="D176" s="18">
        <v>12</v>
      </c>
      <c r="E176" s="15">
        <v>70</v>
      </c>
      <c r="F176" s="19" t="s">
        <v>442</v>
      </c>
      <c r="G176" s="16" t="s">
        <v>7875</v>
      </c>
      <c r="H176" s="17" t="s">
        <v>1658</v>
      </c>
      <c r="I176" s="115" t="str">
        <f t="shared" ca="1" si="35"/>
        <v>.</v>
      </c>
      <c r="J176" s="21" t="s">
        <v>2933</v>
      </c>
      <c r="K176" s="16" t="s">
        <v>1194</v>
      </c>
      <c r="L176" s="16" t="s">
        <v>2918</v>
      </c>
      <c r="M176" s="16" t="s">
        <v>183</v>
      </c>
      <c r="N176" s="15">
        <v>4</v>
      </c>
      <c r="O176" s="15">
        <v>1972</v>
      </c>
      <c r="P176" s="15">
        <v>4</v>
      </c>
      <c r="Q176" s="16" t="s">
        <v>2871</v>
      </c>
      <c r="R176" s="18" t="s">
        <v>1911</v>
      </c>
      <c r="S176" s="20" t="s">
        <v>2872</v>
      </c>
      <c r="T176" s="20"/>
      <c r="U176" s="69">
        <v>59</v>
      </c>
      <c r="V176" s="45" t="str">
        <f t="shared" si="34"/>
        <v>単調労働の生理心理検壜作業におけるパフォーマンスと作業態度について</v>
      </c>
      <c r="W176" s="70"/>
      <c r="X176" s="88">
        <v>166</v>
      </c>
      <c r="Y176" s="66"/>
      <c r="Z176" s="16"/>
    </row>
    <row r="177" spans="1:26" s="12" customFormat="1" ht="13.5" hidden="1" customHeight="1">
      <c r="A177" s="18">
        <v>8</v>
      </c>
      <c r="B177" s="32">
        <f t="shared" ca="1" si="36"/>
        <v>1972</v>
      </c>
      <c r="C177" s="15">
        <v>6</v>
      </c>
      <c r="D177" s="18">
        <v>13</v>
      </c>
      <c r="E177" s="15">
        <v>71</v>
      </c>
      <c r="F177" s="19" t="s">
        <v>443</v>
      </c>
      <c r="G177" s="16" t="s">
        <v>2841</v>
      </c>
      <c r="H177" s="17" t="s">
        <v>1658</v>
      </c>
      <c r="I177" s="115" t="str">
        <f t="shared" ca="1" si="35"/>
        <v>.</v>
      </c>
      <c r="J177" s="21" t="s">
        <v>2934</v>
      </c>
      <c r="K177" s="16" t="s">
        <v>1194</v>
      </c>
      <c r="L177" s="16" t="s">
        <v>2918</v>
      </c>
      <c r="M177" s="16" t="s">
        <v>183</v>
      </c>
      <c r="N177" s="15">
        <v>4</v>
      </c>
      <c r="O177" s="15">
        <v>1972</v>
      </c>
      <c r="P177" s="15">
        <v>4</v>
      </c>
      <c r="Q177" s="16" t="s">
        <v>2871</v>
      </c>
      <c r="R177" s="18" t="s">
        <v>1911</v>
      </c>
      <c r="S177" s="20" t="s">
        <v>2872</v>
      </c>
      <c r="T177" s="20"/>
      <c r="U177" s="69">
        <v>59</v>
      </c>
      <c r="V177" s="45" t="str">
        <f t="shared" si="34"/>
        <v>単調労働の生理心理単調における入眠</v>
      </c>
      <c r="W177" s="70"/>
      <c r="X177" s="88">
        <v>167</v>
      </c>
      <c r="Y177" s="66"/>
      <c r="Z177" s="16"/>
    </row>
    <row r="178" spans="1:26" s="12" customFormat="1" ht="13.5" hidden="1" customHeight="1">
      <c r="A178" s="18">
        <v>8</v>
      </c>
      <c r="B178" s="32">
        <f t="shared" ca="1" si="36"/>
        <v>1972</v>
      </c>
      <c r="C178" s="15">
        <v>6</v>
      </c>
      <c r="D178" s="18">
        <v>13</v>
      </c>
      <c r="E178" s="15">
        <v>71</v>
      </c>
      <c r="F178" s="19" t="s">
        <v>444</v>
      </c>
      <c r="G178" s="16" t="s">
        <v>2936</v>
      </c>
      <c r="H178" s="17" t="s">
        <v>1658</v>
      </c>
      <c r="I178" s="115" t="str">
        <f t="shared" ca="1" si="35"/>
        <v>.</v>
      </c>
      <c r="J178" s="21" t="s">
        <v>2935</v>
      </c>
      <c r="K178" s="16" t="s">
        <v>1194</v>
      </c>
      <c r="L178" s="16" t="s">
        <v>2918</v>
      </c>
      <c r="M178" s="16" t="s">
        <v>183</v>
      </c>
      <c r="N178" s="15">
        <v>4</v>
      </c>
      <c r="O178" s="15">
        <v>1972</v>
      </c>
      <c r="P178" s="15">
        <v>4</v>
      </c>
      <c r="Q178" s="16" t="s">
        <v>2871</v>
      </c>
      <c r="R178" s="18" t="s">
        <v>1911</v>
      </c>
      <c r="S178" s="20" t="s">
        <v>2872</v>
      </c>
      <c r="T178" s="20"/>
      <c r="U178" s="69">
        <v>59</v>
      </c>
      <c r="V178" s="45" t="str">
        <f t="shared" si="34"/>
        <v>単調労働の生理心理単調作業者の意識調査について</v>
      </c>
      <c r="W178" s="70"/>
      <c r="X178" s="88">
        <v>168</v>
      </c>
      <c r="Y178" s="66"/>
      <c r="Z178" s="16"/>
    </row>
    <row r="179" spans="1:26" s="12" customFormat="1" ht="13.5" hidden="1" customHeight="1">
      <c r="A179" s="18">
        <v>8</v>
      </c>
      <c r="B179" s="32">
        <f t="shared" ca="1" si="36"/>
        <v>1972</v>
      </c>
      <c r="C179" s="15">
        <v>6</v>
      </c>
      <c r="D179" s="18">
        <v>17</v>
      </c>
      <c r="E179" s="15">
        <v>75</v>
      </c>
      <c r="F179" s="18" t="s">
        <v>7061</v>
      </c>
      <c r="G179" s="16" t="s">
        <v>2938</v>
      </c>
      <c r="H179" s="17"/>
      <c r="I179" s="115" t="str">
        <f t="shared" ca="1" si="35"/>
        <v>.</v>
      </c>
      <c r="J179" s="21" t="s">
        <v>2937</v>
      </c>
      <c r="K179" s="16" t="s">
        <v>1194</v>
      </c>
      <c r="L179" s="16" t="s">
        <v>7004</v>
      </c>
      <c r="M179" s="16" t="s">
        <v>7078</v>
      </c>
      <c r="N179" s="15">
        <v>4</v>
      </c>
      <c r="O179" s="15">
        <v>1972</v>
      </c>
      <c r="P179" s="15">
        <v>4</v>
      </c>
      <c r="Q179" s="16" t="s">
        <v>2871</v>
      </c>
      <c r="R179" s="18" t="s">
        <v>1911</v>
      </c>
      <c r="S179" s="20" t="s">
        <v>2872</v>
      </c>
      <c r="T179" s="20"/>
      <c r="U179" s="69">
        <v>59</v>
      </c>
      <c r="V179" s="45" t="str">
        <f t="shared" si="34"/>
        <v>Physical Work Capacity：司会のまとめ</v>
      </c>
      <c r="W179" s="70"/>
      <c r="X179" s="88">
        <v>169</v>
      </c>
      <c r="Y179" s="66"/>
      <c r="Z179" s="16"/>
    </row>
    <row r="180" spans="1:26" s="12" customFormat="1" ht="13.5" hidden="1" customHeight="1">
      <c r="A180" s="18">
        <v>8</v>
      </c>
      <c r="B180" s="32">
        <f t="shared" ca="1" si="36"/>
        <v>1972</v>
      </c>
      <c r="C180" s="15">
        <v>6</v>
      </c>
      <c r="D180" s="18">
        <v>14</v>
      </c>
      <c r="E180" s="15">
        <v>72</v>
      </c>
      <c r="F180" s="19" t="s">
        <v>445</v>
      </c>
      <c r="G180" s="16" t="s">
        <v>2939</v>
      </c>
      <c r="H180" s="17" t="s">
        <v>1659</v>
      </c>
      <c r="I180" s="115" t="str">
        <f t="shared" ca="1" si="35"/>
        <v>.</v>
      </c>
      <c r="J180" s="21" t="s">
        <v>2937</v>
      </c>
      <c r="K180" s="16" t="s">
        <v>1194</v>
      </c>
      <c r="L180" s="16" t="s">
        <v>2918</v>
      </c>
      <c r="M180" s="16" t="s">
        <v>183</v>
      </c>
      <c r="N180" s="15">
        <v>4</v>
      </c>
      <c r="O180" s="15">
        <v>1972</v>
      </c>
      <c r="P180" s="15">
        <v>4</v>
      </c>
      <c r="Q180" s="16" t="s">
        <v>2871</v>
      </c>
      <c r="R180" s="18" t="s">
        <v>1911</v>
      </c>
      <c r="S180" s="20" t="s">
        <v>2872</v>
      </c>
      <c r="T180" s="20"/>
      <c r="U180" s="69">
        <v>59</v>
      </c>
      <c r="V180" s="45" t="str">
        <f t="shared" si="34"/>
        <v>Physical Work Capacity高温時最大下作業の負担測定</v>
      </c>
      <c r="W180" s="70"/>
      <c r="X180" s="88">
        <v>170</v>
      </c>
      <c r="Y180" s="66"/>
      <c r="Z180" s="16"/>
    </row>
    <row r="181" spans="1:26" s="12" customFormat="1" ht="13.5" hidden="1" customHeight="1">
      <c r="A181" s="18">
        <v>8</v>
      </c>
      <c r="B181" s="32">
        <f t="shared" ca="1" si="36"/>
        <v>1972</v>
      </c>
      <c r="C181" s="15">
        <v>6</v>
      </c>
      <c r="D181" s="18">
        <v>14</v>
      </c>
      <c r="E181" s="15">
        <v>72</v>
      </c>
      <c r="F181" s="19" t="s">
        <v>446</v>
      </c>
      <c r="G181" s="16" t="s">
        <v>2940</v>
      </c>
      <c r="H181" s="17" t="s">
        <v>1659</v>
      </c>
      <c r="I181" s="115" t="str">
        <f t="shared" ca="1" si="35"/>
        <v>.</v>
      </c>
      <c r="J181" s="21" t="s">
        <v>2933</v>
      </c>
      <c r="K181" s="16" t="s">
        <v>1194</v>
      </c>
      <c r="L181" s="16" t="s">
        <v>2918</v>
      </c>
      <c r="M181" s="16" t="s">
        <v>183</v>
      </c>
      <c r="N181" s="15">
        <v>4</v>
      </c>
      <c r="O181" s="15">
        <v>1972</v>
      </c>
      <c r="P181" s="15">
        <v>4</v>
      </c>
      <c r="Q181" s="16" t="s">
        <v>2871</v>
      </c>
      <c r="R181" s="18" t="s">
        <v>1911</v>
      </c>
      <c r="S181" s="20" t="s">
        <v>2872</v>
      </c>
      <c r="T181" s="20"/>
      <c r="U181" s="69">
        <v>59</v>
      </c>
      <c r="V181" s="45" t="str">
        <f t="shared" si="34"/>
        <v>Physical Work Capacity築紫山脈三瀬村住民の作業能力の研究</v>
      </c>
      <c r="W181" s="70"/>
      <c r="X181" s="88">
        <v>171</v>
      </c>
      <c r="Y181" s="66"/>
      <c r="Z181" s="16"/>
    </row>
    <row r="182" spans="1:26" s="12" customFormat="1" ht="13.5" hidden="1" customHeight="1">
      <c r="A182" s="18">
        <v>8</v>
      </c>
      <c r="B182" s="32">
        <f t="shared" ca="1" si="36"/>
        <v>1972</v>
      </c>
      <c r="C182" s="15">
        <v>6</v>
      </c>
      <c r="D182" s="18">
        <v>14</v>
      </c>
      <c r="E182" s="15">
        <v>72</v>
      </c>
      <c r="F182" s="19" t="s">
        <v>447</v>
      </c>
      <c r="G182" s="16" t="s">
        <v>2941</v>
      </c>
      <c r="H182" s="17" t="s">
        <v>1659</v>
      </c>
      <c r="I182" s="115" t="str">
        <f t="shared" ca="1" si="35"/>
        <v>.</v>
      </c>
      <c r="J182" s="21" t="s">
        <v>2933</v>
      </c>
      <c r="K182" s="16" t="s">
        <v>1194</v>
      </c>
      <c r="L182" s="16" t="s">
        <v>2918</v>
      </c>
      <c r="M182" s="16" t="s">
        <v>183</v>
      </c>
      <c r="N182" s="15">
        <v>4</v>
      </c>
      <c r="O182" s="15">
        <v>1972</v>
      </c>
      <c r="P182" s="15">
        <v>4</v>
      </c>
      <c r="Q182" s="16" t="s">
        <v>2871</v>
      </c>
      <c r="R182" s="18" t="s">
        <v>1911</v>
      </c>
      <c r="S182" s="20" t="s">
        <v>2872</v>
      </c>
      <c r="T182" s="20"/>
      <c r="U182" s="69">
        <v>59</v>
      </c>
      <c r="V182" s="45" t="str">
        <f t="shared" si="34"/>
        <v>Physical Work Capacity最大下作業による作業能の評価</v>
      </c>
      <c r="W182" s="70"/>
      <c r="X182" s="88">
        <v>172</v>
      </c>
      <c r="Y182" s="66"/>
      <c r="Z182" s="16"/>
    </row>
    <row r="183" spans="1:26" s="12" customFormat="1" ht="13.5" hidden="1" customHeight="1">
      <c r="A183" s="18">
        <v>8</v>
      </c>
      <c r="B183" s="32">
        <f t="shared" ca="1" si="36"/>
        <v>1972</v>
      </c>
      <c r="C183" s="15">
        <v>6</v>
      </c>
      <c r="D183" s="18">
        <v>15</v>
      </c>
      <c r="E183" s="15">
        <v>73</v>
      </c>
      <c r="F183" s="19" t="s">
        <v>448</v>
      </c>
      <c r="G183" s="16" t="s">
        <v>2943</v>
      </c>
      <c r="H183" s="17" t="s">
        <v>1659</v>
      </c>
      <c r="I183" s="115" t="str">
        <f t="shared" ca="1" si="35"/>
        <v>.</v>
      </c>
      <c r="J183" s="21" t="s">
        <v>2942</v>
      </c>
      <c r="K183" s="16" t="s">
        <v>1194</v>
      </c>
      <c r="L183" s="16" t="s">
        <v>2918</v>
      </c>
      <c r="M183" s="16" t="s">
        <v>183</v>
      </c>
      <c r="N183" s="15">
        <v>4</v>
      </c>
      <c r="O183" s="15">
        <v>1972</v>
      </c>
      <c r="P183" s="15">
        <v>4</v>
      </c>
      <c r="Q183" s="16" t="s">
        <v>2871</v>
      </c>
      <c r="R183" s="18" t="s">
        <v>1911</v>
      </c>
      <c r="S183" s="20" t="s">
        <v>2872</v>
      </c>
      <c r="T183" s="20"/>
      <c r="U183" s="69">
        <v>59</v>
      </c>
      <c r="V183" s="45" t="str">
        <f t="shared" si="34"/>
        <v>Physical Work Capacity精神薄弱者の作業能力</v>
      </c>
      <c r="W183" s="70"/>
      <c r="X183" s="88">
        <v>173</v>
      </c>
      <c r="Y183" s="66"/>
      <c r="Z183" s="16"/>
    </row>
    <row r="184" spans="1:26" s="12" customFormat="1" ht="13.5" hidden="1" customHeight="1">
      <c r="A184" s="18">
        <v>8</v>
      </c>
      <c r="B184" s="32">
        <f t="shared" ca="1" si="36"/>
        <v>1972</v>
      </c>
      <c r="C184" s="15">
        <v>6</v>
      </c>
      <c r="D184" s="18">
        <v>15</v>
      </c>
      <c r="E184" s="15">
        <v>73</v>
      </c>
      <c r="F184" s="19" t="s">
        <v>449</v>
      </c>
      <c r="G184" s="16" t="s">
        <v>2945</v>
      </c>
      <c r="H184" s="17" t="s">
        <v>1659</v>
      </c>
      <c r="I184" s="115" t="str">
        <f t="shared" ca="1" si="35"/>
        <v>.</v>
      </c>
      <c r="J184" s="21" t="s">
        <v>2944</v>
      </c>
      <c r="K184" s="16" t="s">
        <v>1194</v>
      </c>
      <c r="L184" s="16" t="s">
        <v>2918</v>
      </c>
      <c r="M184" s="16" t="s">
        <v>183</v>
      </c>
      <c r="N184" s="15">
        <v>4</v>
      </c>
      <c r="O184" s="15">
        <v>1972</v>
      </c>
      <c r="P184" s="15">
        <v>4</v>
      </c>
      <c r="Q184" s="16" t="s">
        <v>2871</v>
      </c>
      <c r="R184" s="18" t="s">
        <v>1911</v>
      </c>
      <c r="S184" s="20" t="s">
        <v>2872</v>
      </c>
      <c r="T184" s="20"/>
      <c r="U184" s="69">
        <v>59</v>
      </c>
      <c r="V184" s="45" t="str">
        <f t="shared" si="34"/>
        <v>Physical Work Capacity勤労青壮年者のWork Capacityとそのトレーニング効果</v>
      </c>
      <c r="W184" s="70"/>
      <c r="X184" s="88">
        <v>174</v>
      </c>
      <c r="Y184" s="66"/>
      <c r="Z184" s="16"/>
    </row>
    <row r="185" spans="1:26" s="12" customFormat="1" ht="13.5" hidden="1" customHeight="1">
      <c r="A185" s="18">
        <v>8</v>
      </c>
      <c r="B185" s="32">
        <f t="shared" ca="1" si="36"/>
        <v>1972</v>
      </c>
      <c r="C185" s="15">
        <v>6</v>
      </c>
      <c r="D185" s="18">
        <v>16</v>
      </c>
      <c r="E185" s="15">
        <v>74</v>
      </c>
      <c r="F185" s="19" t="s">
        <v>450</v>
      </c>
      <c r="G185" s="16" t="s">
        <v>2901</v>
      </c>
      <c r="H185" s="17" t="s">
        <v>1659</v>
      </c>
      <c r="I185" s="115" t="str">
        <f t="shared" ca="1" si="35"/>
        <v>.</v>
      </c>
      <c r="J185" s="21" t="s">
        <v>2934</v>
      </c>
      <c r="K185" s="16" t="s">
        <v>1194</v>
      </c>
      <c r="L185" s="16" t="s">
        <v>2918</v>
      </c>
      <c r="M185" s="16" t="s">
        <v>183</v>
      </c>
      <c r="N185" s="15">
        <v>4</v>
      </c>
      <c r="O185" s="15">
        <v>1972</v>
      </c>
      <c r="P185" s="15">
        <v>4</v>
      </c>
      <c r="Q185" s="16" t="s">
        <v>2871</v>
      </c>
      <c r="R185" s="18" t="s">
        <v>1911</v>
      </c>
      <c r="S185" s="20" t="s">
        <v>2872</v>
      </c>
      <c r="T185" s="20"/>
      <c r="U185" s="69">
        <v>59</v>
      </c>
      <c r="V185" s="45" t="str">
        <f t="shared" si="34"/>
        <v>Physical Work Capacity青少年の作業能力と学校体育の効果</v>
      </c>
      <c r="W185" s="70"/>
      <c r="X185" s="88">
        <v>175</v>
      </c>
      <c r="Y185" s="66"/>
      <c r="Z185" s="16"/>
    </row>
    <row r="186" spans="1:26" s="12" customFormat="1" ht="13.5" hidden="1" customHeight="1">
      <c r="A186" s="18">
        <v>8</v>
      </c>
      <c r="B186" s="32">
        <f t="shared" ca="1" si="36"/>
        <v>1972</v>
      </c>
      <c r="C186" s="15">
        <v>6</v>
      </c>
      <c r="D186" s="18">
        <v>16</v>
      </c>
      <c r="E186" s="15">
        <v>74</v>
      </c>
      <c r="F186" s="19" t="s">
        <v>451</v>
      </c>
      <c r="G186" s="16" t="s">
        <v>2946</v>
      </c>
      <c r="H186" s="17" t="s">
        <v>1659</v>
      </c>
      <c r="I186" s="115" t="str">
        <f t="shared" ca="1" si="35"/>
        <v>.</v>
      </c>
      <c r="J186" s="21" t="s">
        <v>2934</v>
      </c>
      <c r="K186" s="16" t="s">
        <v>1194</v>
      </c>
      <c r="L186" s="16" t="s">
        <v>2918</v>
      </c>
      <c r="M186" s="16" t="s">
        <v>183</v>
      </c>
      <c r="N186" s="15">
        <v>4</v>
      </c>
      <c r="O186" s="15">
        <v>1972</v>
      </c>
      <c r="P186" s="15">
        <v>4</v>
      </c>
      <c r="Q186" s="16" t="s">
        <v>2871</v>
      </c>
      <c r="R186" s="18" t="s">
        <v>1911</v>
      </c>
      <c r="S186" s="20" t="s">
        <v>2872</v>
      </c>
      <c r="T186" s="20"/>
      <c r="U186" s="69">
        <v>59</v>
      </c>
      <c r="V186" s="45" t="str">
        <f t="shared" si="34"/>
        <v>Physical Work Capacity都市・農村青少年の作業能力</v>
      </c>
      <c r="W186" s="70"/>
      <c r="X186" s="88">
        <v>176</v>
      </c>
      <c r="Y186" s="66"/>
      <c r="Z186" s="16"/>
    </row>
    <row r="187" spans="1:26" s="12" customFormat="1" ht="13.5" hidden="1" customHeight="1">
      <c r="A187" s="18">
        <v>8</v>
      </c>
      <c r="B187" s="32">
        <f t="shared" ca="1" si="36"/>
        <v>1972</v>
      </c>
      <c r="C187" s="15">
        <v>6</v>
      </c>
      <c r="D187" s="18">
        <v>16</v>
      </c>
      <c r="E187" s="15">
        <v>74</v>
      </c>
      <c r="F187" s="19" t="s">
        <v>452</v>
      </c>
      <c r="G187" s="16" t="s">
        <v>2938</v>
      </c>
      <c r="H187" s="17" t="s">
        <v>1659</v>
      </c>
      <c r="I187" s="115" t="str">
        <f t="shared" ca="1" si="35"/>
        <v>.</v>
      </c>
      <c r="J187" s="21" t="s">
        <v>2947</v>
      </c>
      <c r="K187" s="16" t="s">
        <v>1194</v>
      </c>
      <c r="L187" s="16" t="s">
        <v>2918</v>
      </c>
      <c r="M187" s="16" t="s">
        <v>183</v>
      </c>
      <c r="N187" s="15">
        <v>4</v>
      </c>
      <c r="O187" s="15">
        <v>1972</v>
      </c>
      <c r="P187" s="15">
        <v>4</v>
      </c>
      <c r="Q187" s="16" t="s">
        <v>2871</v>
      </c>
      <c r="R187" s="18" t="s">
        <v>1911</v>
      </c>
      <c r="S187" s="20" t="s">
        <v>2872</v>
      </c>
      <c r="T187" s="20"/>
      <c r="U187" s="69">
        <v>59</v>
      </c>
      <c r="V187" s="45" t="str">
        <f t="shared" si="34"/>
        <v>Physical Work Capacity作業能力の測定法と国際比較</v>
      </c>
      <c r="W187" s="70"/>
      <c r="X187" s="88">
        <v>177</v>
      </c>
      <c r="Y187" s="66"/>
      <c r="Z187" s="16"/>
    </row>
    <row r="188" spans="1:26" s="12" customFormat="1" ht="13.5" hidden="1" customHeight="1">
      <c r="A188" s="18">
        <v>8</v>
      </c>
      <c r="B188" s="32">
        <f t="shared" ca="1" si="36"/>
        <v>1972</v>
      </c>
      <c r="C188" s="15">
        <v>6</v>
      </c>
      <c r="D188" s="18">
        <v>19</v>
      </c>
      <c r="E188" s="15">
        <v>77</v>
      </c>
      <c r="F188" s="18" t="s">
        <v>7060</v>
      </c>
      <c r="G188" s="16" t="s">
        <v>2949</v>
      </c>
      <c r="H188" s="17"/>
      <c r="I188" s="115" t="str">
        <f t="shared" ca="1" si="35"/>
        <v>.</v>
      </c>
      <c r="J188" s="21" t="s">
        <v>2948</v>
      </c>
      <c r="K188" s="16" t="s">
        <v>1194</v>
      </c>
      <c r="L188" s="16" t="s">
        <v>7004</v>
      </c>
      <c r="M188" s="16" t="s">
        <v>7078</v>
      </c>
      <c r="N188" s="15">
        <v>4</v>
      </c>
      <c r="O188" s="15">
        <v>1972</v>
      </c>
      <c r="P188" s="15">
        <v>4</v>
      </c>
      <c r="Q188" s="16" t="s">
        <v>2871</v>
      </c>
      <c r="R188" s="18" t="s">
        <v>1911</v>
      </c>
      <c r="S188" s="20" t="s">
        <v>2872</v>
      </c>
      <c r="T188" s="20"/>
      <c r="U188" s="69">
        <v>59</v>
      </c>
      <c r="V188" s="45" t="str">
        <f t="shared" si="34"/>
        <v>音と作業：司会のまとめ</v>
      </c>
      <c r="W188" s="70"/>
      <c r="X188" s="88">
        <v>178</v>
      </c>
      <c r="Y188" s="66"/>
      <c r="Z188" s="16"/>
    </row>
    <row r="189" spans="1:26" s="12" customFormat="1" ht="13.5" hidden="1" customHeight="1">
      <c r="A189" s="18">
        <v>8</v>
      </c>
      <c r="B189" s="32">
        <f t="shared" ca="1" si="36"/>
        <v>1972</v>
      </c>
      <c r="C189" s="15">
        <v>6</v>
      </c>
      <c r="D189" s="18">
        <v>17</v>
      </c>
      <c r="E189" s="15">
        <v>75</v>
      </c>
      <c r="F189" s="19" t="s">
        <v>453</v>
      </c>
      <c r="G189" s="16" t="s">
        <v>2950</v>
      </c>
      <c r="H189" s="17" t="s">
        <v>1660</v>
      </c>
      <c r="I189" s="115" t="str">
        <f t="shared" ca="1" si="35"/>
        <v>.</v>
      </c>
      <c r="J189" s="21" t="s">
        <v>2948</v>
      </c>
      <c r="K189" s="16" t="s">
        <v>1194</v>
      </c>
      <c r="L189" s="16" t="s">
        <v>2918</v>
      </c>
      <c r="M189" s="16" t="s">
        <v>183</v>
      </c>
      <c r="N189" s="15">
        <v>4</v>
      </c>
      <c r="O189" s="15">
        <v>1972</v>
      </c>
      <c r="P189" s="15">
        <v>4</v>
      </c>
      <c r="Q189" s="16" t="s">
        <v>2871</v>
      </c>
      <c r="R189" s="18" t="s">
        <v>1911</v>
      </c>
      <c r="S189" s="20" t="s">
        <v>2872</v>
      </c>
      <c r="T189" s="20"/>
      <c r="U189" s="69">
        <v>59</v>
      </c>
      <c r="V189" s="45" t="str">
        <f t="shared" si="34"/>
        <v>音と作業自動車交通騒音にたいする人間の反応</v>
      </c>
      <c r="W189" s="70"/>
      <c r="X189" s="88">
        <v>179</v>
      </c>
      <c r="Y189" s="66"/>
      <c r="Z189" s="16"/>
    </row>
    <row r="190" spans="1:26" s="12" customFormat="1" ht="13.5" hidden="1" customHeight="1">
      <c r="A190" s="18">
        <v>8</v>
      </c>
      <c r="B190" s="32">
        <f t="shared" ca="1" si="36"/>
        <v>1972</v>
      </c>
      <c r="C190" s="15">
        <v>6</v>
      </c>
      <c r="D190" s="18">
        <v>17</v>
      </c>
      <c r="E190" s="15">
        <v>75</v>
      </c>
      <c r="F190" s="19" t="s">
        <v>454</v>
      </c>
      <c r="G190" s="16" t="s">
        <v>2951</v>
      </c>
      <c r="H190" s="17" t="s">
        <v>1660</v>
      </c>
      <c r="I190" s="115" t="str">
        <f t="shared" ca="1" si="35"/>
        <v>.</v>
      </c>
      <c r="J190" s="21" t="s">
        <v>2935</v>
      </c>
      <c r="K190" s="16" t="s">
        <v>1194</v>
      </c>
      <c r="L190" s="16" t="s">
        <v>2918</v>
      </c>
      <c r="M190" s="16" t="s">
        <v>183</v>
      </c>
      <c r="N190" s="15">
        <v>4</v>
      </c>
      <c r="O190" s="15">
        <v>1972</v>
      </c>
      <c r="P190" s="15">
        <v>4</v>
      </c>
      <c r="Q190" s="16" t="s">
        <v>2871</v>
      </c>
      <c r="R190" s="18" t="s">
        <v>1911</v>
      </c>
      <c r="S190" s="20" t="s">
        <v>2872</v>
      </c>
      <c r="T190" s="20"/>
      <c r="U190" s="69">
        <v>59</v>
      </c>
      <c r="V190" s="45" t="str">
        <f t="shared" si="34"/>
        <v>音と作業航空機騒音にたいする人間の反応</v>
      </c>
      <c r="W190" s="70"/>
      <c r="X190" s="88">
        <v>180</v>
      </c>
      <c r="Y190" s="66"/>
      <c r="Z190" s="16"/>
    </row>
    <row r="191" spans="1:26" s="12" customFormat="1" ht="13.5" hidden="1" customHeight="1">
      <c r="A191" s="18">
        <v>8</v>
      </c>
      <c r="B191" s="32">
        <f t="shared" ca="1" si="36"/>
        <v>1972</v>
      </c>
      <c r="C191" s="15">
        <v>6</v>
      </c>
      <c r="D191" s="18">
        <v>18</v>
      </c>
      <c r="E191" s="15">
        <v>76</v>
      </c>
      <c r="F191" s="19" t="s">
        <v>455</v>
      </c>
      <c r="G191" s="16" t="s">
        <v>2952</v>
      </c>
      <c r="H191" s="17" t="s">
        <v>1660</v>
      </c>
      <c r="I191" s="115" t="str">
        <f t="shared" ca="1" si="35"/>
        <v>.</v>
      </c>
      <c r="J191" s="21" t="s">
        <v>2925</v>
      </c>
      <c r="K191" s="16" t="s">
        <v>1194</v>
      </c>
      <c r="L191" s="16" t="s">
        <v>2918</v>
      </c>
      <c r="M191" s="16" t="s">
        <v>183</v>
      </c>
      <c r="N191" s="15">
        <v>4</v>
      </c>
      <c r="O191" s="15">
        <v>1972</v>
      </c>
      <c r="P191" s="15">
        <v>4</v>
      </c>
      <c r="Q191" s="16" t="s">
        <v>2871</v>
      </c>
      <c r="R191" s="18" t="s">
        <v>1911</v>
      </c>
      <c r="S191" s="20" t="s">
        <v>2872</v>
      </c>
      <c r="T191" s="20"/>
      <c r="U191" s="69">
        <v>59</v>
      </c>
      <c r="V191" s="45" t="str">
        <f t="shared" si="34"/>
        <v>音と作業環境音楽にたいする人間の反応</v>
      </c>
      <c r="W191" s="70"/>
      <c r="X191" s="88">
        <v>181</v>
      </c>
      <c r="Y191" s="66"/>
      <c r="Z191" s="16"/>
    </row>
    <row r="192" spans="1:26" s="12" customFormat="1" ht="13.5" hidden="1" customHeight="1">
      <c r="A192" s="18">
        <v>8</v>
      </c>
      <c r="B192" s="32">
        <f t="shared" ca="1" si="36"/>
        <v>1972</v>
      </c>
      <c r="C192" s="15">
        <v>6</v>
      </c>
      <c r="D192" s="18">
        <v>18</v>
      </c>
      <c r="E192" s="15">
        <v>76</v>
      </c>
      <c r="F192" s="19" t="s">
        <v>456</v>
      </c>
      <c r="G192" s="16" t="s">
        <v>2953</v>
      </c>
      <c r="H192" s="17" t="s">
        <v>1660</v>
      </c>
      <c r="I192" s="115" t="str">
        <f t="shared" ca="1" si="35"/>
        <v>.</v>
      </c>
      <c r="J192" s="21" t="s">
        <v>2929</v>
      </c>
      <c r="K192" s="16" t="s">
        <v>1194</v>
      </c>
      <c r="L192" s="16" t="s">
        <v>2918</v>
      </c>
      <c r="M192" s="16" t="s">
        <v>183</v>
      </c>
      <c r="N192" s="15">
        <v>4</v>
      </c>
      <c r="O192" s="15">
        <v>1972</v>
      </c>
      <c r="P192" s="15">
        <v>4</v>
      </c>
      <c r="Q192" s="16" t="s">
        <v>2871</v>
      </c>
      <c r="R192" s="18" t="s">
        <v>1911</v>
      </c>
      <c r="S192" s="20" t="s">
        <v>2872</v>
      </c>
      <c r="T192" s="20"/>
      <c r="U192" s="69">
        <v>59</v>
      </c>
      <c r="V192" s="45" t="str">
        <f t="shared" si="34"/>
        <v>音と作業騒音の運動系への影響</v>
      </c>
      <c r="W192" s="70"/>
      <c r="X192" s="88">
        <v>182</v>
      </c>
      <c r="Y192" s="66"/>
      <c r="Z192" s="16"/>
    </row>
    <row r="193" spans="1:26" s="12" customFormat="1" ht="13.5" hidden="1" customHeight="1">
      <c r="A193" s="18">
        <v>8</v>
      </c>
      <c r="B193" s="32">
        <f t="shared" ca="1" si="36"/>
        <v>1972</v>
      </c>
      <c r="C193" s="15">
        <v>6</v>
      </c>
      <c r="D193" s="18">
        <v>18</v>
      </c>
      <c r="E193" s="15">
        <v>76</v>
      </c>
      <c r="F193" s="19" t="s">
        <v>457</v>
      </c>
      <c r="G193" s="16" t="s">
        <v>2954</v>
      </c>
      <c r="H193" s="17" t="s">
        <v>1660</v>
      </c>
      <c r="I193" s="115" t="str">
        <f t="shared" ca="1" si="35"/>
        <v>.</v>
      </c>
      <c r="J193" s="21" t="s">
        <v>2925</v>
      </c>
      <c r="K193" s="16" t="s">
        <v>1194</v>
      </c>
      <c r="L193" s="16" t="s">
        <v>2918</v>
      </c>
      <c r="M193" s="16" t="s">
        <v>183</v>
      </c>
      <c r="N193" s="15">
        <v>4</v>
      </c>
      <c r="O193" s="15">
        <v>1972</v>
      </c>
      <c r="P193" s="15">
        <v>4</v>
      </c>
      <c r="Q193" s="16" t="s">
        <v>2871</v>
      </c>
      <c r="R193" s="18" t="s">
        <v>1911</v>
      </c>
      <c r="S193" s="20" t="s">
        <v>2872</v>
      </c>
      <c r="T193" s="20"/>
      <c r="U193" s="69">
        <v>59</v>
      </c>
      <c r="V193" s="45" t="str">
        <f t="shared" si="34"/>
        <v>音と作業聴覚刺激と瞳孔反応</v>
      </c>
      <c r="W193" s="70"/>
      <c r="X193" s="88">
        <v>183</v>
      </c>
      <c r="Y193" s="66"/>
      <c r="Z193" s="16"/>
    </row>
    <row r="194" spans="1:26" s="12" customFormat="1" ht="13.5" hidden="1" customHeight="1">
      <c r="A194" s="18">
        <v>8</v>
      </c>
      <c r="B194" s="32">
        <f t="shared" ca="1" si="36"/>
        <v>1972</v>
      </c>
      <c r="C194" s="15">
        <v>6</v>
      </c>
      <c r="D194" s="18">
        <v>19</v>
      </c>
      <c r="E194" s="15">
        <v>77</v>
      </c>
      <c r="F194" s="19" t="s">
        <v>458</v>
      </c>
      <c r="G194" s="16" t="s">
        <v>2956</v>
      </c>
      <c r="H194" s="17" t="s">
        <v>1660</v>
      </c>
      <c r="I194" s="115" t="str">
        <f t="shared" ca="1" si="35"/>
        <v>.</v>
      </c>
      <c r="J194" s="21" t="s">
        <v>2955</v>
      </c>
      <c r="K194" s="16" t="s">
        <v>1194</v>
      </c>
      <c r="L194" s="16" t="s">
        <v>2918</v>
      </c>
      <c r="M194" s="16" t="s">
        <v>183</v>
      </c>
      <c r="N194" s="15">
        <v>4</v>
      </c>
      <c r="O194" s="15">
        <v>1972</v>
      </c>
      <c r="P194" s="15">
        <v>4</v>
      </c>
      <c r="Q194" s="16" t="s">
        <v>2871</v>
      </c>
      <c r="R194" s="18" t="s">
        <v>1911</v>
      </c>
      <c r="S194" s="20" t="s">
        <v>2872</v>
      </c>
      <c r="T194" s="20"/>
      <c r="U194" s="69">
        <v>59</v>
      </c>
      <c r="V194" s="45" t="str">
        <f t="shared" si="34"/>
        <v>音と作業騒音のHomeostasisの乱れ</v>
      </c>
      <c r="W194" s="70"/>
      <c r="X194" s="88">
        <v>184</v>
      </c>
      <c r="Y194" s="66"/>
      <c r="Z194" s="16"/>
    </row>
    <row r="195" spans="1:26" s="12" customFormat="1" ht="13.5" hidden="1" customHeight="1">
      <c r="A195" s="18">
        <v>8</v>
      </c>
      <c r="B195" s="32">
        <f t="shared" ca="1" si="36"/>
        <v>1972</v>
      </c>
      <c r="C195" s="15">
        <v>6</v>
      </c>
      <c r="D195" s="18">
        <v>19</v>
      </c>
      <c r="E195" s="15">
        <v>77</v>
      </c>
      <c r="F195" s="18" t="s">
        <v>7059</v>
      </c>
      <c r="G195" s="16" t="s">
        <v>2958</v>
      </c>
      <c r="H195" s="17"/>
      <c r="I195" s="115" t="str">
        <f t="shared" ca="1" si="35"/>
        <v>.</v>
      </c>
      <c r="J195" s="21" t="s">
        <v>2957</v>
      </c>
      <c r="K195" s="16" t="s">
        <v>1194</v>
      </c>
      <c r="L195" s="16" t="s">
        <v>7004</v>
      </c>
      <c r="M195" s="16" t="s">
        <v>7078</v>
      </c>
      <c r="N195" s="15">
        <v>4</v>
      </c>
      <c r="O195" s="15">
        <v>1972</v>
      </c>
      <c r="P195" s="15">
        <v>4</v>
      </c>
      <c r="Q195" s="16" t="s">
        <v>2871</v>
      </c>
      <c r="R195" s="18" t="s">
        <v>1911</v>
      </c>
      <c r="S195" s="20" t="s">
        <v>2872</v>
      </c>
      <c r="T195" s="20"/>
      <c r="U195" s="69">
        <v>59</v>
      </c>
      <c r="V195" s="45" t="str">
        <f t="shared" si="34"/>
        <v>人類と都市化：司会のまとめ</v>
      </c>
      <c r="W195" s="70"/>
      <c r="X195" s="88">
        <v>185</v>
      </c>
      <c r="Y195" s="66"/>
      <c r="Z195" s="16"/>
    </row>
    <row r="196" spans="1:26" s="12" customFormat="1" ht="13.5" hidden="1" customHeight="1">
      <c r="A196" s="18">
        <v>8</v>
      </c>
      <c r="B196" s="32">
        <f t="shared" ca="1" si="36"/>
        <v>1972</v>
      </c>
      <c r="C196" s="15">
        <v>6</v>
      </c>
      <c r="D196" s="18">
        <v>21</v>
      </c>
      <c r="E196" s="15">
        <v>79</v>
      </c>
      <c r="F196" s="19" t="s">
        <v>459</v>
      </c>
      <c r="G196" s="16" t="s">
        <v>2959</v>
      </c>
      <c r="H196" s="17" t="s">
        <v>1661</v>
      </c>
      <c r="I196" s="115" t="str">
        <f t="shared" ca="1" si="35"/>
        <v>.</v>
      </c>
      <c r="J196" s="21" t="s">
        <v>2957</v>
      </c>
      <c r="K196" s="16" t="s">
        <v>1194</v>
      </c>
      <c r="L196" s="16" t="s">
        <v>2918</v>
      </c>
      <c r="M196" s="16" t="s">
        <v>183</v>
      </c>
      <c r="N196" s="15">
        <v>4</v>
      </c>
      <c r="O196" s="15">
        <v>1972</v>
      </c>
      <c r="P196" s="15">
        <v>4</v>
      </c>
      <c r="Q196" s="16" t="s">
        <v>2871</v>
      </c>
      <c r="R196" s="18" t="s">
        <v>1911</v>
      </c>
      <c r="S196" s="20" t="s">
        <v>2872</v>
      </c>
      <c r="T196" s="20"/>
      <c r="U196" s="69">
        <v>59</v>
      </c>
      <c r="V196" s="45" t="str">
        <f t="shared" si="34"/>
        <v>人類と都市化都市化と変異</v>
      </c>
      <c r="W196" s="70"/>
      <c r="X196" s="88">
        <v>186</v>
      </c>
      <c r="Y196" s="66"/>
      <c r="Z196" s="16"/>
    </row>
    <row r="197" spans="1:26" s="12" customFormat="1" ht="13.5" hidden="1" customHeight="1">
      <c r="A197" s="18">
        <v>8</v>
      </c>
      <c r="B197" s="32">
        <f t="shared" ca="1" si="36"/>
        <v>1972</v>
      </c>
      <c r="C197" s="15">
        <v>6</v>
      </c>
      <c r="D197" s="18">
        <v>20</v>
      </c>
      <c r="E197" s="15">
        <v>78</v>
      </c>
      <c r="F197" s="19" t="s">
        <v>2960</v>
      </c>
      <c r="G197" s="16" t="s">
        <v>2961</v>
      </c>
      <c r="H197" s="17" t="s">
        <v>1661</v>
      </c>
      <c r="I197" s="115" t="str">
        <f t="shared" ca="1" si="35"/>
        <v>.</v>
      </c>
      <c r="J197" s="21" t="s">
        <v>2929</v>
      </c>
      <c r="K197" s="16" t="s">
        <v>1194</v>
      </c>
      <c r="L197" s="16" t="s">
        <v>2918</v>
      </c>
      <c r="M197" s="16" t="s">
        <v>1302</v>
      </c>
      <c r="N197" s="15">
        <v>4</v>
      </c>
      <c r="O197" s="15">
        <v>1972</v>
      </c>
      <c r="P197" s="15">
        <v>4</v>
      </c>
      <c r="Q197" s="16" t="s">
        <v>2871</v>
      </c>
      <c r="R197" s="18" t="s">
        <v>1911</v>
      </c>
      <c r="S197" s="20" t="s">
        <v>2872</v>
      </c>
      <c r="T197" s="20"/>
      <c r="U197" s="69">
        <v>59</v>
      </c>
      <c r="V197" s="45" t="str">
        <f t="shared" ref="V197:V257" si="37">$H197&amp;$F197</f>
        <v>人類と都市化コメント</v>
      </c>
      <c r="W197" s="70"/>
      <c r="X197" s="88">
        <v>187</v>
      </c>
      <c r="Y197" s="66"/>
      <c r="Z197" s="16"/>
    </row>
    <row r="198" spans="1:26" s="12" customFormat="1" ht="13.5" hidden="1" customHeight="1">
      <c r="A198" s="18">
        <v>8</v>
      </c>
      <c r="B198" s="32">
        <f t="shared" ca="1" si="36"/>
        <v>1972</v>
      </c>
      <c r="C198" s="15">
        <v>6</v>
      </c>
      <c r="D198" s="18">
        <v>22</v>
      </c>
      <c r="E198" s="15">
        <v>80</v>
      </c>
      <c r="F198" s="18" t="s">
        <v>7058</v>
      </c>
      <c r="G198" s="16" t="s">
        <v>2962</v>
      </c>
      <c r="H198" s="17"/>
      <c r="I198" s="115" t="str">
        <f t="shared" ca="1" si="35"/>
        <v>.</v>
      </c>
      <c r="J198" s="21" t="s">
        <v>2929</v>
      </c>
      <c r="K198" s="16" t="s">
        <v>1194</v>
      </c>
      <c r="L198" s="16" t="s">
        <v>7004</v>
      </c>
      <c r="M198" s="16" t="s">
        <v>7078</v>
      </c>
      <c r="N198" s="15">
        <v>4</v>
      </c>
      <c r="O198" s="15">
        <v>1972</v>
      </c>
      <c r="P198" s="15">
        <v>4</v>
      </c>
      <c r="Q198" s="16" t="s">
        <v>2871</v>
      </c>
      <c r="R198" s="18" t="s">
        <v>1911</v>
      </c>
      <c r="S198" s="20" t="s">
        <v>2872</v>
      </c>
      <c r="T198" s="20"/>
      <c r="U198" s="69">
        <v>59</v>
      </c>
      <c r="V198" s="45" t="str">
        <f t="shared" si="37"/>
        <v>環境と発育：司会のまとめ</v>
      </c>
      <c r="W198" s="70"/>
      <c r="X198" s="88">
        <v>188</v>
      </c>
      <c r="Y198" s="66"/>
      <c r="Z198" s="16"/>
    </row>
    <row r="199" spans="1:26" s="12" customFormat="1" ht="13.5" hidden="1" customHeight="1">
      <c r="A199" s="18">
        <v>8</v>
      </c>
      <c r="B199" s="32">
        <f t="shared" ca="1" si="36"/>
        <v>1972</v>
      </c>
      <c r="C199" s="15">
        <v>6</v>
      </c>
      <c r="D199" s="18">
        <v>20</v>
      </c>
      <c r="E199" s="15">
        <v>78</v>
      </c>
      <c r="F199" s="19" t="s">
        <v>460</v>
      </c>
      <c r="G199" s="16" t="s">
        <v>2963</v>
      </c>
      <c r="H199" s="17" t="s">
        <v>1662</v>
      </c>
      <c r="I199" s="115" t="str">
        <f t="shared" ca="1" si="35"/>
        <v>.</v>
      </c>
      <c r="J199" s="21" t="s">
        <v>2929</v>
      </c>
      <c r="K199" s="16" t="s">
        <v>1194</v>
      </c>
      <c r="L199" s="16" t="s">
        <v>2918</v>
      </c>
      <c r="M199" s="16" t="s">
        <v>183</v>
      </c>
      <c r="N199" s="15">
        <v>4</v>
      </c>
      <c r="O199" s="15">
        <v>1972</v>
      </c>
      <c r="P199" s="15">
        <v>4</v>
      </c>
      <c r="Q199" s="16" t="s">
        <v>2871</v>
      </c>
      <c r="R199" s="18" t="s">
        <v>1911</v>
      </c>
      <c r="S199" s="20" t="s">
        <v>2872</v>
      </c>
      <c r="T199" s="20"/>
      <c r="U199" s="69">
        <v>59</v>
      </c>
      <c r="V199" s="45" t="str">
        <f t="shared" si="37"/>
        <v>環境と発育身長の発育現象にみられる地域差</v>
      </c>
      <c r="W199" s="70"/>
      <c r="X199" s="88">
        <v>189</v>
      </c>
      <c r="Y199" s="66"/>
      <c r="Z199" s="16"/>
    </row>
    <row r="200" spans="1:26" s="12" customFormat="1" ht="13.5" hidden="1" customHeight="1">
      <c r="A200" s="18">
        <v>8</v>
      </c>
      <c r="B200" s="32">
        <f t="shared" ca="1" si="36"/>
        <v>1972</v>
      </c>
      <c r="C200" s="15">
        <v>6</v>
      </c>
      <c r="D200" s="18">
        <v>20</v>
      </c>
      <c r="E200" s="15">
        <v>78</v>
      </c>
      <c r="F200" s="19" t="s">
        <v>461</v>
      </c>
      <c r="G200" s="16" t="s">
        <v>2881</v>
      </c>
      <c r="H200" s="17" t="s">
        <v>1662</v>
      </c>
      <c r="I200" s="115" t="str">
        <f t="shared" ca="1" si="35"/>
        <v>.</v>
      </c>
      <c r="J200" s="21" t="s">
        <v>2964</v>
      </c>
      <c r="K200" s="16" t="s">
        <v>1194</v>
      </c>
      <c r="L200" s="16" t="s">
        <v>2918</v>
      </c>
      <c r="M200" s="16" t="s">
        <v>183</v>
      </c>
      <c r="N200" s="15">
        <v>4</v>
      </c>
      <c r="O200" s="15">
        <v>1972</v>
      </c>
      <c r="P200" s="15">
        <v>4</v>
      </c>
      <c r="Q200" s="16" t="s">
        <v>2871</v>
      </c>
      <c r="R200" s="18" t="s">
        <v>1911</v>
      </c>
      <c r="S200" s="20" t="s">
        <v>2872</v>
      </c>
      <c r="T200" s="20"/>
      <c r="U200" s="69">
        <v>59</v>
      </c>
      <c r="V200" s="45" t="str">
        <f t="shared" si="37"/>
        <v>環境と発育騒音・煙公害地区児童の発育特性</v>
      </c>
      <c r="W200" s="70"/>
      <c r="X200" s="88">
        <v>190</v>
      </c>
      <c r="Y200" s="66"/>
      <c r="Z200" s="16"/>
    </row>
    <row r="201" spans="1:26" s="12" customFormat="1" ht="13.5" hidden="1" customHeight="1">
      <c r="A201" s="18">
        <v>8</v>
      </c>
      <c r="B201" s="32">
        <f t="shared" ca="1" si="36"/>
        <v>1972</v>
      </c>
      <c r="C201" s="15">
        <v>6</v>
      </c>
      <c r="D201" s="18">
        <v>21</v>
      </c>
      <c r="E201" s="15">
        <v>79</v>
      </c>
      <c r="F201" s="19" t="s">
        <v>462</v>
      </c>
      <c r="G201" s="16" t="s">
        <v>2966</v>
      </c>
      <c r="H201" s="17" t="s">
        <v>1662</v>
      </c>
      <c r="I201" s="115" t="str">
        <f t="shared" ca="1" si="35"/>
        <v>.</v>
      </c>
      <c r="J201" s="21" t="s">
        <v>2965</v>
      </c>
      <c r="K201" s="16" t="s">
        <v>1194</v>
      </c>
      <c r="L201" s="16" t="s">
        <v>2918</v>
      </c>
      <c r="M201" s="16" t="s">
        <v>183</v>
      </c>
      <c r="N201" s="15">
        <v>4</v>
      </c>
      <c r="O201" s="15">
        <v>1972</v>
      </c>
      <c r="P201" s="15">
        <v>4</v>
      </c>
      <c r="Q201" s="16" t="s">
        <v>2871</v>
      </c>
      <c r="R201" s="18" t="s">
        <v>1911</v>
      </c>
      <c r="S201" s="20" t="s">
        <v>2872</v>
      </c>
      <c r="T201" s="20"/>
      <c r="U201" s="69">
        <v>59</v>
      </c>
      <c r="V201" s="45" t="str">
        <f t="shared" si="37"/>
        <v>環境と発育発育にみる環境の影響−とくに一村内での標高差と身長の関連について−</v>
      </c>
      <c r="W201" s="70"/>
      <c r="X201" s="88">
        <v>191</v>
      </c>
      <c r="Y201" s="66"/>
      <c r="Z201" s="16"/>
    </row>
    <row r="202" spans="1:26" s="12" customFormat="1" ht="13.5" hidden="1" customHeight="1">
      <c r="A202" s="18">
        <v>8</v>
      </c>
      <c r="B202" s="32">
        <f t="shared" ca="1" si="36"/>
        <v>1972</v>
      </c>
      <c r="C202" s="15">
        <v>6</v>
      </c>
      <c r="D202" s="18">
        <v>21</v>
      </c>
      <c r="E202" s="15">
        <v>79</v>
      </c>
      <c r="F202" s="19" t="s">
        <v>463</v>
      </c>
      <c r="G202" s="16" t="s">
        <v>2967</v>
      </c>
      <c r="H202" s="17" t="s">
        <v>1662</v>
      </c>
      <c r="I202" s="115" t="str">
        <f t="shared" ca="1" si="35"/>
        <v>.</v>
      </c>
      <c r="J202" s="21" t="s">
        <v>2965</v>
      </c>
      <c r="K202" s="16" t="s">
        <v>1194</v>
      </c>
      <c r="L202" s="16" t="s">
        <v>2918</v>
      </c>
      <c r="M202" s="16" t="s">
        <v>183</v>
      </c>
      <c r="N202" s="15">
        <v>4</v>
      </c>
      <c r="O202" s="15">
        <v>1972</v>
      </c>
      <c r="P202" s="15">
        <v>4</v>
      </c>
      <c r="Q202" s="16" t="s">
        <v>2871</v>
      </c>
      <c r="R202" s="18" t="s">
        <v>1911</v>
      </c>
      <c r="S202" s="20" t="s">
        <v>2872</v>
      </c>
      <c r="T202" s="20"/>
      <c r="U202" s="69">
        <v>59</v>
      </c>
      <c r="V202" s="45" t="str">
        <f t="shared" si="37"/>
        <v>環境と発育家庭（親）の職業と発育</v>
      </c>
      <c r="W202" s="70"/>
      <c r="X202" s="88">
        <v>192</v>
      </c>
      <c r="Y202" s="66"/>
      <c r="Z202" s="16"/>
    </row>
    <row r="203" spans="1:26" s="12" customFormat="1" ht="13.5" hidden="1" customHeight="1">
      <c r="A203" s="18">
        <v>8</v>
      </c>
      <c r="B203" s="32">
        <f t="shared" ca="1" si="36"/>
        <v>1972</v>
      </c>
      <c r="C203" s="15">
        <v>6</v>
      </c>
      <c r="D203" s="18">
        <v>21</v>
      </c>
      <c r="E203" s="15">
        <v>79</v>
      </c>
      <c r="F203" s="19" t="s">
        <v>464</v>
      </c>
      <c r="G203" s="16" t="s">
        <v>2969</v>
      </c>
      <c r="H203" s="17" t="s">
        <v>1662</v>
      </c>
      <c r="I203" s="115" t="str">
        <f t="shared" ca="1" si="35"/>
        <v>.</v>
      </c>
      <c r="J203" s="21" t="s">
        <v>2968</v>
      </c>
      <c r="K203" s="16" t="s">
        <v>1194</v>
      </c>
      <c r="L203" s="16" t="s">
        <v>2918</v>
      </c>
      <c r="M203" s="16" t="s">
        <v>183</v>
      </c>
      <c r="N203" s="15">
        <v>4</v>
      </c>
      <c r="O203" s="15">
        <v>1972</v>
      </c>
      <c r="P203" s="15">
        <v>4</v>
      </c>
      <c r="Q203" s="16" t="s">
        <v>2871</v>
      </c>
      <c r="R203" s="18" t="s">
        <v>1911</v>
      </c>
      <c r="S203" s="20" t="s">
        <v>2872</v>
      </c>
      <c r="T203" s="20"/>
      <c r="U203" s="69">
        <v>59</v>
      </c>
      <c r="V203" s="45" t="str">
        <f t="shared" si="37"/>
        <v>環境と発育三才児健康診査に関する一考察</v>
      </c>
      <c r="W203" s="70"/>
      <c r="X203" s="88">
        <v>193</v>
      </c>
      <c r="Y203" s="66"/>
      <c r="Z203" s="16"/>
    </row>
    <row r="204" spans="1:26" s="12" customFormat="1" ht="13.5" hidden="1" customHeight="1">
      <c r="A204" s="18">
        <v>8</v>
      </c>
      <c r="B204" s="32">
        <f t="shared" ca="1" si="36"/>
        <v>1972</v>
      </c>
      <c r="C204" s="15">
        <v>6</v>
      </c>
      <c r="D204" s="18">
        <v>24</v>
      </c>
      <c r="E204" s="15">
        <v>82</v>
      </c>
      <c r="F204" s="18" t="s">
        <v>7057</v>
      </c>
      <c r="G204" s="16" t="s">
        <v>2970</v>
      </c>
      <c r="H204" s="17"/>
      <c r="I204" s="115" t="str">
        <f t="shared" ref="I204:I267" ca="1" si="38">IF(OR($S$1,IF($N$2,OFFSET($O$2,0,ISERROR(FIND($F$2,OFFSET($G204,0,$T$2)))+$S$2),0)+IF($N$3,OFFSET($O$3,0,ISERROR(FIND($F$3,OFFSET($G204,0,$T$3)))+$S$3),0)+IF($N$4,OFFSET($O$4,0,ISERROR(FIND($F$4,OFFSET($G204,0,$T$4)))+$S$4),0)+IF($N$5,OFFSET($O$5,0,ISERROR(FIND($F$5,OFFSET($G204,0,$T$5)))+$S$5),0)+IF($N$6,OFFSET($O$6,0,ISERROR(FIND($F$6,OFFSET($G204,0,$T$6)))+$S$6),0)+IF($N$7,OFFSET($O$7,0,ISERROR(FIND($F$7,OFFSET($G204,0,$T$7)))+$S$7),0)+IF($N$8,OFFSET($O$8,0,ISERROR(FIND($F$8,OFFSET($G204,0,$T$8)))+$S$8),0)&gt;$Y$1),$W$28,$W$29)</f>
        <v>.</v>
      </c>
      <c r="J204" s="21" t="s">
        <v>2944</v>
      </c>
      <c r="K204" s="16" t="s">
        <v>1194</v>
      </c>
      <c r="L204" s="16" t="s">
        <v>7004</v>
      </c>
      <c r="M204" s="16" t="s">
        <v>7078</v>
      </c>
      <c r="N204" s="15">
        <v>4</v>
      </c>
      <c r="O204" s="15">
        <v>1972</v>
      </c>
      <c r="P204" s="15">
        <v>4</v>
      </c>
      <c r="Q204" s="16" t="s">
        <v>2871</v>
      </c>
      <c r="R204" s="18" t="s">
        <v>1911</v>
      </c>
      <c r="S204" s="20" t="s">
        <v>2872</v>
      </c>
      <c r="T204" s="20"/>
      <c r="U204" s="69">
        <v>59</v>
      </c>
      <c r="V204" s="45" t="str">
        <f t="shared" si="37"/>
        <v>高温作業：司会のまとめ</v>
      </c>
      <c r="W204" s="70"/>
      <c r="X204" s="88">
        <v>194</v>
      </c>
      <c r="Y204" s="66"/>
      <c r="Z204" s="16"/>
    </row>
    <row r="205" spans="1:26" s="12" customFormat="1" ht="13.5" hidden="1" customHeight="1">
      <c r="A205" s="18">
        <v>8</v>
      </c>
      <c r="B205" s="32">
        <f t="shared" ca="1" si="36"/>
        <v>1972</v>
      </c>
      <c r="C205" s="15">
        <v>6</v>
      </c>
      <c r="D205" s="18">
        <v>22</v>
      </c>
      <c r="E205" s="15">
        <v>80</v>
      </c>
      <c r="F205" s="19" t="s">
        <v>465</v>
      </c>
      <c r="G205" s="16" t="s">
        <v>2971</v>
      </c>
      <c r="H205" s="17" t="s">
        <v>0</v>
      </c>
      <c r="I205" s="115" t="str">
        <f t="shared" ca="1" si="38"/>
        <v>.</v>
      </c>
      <c r="J205" s="21" t="s">
        <v>2944</v>
      </c>
      <c r="K205" s="16" t="s">
        <v>1194</v>
      </c>
      <c r="L205" s="16" t="s">
        <v>2918</v>
      </c>
      <c r="M205" s="16" t="s">
        <v>183</v>
      </c>
      <c r="N205" s="15">
        <v>4</v>
      </c>
      <c r="O205" s="15">
        <v>1972</v>
      </c>
      <c r="P205" s="15">
        <v>4</v>
      </c>
      <c r="Q205" s="16" t="s">
        <v>2871</v>
      </c>
      <c r="R205" s="18" t="s">
        <v>1911</v>
      </c>
      <c r="S205" s="20" t="s">
        <v>2872</v>
      </c>
      <c r="T205" s="20"/>
      <c r="U205" s="69">
        <v>59</v>
      </c>
      <c r="V205" s="45" t="str">
        <f t="shared" si="37"/>
        <v>高温作業高温下筋労作が生体におよぼす影響</v>
      </c>
      <c r="W205" s="70"/>
      <c r="X205" s="88">
        <v>195</v>
      </c>
      <c r="Y205" s="66"/>
      <c r="Z205" s="16"/>
    </row>
    <row r="206" spans="1:26" s="12" customFormat="1" ht="13.5" hidden="1" customHeight="1">
      <c r="A206" s="18">
        <v>8</v>
      </c>
      <c r="B206" s="32">
        <f t="shared" ca="1" si="36"/>
        <v>1972</v>
      </c>
      <c r="C206" s="15">
        <v>6</v>
      </c>
      <c r="D206" s="18">
        <v>22</v>
      </c>
      <c r="E206" s="15">
        <v>80</v>
      </c>
      <c r="F206" s="19" t="s">
        <v>466</v>
      </c>
      <c r="G206" s="16" t="s">
        <v>2973</v>
      </c>
      <c r="H206" s="17" t="s">
        <v>0</v>
      </c>
      <c r="I206" s="115" t="str">
        <f t="shared" ca="1" si="38"/>
        <v>.</v>
      </c>
      <c r="J206" s="21" t="s">
        <v>2972</v>
      </c>
      <c r="K206" s="16" t="s">
        <v>1194</v>
      </c>
      <c r="L206" s="16" t="s">
        <v>2918</v>
      </c>
      <c r="M206" s="16" t="s">
        <v>183</v>
      </c>
      <c r="N206" s="15">
        <v>4</v>
      </c>
      <c r="O206" s="15">
        <v>1972</v>
      </c>
      <c r="P206" s="15">
        <v>4</v>
      </c>
      <c r="Q206" s="16" t="s">
        <v>2871</v>
      </c>
      <c r="R206" s="18" t="s">
        <v>1911</v>
      </c>
      <c r="S206" s="20" t="s">
        <v>2872</v>
      </c>
      <c r="T206" s="20"/>
      <c r="U206" s="69">
        <v>59</v>
      </c>
      <c r="V206" s="45" t="str">
        <f t="shared" si="37"/>
        <v>高温作業腱反射閾にみる高温労作負担</v>
      </c>
      <c r="W206" s="70"/>
      <c r="X206" s="88">
        <v>196</v>
      </c>
      <c r="Y206" s="66"/>
      <c r="Z206" s="16"/>
    </row>
    <row r="207" spans="1:26" s="12" customFormat="1" ht="13.5" hidden="1" customHeight="1">
      <c r="A207" s="18">
        <v>8</v>
      </c>
      <c r="B207" s="32">
        <f t="shared" ca="1" si="36"/>
        <v>1972</v>
      </c>
      <c r="C207" s="15">
        <v>6</v>
      </c>
      <c r="D207" s="18">
        <v>23</v>
      </c>
      <c r="E207" s="15">
        <v>81</v>
      </c>
      <c r="F207" s="19" t="s">
        <v>467</v>
      </c>
      <c r="G207" s="16" t="s">
        <v>2895</v>
      </c>
      <c r="H207" s="17" t="s">
        <v>0</v>
      </c>
      <c r="I207" s="115" t="str">
        <f t="shared" ca="1" si="38"/>
        <v>.</v>
      </c>
      <c r="J207" s="21" t="s">
        <v>2965</v>
      </c>
      <c r="K207" s="16" t="s">
        <v>1194</v>
      </c>
      <c r="L207" s="16" t="s">
        <v>2918</v>
      </c>
      <c r="M207" s="16" t="s">
        <v>183</v>
      </c>
      <c r="N207" s="15">
        <v>4</v>
      </c>
      <c r="O207" s="15">
        <v>1972</v>
      </c>
      <c r="P207" s="15">
        <v>4</v>
      </c>
      <c r="Q207" s="16" t="s">
        <v>2871</v>
      </c>
      <c r="R207" s="18" t="s">
        <v>1911</v>
      </c>
      <c r="S207" s="20" t="s">
        <v>2872</v>
      </c>
      <c r="T207" s="20"/>
      <c r="U207" s="69">
        <v>59</v>
      </c>
      <c r="V207" s="45" t="str">
        <f t="shared" si="37"/>
        <v>高温作業鉄鋼業における高熱対策</v>
      </c>
      <c r="W207" s="70"/>
      <c r="X207" s="88">
        <v>197</v>
      </c>
      <c r="Y207" s="66"/>
      <c r="Z207" s="16"/>
    </row>
    <row r="208" spans="1:26" s="12" customFormat="1" ht="13.5" hidden="1" customHeight="1">
      <c r="A208" s="18">
        <v>8</v>
      </c>
      <c r="B208" s="32">
        <f t="shared" ca="1" si="36"/>
        <v>1972</v>
      </c>
      <c r="C208" s="15">
        <v>6</v>
      </c>
      <c r="D208" s="18">
        <v>23</v>
      </c>
      <c r="E208" s="15">
        <v>81</v>
      </c>
      <c r="F208" s="19" t="s">
        <v>468</v>
      </c>
      <c r="G208" s="16" t="s">
        <v>2888</v>
      </c>
      <c r="H208" s="17" t="s">
        <v>0</v>
      </c>
      <c r="I208" s="115" t="str">
        <f t="shared" ca="1" si="38"/>
        <v>.</v>
      </c>
      <c r="J208" s="21" t="s">
        <v>2968</v>
      </c>
      <c r="K208" s="16" t="s">
        <v>1194</v>
      </c>
      <c r="L208" s="16" t="s">
        <v>2918</v>
      </c>
      <c r="M208" s="16" t="s">
        <v>183</v>
      </c>
      <c r="N208" s="15">
        <v>4</v>
      </c>
      <c r="O208" s="15">
        <v>1972</v>
      </c>
      <c r="P208" s="15">
        <v>4</v>
      </c>
      <c r="Q208" s="16" t="s">
        <v>2871</v>
      </c>
      <c r="R208" s="18" t="s">
        <v>1911</v>
      </c>
      <c r="S208" s="20" t="s">
        <v>2872</v>
      </c>
      <c r="T208" s="20"/>
      <c r="U208" s="69">
        <v>59</v>
      </c>
      <c r="V208" s="45" t="str">
        <f t="shared" si="37"/>
        <v>高温作業高温作業における電解質代謝と内分泌</v>
      </c>
      <c r="W208" s="70"/>
      <c r="X208" s="88">
        <v>198</v>
      </c>
      <c r="Y208" s="66"/>
      <c r="Z208" s="16"/>
    </row>
    <row r="209" spans="1:26" s="12" customFormat="1" ht="13.5" hidden="1" customHeight="1">
      <c r="A209" s="18">
        <v>8</v>
      </c>
      <c r="B209" s="32">
        <f t="shared" ca="1" si="36"/>
        <v>1972</v>
      </c>
      <c r="C209" s="15">
        <v>6</v>
      </c>
      <c r="D209" s="18">
        <v>23</v>
      </c>
      <c r="E209" s="15">
        <v>81</v>
      </c>
      <c r="F209" s="19" t="s">
        <v>469</v>
      </c>
      <c r="G209" s="16" t="s">
        <v>2974</v>
      </c>
      <c r="H209" s="17" t="s">
        <v>0</v>
      </c>
      <c r="I209" s="115" t="str">
        <f t="shared" ca="1" si="38"/>
        <v>.</v>
      </c>
      <c r="J209" s="21" t="s">
        <v>2937</v>
      </c>
      <c r="K209" s="16" t="s">
        <v>1194</v>
      </c>
      <c r="L209" s="16" t="s">
        <v>2918</v>
      </c>
      <c r="M209" s="16" t="s">
        <v>183</v>
      </c>
      <c r="N209" s="15">
        <v>4</v>
      </c>
      <c r="O209" s="15">
        <v>1972</v>
      </c>
      <c r="P209" s="15">
        <v>4</v>
      </c>
      <c r="Q209" s="16" t="s">
        <v>2871</v>
      </c>
      <c r="R209" s="18" t="s">
        <v>1911</v>
      </c>
      <c r="S209" s="20" t="s">
        <v>2872</v>
      </c>
      <c r="T209" s="20"/>
      <c r="U209" s="69">
        <v>59</v>
      </c>
      <c r="V209" s="45" t="str">
        <f t="shared" si="37"/>
        <v>高温作業高温労働の許容基準</v>
      </c>
      <c r="W209" s="70"/>
      <c r="X209" s="88">
        <v>199</v>
      </c>
      <c r="Y209" s="66"/>
      <c r="Z209" s="16"/>
    </row>
    <row r="210" spans="1:26" s="12" customFormat="1" ht="13.5" hidden="1" customHeight="1">
      <c r="A210" s="18">
        <v>8</v>
      </c>
      <c r="B210" s="32">
        <f t="shared" ca="1" si="36"/>
        <v>1972</v>
      </c>
      <c r="C210" s="15">
        <v>6</v>
      </c>
      <c r="D210" s="18">
        <v>23</v>
      </c>
      <c r="E210" s="15">
        <v>81</v>
      </c>
      <c r="F210" s="19" t="s">
        <v>470</v>
      </c>
      <c r="G210" s="16" t="s">
        <v>2975</v>
      </c>
      <c r="H210" s="17" t="s">
        <v>0</v>
      </c>
      <c r="I210" s="115" t="str">
        <f t="shared" ca="1" si="38"/>
        <v>.</v>
      </c>
      <c r="J210" s="21" t="s">
        <v>2929</v>
      </c>
      <c r="K210" s="16" t="s">
        <v>1194</v>
      </c>
      <c r="L210" s="16" t="s">
        <v>2918</v>
      </c>
      <c r="M210" s="16" t="s">
        <v>183</v>
      </c>
      <c r="N210" s="15">
        <v>4</v>
      </c>
      <c r="O210" s="15">
        <v>1972</v>
      </c>
      <c r="P210" s="15">
        <v>4</v>
      </c>
      <c r="Q210" s="16" t="s">
        <v>2871</v>
      </c>
      <c r="R210" s="18" t="s">
        <v>1911</v>
      </c>
      <c r="S210" s="20" t="s">
        <v>2872</v>
      </c>
      <c r="T210" s="20"/>
      <c r="U210" s="69">
        <v>59</v>
      </c>
      <c r="V210" s="45" t="str">
        <f t="shared" si="37"/>
        <v>高温作業追加発言</v>
      </c>
      <c r="W210" s="70"/>
      <c r="X210" s="88">
        <v>200</v>
      </c>
      <c r="Y210" s="66"/>
      <c r="Z210" s="16"/>
    </row>
    <row r="211" spans="1:26" s="12" customFormat="1" ht="13.5" hidden="1" customHeight="1">
      <c r="A211" s="18">
        <v>8</v>
      </c>
      <c r="B211" s="32">
        <f t="shared" ca="1" si="36"/>
        <v>1972</v>
      </c>
      <c r="C211" s="15">
        <v>6</v>
      </c>
      <c r="D211" s="18">
        <v>26</v>
      </c>
      <c r="E211" s="15">
        <v>84</v>
      </c>
      <c r="F211" s="18" t="s">
        <v>7056</v>
      </c>
      <c r="G211" s="16" t="s">
        <v>2976</v>
      </c>
      <c r="H211" s="17"/>
      <c r="I211" s="115" t="str">
        <f t="shared" ca="1" si="38"/>
        <v>.</v>
      </c>
      <c r="J211" s="21" t="s">
        <v>2965</v>
      </c>
      <c r="K211" s="16" t="s">
        <v>1194</v>
      </c>
      <c r="L211" s="16" t="s">
        <v>7004</v>
      </c>
      <c r="M211" s="16" t="s">
        <v>7078</v>
      </c>
      <c r="N211" s="15">
        <v>4</v>
      </c>
      <c r="O211" s="15">
        <v>1972</v>
      </c>
      <c r="P211" s="15">
        <v>4</v>
      </c>
      <c r="Q211" s="16" t="s">
        <v>2871</v>
      </c>
      <c r="R211" s="18" t="s">
        <v>1911</v>
      </c>
      <c r="S211" s="20" t="s">
        <v>2872</v>
      </c>
      <c r="T211" s="20"/>
      <c r="U211" s="69">
        <v>59</v>
      </c>
      <c r="V211" s="45" t="str">
        <f t="shared" si="37"/>
        <v>被服衛生学の概要と問題点：司会のまとめ</v>
      </c>
      <c r="W211" s="70"/>
      <c r="X211" s="88">
        <v>201</v>
      </c>
      <c r="Y211" s="66"/>
      <c r="Z211" s="16"/>
    </row>
    <row r="212" spans="1:26" s="12" customFormat="1" ht="13.5" hidden="1" customHeight="1">
      <c r="A212" s="18">
        <v>8</v>
      </c>
      <c r="B212" s="32">
        <f t="shared" ca="1" si="36"/>
        <v>1972</v>
      </c>
      <c r="C212" s="15">
        <v>6</v>
      </c>
      <c r="D212" s="18">
        <v>24</v>
      </c>
      <c r="E212" s="15">
        <v>82</v>
      </c>
      <c r="F212" s="19" t="s">
        <v>471</v>
      </c>
      <c r="G212" s="16" t="s">
        <v>2977</v>
      </c>
      <c r="H212" s="17" t="s">
        <v>1</v>
      </c>
      <c r="I212" s="115" t="str">
        <f t="shared" ca="1" si="38"/>
        <v>.</v>
      </c>
      <c r="J212" s="21" t="s">
        <v>2929</v>
      </c>
      <c r="K212" s="16" t="s">
        <v>1194</v>
      </c>
      <c r="L212" s="16" t="s">
        <v>2918</v>
      </c>
      <c r="M212" s="16" t="s">
        <v>183</v>
      </c>
      <c r="N212" s="15">
        <v>4</v>
      </c>
      <c r="O212" s="15">
        <v>1972</v>
      </c>
      <c r="P212" s="15">
        <v>4</v>
      </c>
      <c r="Q212" s="16" t="s">
        <v>2871</v>
      </c>
      <c r="R212" s="18" t="s">
        <v>1911</v>
      </c>
      <c r="S212" s="20" t="s">
        <v>2872</v>
      </c>
      <c r="T212" s="20"/>
      <c r="U212" s="69">
        <v>59</v>
      </c>
      <c r="V212" s="45" t="str">
        <f t="shared" si="37"/>
        <v>被服衛生学の概要と問題点パンティストッキング着用に関する衣服衛生学的研究</v>
      </c>
      <c r="W212" s="70"/>
      <c r="X212" s="88">
        <v>202</v>
      </c>
      <c r="Y212" s="66"/>
      <c r="Z212" s="16"/>
    </row>
    <row r="213" spans="1:26" s="12" customFormat="1" ht="13.5" hidden="1" customHeight="1">
      <c r="A213" s="18">
        <v>8</v>
      </c>
      <c r="B213" s="32">
        <f t="shared" ca="1" si="36"/>
        <v>1972</v>
      </c>
      <c r="C213" s="15">
        <v>6</v>
      </c>
      <c r="D213" s="18">
        <v>24</v>
      </c>
      <c r="E213" s="15">
        <v>82</v>
      </c>
      <c r="F213" s="19" t="s">
        <v>472</v>
      </c>
      <c r="G213" s="16" t="s">
        <v>2978</v>
      </c>
      <c r="H213" s="17" t="s">
        <v>1</v>
      </c>
      <c r="I213" s="115" t="str">
        <f t="shared" ca="1" si="38"/>
        <v>.</v>
      </c>
      <c r="J213" s="21" t="s">
        <v>2965</v>
      </c>
      <c r="K213" s="16" t="s">
        <v>1194</v>
      </c>
      <c r="L213" s="16" t="s">
        <v>2918</v>
      </c>
      <c r="M213" s="16" t="s">
        <v>183</v>
      </c>
      <c r="N213" s="15">
        <v>4</v>
      </c>
      <c r="O213" s="15">
        <v>1972</v>
      </c>
      <c r="P213" s="15">
        <v>4</v>
      </c>
      <c r="Q213" s="16" t="s">
        <v>2871</v>
      </c>
      <c r="R213" s="18" t="s">
        <v>1911</v>
      </c>
      <c r="S213" s="20" t="s">
        <v>2872</v>
      </c>
      <c r="T213" s="20"/>
      <c r="U213" s="69">
        <v>59</v>
      </c>
      <c r="V213" s="45" t="str">
        <f t="shared" si="37"/>
        <v>被服衛生学の概要と問題点衣服気候に関する研究</v>
      </c>
      <c r="W213" s="70"/>
      <c r="X213" s="88">
        <v>203</v>
      </c>
      <c r="Y213" s="66"/>
      <c r="Z213" s="16"/>
    </row>
    <row r="214" spans="1:26" s="12" customFormat="1" ht="13.5" hidden="1" customHeight="1">
      <c r="A214" s="18">
        <v>8</v>
      </c>
      <c r="B214" s="32">
        <f t="shared" ca="1" si="36"/>
        <v>1972</v>
      </c>
      <c r="C214" s="15">
        <v>6</v>
      </c>
      <c r="D214" s="18">
        <v>25</v>
      </c>
      <c r="E214" s="15">
        <v>83</v>
      </c>
      <c r="F214" s="19" t="s">
        <v>473</v>
      </c>
      <c r="G214" s="16" t="s">
        <v>2979</v>
      </c>
      <c r="H214" s="17" t="s">
        <v>1</v>
      </c>
      <c r="I214" s="115" t="str">
        <f t="shared" ca="1" si="38"/>
        <v>.</v>
      </c>
      <c r="J214" s="21" t="s">
        <v>2935</v>
      </c>
      <c r="K214" s="16" t="s">
        <v>1194</v>
      </c>
      <c r="L214" s="16" t="s">
        <v>2918</v>
      </c>
      <c r="M214" s="16" t="s">
        <v>183</v>
      </c>
      <c r="N214" s="15">
        <v>4</v>
      </c>
      <c r="O214" s="15">
        <v>1972</v>
      </c>
      <c r="P214" s="15">
        <v>4</v>
      </c>
      <c r="Q214" s="16" t="s">
        <v>2871</v>
      </c>
      <c r="R214" s="18" t="s">
        <v>1911</v>
      </c>
      <c r="S214" s="20" t="s">
        <v>2872</v>
      </c>
      <c r="T214" s="20"/>
      <c r="U214" s="69">
        <v>59</v>
      </c>
      <c r="V214" s="45" t="str">
        <f t="shared" si="37"/>
        <v>被服衛生学の概要と問題点婦人服装の体温調節に関する研究−被服の型の相違が保温効果におよぼす影響−</v>
      </c>
      <c r="W214" s="70"/>
      <c r="X214" s="88">
        <v>204</v>
      </c>
      <c r="Y214" s="66"/>
      <c r="Z214" s="16"/>
    </row>
    <row r="215" spans="1:26" s="12" customFormat="1" ht="13.5" hidden="1" customHeight="1">
      <c r="A215" s="18">
        <v>8</v>
      </c>
      <c r="B215" s="32">
        <f t="shared" ca="1" si="36"/>
        <v>1972</v>
      </c>
      <c r="C215" s="15">
        <v>6</v>
      </c>
      <c r="D215" s="18">
        <v>25</v>
      </c>
      <c r="E215" s="15">
        <v>83</v>
      </c>
      <c r="F215" s="19" t="s">
        <v>474</v>
      </c>
      <c r="G215" s="16" t="s">
        <v>2980</v>
      </c>
      <c r="H215" s="17" t="s">
        <v>1</v>
      </c>
      <c r="I215" s="115" t="str">
        <f t="shared" ca="1" si="38"/>
        <v>.</v>
      </c>
      <c r="J215" s="21" t="s">
        <v>2937</v>
      </c>
      <c r="K215" s="16" t="s">
        <v>1194</v>
      </c>
      <c r="L215" s="16" t="s">
        <v>2918</v>
      </c>
      <c r="M215" s="16" t="s">
        <v>183</v>
      </c>
      <c r="N215" s="15">
        <v>4</v>
      </c>
      <c r="O215" s="15">
        <v>1972</v>
      </c>
      <c r="P215" s="15">
        <v>4</v>
      </c>
      <c r="Q215" s="16" t="s">
        <v>2871</v>
      </c>
      <c r="R215" s="18" t="s">
        <v>1911</v>
      </c>
      <c r="S215" s="20" t="s">
        <v>2872</v>
      </c>
      <c r="T215" s="20"/>
      <c r="U215" s="69">
        <v>59</v>
      </c>
      <c r="V215" s="45" t="str">
        <f t="shared" si="37"/>
        <v>被服衛生学の概要と問題点軽作業の被服と温熱</v>
      </c>
      <c r="W215" s="70"/>
      <c r="X215" s="88">
        <v>205</v>
      </c>
      <c r="Y215" s="66"/>
      <c r="Z215" s="16"/>
    </row>
    <row r="216" spans="1:26" s="12" customFormat="1" ht="13.5" hidden="1" customHeight="1">
      <c r="A216" s="18">
        <v>8</v>
      </c>
      <c r="B216" s="32">
        <f t="shared" ca="1" si="36"/>
        <v>1972</v>
      </c>
      <c r="C216" s="15">
        <v>6</v>
      </c>
      <c r="D216" s="18">
        <v>25</v>
      </c>
      <c r="E216" s="15">
        <v>83</v>
      </c>
      <c r="F216" s="19" t="s">
        <v>475</v>
      </c>
      <c r="G216" s="16" t="s">
        <v>2981</v>
      </c>
      <c r="H216" s="17" t="s">
        <v>1</v>
      </c>
      <c r="I216" s="115" t="str">
        <f t="shared" ca="1" si="38"/>
        <v>.</v>
      </c>
      <c r="J216" s="21" t="s">
        <v>2965</v>
      </c>
      <c r="K216" s="16" t="s">
        <v>1194</v>
      </c>
      <c r="L216" s="16" t="s">
        <v>2918</v>
      </c>
      <c r="M216" s="16" t="s">
        <v>183</v>
      </c>
      <c r="N216" s="15">
        <v>4</v>
      </c>
      <c r="O216" s="15">
        <v>1972</v>
      </c>
      <c r="P216" s="15">
        <v>4</v>
      </c>
      <c r="Q216" s="16" t="s">
        <v>2871</v>
      </c>
      <c r="R216" s="18" t="s">
        <v>1911</v>
      </c>
      <c r="S216" s="20" t="s">
        <v>2872</v>
      </c>
      <c r="T216" s="20"/>
      <c r="U216" s="69">
        <v>59</v>
      </c>
      <c r="V216" s="45" t="str">
        <f t="shared" si="37"/>
        <v>被服衛生学の概要と問題点衣服圧に関する研究</v>
      </c>
      <c r="W216" s="70"/>
      <c r="X216" s="88">
        <v>206</v>
      </c>
      <c r="Y216" s="66"/>
      <c r="Z216" s="16"/>
    </row>
    <row r="217" spans="1:26" ht="13.5" hidden="1" customHeight="1">
      <c r="A217" s="29">
        <f t="shared" ref="A217:A258" ca="1" si="39">IF(LEN($J217)&gt;0,IF($J217="●",K217,OFFSET(A217,IF(LEN(OFFSET(A217,-1,0))&gt;=1,-1,-2),0)),"")</f>
        <v>8</v>
      </c>
      <c r="B217" s="32">
        <f t="shared" ca="1" si="36"/>
        <v>1972</v>
      </c>
      <c r="C217" s="32">
        <f t="shared" ref="C217:C258" ca="1" si="40">IF(LEN($J217)&gt;0,IF($J217="●",O217,OFFSET(C217,IF(LEN(OFFSET(C217,-1,0))&gt;=1,-1,-2),0)),"")</f>
        <v>6</v>
      </c>
      <c r="D217" s="28">
        <v>26</v>
      </c>
      <c r="E217" s="32">
        <f t="shared" ref="E217:E256" ca="1" si="41">IF(LEN($J217)&gt;0,IF($J217="●",U217,IF(LEN(D217)&gt;0,U217+D217-1,"")),"")</f>
        <v>84</v>
      </c>
      <c r="F217" s="28" t="str">
        <f>H217&amp;IF(LEN(O217)&gt;0,$W$18&amp;IF(LEN(O217)&gt;3,O217&amp;"年度","第"&amp;O217&amp;IF(LEN(P217)&gt;0,"期","回"))&amp;IF(LEN(P217)&gt;0,"第"&amp;P217&amp;"回",""),"")</f>
        <v>総会：第9回</v>
      </c>
      <c r="G217" s="40"/>
      <c r="H217" s="40" t="s">
        <v>7100</v>
      </c>
      <c r="I217" s="115" t="str">
        <f t="shared" ca="1" si="38"/>
        <v>.</v>
      </c>
      <c r="J217" s="40" t="s">
        <v>7111</v>
      </c>
      <c r="K217" s="40" t="s">
        <v>1050</v>
      </c>
      <c r="L217" s="40" t="s">
        <v>7100</v>
      </c>
      <c r="M217" s="40"/>
      <c r="N217" s="47"/>
      <c r="O217" s="47">
        <v>9</v>
      </c>
      <c r="P217" s="47"/>
      <c r="Q217" s="40"/>
      <c r="R217" s="40"/>
      <c r="S217" s="48"/>
      <c r="T217" s="48"/>
      <c r="U217" s="31">
        <f t="shared" ref="U217:U256" ca="1" si="42">IF(LEN($J217)&gt;0,IF($J217="●",Q217,OFFSET(U217,IF(LEN(OFFSET(U217,-1,0))&gt;=1,-1,-2),0)),"")</f>
        <v>59</v>
      </c>
      <c r="V217" s="45" t="str">
        <f t="shared" si="37"/>
        <v>総会総会：第9回</v>
      </c>
      <c r="W217" s="51"/>
      <c r="X217" s="88">
        <v>207</v>
      </c>
      <c r="Y217" s="65"/>
      <c r="Z217" s="46"/>
    </row>
    <row r="218" spans="1:26" ht="13.5" hidden="1" customHeight="1">
      <c r="A218" s="29">
        <f t="shared" ca="1" si="39"/>
        <v>8</v>
      </c>
      <c r="B218" s="32">
        <f t="shared" ca="1" si="36"/>
        <v>1972</v>
      </c>
      <c r="C218" s="32">
        <f t="shared" ca="1" si="40"/>
        <v>6</v>
      </c>
      <c r="D218" s="28">
        <v>26</v>
      </c>
      <c r="E218" s="32">
        <f t="shared" ca="1" si="41"/>
        <v>84</v>
      </c>
      <c r="F218" s="40" t="s">
        <v>894</v>
      </c>
      <c r="G218" s="40"/>
      <c r="H218" s="43"/>
      <c r="I218" s="115" t="str">
        <f t="shared" ca="1" si="38"/>
        <v>.</v>
      </c>
      <c r="J218" s="40" t="s">
        <v>7111</v>
      </c>
      <c r="K218" s="40" t="s">
        <v>2762</v>
      </c>
      <c r="L218" s="40" t="s">
        <v>2724</v>
      </c>
      <c r="M218" s="40"/>
      <c r="N218" s="47"/>
      <c r="O218" s="47"/>
      <c r="P218" s="47"/>
      <c r="Q218" s="40"/>
      <c r="R218" s="40"/>
      <c r="S218" s="48"/>
      <c r="T218" s="48"/>
      <c r="U218" s="31">
        <f t="shared" ca="1" si="42"/>
        <v>59</v>
      </c>
      <c r="V218" s="45" t="str">
        <f t="shared" si="37"/>
        <v>あとがき</v>
      </c>
      <c r="W218" s="51"/>
      <c r="X218" s="88">
        <v>208</v>
      </c>
      <c r="Y218" s="65"/>
      <c r="Z218" s="46"/>
    </row>
    <row r="219" spans="1:26" ht="13.5" hidden="1" customHeight="1">
      <c r="A219" s="29" t="str">
        <f t="shared" ca="1" si="39"/>
        <v>9</v>
      </c>
      <c r="B219" s="32">
        <f t="shared" ca="1" si="36"/>
        <v>1972</v>
      </c>
      <c r="C219" s="32">
        <f t="shared" ca="1" si="40"/>
        <v>9</v>
      </c>
      <c r="D219" s="28">
        <v>0</v>
      </c>
      <c r="E219" s="32" t="str">
        <f t="shared" ca="1" si="41"/>
        <v>85</v>
      </c>
      <c r="F219" s="28" t="str">
        <f ca="1">$W$11&amp;$A219&amp;$W$12&amp;B219&amp;$W$13&amp;TEXT($C219,"00")&amp;$W$14&amp;TEXT($P219,"00")&amp;IF(LEN(U219)&gt;=1,$W$15&amp;$U219&amp;$W$16,"")&amp;$W$17&amp;$H219</f>
        <v>第9号1972年09/01[85]:談話会“個体差をめぐって”</v>
      </c>
      <c r="G219" s="40"/>
      <c r="H219" s="43" t="s">
        <v>4</v>
      </c>
      <c r="I219" s="115" t="str">
        <f t="shared" ca="1" si="38"/>
        <v>.</v>
      </c>
      <c r="J219" s="40" t="s">
        <v>1179</v>
      </c>
      <c r="K219" s="40" t="s">
        <v>1249</v>
      </c>
      <c r="L219" s="43"/>
      <c r="M219" s="40"/>
      <c r="N219" s="47">
        <v>1972</v>
      </c>
      <c r="O219" s="47">
        <v>9</v>
      </c>
      <c r="P219" s="47">
        <v>1</v>
      </c>
      <c r="Q219" s="40" t="s">
        <v>2726</v>
      </c>
      <c r="R219" s="40"/>
      <c r="S219" s="48"/>
      <c r="T219" s="48"/>
      <c r="U219" s="31" t="str">
        <f t="shared" ca="1" si="42"/>
        <v>85</v>
      </c>
      <c r="V219" s="45" t="str">
        <f t="shared" ca="1" si="37"/>
        <v>談話会“個体差をめぐって”第9号1972年09/01[85]:談話会“個体差をめぐって”</v>
      </c>
      <c r="W219" s="51"/>
      <c r="X219" s="88">
        <v>209</v>
      </c>
      <c r="Y219" s="65"/>
      <c r="Z219" s="46"/>
    </row>
    <row r="220" spans="1:26" ht="13.5" hidden="1" customHeight="1">
      <c r="A220" s="29" t="str">
        <f t="shared" ca="1" si="39"/>
        <v>9</v>
      </c>
      <c r="B220" s="32">
        <f t="shared" ref="B220:B281" ca="1" si="43">IF(LEN($J220)&gt;0,IF($J220="●",N220,OFFSET(B220,IF(LEN(OFFSET(B220,-1,0))&gt;=1,-1,-2),0)),"")</f>
        <v>1972</v>
      </c>
      <c r="C220" s="32">
        <f t="shared" ca="1" si="40"/>
        <v>9</v>
      </c>
      <c r="D220" s="28">
        <v>1</v>
      </c>
      <c r="E220" s="32">
        <f t="shared" ca="1" si="41"/>
        <v>85</v>
      </c>
      <c r="F220" s="28" t="str">
        <f>IF(RIGHT(L220,1)=$W$24,"",M220&amp;$W$25)&amp;J220&amp;$W$22&amp;K220&amp;IF(AND(LEN(N220)&gt;0,LEN(N220)&lt;4)," 第"&amp;N220&amp;$W$21,N220)&amp;$W$23&amp;O220&amp;"/"&amp;P220&amp;IF(RIGHT(L220,1)=$W$24,"/"&amp;Q220,"")&amp;"、"&amp;S220&amp;"、"&amp;R220&amp;IF(LEN(H220)&gt;0,$W$27&amp;H220,"")&amp;IF(RIGHT(L220,1)=$W$24,"",$W$26)</f>
        <v>研修・催事．発表会　1972/8/30-31、あさぎり荘、岐阜県下呂町/個体差をめぐって</v>
      </c>
      <c r="G220" s="40" t="s">
        <v>1579</v>
      </c>
      <c r="H220" s="43" t="s">
        <v>2837</v>
      </c>
      <c r="I220" s="115" t="str">
        <f t="shared" ca="1" si="38"/>
        <v>.</v>
      </c>
      <c r="J220" s="40" t="s">
        <v>7780</v>
      </c>
      <c r="K220" s="40" t="s">
        <v>7538</v>
      </c>
      <c r="L220" s="40" t="s">
        <v>7012</v>
      </c>
      <c r="M220" s="40" t="s">
        <v>1302</v>
      </c>
      <c r="N220" s="47"/>
      <c r="O220" s="47">
        <v>1972</v>
      </c>
      <c r="P220" s="47">
        <v>8</v>
      </c>
      <c r="Q220" s="40" t="s">
        <v>17</v>
      </c>
      <c r="R220" s="40" t="s">
        <v>18</v>
      </c>
      <c r="S220" s="48" t="s">
        <v>19</v>
      </c>
      <c r="T220" s="48"/>
      <c r="U220" s="31" t="str">
        <f t="shared" ca="1" si="42"/>
        <v>85</v>
      </c>
      <c r="V220" s="45" t="str">
        <f t="shared" si="37"/>
        <v>個体差をめぐって研修・催事．発表会　1972/8/30-31、あさぎり荘、岐阜県下呂町/個体差をめぐって</v>
      </c>
      <c r="W220" s="51"/>
      <c r="X220" s="88">
        <v>210</v>
      </c>
      <c r="Y220" s="65"/>
      <c r="Z220" s="46"/>
    </row>
    <row r="221" spans="1:26" ht="13.5" hidden="1" customHeight="1">
      <c r="A221" s="29" t="str">
        <f t="shared" ca="1" si="39"/>
        <v>9</v>
      </c>
      <c r="B221" s="32">
        <f t="shared" ca="1" si="43"/>
        <v>1972</v>
      </c>
      <c r="C221" s="32">
        <f t="shared" ca="1" si="40"/>
        <v>9</v>
      </c>
      <c r="D221" s="28">
        <v>1</v>
      </c>
      <c r="E221" s="32">
        <f t="shared" ca="1" si="41"/>
        <v>85</v>
      </c>
      <c r="F221" s="28" t="str">
        <f>M221&amp;"（"&amp;J221&amp;$W$19&amp;K221&amp;IF(LEN(N221)&gt;0," 第"&amp;N221&amp;$W$21,"")&amp;" "&amp;O221&amp;"/"&amp;P221&amp;$W$20&amp;S221&amp;IF(LEN(H221)&gt;0,$W$19&amp;H221,"")&amp;"）"</f>
        <v>抄録（研修・催事/発表会 1972/8、あさぎり荘/個体差をめぐって）</v>
      </c>
      <c r="G221" s="40" t="s">
        <v>1579</v>
      </c>
      <c r="H221" s="43" t="s">
        <v>2837</v>
      </c>
      <c r="I221" s="115" t="str">
        <f t="shared" ca="1" si="38"/>
        <v>.</v>
      </c>
      <c r="J221" s="40" t="s">
        <v>7780</v>
      </c>
      <c r="K221" s="40" t="s">
        <v>7538</v>
      </c>
      <c r="L221" s="40" t="s">
        <v>6939</v>
      </c>
      <c r="M221" s="40" t="s">
        <v>1486</v>
      </c>
      <c r="N221" s="47"/>
      <c r="O221" s="47">
        <v>1972</v>
      </c>
      <c r="P221" s="47">
        <v>8</v>
      </c>
      <c r="Q221" s="40" t="s">
        <v>17</v>
      </c>
      <c r="R221" s="40" t="s">
        <v>18</v>
      </c>
      <c r="S221" s="48" t="s">
        <v>19</v>
      </c>
      <c r="T221" s="48"/>
      <c r="U221" s="31" t="str">
        <f t="shared" ca="1" si="42"/>
        <v>85</v>
      </c>
      <c r="V221" s="45" t="str">
        <f t="shared" si="37"/>
        <v>個体差をめぐって抄録（研修・催事/発表会 1972/8、あさぎり荘/個体差をめぐって）</v>
      </c>
      <c r="W221" s="51"/>
      <c r="X221" s="88">
        <v>211</v>
      </c>
      <c r="Y221" s="65"/>
      <c r="Z221" s="46"/>
    </row>
    <row r="222" spans="1:26" ht="13.5" hidden="1" customHeight="1">
      <c r="A222" s="29" t="str">
        <f t="shared" ca="1" si="39"/>
        <v>9</v>
      </c>
      <c r="B222" s="32">
        <f t="shared" ca="1" si="43"/>
        <v>1972</v>
      </c>
      <c r="C222" s="32">
        <f t="shared" ca="1" si="40"/>
        <v>9</v>
      </c>
      <c r="D222" s="28">
        <v>1</v>
      </c>
      <c r="E222" s="32">
        <f t="shared" ca="1" si="41"/>
        <v>85</v>
      </c>
      <c r="F222" s="40" t="s">
        <v>2318</v>
      </c>
      <c r="G222" s="40" t="s">
        <v>8009</v>
      </c>
      <c r="H222" s="43" t="s">
        <v>2837</v>
      </c>
      <c r="I222" s="115" t="str">
        <f t="shared" ca="1" si="38"/>
        <v>.</v>
      </c>
      <c r="J222" s="40" t="s">
        <v>7780</v>
      </c>
      <c r="K222" s="40" t="s">
        <v>7538</v>
      </c>
      <c r="L222" s="40" t="s">
        <v>7090</v>
      </c>
      <c r="M222" s="40" t="s">
        <v>1302</v>
      </c>
      <c r="N222" s="47"/>
      <c r="O222" s="47">
        <v>1972</v>
      </c>
      <c r="P222" s="47">
        <v>8</v>
      </c>
      <c r="Q222" s="40" t="s">
        <v>17</v>
      </c>
      <c r="R222" s="40" t="s">
        <v>18</v>
      </c>
      <c r="S222" s="48" t="s">
        <v>19</v>
      </c>
      <c r="T222" s="48"/>
      <c r="U222" s="31" t="str">
        <f t="shared" ca="1" si="42"/>
        <v>85</v>
      </c>
      <c r="V222" s="45" t="str">
        <f t="shared" si="37"/>
        <v>個体差をめぐって第1日</v>
      </c>
      <c r="W222" s="51"/>
      <c r="X222" s="88">
        <v>212</v>
      </c>
      <c r="Y222" s="65"/>
      <c r="Z222" s="46"/>
    </row>
    <row r="223" spans="1:26" ht="13.5" hidden="1" customHeight="1">
      <c r="A223" s="29" t="str">
        <f t="shared" ca="1" si="39"/>
        <v>9</v>
      </c>
      <c r="B223" s="32">
        <f t="shared" ca="1" si="43"/>
        <v>1972</v>
      </c>
      <c r="C223" s="32">
        <f t="shared" ca="1" si="40"/>
        <v>9</v>
      </c>
      <c r="D223" s="28">
        <v>1</v>
      </c>
      <c r="E223" s="32">
        <f t="shared" ca="1" si="41"/>
        <v>85</v>
      </c>
      <c r="F223" s="40" t="s">
        <v>227</v>
      </c>
      <c r="G223" s="40" t="s">
        <v>890</v>
      </c>
      <c r="H223" s="43" t="s">
        <v>2837</v>
      </c>
      <c r="I223" s="115" t="str">
        <f t="shared" ca="1" si="38"/>
        <v>.</v>
      </c>
      <c r="J223" s="40" t="s">
        <v>7780</v>
      </c>
      <c r="K223" s="40" t="s">
        <v>7538</v>
      </c>
      <c r="L223" s="40" t="s">
        <v>7090</v>
      </c>
      <c r="M223" s="40" t="s">
        <v>1486</v>
      </c>
      <c r="N223" s="47"/>
      <c r="O223" s="47">
        <v>1972</v>
      </c>
      <c r="P223" s="47">
        <v>8</v>
      </c>
      <c r="Q223" s="40" t="s">
        <v>17</v>
      </c>
      <c r="R223" s="40" t="s">
        <v>18</v>
      </c>
      <c r="S223" s="48" t="s">
        <v>19</v>
      </c>
      <c r="T223" s="48"/>
      <c r="U223" s="31" t="str">
        <f t="shared" ca="1" si="42"/>
        <v>85</v>
      </c>
      <c r="V223" s="45" t="str">
        <f t="shared" si="37"/>
        <v>個体差をめぐって話題提供1．</v>
      </c>
      <c r="W223" s="51"/>
      <c r="X223" s="88">
        <v>213</v>
      </c>
      <c r="Y223" s="65"/>
      <c r="Z223" s="46"/>
    </row>
    <row r="224" spans="1:26" ht="13.5" hidden="1" customHeight="1">
      <c r="A224" s="29" t="str">
        <f t="shared" ca="1" si="39"/>
        <v>9</v>
      </c>
      <c r="B224" s="32">
        <f t="shared" ca="1" si="43"/>
        <v>1972</v>
      </c>
      <c r="C224" s="32">
        <f t="shared" ca="1" si="40"/>
        <v>9</v>
      </c>
      <c r="D224" s="28">
        <v>1</v>
      </c>
      <c r="E224" s="32">
        <f t="shared" ca="1" si="41"/>
        <v>85</v>
      </c>
      <c r="F224" s="40" t="s">
        <v>228</v>
      </c>
      <c r="G224" s="40" t="s">
        <v>5</v>
      </c>
      <c r="H224" s="43" t="s">
        <v>2837</v>
      </c>
      <c r="I224" s="115" t="str">
        <f t="shared" ca="1" si="38"/>
        <v>.</v>
      </c>
      <c r="J224" s="40" t="s">
        <v>7780</v>
      </c>
      <c r="K224" s="40" t="s">
        <v>7538</v>
      </c>
      <c r="L224" s="40" t="s">
        <v>7090</v>
      </c>
      <c r="M224" s="40" t="s">
        <v>1486</v>
      </c>
      <c r="N224" s="47"/>
      <c r="O224" s="47">
        <v>1972</v>
      </c>
      <c r="P224" s="47">
        <v>8</v>
      </c>
      <c r="Q224" s="40" t="s">
        <v>17</v>
      </c>
      <c r="R224" s="40" t="s">
        <v>18</v>
      </c>
      <c r="S224" s="48" t="s">
        <v>19</v>
      </c>
      <c r="T224" s="48"/>
      <c r="U224" s="31" t="str">
        <f t="shared" ca="1" si="42"/>
        <v>85</v>
      </c>
      <c r="V224" s="45" t="str">
        <f t="shared" si="37"/>
        <v>個体差をめぐって話題提供2．</v>
      </c>
      <c r="W224" s="51"/>
      <c r="X224" s="88">
        <v>214</v>
      </c>
      <c r="Y224" s="65"/>
      <c r="Z224" s="46"/>
    </row>
    <row r="225" spans="1:26" ht="13.5" hidden="1" customHeight="1">
      <c r="A225" s="29" t="str">
        <f t="shared" ca="1" si="39"/>
        <v>9</v>
      </c>
      <c r="B225" s="32">
        <f t="shared" ca="1" si="43"/>
        <v>1972</v>
      </c>
      <c r="C225" s="32">
        <f t="shared" ca="1" si="40"/>
        <v>9</v>
      </c>
      <c r="D225" s="28">
        <v>1</v>
      </c>
      <c r="E225" s="32">
        <f t="shared" ca="1" si="41"/>
        <v>85</v>
      </c>
      <c r="F225" s="40" t="s">
        <v>229</v>
      </c>
      <c r="G225" s="43" t="s">
        <v>7842</v>
      </c>
      <c r="H225" s="43" t="s">
        <v>2837</v>
      </c>
      <c r="I225" s="115" t="str">
        <f t="shared" ca="1" si="38"/>
        <v>.</v>
      </c>
      <c r="J225" s="40" t="s">
        <v>7780</v>
      </c>
      <c r="K225" s="40" t="s">
        <v>7538</v>
      </c>
      <c r="L225" s="40" t="s">
        <v>7090</v>
      </c>
      <c r="M225" s="40" t="s">
        <v>7088</v>
      </c>
      <c r="N225" s="47"/>
      <c r="O225" s="47">
        <v>1972</v>
      </c>
      <c r="P225" s="47">
        <v>8</v>
      </c>
      <c r="Q225" s="40" t="s">
        <v>17</v>
      </c>
      <c r="R225" s="40" t="s">
        <v>18</v>
      </c>
      <c r="S225" s="48" t="s">
        <v>19</v>
      </c>
      <c r="T225" s="48"/>
      <c r="U225" s="31" t="str">
        <f t="shared" ca="1" si="42"/>
        <v>85</v>
      </c>
      <c r="V225" s="45" t="str">
        <f t="shared" si="37"/>
        <v>個体差をめぐって討論</v>
      </c>
      <c r="W225" s="51"/>
      <c r="X225" s="88">
        <v>215</v>
      </c>
      <c r="Y225" s="65"/>
      <c r="Z225" s="46"/>
    </row>
    <row r="226" spans="1:26" ht="13.5" hidden="1" customHeight="1">
      <c r="A226" s="29" t="str">
        <f t="shared" ca="1" si="39"/>
        <v>9</v>
      </c>
      <c r="B226" s="32">
        <f t="shared" ca="1" si="43"/>
        <v>1972</v>
      </c>
      <c r="C226" s="32">
        <f t="shared" ca="1" si="40"/>
        <v>9</v>
      </c>
      <c r="D226" s="28">
        <v>2</v>
      </c>
      <c r="E226" s="32">
        <f t="shared" ca="1" si="41"/>
        <v>86</v>
      </c>
      <c r="F226" s="40" t="s">
        <v>230</v>
      </c>
      <c r="G226" s="40" t="s">
        <v>6</v>
      </c>
      <c r="H226" s="43" t="s">
        <v>2837</v>
      </c>
      <c r="I226" s="115" t="str">
        <f t="shared" ca="1" si="38"/>
        <v>.</v>
      </c>
      <c r="J226" s="40" t="s">
        <v>7780</v>
      </c>
      <c r="K226" s="40" t="s">
        <v>7538</v>
      </c>
      <c r="L226" s="40" t="s">
        <v>7090</v>
      </c>
      <c r="M226" s="40" t="s">
        <v>1302</v>
      </c>
      <c r="N226" s="47"/>
      <c r="O226" s="47">
        <v>1972</v>
      </c>
      <c r="P226" s="47">
        <v>8</v>
      </c>
      <c r="Q226" s="40" t="s">
        <v>17</v>
      </c>
      <c r="R226" s="40" t="s">
        <v>18</v>
      </c>
      <c r="S226" s="48" t="s">
        <v>19</v>
      </c>
      <c r="T226" s="48"/>
      <c r="U226" s="31" t="str">
        <f t="shared" ca="1" si="42"/>
        <v>85</v>
      </c>
      <c r="V226" s="45" t="str">
        <f t="shared" si="37"/>
        <v>個体差をめぐって第2日</v>
      </c>
      <c r="W226" s="51"/>
      <c r="X226" s="88">
        <v>216</v>
      </c>
      <c r="Y226" s="65"/>
      <c r="Z226" s="46"/>
    </row>
    <row r="227" spans="1:26" ht="13.5" hidden="1" customHeight="1">
      <c r="A227" s="29" t="str">
        <f t="shared" ca="1" si="39"/>
        <v>9</v>
      </c>
      <c r="B227" s="32">
        <f t="shared" ca="1" si="43"/>
        <v>1972</v>
      </c>
      <c r="C227" s="32">
        <f t="shared" ca="1" si="40"/>
        <v>9</v>
      </c>
      <c r="D227" s="28">
        <v>2</v>
      </c>
      <c r="E227" s="32">
        <f t="shared" ca="1" si="41"/>
        <v>86</v>
      </c>
      <c r="F227" s="40" t="s">
        <v>232</v>
      </c>
      <c r="G227" s="40" t="s">
        <v>805</v>
      </c>
      <c r="H227" s="43" t="s">
        <v>2837</v>
      </c>
      <c r="I227" s="115" t="str">
        <f t="shared" ca="1" si="38"/>
        <v>.</v>
      </c>
      <c r="J227" s="40" t="s">
        <v>7780</v>
      </c>
      <c r="K227" s="40" t="s">
        <v>7538</v>
      </c>
      <c r="L227" s="40" t="s">
        <v>7090</v>
      </c>
      <c r="M227" s="40" t="s">
        <v>1486</v>
      </c>
      <c r="N227" s="47"/>
      <c r="O227" s="47">
        <v>1972</v>
      </c>
      <c r="P227" s="47">
        <v>8</v>
      </c>
      <c r="Q227" s="40" t="s">
        <v>17</v>
      </c>
      <c r="R227" s="40" t="s">
        <v>18</v>
      </c>
      <c r="S227" s="48" t="s">
        <v>19</v>
      </c>
      <c r="T227" s="48"/>
      <c r="U227" s="31" t="str">
        <f t="shared" ca="1" si="42"/>
        <v>85</v>
      </c>
      <c r="V227" s="45" t="str">
        <f t="shared" si="37"/>
        <v>個体差をめぐって話題提供3．</v>
      </c>
      <c r="W227" s="51"/>
      <c r="X227" s="88">
        <v>217</v>
      </c>
      <c r="Y227" s="65"/>
      <c r="Z227" s="46"/>
    </row>
    <row r="228" spans="1:26" ht="13.5" hidden="1" customHeight="1">
      <c r="A228" s="29" t="str">
        <f t="shared" ca="1" si="39"/>
        <v>9</v>
      </c>
      <c r="B228" s="32">
        <f t="shared" ca="1" si="43"/>
        <v>1972</v>
      </c>
      <c r="C228" s="32">
        <f t="shared" ca="1" si="40"/>
        <v>9</v>
      </c>
      <c r="D228" s="28">
        <v>3</v>
      </c>
      <c r="E228" s="32">
        <f t="shared" ca="1" si="41"/>
        <v>87</v>
      </c>
      <c r="F228" s="40" t="s">
        <v>233</v>
      </c>
      <c r="G228" s="40" t="s">
        <v>7</v>
      </c>
      <c r="H228" s="43" t="s">
        <v>2837</v>
      </c>
      <c r="I228" s="115" t="str">
        <f t="shared" ca="1" si="38"/>
        <v>.</v>
      </c>
      <c r="J228" s="40" t="s">
        <v>7780</v>
      </c>
      <c r="K228" s="40" t="s">
        <v>7538</v>
      </c>
      <c r="L228" s="40" t="s">
        <v>7090</v>
      </c>
      <c r="M228" s="40" t="s">
        <v>1486</v>
      </c>
      <c r="N228" s="47"/>
      <c r="O228" s="47">
        <v>1972</v>
      </c>
      <c r="P228" s="47">
        <v>8</v>
      </c>
      <c r="Q228" s="40" t="s">
        <v>17</v>
      </c>
      <c r="R228" s="40" t="s">
        <v>18</v>
      </c>
      <c r="S228" s="48" t="s">
        <v>19</v>
      </c>
      <c r="T228" s="48"/>
      <c r="U228" s="31" t="str">
        <f t="shared" ca="1" si="42"/>
        <v>85</v>
      </c>
      <c r="V228" s="45" t="str">
        <f t="shared" si="37"/>
        <v>個体差をめぐって話題提供4．</v>
      </c>
      <c r="W228" s="51"/>
      <c r="X228" s="88">
        <v>218</v>
      </c>
      <c r="Y228" s="65"/>
      <c r="Z228" s="46"/>
    </row>
    <row r="229" spans="1:26" ht="13.5" hidden="1" customHeight="1">
      <c r="A229" s="29" t="str">
        <f t="shared" ca="1" si="39"/>
        <v>9</v>
      </c>
      <c r="B229" s="32">
        <f t="shared" ca="1" si="43"/>
        <v>1972</v>
      </c>
      <c r="C229" s="32">
        <f t="shared" ca="1" si="40"/>
        <v>9</v>
      </c>
      <c r="D229" s="28">
        <v>3</v>
      </c>
      <c r="E229" s="32">
        <f t="shared" ca="1" si="41"/>
        <v>87</v>
      </c>
      <c r="F229" s="40" t="s">
        <v>229</v>
      </c>
      <c r="G229" s="43" t="s">
        <v>7843</v>
      </c>
      <c r="H229" s="43" t="s">
        <v>2837</v>
      </c>
      <c r="I229" s="115" t="str">
        <f t="shared" ca="1" si="38"/>
        <v>.</v>
      </c>
      <c r="J229" s="40" t="s">
        <v>7780</v>
      </c>
      <c r="K229" s="40" t="s">
        <v>7538</v>
      </c>
      <c r="L229" s="40" t="s">
        <v>7090</v>
      </c>
      <c r="M229" s="40" t="s">
        <v>7088</v>
      </c>
      <c r="N229" s="47"/>
      <c r="O229" s="47">
        <v>1972</v>
      </c>
      <c r="P229" s="47">
        <v>8</v>
      </c>
      <c r="Q229" s="40" t="s">
        <v>17</v>
      </c>
      <c r="R229" s="40" t="s">
        <v>18</v>
      </c>
      <c r="S229" s="48" t="s">
        <v>19</v>
      </c>
      <c r="T229" s="48"/>
      <c r="U229" s="31" t="str">
        <f t="shared" ca="1" si="42"/>
        <v>85</v>
      </c>
      <c r="V229" s="45" t="str">
        <f t="shared" si="37"/>
        <v>個体差をめぐって討論</v>
      </c>
      <c r="W229" s="51"/>
      <c r="X229" s="88">
        <v>219</v>
      </c>
      <c r="Y229" s="65"/>
      <c r="Z229" s="46"/>
    </row>
    <row r="230" spans="1:26" ht="13.5" hidden="1" customHeight="1">
      <c r="A230" s="29" t="str">
        <f t="shared" ca="1" si="39"/>
        <v>9</v>
      </c>
      <c r="B230" s="32">
        <f t="shared" ca="1" si="43"/>
        <v>1972</v>
      </c>
      <c r="C230" s="32">
        <f t="shared" ca="1" si="40"/>
        <v>9</v>
      </c>
      <c r="D230" s="28">
        <v>3</v>
      </c>
      <c r="E230" s="32">
        <f t="shared" ca="1" si="41"/>
        <v>87</v>
      </c>
      <c r="F230" s="40" t="s">
        <v>8</v>
      </c>
      <c r="G230" s="40"/>
      <c r="H230" s="43"/>
      <c r="I230" s="115" t="str">
        <f t="shared" ca="1" si="38"/>
        <v>.</v>
      </c>
      <c r="J230" s="40" t="s">
        <v>1487</v>
      </c>
      <c r="K230" s="40" t="s">
        <v>7119</v>
      </c>
      <c r="L230" s="40" t="s">
        <v>7615</v>
      </c>
      <c r="M230" s="40" t="s">
        <v>2638</v>
      </c>
      <c r="N230" s="15">
        <v>5</v>
      </c>
      <c r="O230" s="15">
        <v>1972</v>
      </c>
      <c r="P230" s="15">
        <v>11</v>
      </c>
      <c r="Q230" s="16" t="s">
        <v>2984</v>
      </c>
      <c r="R230" s="18" t="s">
        <v>2982</v>
      </c>
      <c r="S230" s="20" t="s">
        <v>2983</v>
      </c>
      <c r="T230" s="20"/>
      <c r="U230" s="31" t="str">
        <f t="shared" ca="1" si="42"/>
        <v>85</v>
      </c>
      <c r="V230" s="45" t="str">
        <f t="shared" si="37"/>
        <v>人類働態学研究会第5回大会のお知らせ</v>
      </c>
      <c r="W230" s="51"/>
      <c r="X230" s="88">
        <v>220</v>
      </c>
      <c r="Y230" s="65"/>
      <c r="Z230" s="46"/>
    </row>
    <row r="231" spans="1:26" ht="13.5" hidden="1" customHeight="1">
      <c r="A231" s="29" t="str">
        <f t="shared" ca="1" si="39"/>
        <v>9</v>
      </c>
      <c r="B231" s="32">
        <f t="shared" ca="1" si="43"/>
        <v>1972</v>
      </c>
      <c r="C231" s="32">
        <f t="shared" ca="1" si="40"/>
        <v>9</v>
      </c>
      <c r="D231" s="28">
        <v>4</v>
      </c>
      <c r="E231" s="32">
        <f t="shared" ca="1" si="41"/>
        <v>88</v>
      </c>
      <c r="F231" s="40" t="s">
        <v>9</v>
      </c>
      <c r="G231" s="40" t="s">
        <v>10</v>
      </c>
      <c r="H231" s="43" t="s">
        <v>7129</v>
      </c>
      <c r="I231" s="115" t="str">
        <f t="shared" ca="1" si="38"/>
        <v>.</v>
      </c>
      <c r="J231" s="40" t="s">
        <v>7205</v>
      </c>
      <c r="K231" s="40"/>
      <c r="L231" s="43"/>
      <c r="M231" s="40" t="s">
        <v>2303</v>
      </c>
      <c r="N231" s="47"/>
      <c r="O231" s="47"/>
      <c r="P231" s="47"/>
      <c r="Q231" s="40"/>
      <c r="R231" s="40"/>
      <c r="S231" s="48"/>
      <c r="T231" s="48"/>
      <c r="U231" s="31" t="str">
        <f t="shared" ca="1" si="42"/>
        <v>85</v>
      </c>
      <c r="V231" s="45" t="str">
        <f t="shared" si="37"/>
        <v>方法乗船調査における「調査方法」と「実態」</v>
      </c>
      <c r="W231" s="51"/>
      <c r="X231" s="88">
        <v>221</v>
      </c>
      <c r="Y231" s="65"/>
      <c r="Z231" s="46"/>
    </row>
    <row r="232" spans="1:26" ht="13.5" hidden="1" customHeight="1">
      <c r="A232" s="29" t="str">
        <f t="shared" ca="1" si="39"/>
        <v>9</v>
      </c>
      <c r="B232" s="32">
        <f t="shared" ca="1" si="43"/>
        <v>1972</v>
      </c>
      <c r="C232" s="32">
        <f t="shared" ca="1" si="40"/>
        <v>9</v>
      </c>
      <c r="D232" s="28">
        <v>6</v>
      </c>
      <c r="E232" s="32">
        <f t="shared" ca="1" si="41"/>
        <v>90</v>
      </c>
      <c r="F232" s="40" t="s">
        <v>11</v>
      </c>
      <c r="G232" s="40" t="s">
        <v>12</v>
      </c>
      <c r="H232" s="43" t="s">
        <v>7130</v>
      </c>
      <c r="I232" s="115" t="str">
        <f t="shared" ca="1" si="38"/>
        <v>.</v>
      </c>
      <c r="J232" s="16" t="s">
        <v>2856</v>
      </c>
      <c r="K232" s="16" t="s">
        <v>1194</v>
      </c>
      <c r="L232" s="40" t="s">
        <v>810</v>
      </c>
      <c r="M232" s="43" t="s">
        <v>314</v>
      </c>
      <c r="N232" s="15">
        <v>4</v>
      </c>
      <c r="O232" s="15">
        <v>1972</v>
      </c>
      <c r="P232" s="15">
        <v>4</v>
      </c>
      <c r="Q232" s="16" t="s">
        <v>2871</v>
      </c>
      <c r="R232" s="18" t="s">
        <v>1911</v>
      </c>
      <c r="S232" s="20" t="s">
        <v>2872</v>
      </c>
      <c r="T232" s="20"/>
      <c r="U232" s="31" t="str">
        <f t="shared" ca="1" si="42"/>
        <v>85</v>
      </c>
      <c r="V232" s="45" t="str">
        <f t="shared" si="37"/>
        <v>参加記第4回大会に参加して</v>
      </c>
      <c r="W232" s="51"/>
      <c r="X232" s="88">
        <v>222</v>
      </c>
      <c r="Y232" s="65"/>
      <c r="Z232" s="46"/>
    </row>
    <row r="233" spans="1:26" ht="13.5" hidden="1" customHeight="1">
      <c r="A233" s="29" t="str">
        <f t="shared" ca="1" si="39"/>
        <v>9</v>
      </c>
      <c r="B233" s="32">
        <f t="shared" ca="1" si="43"/>
        <v>1972</v>
      </c>
      <c r="C233" s="32">
        <f t="shared" ca="1" si="40"/>
        <v>9</v>
      </c>
      <c r="D233" s="28">
        <v>6</v>
      </c>
      <c r="E233" s="32">
        <f t="shared" ca="1" si="41"/>
        <v>90</v>
      </c>
      <c r="F233" s="40" t="s">
        <v>11</v>
      </c>
      <c r="G233" s="40" t="s">
        <v>8010</v>
      </c>
      <c r="H233" s="43" t="s">
        <v>7130</v>
      </c>
      <c r="I233" s="115" t="str">
        <f t="shared" ca="1" si="38"/>
        <v>.</v>
      </c>
      <c r="J233" s="16" t="s">
        <v>2856</v>
      </c>
      <c r="K233" s="16" t="s">
        <v>1194</v>
      </c>
      <c r="L233" s="40" t="s">
        <v>810</v>
      </c>
      <c r="M233" s="43" t="s">
        <v>314</v>
      </c>
      <c r="N233" s="15">
        <v>4</v>
      </c>
      <c r="O233" s="15">
        <v>1972</v>
      </c>
      <c r="P233" s="15">
        <v>4</v>
      </c>
      <c r="Q233" s="16" t="s">
        <v>2871</v>
      </c>
      <c r="R233" s="18" t="s">
        <v>1911</v>
      </c>
      <c r="S233" s="20" t="s">
        <v>2872</v>
      </c>
      <c r="T233" s="20"/>
      <c r="U233" s="31" t="str">
        <f t="shared" ca="1" si="42"/>
        <v>85</v>
      </c>
      <c r="V233" s="45" t="str">
        <f t="shared" si="37"/>
        <v>参加記第4回大会に参加して</v>
      </c>
      <c r="W233" s="51"/>
      <c r="X233" s="88">
        <v>223</v>
      </c>
      <c r="Y233" s="65"/>
      <c r="Z233" s="46"/>
    </row>
    <row r="234" spans="1:26" ht="13.5" hidden="1" customHeight="1">
      <c r="A234" s="29" t="str">
        <f t="shared" ca="1" si="39"/>
        <v>9</v>
      </c>
      <c r="B234" s="32">
        <f t="shared" ca="1" si="43"/>
        <v>1972</v>
      </c>
      <c r="C234" s="32">
        <f t="shared" ca="1" si="40"/>
        <v>9</v>
      </c>
      <c r="D234" s="28">
        <v>7</v>
      </c>
      <c r="E234" s="32">
        <f t="shared" ca="1" si="41"/>
        <v>91</v>
      </c>
      <c r="F234" s="40" t="s">
        <v>13</v>
      </c>
      <c r="G234" s="40" t="s">
        <v>8011</v>
      </c>
      <c r="H234" s="40" t="s">
        <v>2447</v>
      </c>
      <c r="I234" s="115" t="str">
        <f t="shared" ca="1" si="38"/>
        <v>.</v>
      </c>
      <c r="J234" s="40" t="s">
        <v>7205</v>
      </c>
      <c r="K234" s="40"/>
      <c r="L234" s="43" t="s">
        <v>810</v>
      </c>
      <c r="M234" s="40" t="s">
        <v>7640</v>
      </c>
      <c r="N234" s="47"/>
      <c r="O234" s="47"/>
      <c r="P234" s="47"/>
      <c r="Q234" s="40"/>
      <c r="R234" s="40"/>
      <c r="S234" s="48"/>
      <c r="T234" s="48"/>
      <c r="U234" s="31" t="str">
        <f t="shared" ca="1" si="42"/>
        <v>85</v>
      </c>
      <c r="V234" s="45" t="str">
        <f t="shared" si="37"/>
        <v>人類働態学人類働態学に関する私見</v>
      </c>
      <c r="W234" s="51"/>
      <c r="X234" s="88">
        <v>224</v>
      </c>
      <c r="Y234" s="65"/>
      <c r="Z234" s="46"/>
    </row>
    <row r="235" spans="1:26" ht="13.5" hidden="1" customHeight="1">
      <c r="A235" s="29" t="str">
        <f t="shared" ca="1" si="39"/>
        <v>9</v>
      </c>
      <c r="B235" s="32">
        <f t="shared" ca="1" si="43"/>
        <v>1972</v>
      </c>
      <c r="C235" s="32">
        <f t="shared" ca="1" si="40"/>
        <v>9</v>
      </c>
      <c r="D235" s="28">
        <v>7</v>
      </c>
      <c r="E235" s="32">
        <f t="shared" ca="1" si="41"/>
        <v>91</v>
      </c>
      <c r="F235" s="40" t="s">
        <v>14</v>
      </c>
      <c r="G235" s="40" t="s">
        <v>15</v>
      </c>
      <c r="H235" s="43" t="s">
        <v>7129</v>
      </c>
      <c r="I235" s="115" t="str">
        <f t="shared" ca="1" si="38"/>
        <v>.</v>
      </c>
      <c r="J235" s="40" t="s">
        <v>7205</v>
      </c>
      <c r="K235" s="40"/>
      <c r="L235" s="43" t="s">
        <v>810</v>
      </c>
      <c r="M235" s="40"/>
      <c r="N235" s="47"/>
      <c r="O235" s="47"/>
      <c r="P235" s="47"/>
      <c r="Q235" s="40"/>
      <c r="R235" s="40"/>
      <c r="S235" s="48"/>
      <c r="T235" s="48"/>
      <c r="U235" s="31" t="str">
        <f t="shared" ca="1" si="42"/>
        <v>85</v>
      </c>
      <c r="V235" s="45" t="str">
        <f t="shared" si="37"/>
        <v>方法計測・データ処理・ミス</v>
      </c>
      <c r="W235" s="51"/>
      <c r="X235" s="88">
        <v>225</v>
      </c>
      <c r="Y235" s="65"/>
      <c r="Z235" s="46"/>
    </row>
    <row r="236" spans="1:26" ht="13.5" hidden="1" customHeight="1">
      <c r="A236" s="29" t="str">
        <f t="shared" ca="1" si="39"/>
        <v>9</v>
      </c>
      <c r="B236" s="32">
        <f t="shared" ca="1" si="43"/>
        <v>1972</v>
      </c>
      <c r="C236" s="32">
        <f t="shared" ca="1" si="40"/>
        <v>9</v>
      </c>
      <c r="D236" s="28">
        <v>8</v>
      </c>
      <c r="E236" s="32">
        <f t="shared" ca="1" si="41"/>
        <v>92</v>
      </c>
      <c r="F236" s="40" t="s">
        <v>16</v>
      </c>
      <c r="G236" s="40"/>
      <c r="H236" s="43"/>
      <c r="I236" s="115" t="str">
        <f t="shared" ca="1" si="38"/>
        <v>.</v>
      </c>
      <c r="J236" s="40" t="s">
        <v>7111</v>
      </c>
      <c r="K236" s="40" t="s">
        <v>1199</v>
      </c>
      <c r="L236" s="40" t="s">
        <v>2742</v>
      </c>
      <c r="M236" s="40"/>
      <c r="N236" s="47"/>
      <c r="O236" s="47"/>
      <c r="P236" s="47"/>
      <c r="Q236" s="40"/>
      <c r="R236" s="40"/>
      <c r="S236" s="48"/>
      <c r="T236" s="48"/>
      <c r="U236" s="31" t="str">
        <f t="shared" ca="1" si="42"/>
        <v>85</v>
      </c>
      <c r="V236" s="45" t="str">
        <f t="shared" si="37"/>
        <v>J. Human Ergology　1巻1号創刊について</v>
      </c>
      <c r="W236" s="51"/>
      <c r="X236" s="88">
        <v>226</v>
      </c>
      <c r="Y236" s="65"/>
      <c r="Z236" s="46"/>
    </row>
    <row r="237" spans="1:26" ht="13.5" hidden="1" customHeight="1">
      <c r="A237" s="29" t="str">
        <f t="shared" ca="1" si="39"/>
        <v>9</v>
      </c>
      <c r="B237" s="32">
        <f t="shared" ca="1" si="43"/>
        <v>1972</v>
      </c>
      <c r="C237" s="32">
        <f t="shared" ca="1" si="40"/>
        <v>9</v>
      </c>
      <c r="D237" s="28">
        <v>8</v>
      </c>
      <c r="E237" s="32">
        <f t="shared" ca="1" si="41"/>
        <v>92</v>
      </c>
      <c r="F237" s="28" t="str">
        <f t="shared" ref="F237:F242" si="44">H237&amp;IF(LEN(O237)&gt;0,$W$18&amp;IF(LEN(O237)&gt;3,O237&amp;"年度","第"&amp;O237&amp;IF(LEN(P237)&gt;0,"期","回"))&amp;IF(LEN(P237)&gt;0,"第"&amp;P237&amp;"回",""),"")</f>
        <v>幹事会：第9回</v>
      </c>
      <c r="G237" s="40"/>
      <c r="H237" s="40" t="s">
        <v>7101</v>
      </c>
      <c r="I237" s="115" t="str">
        <f t="shared" ca="1" si="38"/>
        <v>.</v>
      </c>
      <c r="J237" s="40" t="s">
        <v>7111</v>
      </c>
      <c r="K237" s="40" t="s">
        <v>1050</v>
      </c>
      <c r="L237" s="40" t="s">
        <v>7103</v>
      </c>
      <c r="M237" s="40"/>
      <c r="N237" s="47"/>
      <c r="O237" s="47">
        <v>9</v>
      </c>
      <c r="P237" s="47"/>
      <c r="Q237" s="40"/>
      <c r="R237" s="40"/>
      <c r="S237" s="48"/>
      <c r="T237" s="48"/>
      <c r="U237" s="31" t="str">
        <f t="shared" ca="1" si="42"/>
        <v>85</v>
      </c>
      <c r="V237" s="45" t="str">
        <f t="shared" si="37"/>
        <v>幹事会幹事会：第9回</v>
      </c>
      <c r="W237" s="51"/>
      <c r="X237" s="88">
        <v>227</v>
      </c>
      <c r="Y237" s="65"/>
      <c r="Z237" s="46"/>
    </row>
    <row r="238" spans="1:26" ht="13.5" hidden="1" customHeight="1">
      <c r="A238" s="29" t="str">
        <f t="shared" ca="1" si="39"/>
        <v>9</v>
      </c>
      <c r="B238" s="32">
        <f t="shared" ca="1" si="43"/>
        <v>1972</v>
      </c>
      <c r="C238" s="32">
        <f t="shared" ca="1" si="40"/>
        <v>9</v>
      </c>
      <c r="D238" s="28">
        <v>8</v>
      </c>
      <c r="E238" s="32">
        <f t="shared" ca="1" si="41"/>
        <v>92</v>
      </c>
      <c r="F238" s="28" t="str">
        <f t="shared" si="44"/>
        <v>幹事会：第10回</v>
      </c>
      <c r="G238" s="40"/>
      <c r="H238" s="40" t="s">
        <v>7101</v>
      </c>
      <c r="I238" s="115" t="str">
        <f t="shared" ca="1" si="38"/>
        <v>.</v>
      </c>
      <c r="J238" s="40" t="s">
        <v>7111</v>
      </c>
      <c r="K238" s="40" t="s">
        <v>1050</v>
      </c>
      <c r="L238" s="40" t="s">
        <v>7103</v>
      </c>
      <c r="M238" s="40"/>
      <c r="N238" s="47"/>
      <c r="O238" s="47">
        <v>10</v>
      </c>
      <c r="P238" s="47"/>
      <c r="Q238" s="40"/>
      <c r="R238" s="40"/>
      <c r="S238" s="48"/>
      <c r="T238" s="48"/>
      <c r="U238" s="31" t="str">
        <f t="shared" ca="1" si="42"/>
        <v>85</v>
      </c>
      <c r="V238" s="45" t="str">
        <f t="shared" si="37"/>
        <v>幹事会幹事会：第10回</v>
      </c>
      <c r="W238" s="51"/>
      <c r="X238" s="88">
        <v>228</v>
      </c>
      <c r="Y238" s="65"/>
      <c r="Z238" s="46"/>
    </row>
    <row r="239" spans="1:26" ht="13.5" hidden="1" customHeight="1">
      <c r="A239" s="29" t="str">
        <f t="shared" ca="1" si="39"/>
        <v>9</v>
      </c>
      <c r="B239" s="32">
        <f t="shared" ca="1" si="43"/>
        <v>1972</v>
      </c>
      <c r="C239" s="32">
        <f t="shared" ca="1" si="40"/>
        <v>9</v>
      </c>
      <c r="D239" s="28">
        <v>8</v>
      </c>
      <c r="E239" s="32">
        <f t="shared" ca="1" si="41"/>
        <v>92</v>
      </c>
      <c r="F239" s="28" t="str">
        <f t="shared" si="44"/>
        <v>幹事会：第11回</v>
      </c>
      <c r="G239" s="40"/>
      <c r="H239" s="40" t="s">
        <v>7101</v>
      </c>
      <c r="I239" s="115" t="str">
        <f t="shared" ca="1" si="38"/>
        <v>.</v>
      </c>
      <c r="J239" s="40" t="s">
        <v>7111</v>
      </c>
      <c r="K239" s="40" t="s">
        <v>1050</v>
      </c>
      <c r="L239" s="40" t="s">
        <v>7103</v>
      </c>
      <c r="M239" s="40"/>
      <c r="N239" s="47"/>
      <c r="O239" s="47">
        <v>11</v>
      </c>
      <c r="P239" s="47"/>
      <c r="Q239" s="40"/>
      <c r="R239" s="40"/>
      <c r="S239" s="48"/>
      <c r="T239" s="48"/>
      <c r="U239" s="31" t="str">
        <f t="shared" ca="1" si="42"/>
        <v>85</v>
      </c>
      <c r="V239" s="45" t="str">
        <f t="shared" si="37"/>
        <v>幹事会幹事会：第11回</v>
      </c>
      <c r="W239" s="51"/>
      <c r="X239" s="88">
        <v>229</v>
      </c>
      <c r="Y239" s="65"/>
      <c r="Z239" s="46"/>
    </row>
    <row r="240" spans="1:26" ht="13.5" hidden="1" customHeight="1">
      <c r="A240" s="29" t="str">
        <f t="shared" ca="1" si="39"/>
        <v>9</v>
      </c>
      <c r="B240" s="32">
        <f t="shared" ca="1" si="43"/>
        <v>1972</v>
      </c>
      <c r="C240" s="32">
        <f t="shared" ca="1" si="40"/>
        <v>9</v>
      </c>
      <c r="D240" s="28">
        <v>9</v>
      </c>
      <c r="E240" s="32">
        <f t="shared" ca="1" si="41"/>
        <v>93</v>
      </c>
      <c r="F240" s="28" t="str">
        <f t="shared" si="44"/>
        <v>編集会議：第2回</v>
      </c>
      <c r="G240" s="40"/>
      <c r="H240" s="40" t="s">
        <v>7744</v>
      </c>
      <c r="I240" s="115" t="str">
        <f t="shared" ca="1" si="38"/>
        <v>.</v>
      </c>
      <c r="J240" s="40" t="s">
        <v>7111</v>
      </c>
      <c r="K240" s="40" t="s">
        <v>1050</v>
      </c>
      <c r="L240" s="40" t="s">
        <v>7779</v>
      </c>
      <c r="M240" s="40"/>
      <c r="N240" s="47"/>
      <c r="O240" s="47">
        <v>2</v>
      </c>
      <c r="P240" s="47"/>
      <c r="Q240" s="40"/>
      <c r="R240" s="40"/>
      <c r="S240" s="48"/>
      <c r="T240" s="48"/>
      <c r="U240" s="31" t="str">
        <f t="shared" ca="1" si="42"/>
        <v>85</v>
      </c>
      <c r="V240" s="45" t="str">
        <f t="shared" si="37"/>
        <v>編集会議編集会議：第2回</v>
      </c>
      <c r="W240" s="51"/>
      <c r="X240" s="88">
        <v>230</v>
      </c>
      <c r="Y240" s="65"/>
      <c r="Z240" s="46"/>
    </row>
    <row r="241" spans="1:26" ht="13.5" hidden="1" customHeight="1">
      <c r="A241" s="29" t="str">
        <f t="shared" ca="1" si="39"/>
        <v>9</v>
      </c>
      <c r="B241" s="32">
        <f t="shared" ca="1" si="43"/>
        <v>1972</v>
      </c>
      <c r="C241" s="32">
        <f t="shared" ca="1" si="40"/>
        <v>9</v>
      </c>
      <c r="D241" s="28">
        <v>9</v>
      </c>
      <c r="E241" s="32">
        <f t="shared" ca="1" si="41"/>
        <v>93</v>
      </c>
      <c r="F241" s="28" t="str">
        <f t="shared" si="44"/>
        <v>編集会議：第3回</v>
      </c>
      <c r="G241" s="40"/>
      <c r="H241" s="40" t="s">
        <v>7744</v>
      </c>
      <c r="I241" s="115" t="str">
        <f t="shared" ca="1" si="38"/>
        <v>.</v>
      </c>
      <c r="J241" s="40" t="s">
        <v>7111</v>
      </c>
      <c r="K241" s="40" t="s">
        <v>1050</v>
      </c>
      <c r="L241" s="40" t="s">
        <v>7779</v>
      </c>
      <c r="M241" s="40"/>
      <c r="N241" s="47"/>
      <c r="O241" s="47">
        <v>3</v>
      </c>
      <c r="P241" s="47"/>
      <c r="Q241" s="40"/>
      <c r="R241" s="40"/>
      <c r="S241" s="48"/>
      <c r="T241" s="48"/>
      <c r="U241" s="31" t="str">
        <f t="shared" ca="1" si="42"/>
        <v>85</v>
      </c>
      <c r="V241" s="45" t="str">
        <f t="shared" si="37"/>
        <v>編集会議編集会議：第3回</v>
      </c>
      <c r="W241" s="51"/>
      <c r="X241" s="88">
        <v>231</v>
      </c>
      <c r="Y241" s="65"/>
      <c r="Z241" s="46"/>
    </row>
    <row r="242" spans="1:26" ht="13.5" hidden="1" customHeight="1">
      <c r="A242" s="29" t="str">
        <f t="shared" ca="1" si="39"/>
        <v>9</v>
      </c>
      <c r="B242" s="32">
        <f t="shared" ca="1" si="43"/>
        <v>1972</v>
      </c>
      <c r="C242" s="32">
        <f t="shared" ca="1" si="40"/>
        <v>9</v>
      </c>
      <c r="D242" s="28">
        <v>9</v>
      </c>
      <c r="E242" s="32">
        <f t="shared" ca="1" si="41"/>
        <v>93</v>
      </c>
      <c r="F242" s="28" t="str">
        <f t="shared" si="44"/>
        <v>編集会議：第4回</v>
      </c>
      <c r="G242" s="40"/>
      <c r="H242" s="40" t="s">
        <v>7744</v>
      </c>
      <c r="I242" s="115" t="str">
        <f t="shared" ca="1" si="38"/>
        <v>.</v>
      </c>
      <c r="J242" s="40" t="s">
        <v>7111</v>
      </c>
      <c r="K242" s="40" t="s">
        <v>1050</v>
      </c>
      <c r="L242" s="40" t="s">
        <v>7779</v>
      </c>
      <c r="M242" s="40"/>
      <c r="N242" s="47"/>
      <c r="O242" s="47">
        <v>4</v>
      </c>
      <c r="P242" s="47"/>
      <c r="Q242" s="40"/>
      <c r="R242" s="40"/>
      <c r="S242" s="48"/>
      <c r="T242" s="48"/>
      <c r="U242" s="31" t="str">
        <f t="shared" ca="1" si="42"/>
        <v>85</v>
      </c>
      <c r="V242" s="45" t="str">
        <f t="shared" si="37"/>
        <v>編集会議編集会議：第4回</v>
      </c>
      <c r="W242" s="51"/>
      <c r="X242" s="88">
        <v>232</v>
      </c>
      <c r="Y242" s="65"/>
      <c r="Z242" s="46"/>
    </row>
    <row r="243" spans="1:26" ht="13.5" hidden="1" customHeight="1">
      <c r="A243" s="29" t="str">
        <f t="shared" ca="1" si="39"/>
        <v>9</v>
      </c>
      <c r="B243" s="32">
        <f t="shared" ca="1" si="43"/>
        <v>1972</v>
      </c>
      <c r="C243" s="32">
        <f t="shared" ca="1" si="40"/>
        <v>9</v>
      </c>
      <c r="D243" s="28">
        <v>9</v>
      </c>
      <c r="E243" s="32">
        <f t="shared" ca="1" si="41"/>
        <v>93</v>
      </c>
      <c r="F243" s="40" t="s">
        <v>1654</v>
      </c>
      <c r="G243" s="40"/>
      <c r="H243" s="43"/>
      <c r="I243" s="115" t="str">
        <f t="shared" ca="1" si="38"/>
        <v>.</v>
      </c>
      <c r="J243" s="40" t="s">
        <v>7111</v>
      </c>
      <c r="K243" s="40" t="s">
        <v>7094</v>
      </c>
      <c r="L243" s="43" t="s">
        <v>1653</v>
      </c>
      <c r="M243" s="40"/>
      <c r="N243" s="47"/>
      <c r="O243" s="47"/>
      <c r="P243" s="47"/>
      <c r="Q243" s="40"/>
      <c r="R243" s="40"/>
      <c r="S243" s="48"/>
      <c r="T243" s="48"/>
      <c r="U243" s="31" t="str">
        <f t="shared" ca="1" si="42"/>
        <v>85</v>
      </c>
      <c r="V243" s="45" t="str">
        <f t="shared" si="37"/>
        <v>人類働態学研究会会員名簿</v>
      </c>
      <c r="W243" s="51"/>
      <c r="X243" s="88">
        <v>233</v>
      </c>
      <c r="Y243" s="65"/>
      <c r="Z243" s="46"/>
    </row>
    <row r="244" spans="1:26" ht="13.5" hidden="1" customHeight="1">
      <c r="A244" s="29" t="str">
        <f t="shared" ca="1" si="39"/>
        <v>9</v>
      </c>
      <c r="B244" s="32">
        <f t="shared" ca="1" si="43"/>
        <v>1972</v>
      </c>
      <c r="C244" s="32">
        <f t="shared" ca="1" si="40"/>
        <v>9</v>
      </c>
      <c r="D244" s="28">
        <v>10</v>
      </c>
      <c r="E244" s="32">
        <f t="shared" ca="1" si="41"/>
        <v>94</v>
      </c>
      <c r="F244" s="40" t="s">
        <v>894</v>
      </c>
      <c r="G244" s="40"/>
      <c r="H244" s="43"/>
      <c r="I244" s="115" t="str">
        <f t="shared" ca="1" si="38"/>
        <v>.</v>
      </c>
      <c r="J244" s="40" t="s">
        <v>7111</v>
      </c>
      <c r="K244" s="40" t="s">
        <v>2762</v>
      </c>
      <c r="L244" s="40" t="s">
        <v>2724</v>
      </c>
      <c r="M244" s="40"/>
      <c r="N244" s="47"/>
      <c r="O244" s="47"/>
      <c r="P244" s="47"/>
      <c r="Q244" s="40"/>
      <c r="R244" s="40"/>
      <c r="S244" s="48"/>
      <c r="T244" s="48"/>
      <c r="U244" s="31" t="str">
        <f t="shared" ca="1" si="42"/>
        <v>85</v>
      </c>
      <c r="V244" s="45" t="str">
        <f t="shared" si="37"/>
        <v>あとがき</v>
      </c>
      <c r="W244" s="51"/>
      <c r="X244" s="88">
        <v>234</v>
      </c>
      <c r="Y244" s="65"/>
      <c r="Z244" s="46"/>
    </row>
    <row r="245" spans="1:26" ht="13.5" hidden="1" customHeight="1">
      <c r="A245" s="29" t="str">
        <f t="shared" ca="1" si="39"/>
        <v>10</v>
      </c>
      <c r="B245" s="32">
        <f t="shared" ca="1" si="43"/>
        <v>1972</v>
      </c>
      <c r="C245" s="32">
        <f t="shared" ca="1" si="40"/>
        <v>12</v>
      </c>
      <c r="D245" s="28">
        <v>0</v>
      </c>
      <c r="E245" s="32" t="str">
        <f t="shared" ca="1" si="41"/>
        <v>95</v>
      </c>
      <c r="F245" s="28" t="str">
        <f ca="1">$W$11&amp;$A245&amp;$W$12&amp;B245&amp;$W$13&amp;TEXT($C245,"00")&amp;$W$14&amp;TEXT($P245,"00")&amp;IF(LEN(U245)&gt;=1,$W$15&amp;$U245&amp;$W$16,"")&amp;$W$17&amp;$H245</f>
        <v>第10号1972年12/01[95]:体格・体力・運動能力の測定と人類働態学／JHE1.1</v>
      </c>
      <c r="G245" s="40"/>
      <c r="H245" s="43" t="s">
        <v>6841</v>
      </c>
      <c r="I245" s="115" t="str">
        <f t="shared" ca="1" si="38"/>
        <v>.</v>
      </c>
      <c r="J245" s="40" t="s">
        <v>1179</v>
      </c>
      <c r="K245" s="40" t="s">
        <v>1327</v>
      </c>
      <c r="L245" s="43"/>
      <c r="M245" s="40"/>
      <c r="N245" s="47">
        <v>1972</v>
      </c>
      <c r="O245" s="47">
        <v>12</v>
      </c>
      <c r="P245" s="47">
        <v>1</v>
      </c>
      <c r="Q245" s="40" t="s">
        <v>2386</v>
      </c>
      <c r="R245" s="40"/>
      <c r="S245" s="48"/>
      <c r="T245" s="48"/>
      <c r="U245" s="31" t="str">
        <f t="shared" ca="1" si="42"/>
        <v>95</v>
      </c>
      <c r="V245" s="45" t="str">
        <f t="shared" ca="1" si="37"/>
        <v>体格・体力・運動能力の測定と人類働態学／JHE1.1第10号1972年12/01[95]:体格・体力・運動能力の測定と人類働態学／JHE1.1</v>
      </c>
      <c r="W245" s="51"/>
      <c r="X245" s="88">
        <v>235</v>
      </c>
      <c r="Y245" s="65"/>
      <c r="Z245" s="46"/>
    </row>
    <row r="246" spans="1:26" ht="13.5" hidden="1" customHeight="1">
      <c r="A246" s="29" t="str">
        <f t="shared" ca="1" si="39"/>
        <v>10</v>
      </c>
      <c r="B246" s="32">
        <f t="shared" ca="1" si="43"/>
        <v>1972</v>
      </c>
      <c r="C246" s="32">
        <f t="shared" ca="1" si="40"/>
        <v>12</v>
      </c>
      <c r="D246" s="28">
        <v>1</v>
      </c>
      <c r="E246" s="32">
        <f t="shared" ca="1" si="41"/>
        <v>95</v>
      </c>
      <c r="F246" s="40" t="s">
        <v>20</v>
      </c>
      <c r="G246" s="40" t="s">
        <v>21</v>
      </c>
      <c r="H246" s="43" t="s">
        <v>7680</v>
      </c>
      <c r="I246" s="115" t="str">
        <f t="shared" ca="1" si="38"/>
        <v>.</v>
      </c>
      <c r="J246" s="40" t="s">
        <v>7205</v>
      </c>
      <c r="K246" s="40"/>
      <c r="L246" s="43"/>
      <c r="M246" s="40" t="s">
        <v>2303</v>
      </c>
      <c r="N246" s="47"/>
      <c r="O246" s="47"/>
      <c r="P246" s="47"/>
      <c r="Q246" s="40"/>
      <c r="R246" s="40"/>
      <c r="S246" s="48"/>
      <c r="T246" s="48"/>
      <c r="U246" s="31" t="str">
        <f t="shared" ca="1" si="42"/>
        <v>95</v>
      </c>
      <c r="V246" s="45" t="str">
        <f t="shared" si="37"/>
        <v>運動、人類働態学体格・体力・運動能力の測定と人類働態学</v>
      </c>
      <c r="W246" s="51"/>
      <c r="X246" s="88">
        <v>236</v>
      </c>
      <c r="Y246" s="65"/>
      <c r="Z246" s="46"/>
    </row>
    <row r="247" spans="1:26" ht="13.5" hidden="1" customHeight="1">
      <c r="A247" s="29" t="str">
        <f t="shared" ca="1" si="39"/>
        <v>10</v>
      </c>
      <c r="B247" s="32">
        <f t="shared" ca="1" si="43"/>
        <v>1972</v>
      </c>
      <c r="C247" s="32">
        <f t="shared" ca="1" si="40"/>
        <v>12</v>
      </c>
      <c r="D247" s="28">
        <v>3</v>
      </c>
      <c r="E247" s="32">
        <f t="shared" ca="1" si="41"/>
        <v>97</v>
      </c>
      <c r="F247" s="28" t="str">
        <f>"J.H.E.（Vol."&amp;N247&amp;" No."&amp;O247&amp;", "&amp;P247&amp;"/"&amp;Q247&amp;"）"</f>
        <v>J.H.E.（Vol.1 No.1, 1972/9）</v>
      </c>
      <c r="G247" s="40"/>
      <c r="H247" s="43"/>
      <c r="I247" s="115" t="str">
        <f t="shared" ca="1" si="38"/>
        <v>.</v>
      </c>
      <c r="J247" s="40" t="s">
        <v>7111</v>
      </c>
      <c r="K247" s="40" t="s">
        <v>1199</v>
      </c>
      <c r="L247" s="40" t="s">
        <v>1921</v>
      </c>
      <c r="M247" s="40" t="s">
        <v>7108</v>
      </c>
      <c r="N247" s="47">
        <v>1</v>
      </c>
      <c r="O247" s="47">
        <v>1</v>
      </c>
      <c r="P247" s="47">
        <v>1972</v>
      </c>
      <c r="Q247" s="40" t="s">
        <v>290</v>
      </c>
      <c r="R247" s="40"/>
      <c r="S247" s="48"/>
      <c r="T247" s="48"/>
      <c r="U247" s="31" t="str">
        <f t="shared" ca="1" si="42"/>
        <v>95</v>
      </c>
      <c r="V247" s="45" t="str">
        <f t="shared" si="37"/>
        <v>J.H.E.（Vol.1 No.1, 1972/9）</v>
      </c>
      <c r="W247" s="51"/>
      <c r="X247" s="88">
        <v>237</v>
      </c>
      <c r="Y247" s="65"/>
      <c r="Z247" s="46"/>
    </row>
    <row r="248" spans="1:26" ht="13.5" hidden="1" customHeight="1">
      <c r="A248" s="29" t="str">
        <f t="shared" ca="1" si="39"/>
        <v>10</v>
      </c>
      <c r="B248" s="32">
        <f t="shared" ca="1" si="43"/>
        <v>1972</v>
      </c>
      <c r="C248" s="32">
        <f t="shared" ca="1" si="40"/>
        <v>12</v>
      </c>
      <c r="D248" s="28">
        <v>6</v>
      </c>
      <c r="E248" s="32">
        <f t="shared" ca="1" si="41"/>
        <v>100</v>
      </c>
      <c r="F248" s="40" t="s">
        <v>22</v>
      </c>
      <c r="G248" s="40" t="s">
        <v>1221</v>
      </c>
      <c r="H248" s="43"/>
      <c r="I248" s="115" t="str">
        <f t="shared" ca="1" si="38"/>
        <v>.</v>
      </c>
      <c r="J248" s="40" t="s">
        <v>1700</v>
      </c>
      <c r="K248" s="40" t="s">
        <v>1701</v>
      </c>
      <c r="L248" s="43"/>
      <c r="M248" s="40"/>
      <c r="N248" s="47"/>
      <c r="O248" s="47"/>
      <c r="P248" s="47"/>
      <c r="Q248" s="40"/>
      <c r="R248" s="40"/>
      <c r="S248" s="48"/>
      <c r="T248" s="48"/>
      <c r="U248" s="31" t="str">
        <f t="shared" ca="1" si="42"/>
        <v>95</v>
      </c>
      <c r="V248" s="45" t="str">
        <f t="shared" si="37"/>
        <v>人類働態学入門・篠崎信男　著</v>
      </c>
      <c r="W248" s="51"/>
      <c r="X248" s="88">
        <v>238</v>
      </c>
      <c r="Y248" s="65"/>
      <c r="Z248" s="46"/>
    </row>
    <row r="249" spans="1:26" ht="13.5" hidden="1" customHeight="1">
      <c r="A249" s="29" t="str">
        <f t="shared" ca="1" si="39"/>
        <v>10</v>
      </c>
      <c r="B249" s="32">
        <f t="shared" ca="1" si="43"/>
        <v>1972</v>
      </c>
      <c r="C249" s="32">
        <f t="shared" ca="1" si="40"/>
        <v>12</v>
      </c>
      <c r="D249" s="28">
        <v>7</v>
      </c>
      <c r="E249" s="32">
        <f t="shared" ca="1" si="41"/>
        <v>101</v>
      </c>
      <c r="F249" s="40" t="s">
        <v>23</v>
      </c>
      <c r="G249" s="40" t="s">
        <v>24</v>
      </c>
      <c r="H249" s="43"/>
      <c r="I249" s="115" t="str">
        <f t="shared" ca="1" si="38"/>
        <v>.</v>
      </c>
      <c r="J249" s="40" t="s">
        <v>1700</v>
      </c>
      <c r="K249" s="40" t="s">
        <v>1300</v>
      </c>
      <c r="L249" s="43"/>
      <c r="M249" s="40"/>
      <c r="N249" s="47"/>
      <c r="O249" s="47"/>
      <c r="P249" s="47"/>
      <c r="Q249" s="40"/>
      <c r="R249" s="40"/>
      <c r="S249" s="48"/>
      <c r="T249" s="48"/>
      <c r="U249" s="31" t="str">
        <f t="shared" ca="1" si="42"/>
        <v>95</v>
      </c>
      <c r="V249" s="45" t="str">
        <f t="shared" si="37"/>
        <v>製品科学研究所人間工学部の紹介</v>
      </c>
      <c r="W249" s="51"/>
      <c r="X249" s="88">
        <v>239</v>
      </c>
      <c r="Y249" s="65"/>
      <c r="Z249" s="46"/>
    </row>
    <row r="250" spans="1:26" ht="13.5" hidden="1" customHeight="1">
      <c r="A250" s="29" t="str">
        <f t="shared" ca="1" si="39"/>
        <v>10</v>
      </c>
      <c r="B250" s="32">
        <f t="shared" ca="1" si="43"/>
        <v>1972</v>
      </c>
      <c r="C250" s="32">
        <f t="shared" ca="1" si="40"/>
        <v>12</v>
      </c>
      <c r="D250" s="28">
        <v>7</v>
      </c>
      <c r="E250" s="32">
        <f t="shared" ca="1" si="41"/>
        <v>101</v>
      </c>
      <c r="F250" s="28" t="str">
        <f>IF(RIGHT(L250,1)=$W$24,"",M250&amp;$W$25)&amp;J250&amp;$W$22&amp;K250&amp;IF(AND(LEN(N250)&gt;0,LEN(N250)&lt;4)," 第"&amp;N250&amp;$W$21,N250)&amp;$W$23&amp;O250&amp;"/"&amp;P250&amp;IF(RIGHT(L250,1)=$W$24,"/"&amp;Q250,"")&amp;"、"&amp;S250&amp;"、"&amp;R250&amp;IF(LEN(H250)&gt;0,$W$27&amp;H250,"")&amp;IF(RIGHT(L250,1)=$W$24,"",$W$26)</f>
        <v>開催記(大会．九 第1回　1972/12、久留米大、久留米市)</v>
      </c>
      <c r="G250" s="40" t="s">
        <v>1291</v>
      </c>
      <c r="H250" s="41" t="s">
        <v>2820</v>
      </c>
      <c r="I250" s="115" t="str">
        <f t="shared" ca="1" si="38"/>
        <v>.</v>
      </c>
      <c r="J250" s="40" t="s">
        <v>1487</v>
      </c>
      <c r="K250" s="16" t="s">
        <v>3037</v>
      </c>
      <c r="L250" s="40" t="s">
        <v>6949</v>
      </c>
      <c r="M250" s="40" t="s">
        <v>313</v>
      </c>
      <c r="N250" s="47">
        <v>1</v>
      </c>
      <c r="O250" s="47">
        <v>1972</v>
      </c>
      <c r="P250" s="47">
        <v>12</v>
      </c>
      <c r="Q250" s="40" t="s">
        <v>290</v>
      </c>
      <c r="R250" s="40" t="s">
        <v>1912</v>
      </c>
      <c r="S250" s="48" t="s">
        <v>1913</v>
      </c>
      <c r="T250" s="48"/>
      <c r="U250" s="31" t="str">
        <f t="shared" ca="1" si="42"/>
        <v>95</v>
      </c>
      <c r="V250" s="45" t="str">
        <f t="shared" si="37"/>
        <v>開催記(大会．九 第1回　1972/12、久留米大、久留米市)</v>
      </c>
      <c r="W250" s="51"/>
      <c r="X250" s="88">
        <v>240</v>
      </c>
      <c r="Y250" s="65"/>
      <c r="Z250" s="46"/>
    </row>
    <row r="251" spans="1:26" ht="13.5" hidden="1" customHeight="1">
      <c r="A251" s="29" t="str">
        <f t="shared" ca="1" si="39"/>
        <v>10</v>
      </c>
      <c r="B251" s="32">
        <f t="shared" ca="1" si="43"/>
        <v>1972</v>
      </c>
      <c r="C251" s="32">
        <f t="shared" ca="1" si="40"/>
        <v>12</v>
      </c>
      <c r="D251" s="28">
        <v>7</v>
      </c>
      <c r="E251" s="32">
        <f t="shared" ca="1" si="41"/>
        <v>101</v>
      </c>
      <c r="F251" s="40" t="s">
        <v>25</v>
      </c>
      <c r="G251" s="40" t="s">
        <v>26</v>
      </c>
      <c r="H251" s="43"/>
      <c r="I251" s="115" t="str">
        <f t="shared" ca="1" si="38"/>
        <v>.</v>
      </c>
      <c r="J251" s="40" t="s">
        <v>1487</v>
      </c>
      <c r="K251" s="16" t="s">
        <v>3037</v>
      </c>
      <c r="L251" s="40" t="s">
        <v>7587</v>
      </c>
      <c r="M251" s="40" t="s">
        <v>7587</v>
      </c>
      <c r="N251" s="47">
        <v>1</v>
      </c>
      <c r="O251" s="47">
        <v>1972</v>
      </c>
      <c r="P251" s="47">
        <v>12</v>
      </c>
      <c r="Q251" s="40" t="s">
        <v>290</v>
      </c>
      <c r="R251" s="40" t="s">
        <v>1912</v>
      </c>
      <c r="S251" s="48" t="s">
        <v>1913</v>
      </c>
      <c r="T251" s="48"/>
      <c r="U251" s="31" t="str">
        <f t="shared" ca="1" si="42"/>
        <v>95</v>
      </c>
      <c r="V251" s="45" t="str">
        <f t="shared" si="37"/>
        <v>第1回九州地方会開かる</v>
      </c>
      <c r="W251" s="51"/>
      <c r="X251" s="88">
        <v>241</v>
      </c>
      <c r="Y251" s="65"/>
      <c r="Z251" s="46"/>
    </row>
    <row r="252" spans="1:26" ht="13.5" hidden="1" customHeight="1">
      <c r="A252" s="29" t="str">
        <f t="shared" ca="1" si="39"/>
        <v>10</v>
      </c>
      <c r="B252" s="32">
        <f t="shared" ca="1" si="43"/>
        <v>1972</v>
      </c>
      <c r="C252" s="32">
        <f t="shared" ca="1" si="40"/>
        <v>12</v>
      </c>
      <c r="D252" s="28">
        <v>8</v>
      </c>
      <c r="E252" s="32">
        <f t="shared" ca="1" si="41"/>
        <v>102</v>
      </c>
      <c r="F252" s="40" t="s">
        <v>27</v>
      </c>
      <c r="G252" s="40"/>
      <c r="H252" s="43"/>
      <c r="I252" s="115" t="str">
        <f t="shared" ca="1" si="38"/>
        <v>.</v>
      </c>
      <c r="J252" s="40" t="s">
        <v>7110</v>
      </c>
      <c r="K252" s="40" t="s">
        <v>7768</v>
      </c>
      <c r="L252" s="40" t="s">
        <v>7770</v>
      </c>
      <c r="M252" s="40"/>
      <c r="N252" s="47"/>
      <c r="O252" s="47"/>
      <c r="P252" s="47"/>
      <c r="Q252" s="40"/>
      <c r="R252" s="40"/>
      <c r="S252" s="48" t="s">
        <v>325</v>
      </c>
      <c r="T252" s="48"/>
      <c r="U252" s="31" t="str">
        <f t="shared" ca="1" si="42"/>
        <v>95</v>
      </c>
      <c r="V252" s="45" t="str">
        <f t="shared" si="37"/>
        <v>人類働態学研究会九州地方会会則</v>
      </c>
      <c r="W252" s="51"/>
      <c r="X252" s="88">
        <v>242</v>
      </c>
      <c r="Y252" s="65"/>
      <c r="Z252" s="46"/>
    </row>
    <row r="253" spans="1:26" ht="13.5" hidden="1" customHeight="1">
      <c r="A253" s="29" t="str">
        <f t="shared" ca="1" si="39"/>
        <v>10</v>
      </c>
      <c r="B253" s="32">
        <f t="shared" ca="1" si="43"/>
        <v>1972</v>
      </c>
      <c r="C253" s="32">
        <f t="shared" ca="1" si="40"/>
        <v>12</v>
      </c>
      <c r="D253" s="28">
        <v>8</v>
      </c>
      <c r="E253" s="32">
        <f t="shared" ca="1" si="41"/>
        <v>102</v>
      </c>
      <c r="F253" s="28" t="str">
        <f t="shared" ref="F253:F254" si="45">H253&amp;IF(LEN(O253)&gt;0,$W$18&amp;IF(LEN(O253)&gt;3,O253&amp;"年度","第"&amp;O253&amp;IF(LEN(P253)&gt;0,"期","回"))&amp;IF(LEN(P253)&gt;0,"第"&amp;P253&amp;"回",""),"")</f>
        <v>総会：第10回</v>
      </c>
      <c r="G253" s="40"/>
      <c r="H253" s="40" t="s">
        <v>7100</v>
      </c>
      <c r="I253" s="115" t="str">
        <f t="shared" ca="1" si="38"/>
        <v>.</v>
      </c>
      <c r="J253" s="40" t="s">
        <v>7111</v>
      </c>
      <c r="K253" s="40" t="s">
        <v>1050</v>
      </c>
      <c r="L253" s="40" t="s">
        <v>7100</v>
      </c>
      <c r="M253" s="40"/>
      <c r="N253" s="47"/>
      <c r="O253" s="47">
        <v>10</v>
      </c>
      <c r="P253" s="47"/>
      <c r="Q253" s="40"/>
      <c r="R253" s="40"/>
      <c r="S253" s="48"/>
      <c r="T253" s="48"/>
      <c r="U253" s="31" t="str">
        <f t="shared" ca="1" si="42"/>
        <v>95</v>
      </c>
      <c r="V253" s="45" t="str">
        <f t="shared" si="37"/>
        <v>総会総会：第10回</v>
      </c>
      <c r="W253" s="51"/>
      <c r="X253" s="88">
        <v>243</v>
      </c>
      <c r="Y253" s="65"/>
      <c r="Z253" s="46"/>
    </row>
    <row r="254" spans="1:26" ht="13.5" hidden="1" customHeight="1">
      <c r="A254" s="29" t="str">
        <f t="shared" ca="1" si="39"/>
        <v>10</v>
      </c>
      <c r="B254" s="32">
        <f t="shared" ca="1" si="43"/>
        <v>1972</v>
      </c>
      <c r="C254" s="32">
        <f t="shared" ca="1" si="40"/>
        <v>12</v>
      </c>
      <c r="D254" s="28">
        <v>8</v>
      </c>
      <c r="E254" s="32">
        <f t="shared" ca="1" si="41"/>
        <v>102</v>
      </c>
      <c r="F254" s="28" t="str">
        <f t="shared" si="45"/>
        <v>幹事会：第12回</v>
      </c>
      <c r="G254" s="40"/>
      <c r="H254" s="40" t="s">
        <v>7101</v>
      </c>
      <c r="I254" s="115" t="str">
        <f t="shared" ca="1" si="38"/>
        <v>.</v>
      </c>
      <c r="J254" s="40" t="s">
        <v>7111</v>
      </c>
      <c r="K254" s="40" t="s">
        <v>1050</v>
      </c>
      <c r="L254" s="40" t="s">
        <v>7103</v>
      </c>
      <c r="M254" s="40"/>
      <c r="N254" s="47"/>
      <c r="O254" s="47">
        <v>12</v>
      </c>
      <c r="P254" s="47"/>
      <c r="Q254" s="40"/>
      <c r="R254" s="40"/>
      <c r="S254" s="48"/>
      <c r="T254" s="48"/>
      <c r="U254" s="31" t="str">
        <f t="shared" ca="1" si="42"/>
        <v>95</v>
      </c>
      <c r="V254" s="45" t="str">
        <f t="shared" si="37"/>
        <v>幹事会幹事会：第12回</v>
      </c>
      <c r="W254" s="51"/>
      <c r="X254" s="88">
        <v>244</v>
      </c>
      <c r="Y254" s="65"/>
      <c r="Z254" s="46"/>
    </row>
    <row r="255" spans="1:26" ht="13.5" hidden="1" customHeight="1">
      <c r="A255" s="29" t="str">
        <f t="shared" ca="1" si="39"/>
        <v>10</v>
      </c>
      <c r="B255" s="32">
        <f t="shared" ca="1" si="43"/>
        <v>1972</v>
      </c>
      <c r="C255" s="32">
        <f t="shared" ca="1" si="40"/>
        <v>12</v>
      </c>
      <c r="D255" s="28">
        <v>8</v>
      </c>
      <c r="E255" s="32">
        <f t="shared" ca="1" si="41"/>
        <v>102</v>
      </c>
      <c r="F255" s="40" t="s">
        <v>894</v>
      </c>
      <c r="G255" s="40"/>
      <c r="H255" s="43"/>
      <c r="I255" s="115" t="str">
        <f t="shared" ca="1" si="38"/>
        <v>.</v>
      </c>
      <c r="J255" s="40" t="s">
        <v>7111</v>
      </c>
      <c r="K255" s="40" t="s">
        <v>2762</v>
      </c>
      <c r="L255" s="40" t="s">
        <v>2724</v>
      </c>
      <c r="M255" s="40"/>
      <c r="N255" s="47"/>
      <c r="O255" s="47"/>
      <c r="P255" s="47"/>
      <c r="Q255" s="40"/>
      <c r="R255" s="40"/>
      <c r="S255" s="48"/>
      <c r="T255" s="48"/>
      <c r="U255" s="31" t="str">
        <f t="shared" ca="1" si="42"/>
        <v>95</v>
      </c>
      <c r="V255" s="45" t="str">
        <f t="shared" si="37"/>
        <v>あとがき</v>
      </c>
      <c r="W255" s="51"/>
      <c r="X255" s="88">
        <v>245</v>
      </c>
      <c r="Y255" s="65"/>
      <c r="Z255" s="46"/>
    </row>
    <row r="256" spans="1:26" ht="13.5" hidden="1" customHeight="1">
      <c r="A256" s="29" t="str">
        <f t="shared" ca="1" si="39"/>
        <v>11</v>
      </c>
      <c r="B256" s="32">
        <f t="shared" ca="1" si="43"/>
        <v>1973</v>
      </c>
      <c r="C256" s="32">
        <f t="shared" ca="1" si="40"/>
        <v>3</v>
      </c>
      <c r="D256" s="28">
        <v>0</v>
      </c>
      <c r="E256" s="32" t="str">
        <f t="shared" ca="1" si="41"/>
        <v>103</v>
      </c>
      <c r="F256" s="28" t="str">
        <f ca="1">$W$11&amp;$A256&amp;$W$12&amp;B256&amp;$W$13&amp;TEXT($C256,"00")&amp;$W$14&amp;TEXT($P256,"00")&amp;IF(LEN(U256)&gt;=1,$W$15&amp;$U256&amp;$W$16,"")&amp;$W$17&amp;$H256</f>
        <v>第11号1973年03/01[103]:第5回大会／九地1回</v>
      </c>
      <c r="G256" s="40"/>
      <c r="H256" s="43" t="s">
        <v>6842</v>
      </c>
      <c r="I256" s="115" t="str">
        <f t="shared" ca="1" si="38"/>
        <v>.</v>
      </c>
      <c r="J256" s="40" t="s">
        <v>1179</v>
      </c>
      <c r="K256" s="40" t="s">
        <v>913</v>
      </c>
      <c r="L256" s="43"/>
      <c r="M256" s="40"/>
      <c r="N256" s="47">
        <v>1973</v>
      </c>
      <c r="O256" s="47">
        <v>3</v>
      </c>
      <c r="P256" s="47">
        <v>1</v>
      </c>
      <c r="Q256" s="40" t="s">
        <v>2670</v>
      </c>
      <c r="R256" s="40"/>
      <c r="S256" s="48"/>
      <c r="T256" s="48"/>
      <c r="U256" s="31" t="str">
        <f t="shared" ca="1" si="42"/>
        <v>103</v>
      </c>
      <c r="V256" s="45" t="str">
        <f t="shared" ca="1" si="37"/>
        <v>第5回大会／九地1回第11号1973年03/01[103]:第5回大会／九地1回</v>
      </c>
      <c r="W256" s="51"/>
      <c r="X256" s="88">
        <v>246</v>
      </c>
      <c r="Y256" s="65"/>
      <c r="Z256" s="46"/>
    </row>
    <row r="257" spans="1:26" ht="13.5" hidden="1" customHeight="1">
      <c r="A257" s="29" t="str">
        <f t="shared" ca="1" si="39"/>
        <v>11</v>
      </c>
      <c r="B257" s="32">
        <f t="shared" ca="1" si="43"/>
        <v>1973</v>
      </c>
      <c r="C257" s="32">
        <f t="shared" ca="1" si="40"/>
        <v>3</v>
      </c>
      <c r="D257" s="28">
        <v>1</v>
      </c>
      <c r="E257" s="15">
        <v>103</v>
      </c>
      <c r="F257" s="28" t="str">
        <f>IF(RIGHT(L257,1)=$W$24,"",M257&amp;$W$25)&amp;J257&amp;$W$22&amp;K257&amp;IF(AND(LEN(N257)&gt;0,LEN(N257)&lt;4)," 第"&amp;N257&amp;$W$21,N257)&amp;$W$23&amp;O257&amp;"/"&amp;P257&amp;IF(RIGHT(L257,1)=$W$24,"/"&amp;Q257,"")&amp;"、"&amp;S257&amp;"、"&amp;R257&amp;IF(LEN(H257)&gt;0,$W$27&amp;H257,"")&amp;IF(RIGHT(L257,1)=$W$24,"",$W$26)</f>
        <v>大会．全 第5回　1972/11/23-25、千葉大学工学部、千葉市</v>
      </c>
      <c r="G257" s="40" t="s">
        <v>29</v>
      </c>
      <c r="H257" s="41" t="s">
        <v>2820</v>
      </c>
      <c r="I257" s="115" t="str">
        <f t="shared" ca="1" si="38"/>
        <v>.</v>
      </c>
      <c r="J257" s="16" t="s">
        <v>2856</v>
      </c>
      <c r="K257" s="40" t="s">
        <v>1194</v>
      </c>
      <c r="L257" s="40" t="s">
        <v>6942</v>
      </c>
      <c r="M257" s="40" t="s">
        <v>2742</v>
      </c>
      <c r="N257" s="15">
        <v>5</v>
      </c>
      <c r="O257" s="15">
        <v>1972</v>
      </c>
      <c r="P257" s="15">
        <v>11</v>
      </c>
      <c r="Q257" s="16" t="s">
        <v>2984</v>
      </c>
      <c r="R257" s="18" t="s">
        <v>2982</v>
      </c>
      <c r="S257" s="20" t="s">
        <v>2983</v>
      </c>
      <c r="T257" s="20"/>
      <c r="U257" s="69">
        <v>103</v>
      </c>
      <c r="V257" s="45" t="str">
        <f t="shared" si="37"/>
        <v>大会．全 第5回　1972/11/23-25、千葉大学工学部、千葉市</v>
      </c>
      <c r="W257" s="51"/>
      <c r="X257" s="88">
        <v>247</v>
      </c>
      <c r="Y257" s="65"/>
      <c r="Z257" s="46"/>
    </row>
    <row r="258" spans="1:26" ht="13.5" hidden="1" customHeight="1">
      <c r="A258" s="29" t="str">
        <f t="shared" ca="1" si="39"/>
        <v>11</v>
      </c>
      <c r="B258" s="32">
        <f t="shared" ca="1" si="43"/>
        <v>1973</v>
      </c>
      <c r="C258" s="32">
        <f t="shared" ca="1" si="40"/>
        <v>3</v>
      </c>
      <c r="D258" s="28">
        <v>1</v>
      </c>
      <c r="E258" s="15">
        <v>103</v>
      </c>
      <c r="F258" s="28" t="str">
        <f>M258&amp;"（"&amp;J258&amp;$W$19&amp;K258&amp;IF(LEN(N258)&gt;0," 第"&amp;N258&amp;$W$21,"")&amp;" "&amp;O258&amp;"/"&amp;P258&amp;$W$20&amp;S258&amp;IF(LEN(H258)&gt;0,$W$19&amp;H258,"")&amp;"）"</f>
        <v>抄録（大会/全 第5回 1972/11、千葉大学工学部）</v>
      </c>
      <c r="G258" s="40" t="s">
        <v>28</v>
      </c>
      <c r="H258" s="43"/>
      <c r="I258" s="115" t="str">
        <f t="shared" ca="1" si="38"/>
        <v>.</v>
      </c>
      <c r="J258" s="16" t="s">
        <v>2856</v>
      </c>
      <c r="K258" s="40" t="s">
        <v>1194</v>
      </c>
      <c r="L258" s="40" t="s">
        <v>6939</v>
      </c>
      <c r="M258" s="40" t="s">
        <v>1486</v>
      </c>
      <c r="N258" s="15">
        <v>5</v>
      </c>
      <c r="O258" s="15">
        <v>1972</v>
      </c>
      <c r="P258" s="15">
        <v>11</v>
      </c>
      <c r="Q258" s="16" t="s">
        <v>2984</v>
      </c>
      <c r="R258" s="18" t="s">
        <v>2982</v>
      </c>
      <c r="S258" s="20" t="s">
        <v>2983</v>
      </c>
      <c r="T258" s="20"/>
      <c r="U258" s="69">
        <v>103</v>
      </c>
      <c r="V258" s="45" t="str">
        <f t="shared" ref="V258:V321" si="46">$H258&amp;$F258</f>
        <v>抄録（大会/全 第5回 1972/11、千葉大学工学部）</v>
      </c>
      <c r="W258" s="51"/>
      <c r="X258" s="88">
        <v>248</v>
      </c>
      <c r="Y258" s="65"/>
      <c r="Z258" s="46"/>
    </row>
    <row r="259" spans="1:26" s="13" customFormat="1" ht="13.5" hidden="1" customHeight="1">
      <c r="A259" s="18">
        <v>11</v>
      </c>
      <c r="B259" s="32">
        <f t="shared" ca="1" si="43"/>
        <v>1973</v>
      </c>
      <c r="C259" s="15">
        <v>3</v>
      </c>
      <c r="D259" s="18">
        <v>1</v>
      </c>
      <c r="E259" s="15">
        <v>103</v>
      </c>
      <c r="F259" s="19" t="s">
        <v>2985</v>
      </c>
      <c r="G259" s="16" t="s">
        <v>2986</v>
      </c>
      <c r="H259" s="17"/>
      <c r="I259" s="115" t="str">
        <f t="shared" ca="1" si="38"/>
        <v>.</v>
      </c>
      <c r="J259" s="16" t="s">
        <v>2856</v>
      </c>
      <c r="K259" s="16" t="s">
        <v>1194</v>
      </c>
      <c r="L259" s="16" t="s">
        <v>2857</v>
      </c>
      <c r="M259" s="16" t="s">
        <v>183</v>
      </c>
      <c r="N259" s="15">
        <v>5</v>
      </c>
      <c r="O259" s="15">
        <v>1972</v>
      </c>
      <c r="P259" s="15">
        <v>11</v>
      </c>
      <c r="Q259" s="16" t="s">
        <v>2984</v>
      </c>
      <c r="R259" s="18" t="s">
        <v>2982</v>
      </c>
      <c r="S259" s="20" t="s">
        <v>2983</v>
      </c>
      <c r="T259" s="20"/>
      <c r="U259" s="69">
        <v>103</v>
      </c>
      <c r="V259" s="45" t="str">
        <f t="shared" si="46"/>
        <v>単純反応時間における知覚系と運動系の関係</v>
      </c>
      <c r="W259" s="70"/>
      <c r="X259" s="88">
        <v>249</v>
      </c>
      <c r="Y259" s="66"/>
      <c r="Z259" s="16"/>
    </row>
    <row r="260" spans="1:26" s="13" customFormat="1" ht="13.5" hidden="1" customHeight="1">
      <c r="A260" s="18">
        <v>11</v>
      </c>
      <c r="B260" s="32">
        <f t="shared" ca="1" si="43"/>
        <v>1973</v>
      </c>
      <c r="C260" s="15">
        <v>3</v>
      </c>
      <c r="D260" s="18">
        <v>1</v>
      </c>
      <c r="E260" s="15">
        <v>103</v>
      </c>
      <c r="F260" s="19" t="s">
        <v>2987</v>
      </c>
      <c r="G260" s="16" t="s">
        <v>2988</v>
      </c>
      <c r="H260" s="17"/>
      <c r="I260" s="115" t="str">
        <f t="shared" ca="1" si="38"/>
        <v>.</v>
      </c>
      <c r="J260" s="16" t="s">
        <v>2856</v>
      </c>
      <c r="K260" s="16" t="s">
        <v>1194</v>
      </c>
      <c r="L260" s="16" t="s">
        <v>2857</v>
      </c>
      <c r="M260" s="16" t="s">
        <v>183</v>
      </c>
      <c r="N260" s="15">
        <v>5</v>
      </c>
      <c r="O260" s="15">
        <v>1972</v>
      </c>
      <c r="P260" s="15">
        <v>11</v>
      </c>
      <c r="Q260" s="16" t="s">
        <v>2984</v>
      </c>
      <c r="R260" s="18" t="s">
        <v>2982</v>
      </c>
      <c r="S260" s="20" t="s">
        <v>2983</v>
      </c>
      <c r="T260" s="20"/>
      <c r="U260" s="69">
        <v>103</v>
      </c>
      <c r="V260" s="45" t="str">
        <f t="shared" si="46"/>
        <v>全身反応時間に関する研究</v>
      </c>
      <c r="W260" s="70"/>
      <c r="X260" s="88">
        <v>250</v>
      </c>
      <c r="Y260" s="66"/>
      <c r="Z260" s="16"/>
    </row>
    <row r="261" spans="1:26" s="13" customFormat="1" ht="13.5" hidden="1" customHeight="1">
      <c r="A261" s="18">
        <v>11</v>
      </c>
      <c r="B261" s="32">
        <f t="shared" ca="1" si="43"/>
        <v>1973</v>
      </c>
      <c r="C261" s="15">
        <v>3</v>
      </c>
      <c r="D261" s="18">
        <v>2</v>
      </c>
      <c r="E261" s="15">
        <v>104</v>
      </c>
      <c r="F261" s="19" t="s">
        <v>2989</v>
      </c>
      <c r="G261" s="16" t="s">
        <v>2990</v>
      </c>
      <c r="H261" s="17"/>
      <c r="I261" s="115" t="str">
        <f t="shared" ca="1" si="38"/>
        <v>.</v>
      </c>
      <c r="J261" s="16" t="s">
        <v>2856</v>
      </c>
      <c r="K261" s="16" t="s">
        <v>1194</v>
      </c>
      <c r="L261" s="16" t="s">
        <v>2857</v>
      </c>
      <c r="M261" s="16" t="s">
        <v>183</v>
      </c>
      <c r="N261" s="15">
        <v>5</v>
      </c>
      <c r="O261" s="15">
        <v>1972</v>
      </c>
      <c r="P261" s="15">
        <v>11</v>
      </c>
      <c r="Q261" s="16" t="s">
        <v>2984</v>
      </c>
      <c r="R261" s="18" t="s">
        <v>2982</v>
      </c>
      <c r="S261" s="20" t="s">
        <v>2983</v>
      </c>
      <c r="T261" s="20"/>
      <c r="U261" s="69">
        <v>103</v>
      </c>
      <c r="V261" s="45" t="str">
        <f t="shared" si="46"/>
        <v>動作の調整</v>
      </c>
      <c r="W261" s="70"/>
      <c r="X261" s="88">
        <v>251</v>
      </c>
      <c r="Y261" s="66"/>
      <c r="Z261" s="16"/>
    </row>
    <row r="262" spans="1:26" s="13" customFormat="1" ht="13.5" hidden="1" customHeight="1">
      <c r="A262" s="18">
        <v>11</v>
      </c>
      <c r="B262" s="32">
        <f t="shared" ca="1" si="43"/>
        <v>1973</v>
      </c>
      <c r="C262" s="15">
        <v>3</v>
      </c>
      <c r="D262" s="18">
        <v>2</v>
      </c>
      <c r="E262" s="15">
        <v>104</v>
      </c>
      <c r="F262" s="19" t="s">
        <v>2882</v>
      </c>
      <c r="G262" s="16" t="s">
        <v>2883</v>
      </c>
      <c r="H262" s="17"/>
      <c r="I262" s="115" t="str">
        <f t="shared" ca="1" si="38"/>
        <v>.</v>
      </c>
      <c r="J262" s="16" t="s">
        <v>2856</v>
      </c>
      <c r="K262" s="16" t="s">
        <v>1194</v>
      </c>
      <c r="L262" s="16" t="s">
        <v>2857</v>
      </c>
      <c r="M262" s="16" t="s">
        <v>183</v>
      </c>
      <c r="N262" s="15">
        <v>5</v>
      </c>
      <c r="O262" s="15">
        <v>1972</v>
      </c>
      <c r="P262" s="15">
        <v>11</v>
      </c>
      <c r="Q262" s="16" t="s">
        <v>2984</v>
      </c>
      <c r="R262" s="18" t="s">
        <v>2982</v>
      </c>
      <c r="S262" s="20" t="s">
        <v>2983</v>
      </c>
      <c r="T262" s="20"/>
      <c r="U262" s="69">
        <v>103</v>
      </c>
      <c r="V262" s="45" t="str">
        <f t="shared" si="46"/>
        <v>双極誘導による大脳誘発電位の研究</v>
      </c>
      <c r="W262" s="70"/>
      <c r="X262" s="88">
        <v>252</v>
      </c>
      <c r="Y262" s="66"/>
      <c r="Z262" s="16"/>
    </row>
    <row r="263" spans="1:26" s="12" customFormat="1" ht="13.5" hidden="1" customHeight="1">
      <c r="A263" s="18">
        <v>11</v>
      </c>
      <c r="B263" s="32">
        <f t="shared" ca="1" si="43"/>
        <v>1973</v>
      </c>
      <c r="C263" s="15">
        <v>3</v>
      </c>
      <c r="D263" s="18">
        <v>2</v>
      </c>
      <c r="E263" s="15">
        <v>104</v>
      </c>
      <c r="F263" s="19" t="s">
        <v>2858</v>
      </c>
      <c r="G263" s="16" t="s">
        <v>2991</v>
      </c>
      <c r="H263" s="17"/>
      <c r="I263" s="115" t="str">
        <f t="shared" ca="1" si="38"/>
        <v>.</v>
      </c>
      <c r="J263" s="16" t="s">
        <v>2856</v>
      </c>
      <c r="K263" s="16" t="s">
        <v>1194</v>
      </c>
      <c r="L263" s="16" t="s">
        <v>2857</v>
      </c>
      <c r="M263" s="16" t="s">
        <v>7078</v>
      </c>
      <c r="N263" s="15">
        <v>5</v>
      </c>
      <c r="O263" s="15">
        <v>1972</v>
      </c>
      <c r="P263" s="15">
        <v>11</v>
      </c>
      <c r="Q263" s="16" t="s">
        <v>2984</v>
      </c>
      <c r="R263" s="18" t="s">
        <v>2982</v>
      </c>
      <c r="S263" s="20" t="s">
        <v>2983</v>
      </c>
      <c r="T263" s="20"/>
      <c r="U263" s="69">
        <v>103</v>
      </c>
      <c r="V263" s="45" t="str">
        <f t="shared" si="46"/>
        <v>[概要]司会のまとめ</v>
      </c>
      <c r="W263" s="70"/>
      <c r="X263" s="88">
        <v>253</v>
      </c>
      <c r="Y263" s="66"/>
      <c r="Z263" s="16"/>
    </row>
    <row r="264" spans="1:26" s="12" customFormat="1" ht="13.5" hidden="1" customHeight="1">
      <c r="A264" s="18">
        <v>11</v>
      </c>
      <c r="B264" s="32">
        <f t="shared" ca="1" si="43"/>
        <v>1973</v>
      </c>
      <c r="C264" s="15">
        <v>3</v>
      </c>
      <c r="D264" s="18">
        <v>3</v>
      </c>
      <c r="E264" s="15">
        <v>105</v>
      </c>
      <c r="F264" s="19" t="s">
        <v>2992</v>
      </c>
      <c r="G264" s="16" t="s">
        <v>2993</v>
      </c>
      <c r="H264" s="17"/>
      <c r="I264" s="115" t="str">
        <f t="shared" ca="1" si="38"/>
        <v>.</v>
      </c>
      <c r="J264" s="16" t="s">
        <v>2856</v>
      </c>
      <c r="K264" s="16" t="s">
        <v>1194</v>
      </c>
      <c r="L264" s="16" t="s">
        <v>2857</v>
      </c>
      <c r="M264" s="16" t="s">
        <v>183</v>
      </c>
      <c r="N264" s="15">
        <v>5</v>
      </c>
      <c r="O264" s="15">
        <v>1972</v>
      </c>
      <c r="P264" s="15">
        <v>11</v>
      </c>
      <c r="Q264" s="16" t="s">
        <v>2984</v>
      </c>
      <c r="R264" s="18" t="s">
        <v>2982</v>
      </c>
      <c r="S264" s="20" t="s">
        <v>2983</v>
      </c>
      <c r="T264" s="20"/>
      <c r="U264" s="69">
        <v>103</v>
      </c>
      <c r="V264" s="45" t="str">
        <f t="shared" si="46"/>
        <v>体力測定項目の選択とその妥当性について</v>
      </c>
      <c r="W264" s="70"/>
      <c r="X264" s="88">
        <v>254</v>
      </c>
      <c r="Y264" s="66"/>
      <c r="Z264" s="16"/>
    </row>
    <row r="265" spans="1:26" s="12" customFormat="1" ht="13.5" hidden="1" customHeight="1">
      <c r="A265" s="18">
        <v>11</v>
      </c>
      <c r="B265" s="32">
        <f t="shared" ca="1" si="43"/>
        <v>1973</v>
      </c>
      <c r="C265" s="15">
        <v>3</v>
      </c>
      <c r="D265" s="18">
        <v>4</v>
      </c>
      <c r="E265" s="15">
        <v>106</v>
      </c>
      <c r="F265" s="19" t="s">
        <v>2994</v>
      </c>
      <c r="G265" s="16" t="s">
        <v>2995</v>
      </c>
      <c r="H265" s="17"/>
      <c r="I265" s="115" t="str">
        <f t="shared" ca="1" si="38"/>
        <v>.</v>
      </c>
      <c r="J265" s="16" t="s">
        <v>2856</v>
      </c>
      <c r="K265" s="16" t="s">
        <v>1194</v>
      </c>
      <c r="L265" s="16" t="s">
        <v>2857</v>
      </c>
      <c r="M265" s="16" t="s">
        <v>183</v>
      </c>
      <c r="N265" s="15">
        <v>5</v>
      </c>
      <c r="O265" s="15">
        <v>1972</v>
      </c>
      <c r="P265" s="15">
        <v>11</v>
      </c>
      <c r="Q265" s="16" t="s">
        <v>2984</v>
      </c>
      <c r="R265" s="18" t="s">
        <v>2982</v>
      </c>
      <c r="S265" s="20" t="s">
        <v>2983</v>
      </c>
      <c r="T265" s="20"/>
      <c r="U265" s="69">
        <v>103</v>
      </c>
      <c r="V265" s="45" t="str">
        <f t="shared" si="46"/>
        <v>グランド走とトレッドミル走におけるEnergy Costの比較</v>
      </c>
      <c r="W265" s="70"/>
      <c r="X265" s="88">
        <v>255</v>
      </c>
      <c r="Y265" s="66"/>
      <c r="Z265" s="16"/>
    </row>
    <row r="266" spans="1:26" s="12" customFormat="1" ht="13.5" hidden="1" customHeight="1">
      <c r="A266" s="18">
        <v>11</v>
      </c>
      <c r="B266" s="32">
        <f t="shared" ca="1" si="43"/>
        <v>1973</v>
      </c>
      <c r="C266" s="15">
        <v>3</v>
      </c>
      <c r="D266" s="18">
        <v>4</v>
      </c>
      <c r="E266" s="15">
        <v>106</v>
      </c>
      <c r="F266" s="19" t="s">
        <v>2996</v>
      </c>
      <c r="G266" s="16" t="s">
        <v>2997</v>
      </c>
      <c r="H266" s="17"/>
      <c r="I266" s="115" t="str">
        <f t="shared" ca="1" si="38"/>
        <v>.</v>
      </c>
      <c r="J266" s="16" t="s">
        <v>2856</v>
      </c>
      <c r="K266" s="16" t="s">
        <v>1194</v>
      </c>
      <c r="L266" s="16" t="s">
        <v>2857</v>
      </c>
      <c r="M266" s="16" t="s">
        <v>183</v>
      </c>
      <c r="N266" s="15">
        <v>5</v>
      </c>
      <c r="O266" s="15">
        <v>1972</v>
      </c>
      <c r="P266" s="15">
        <v>11</v>
      </c>
      <c r="Q266" s="16" t="s">
        <v>2984</v>
      </c>
      <c r="R266" s="18" t="s">
        <v>2982</v>
      </c>
      <c r="S266" s="20" t="s">
        <v>2983</v>
      </c>
      <c r="T266" s="20"/>
      <c r="U266" s="69">
        <v>103</v>
      </c>
      <c r="V266" s="45" t="str">
        <f t="shared" si="46"/>
        <v>外気温が筋労作時の生体反応に与える影響</v>
      </c>
      <c r="W266" s="70"/>
      <c r="X266" s="88">
        <v>256</v>
      </c>
      <c r="Y266" s="66"/>
      <c r="Z266" s="16"/>
    </row>
    <row r="267" spans="1:26" s="12" customFormat="1" ht="13.5" hidden="1" customHeight="1">
      <c r="A267" s="18">
        <v>11</v>
      </c>
      <c r="B267" s="32">
        <f t="shared" ca="1" si="43"/>
        <v>1973</v>
      </c>
      <c r="C267" s="15">
        <v>3</v>
      </c>
      <c r="D267" s="18">
        <v>4</v>
      </c>
      <c r="E267" s="15">
        <v>106</v>
      </c>
      <c r="F267" s="19" t="s">
        <v>2998</v>
      </c>
      <c r="G267" s="16" t="s">
        <v>2973</v>
      </c>
      <c r="H267" s="17"/>
      <c r="I267" s="115" t="str">
        <f t="shared" ca="1" si="38"/>
        <v>.</v>
      </c>
      <c r="J267" s="16" t="s">
        <v>2856</v>
      </c>
      <c r="K267" s="16" t="s">
        <v>1194</v>
      </c>
      <c r="L267" s="16" t="s">
        <v>2857</v>
      </c>
      <c r="M267" s="16" t="s">
        <v>183</v>
      </c>
      <c r="N267" s="15">
        <v>5</v>
      </c>
      <c r="O267" s="15">
        <v>1972</v>
      </c>
      <c r="P267" s="15">
        <v>11</v>
      </c>
      <c r="Q267" s="16" t="s">
        <v>2984</v>
      </c>
      <c r="R267" s="18" t="s">
        <v>2982</v>
      </c>
      <c r="S267" s="20" t="s">
        <v>2983</v>
      </c>
      <c r="T267" s="20"/>
      <c r="U267" s="69">
        <v>103</v>
      </c>
      <c r="V267" s="45" t="str">
        <f t="shared" si="46"/>
        <v>高温環境、低温環境下の腱反射閾値の態度</v>
      </c>
      <c r="W267" s="70"/>
      <c r="X267" s="88">
        <v>257</v>
      </c>
      <c r="Y267" s="66"/>
      <c r="Z267" s="16"/>
    </row>
    <row r="268" spans="1:26" s="12" customFormat="1" ht="13.5" hidden="1" customHeight="1">
      <c r="A268" s="18">
        <v>11</v>
      </c>
      <c r="B268" s="32">
        <f t="shared" ca="1" si="43"/>
        <v>1973</v>
      </c>
      <c r="C268" s="15">
        <v>3</v>
      </c>
      <c r="D268" s="18">
        <v>5</v>
      </c>
      <c r="E268" s="15">
        <v>107</v>
      </c>
      <c r="F268" s="19" t="s">
        <v>2999</v>
      </c>
      <c r="G268" s="16" t="s">
        <v>3000</v>
      </c>
      <c r="H268" s="17"/>
      <c r="I268" s="115" t="str">
        <f t="shared" ref="I268:I331" ca="1" si="47">IF(OR($S$1,IF($N$2,OFFSET($O$2,0,ISERROR(FIND($F$2,OFFSET($G268,0,$T$2)))+$S$2),0)+IF($N$3,OFFSET($O$3,0,ISERROR(FIND($F$3,OFFSET($G268,0,$T$3)))+$S$3),0)+IF($N$4,OFFSET($O$4,0,ISERROR(FIND($F$4,OFFSET($G268,0,$T$4)))+$S$4),0)+IF($N$5,OFFSET($O$5,0,ISERROR(FIND($F$5,OFFSET($G268,0,$T$5)))+$S$5),0)+IF($N$6,OFFSET($O$6,0,ISERROR(FIND($F$6,OFFSET($G268,0,$T$6)))+$S$6),0)+IF($N$7,OFFSET($O$7,0,ISERROR(FIND($F$7,OFFSET($G268,0,$T$7)))+$S$7),0)+IF($N$8,OFFSET($O$8,0,ISERROR(FIND($F$8,OFFSET($G268,0,$T$8)))+$S$8),0)&gt;$Y$1),$W$28,$W$29)</f>
        <v>.</v>
      </c>
      <c r="J268" s="16" t="s">
        <v>2856</v>
      </c>
      <c r="K268" s="16" t="s">
        <v>1194</v>
      </c>
      <c r="L268" s="16" t="s">
        <v>2857</v>
      </c>
      <c r="M268" s="16" t="s">
        <v>183</v>
      </c>
      <c r="N268" s="15">
        <v>5</v>
      </c>
      <c r="O268" s="15">
        <v>1972</v>
      </c>
      <c r="P268" s="15">
        <v>11</v>
      </c>
      <c r="Q268" s="16" t="s">
        <v>2984</v>
      </c>
      <c r="R268" s="18" t="s">
        <v>2982</v>
      </c>
      <c r="S268" s="20" t="s">
        <v>2983</v>
      </c>
      <c r="T268" s="20"/>
      <c r="U268" s="69">
        <v>103</v>
      </c>
      <c r="V268" s="45" t="str">
        <f t="shared" si="46"/>
        <v>運動と嗅覚閾値との関係</v>
      </c>
      <c r="W268" s="70"/>
      <c r="X268" s="88">
        <v>258</v>
      </c>
      <c r="Y268" s="66"/>
      <c r="Z268" s="16"/>
    </row>
    <row r="269" spans="1:26" s="12" customFormat="1" ht="13.5" hidden="1" customHeight="1">
      <c r="A269" s="18">
        <v>11</v>
      </c>
      <c r="B269" s="32">
        <f t="shared" ca="1" si="43"/>
        <v>1973</v>
      </c>
      <c r="C269" s="15">
        <v>3</v>
      </c>
      <c r="D269" s="18">
        <v>5</v>
      </c>
      <c r="E269" s="15">
        <v>107</v>
      </c>
      <c r="F269" s="19" t="s">
        <v>2858</v>
      </c>
      <c r="G269" s="16" t="s">
        <v>3001</v>
      </c>
      <c r="H269" s="17"/>
      <c r="I269" s="115" t="str">
        <f t="shared" ca="1" si="47"/>
        <v>.</v>
      </c>
      <c r="J269" s="16" t="s">
        <v>2856</v>
      </c>
      <c r="K269" s="16" t="s">
        <v>1194</v>
      </c>
      <c r="L269" s="16" t="s">
        <v>2857</v>
      </c>
      <c r="M269" s="16" t="s">
        <v>7078</v>
      </c>
      <c r="N269" s="15">
        <v>5</v>
      </c>
      <c r="O269" s="15">
        <v>1972</v>
      </c>
      <c r="P269" s="15">
        <v>11</v>
      </c>
      <c r="Q269" s="16" t="s">
        <v>2984</v>
      </c>
      <c r="R269" s="18" t="s">
        <v>2982</v>
      </c>
      <c r="S269" s="20" t="s">
        <v>2983</v>
      </c>
      <c r="T269" s="20"/>
      <c r="U269" s="69">
        <v>103</v>
      </c>
      <c r="V269" s="45" t="str">
        <f t="shared" si="46"/>
        <v>[概要]司会のまとめ</v>
      </c>
      <c r="W269" s="70"/>
      <c r="X269" s="88">
        <v>259</v>
      </c>
      <c r="Y269" s="66"/>
      <c r="Z269" s="16"/>
    </row>
    <row r="270" spans="1:26" s="12" customFormat="1" ht="13.5" hidden="1" customHeight="1">
      <c r="A270" s="18">
        <v>11</v>
      </c>
      <c r="B270" s="32">
        <f t="shared" ca="1" si="43"/>
        <v>1973</v>
      </c>
      <c r="C270" s="15">
        <v>3</v>
      </c>
      <c r="D270" s="18">
        <v>6</v>
      </c>
      <c r="E270" s="15">
        <v>108</v>
      </c>
      <c r="F270" s="19" t="s">
        <v>3002</v>
      </c>
      <c r="G270" s="16" t="s">
        <v>3003</v>
      </c>
      <c r="H270" s="17"/>
      <c r="I270" s="115" t="str">
        <f t="shared" ca="1" si="47"/>
        <v>.</v>
      </c>
      <c r="J270" s="16" t="s">
        <v>2856</v>
      </c>
      <c r="K270" s="16" t="s">
        <v>1194</v>
      </c>
      <c r="L270" s="16" t="s">
        <v>2857</v>
      </c>
      <c r="M270" s="16" t="s">
        <v>183</v>
      </c>
      <c r="N270" s="15">
        <v>5</v>
      </c>
      <c r="O270" s="15">
        <v>1972</v>
      </c>
      <c r="P270" s="15">
        <v>11</v>
      </c>
      <c r="Q270" s="16" t="s">
        <v>2984</v>
      </c>
      <c r="R270" s="18" t="s">
        <v>2982</v>
      </c>
      <c r="S270" s="20" t="s">
        <v>2983</v>
      </c>
      <c r="T270" s="20"/>
      <c r="U270" s="69">
        <v>103</v>
      </c>
      <c r="V270" s="45" t="str">
        <f t="shared" si="46"/>
        <v>中腰姿勢における上体部位転換の影響</v>
      </c>
      <c r="W270" s="70"/>
      <c r="X270" s="88">
        <v>260</v>
      </c>
      <c r="Y270" s="66"/>
      <c r="Z270" s="16"/>
    </row>
    <row r="271" spans="1:26" s="12" customFormat="1" ht="13.5" hidden="1" customHeight="1">
      <c r="A271" s="18">
        <v>11</v>
      </c>
      <c r="B271" s="32">
        <f t="shared" ca="1" si="43"/>
        <v>1973</v>
      </c>
      <c r="C271" s="15">
        <v>3</v>
      </c>
      <c r="D271" s="18">
        <v>6</v>
      </c>
      <c r="E271" s="15">
        <v>108</v>
      </c>
      <c r="F271" s="19" t="s">
        <v>3004</v>
      </c>
      <c r="G271" s="16" t="s">
        <v>2878</v>
      </c>
      <c r="H271" s="17"/>
      <c r="I271" s="115" t="str">
        <f t="shared" ca="1" si="47"/>
        <v>.</v>
      </c>
      <c r="J271" s="16" t="s">
        <v>2856</v>
      </c>
      <c r="K271" s="16" t="s">
        <v>1194</v>
      </c>
      <c r="L271" s="16" t="s">
        <v>2857</v>
      </c>
      <c r="M271" s="16" t="s">
        <v>183</v>
      </c>
      <c r="N271" s="15">
        <v>5</v>
      </c>
      <c r="O271" s="15">
        <v>1972</v>
      </c>
      <c r="P271" s="15">
        <v>11</v>
      </c>
      <c r="Q271" s="16" t="s">
        <v>2984</v>
      </c>
      <c r="R271" s="18" t="s">
        <v>2982</v>
      </c>
      <c r="S271" s="20" t="s">
        <v>2983</v>
      </c>
      <c r="T271" s="20"/>
      <c r="U271" s="69">
        <v>103</v>
      </c>
      <c r="V271" s="45" t="str">
        <f t="shared" si="46"/>
        <v>中腰姿勢における負担について</v>
      </c>
      <c r="W271" s="70"/>
      <c r="X271" s="88">
        <v>261</v>
      </c>
      <c r="Y271" s="66"/>
      <c r="Z271" s="16"/>
    </row>
    <row r="272" spans="1:26" s="12" customFormat="1" ht="13.5" hidden="1" customHeight="1">
      <c r="A272" s="18">
        <v>11</v>
      </c>
      <c r="B272" s="32">
        <f t="shared" ca="1" si="43"/>
        <v>1973</v>
      </c>
      <c r="C272" s="15">
        <v>3</v>
      </c>
      <c r="D272" s="18">
        <v>7</v>
      </c>
      <c r="E272" s="15">
        <v>109</v>
      </c>
      <c r="F272" s="19" t="s">
        <v>3005</v>
      </c>
      <c r="G272" s="16" t="s">
        <v>3006</v>
      </c>
      <c r="H272" s="17"/>
      <c r="I272" s="115" t="str">
        <f t="shared" ca="1" si="47"/>
        <v>.</v>
      </c>
      <c r="J272" s="16" t="s">
        <v>2856</v>
      </c>
      <c r="K272" s="16" t="s">
        <v>1194</v>
      </c>
      <c r="L272" s="16" t="s">
        <v>2857</v>
      </c>
      <c r="M272" s="16" t="s">
        <v>183</v>
      </c>
      <c r="N272" s="15">
        <v>5</v>
      </c>
      <c r="O272" s="15">
        <v>1972</v>
      </c>
      <c r="P272" s="15">
        <v>11</v>
      </c>
      <c r="Q272" s="16" t="s">
        <v>2984</v>
      </c>
      <c r="R272" s="18" t="s">
        <v>2982</v>
      </c>
      <c r="S272" s="20" t="s">
        <v>2983</v>
      </c>
      <c r="T272" s="20"/>
      <c r="U272" s="69">
        <v>103</v>
      </c>
      <c r="V272" s="45" t="str">
        <f t="shared" si="46"/>
        <v>静的筋作業に伴う局所血流の動態について</v>
      </c>
      <c r="W272" s="70"/>
      <c r="X272" s="88">
        <v>262</v>
      </c>
      <c r="Y272" s="66"/>
      <c r="Z272" s="16"/>
    </row>
    <row r="273" spans="1:26" s="12" customFormat="1" ht="13.5" hidden="1" customHeight="1">
      <c r="A273" s="18">
        <v>11</v>
      </c>
      <c r="B273" s="32">
        <f t="shared" ca="1" si="43"/>
        <v>1973</v>
      </c>
      <c r="C273" s="15">
        <v>3</v>
      </c>
      <c r="D273" s="18">
        <v>7</v>
      </c>
      <c r="E273" s="15">
        <v>109</v>
      </c>
      <c r="F273" s="19" t="s">
        <v>3007</v>
      </c>
      <c r="G273" s="16" t="s">
        <v>3008</v>
      </c>
      <c r="H273" s="17"/>
      <c r="I273" s="115" t="str">
        <f t="shared" ca="1" si="47"/>
        <v>.</v>
      </c>
      <c r="J273" s="16" t="s">
        <v>2856</v>
      </c>
      <c r="K273" s="16" t="s">
        <v>1194</v>
      </c>
      <c r="L273" s="16" t="s">
        <v>2857</v>
      </c>
      <c r="M273" s="16" t="s">
        <v>183</v>
      </c>
      <c r="N273" s="15">
        <v>5</v>
      </c>
      <c r="O273" s="15">
        <v>1972</v>
      </c>
      <c r="P273" s="15">
        <v>11</v>
      </c>
      <c r="Q273" s="16" t="s">
        <v>2984</v>
      </c>
      <c r="R273" s="18" t="s">
        <v>2982</v>
      </c>
      <c r="S273" s="20" t="s">
        <v>2983</v>
      </c>
      <c r="T273" s="20"/>
      <c r="U273" s="69">
        <v>103</v>
      </c>
      <c r="V273" s="45" t="str">
        <f t="shared" si="46"/>
        <v>一時休止をともなう静的筋作業の動態</v>
      </c>
      <c r="W273" s="70"/>
      <c r="X273" s="88">
        <v>263</v>
      </c>
      <c r="Y273" s="66"/>
      <c r="Z273" s="16"/>
    </row>
    <row r="274" spans="1:26" s="12" customFormat="1" ht="13.5" hidden="1" customHeight="1">
      <c r="A274" s="18">
        <v>11</v>
      </c>
      <c r="B274" s="32">
        <f t="shared" ca="1" si="43"/>
        <v>1973</v>
      </c>
      <c r="C274" s="15">
        <v>3</v>
      </c>
      <c r="D274" s="18">
        <v>7</v>
      </c>
      <c r="E274" s="15">
        <v>109</v>
      </c>
      <c r="F274" s="19" t="s">
        <v>3009</v>
      </c>
      <c r="G274" s="16" t="s">
        <v>3010</v>
      </c>
      <c r="H274" s="17"/>
      <c r="I274" s="115" t="str">
        <f t="shared" ca="1" si="47"/>
        <v>.</v>
      </c>
      <c r="J274" s="16" t="s">
        <v>2856</v>
      </c>
      <c r="K274" s="16" t="s">
        <v>1194</v>
      </c>
      <c r="L274" s="16" t="s">
        <v>2857</v>
      </c>
      <c r="M274" s="16" t="s">
        <v>183</v>
      </c>
      <c r="N274" s="15">
        <v>5</v>
      </c>
      <c r="O274" s="15">
        <v>1972</v>
      </c>
      <c r="P274" s="15">
        <v>11</v>
      </c>
      <c r="Q274" s="16" t="s">
        <v>2984</v>
      </c>
      <c r="R274" s="18" t="s">
        <v>2982</v>
      </c>
      <c r="S274" s="20" t="s">
        <v>2983</v>
      </c>
      <c r="T274" s="20"/>
      <c r="U274" s="69">
        <v>103</v>
      </c>
      <c r="V274" s="45" t="str">
        <f t="shared" si="46"/>
        <v>単純作業時の生体負担</v>
      </c>
      <c r="W274" s="70"/>
      <c r="X274" s="88">
        <v>264</v>
      </c>
      <c r="Y274" s="66"/>
      <c r="Z274" s="16"/>
    </row>
    <row r="275" spans="1:26" s="12" customFormat="1" ht="13.5" hidden="1" customHeight="1">
      <c r="A275" s="18">
        <v>11</v>
      </c>
      <c r="B275" s="32">
        <f t="shared" ca="1" si="43"/>
        <v>1973</v>
      </c>
      <c r="C275" s="15">
        <v>3</v>
      </c>
      <c r="D275" s="18">
        <v>8</v>
      </c>
      <c r="E275" s="15">
        <v>110</v>
      </c>
      <c r="F275" s="19" t="s">
        <v>3011</v>
      </c>
      <c r="G275" s="16" t="s">
        <v>3012</v>
      </c>
      <c r="H275" s="17"/>
      <c r="I275" s="115" t="str">
        <f t="shared" ca="1" si="47"/>
        <v>.</v>
      </c>
      <c r="J275" s="16" t="s">
        <v>2856</v>
      </c>
      <c r="K275" s="16" t="s">
        <v>1194</v>
      </c>
      <c r="L275" s="16" t="s">
        <v>2857</v>
      </c>
      <c r="M275" s="16" t="s">
        <v>183</v>
      </c>
      <c r="N275" s="15">
        <v>5</v>
      </c>
      <c r="O275" s="15">
        <v>1972</v>
      </c>
      <c r="P275" s="15">
        <v>11</v>
      </c>
      <c r="Q275" s="16" t="s">
        <v>2984</v>
      </c>
      <c r="R275" s="18" t="s">
        <v>2982</v>
      </c>
      <c r="S275" s="20" t="s">
        <v>2983</v>
      </c>
      <c r="T275" s="20"/>
      <c r="U275" s="69">
        <v>103</v>
      </c>
      <c r="V275" s="45" t="str">
        <f t="shared" si="46"/>
        <v>精神作業時の反応時間の変化について</v>
      </c>
      <c r="W275" s="70"/>
      <c r="X275" s="88">
        <v>265</v>
      </c>
      <c r="Y275" s="66"/>
      <c r="Z275" s="16"/>
    </row>
    <row r="276" spans="1:26" s="12" customFormat="1" ht="13.5" hidden="1" customHeight="1">
      <c r="A276" s="18">
        <v>11</v>
      </c>
      <c r="B276" s="32">
        <f t="shared" ca="1" si="43"/>
        <v>1973</v>
      </c>
      <c r="C276" s="15">
        <v>3</v>
      </c>
      <c r="D276" s="18">
        <v>8</v>
      </c>
      <c r="E276" s="15">
        <v>110</v>
      </c>
      <c r="F276" s="19" t="s">
        <v>3013</v>
      </c>
      <c r="G276" s="16" t="s">
        <v>3014</v>
      </c>
      <c r="H276" s="17"/>
      <c r="I276" s="115" t="str">
        <f t="shared" ca="1" si="47"/>
        <v>.</v>
      </c>
      <c r="J276" s="16" t="s">
        <v>2856</v>
      </c>
      <c r="K276" s="16" t="s">
        <v>1194</v>
      </c>
      <c r="L276" s="16" t="s">
        <v>2857</v>
      </c>
      <c r="M276" s="16" t="s">
        <v>183</v>
      </c>
      <c r="N276" s="15">
        <v>5</v>
      </c>
      <c r="O276" s="15">
        <v>1972</v>
      </c>
      <c r="P276" s="15">
        <v>11</v>
      </c>
      <c r="Q276" s="16" t="s">
        <v>2984</v>
      </c>
      <c r="R276" s="18" t="s">
        <v>2982</v>
      </c>
      <c r="S276" s="20" t="s">
        <v>2983</v>
      </c>
      <c r="T276" s="20"/>
      <c r="U276" s="69">
        <v>103</v>
      </c>
      <c r="V276" s="45" t="str">
        <f t="shared" si="46"/>
        <v>昼夜逆転生活時の17-ハイドロオキシコチコステロイドとアドレナリンの尿中排泄の日内変動</v>
      </c>
      <c r="W276" s="70"/>
      <c r="X276" s="88">
        <v>266</v>
      </c>
      <c r="Y276" s="66"/>
      <c r="Z276" s="16"/>
    </row>
    <row r="277" spans="1:26" s="12" customFormat="1" ht="13.5" hidden="1" customHeight="1">
      <c r="A277" s="18">
        <v>11</v>
      </c>
      <c r="B277" s="32">
        <f t="shared" ca="1" si="43"/>
        <v>1973</v>
      </c>
      <c r="C277" s="15">
        <v>3</v>
      </c>
      <c r="D277" s="18">
        <v>9</v>
      </c>
      <c r="E277" s="15">
        <v>111</v>
      </c>
      <c r="F277" s="19" t="s">
        <v>3015</v>
      </c>
      <c r="G277" s="16" t="s">
        <v>2876</v>
      </c>
      <c r="H277" s="17"/>
      <c r="I277" s="115" t="str">
        <f t="shared" ca="1" si="47"/>
        <v>.</v>
      </c>
      <c r="J277" s="16" t="s">
        <v>2856</v>
      </c>
      <c r="K277" s="16" t="s">
        <v>1194</v>
      </c>
      <c r="L277" s="16" t="s">
        <v>2857</v>
      </c>
      <c r="M277" s="16" t="s">
        <v>183</v>
      </c>
      <c r="N277" s="15">
        <v>5</v>
      </c>
      <c r="O277" s="15">
        <v>1972</v>
      </c>
      <c r="P277" s="15">
        <v>11</v>
      </c>
      <c r="Q277" s="16" t="s">
        <v>2984</v>
      </c>
      <c r="R277" s="18" t="s">
        <v>2982</v>
      </c>
      <c r="S277" s="20" t="s">
        <v>2983</v>
      </c>
      <c r="T277" s="20"/>
      <c r="U277" s="69">
        <v>103</v>
      </c>
      <c r="V277" s="45" t="str">
        <f t="shared" si="46"/>
        <v>高圧下の生体負担−2</v>
      </c>
      <c r="W277" s="70"/>
      <c r="X277" s="88">
        <v>267</v>
      </c>
      <c r="Y277" s="66"/>
      <c r="Z277" s="16"/>
    </row>
    <row r="278" spans="1:26" s="12" customFormat="1" ht="13.5" hidden="1" customHeight="1">
      <c r="A278" s="18">
        <v>11</v>
      </c>
      <c r="B278" s="32">
        <f t="shared" ca="1" si="43"/>
        <v>1973</v>
      </c>
      <c r="C278" s="15">
        <v>3</v>
      </c>
      <c r="D278" s="18">
        <v>9</v>
      </c>
      <c r="E278" s="15">
        <v>111</v>
      </c>
      <c r="F278" s="19" t="s">
        <v>3016</v>
      </c>
      <c r="G278" s="16" t="s">
        <v>2874</v>
      </c>
      <c r="H278" s="17"/>
      <c r="I278" s="115" t="str">
        <f t="shared" ca="1" si="47"/>
        <v>.</v>
      </c>
      <c r="J278" s="16" t="s">
        <v>2856</v>
      </c>
      <c r="K278" s="16" t="s">
        <v>1194</v>
      </c>
      <c r="L278" s="16" t="s">
        <v>2857</v>
      </c>
      <c r="M278" s="16" t="s">
        <v>183</v>
      </c>
      <c r="N278" s="15">
        <v>5</v>
      </c>
      <c r="O278" s="15">
        <v>1972</v>
      </c>
      <c r="P278" s="15">
        <v>11</v>
      </c>
      <c r="Q278" s="16" t="s">
        <v>2984</v>
      </c>
      <c r="R278" s="18" t="s">
        <v>2982</v>
      </c>
      <c r="S278" s="20" t="s">
        <v>2983</v>
      </c>
      <c r="T278" s="20"/>
      <c r="U278" s="69">
        <v>103</v>
      </c>
      <c r="V278" s="45" t="str">
        <f t="shared" si="46"/>
        <v>低圧下の生体負担について−2</v>
      </c>
      <c r="W278" s="70"/>
      <c r="X278" s="88">
        <v>268</v>
      </c>
      <c r="Y278" s="66"/>
      <c r="Z278" s="16"/>
    </row>
    <row r="279" spans="1:26" s="12" customFormat="1" ht="13.5" hidden="1" customHeight="1">
      <c r="A279" s="18">
        <v>11</v>
      </c>
      <c r="B279" s="32">
        <f t="shared" ca="1" si="43"/>
        <v>1973</v>
      </c>
      <c r="C279" s="15">
        <v>3</v>
      </c>
      <c r="D279" s="18">
        <v>9</v>
      </c>
      <c r="E279" s="15">
        <v>111</v>
      </c>
      <c r="F279" s="19" t="s">
        <v>3017</v>
      </c>
      <c r="G279" s="16" t="s">
        <v>3018</v>
      </c>
      <c r="H279" s="17"/>
      <c r="I279" s="115" t="str">
        <f t="shared" ca="1" si="47"/>
        <v>.</v>
      </c>
      <c r="J279" s="16" t="s">
        <v>2856</v>
      </c>
      <c r="K279" s="16" t="s">
        <v>1194</v>
      </c>
      <c r="L279" s="16" t="s">
        <v>2857</v>
      </c>
      <c r="M279" s="16" t="s">
        <v>183</v>
      </c>
      <c r="N279" s="15">
        <v>5</v>
      </c>
      <c r="O279" s="15">
        <v>1972</v>
      </c>
      <c r="P279" s="15">
        <v>11</v>
      </c>
      <c r="Q279" s="16" t="s">
        <v>2984</v>
      </c>
      <c r="R279" s="18" t="s">
        <v>2982</v>
      </c>
      <c r="S279" s="20" t="s">
        <v>2983</v>
      </c>
      <c r="T279" s="20"/>
      <c r="U279" s="69">
        <v>103</v>
      </c>
      <c r="V279" s="45" t="str">
        <f t="shared" si="46"/>
        <v>日本人の性格像</v>
      </c>
      <c r="W279" s="70"/>
      <c r="X279" s="88">
        <v>269</v>
      </c>
      <c r="Y279" s="66"/>
      <c r="Z279" s="16"/>
    </row>
    <row r="280" spans="1:26" s="12" customFormat="1" ht="13.5" hidden="1" customHeight="1">
      <c r="A280" s="18">
        <v>11</v>
      </c>
      <c r="B280" s="32">
        <f t="shared" ca="1" si="43"/>
        <v>1973</v>
      </c>
      <c r="C280" s="15">
        <v>3</v>
      </c>
      <c r="D280" s="18">
        <v>10</v>
      </c>
      <c r="E280" s="15">
        <v>112</v>
      </c>
      <c r="F280" s="19" t="s">
        <v>2858</v>
      </c>
      <c r="G280" s="16" t="s">
        <v>3019</v>
      </c>
      <c r="H280" s="17"/>
      <c r="I280" s="115" t="str">
        <f t="shared" ca="1" si="47"/>
        <v>.</v>
      </c>
      <c r="J280" s="16" t="s">
        <v>2856</v>
      </c>
      <c r="K280" s="16" t="s">
        <v>1194</v>
      </c>
      <c r="L280" s="16" t="s">
        <v>2857</v>
      </c>
      <c r="M280" s="16" t="s">
        <v>7078</v>
      </c>
      <c r="N280" s="15">
        <v>5</v>
      </c>
      <c r="O280" s="15">
        <v>1972</v>
      </c>
      <c r="P280" s="15">
        <v>11</v>
      </c>
      <c r="Q280" s="16" t="s">
        <v>2984</v>
      </c>
      <c r="R280" s="18" t="s">
        <v>2982</v>
      </c>
      <c r="S280" s="20" t="s">
        <v>2983</v>
      </c>
      <c r="T280" s="20"/>
      <c r="U280" s="69">
        <v>103</v>
      </c>
      <c r="V280" s="45" t="str">
        <f t="shared" si="46"/>
        <v>[概要]司会のまとめ</v>
      </c>
      <c r="W280" s="70"/>
      <c r="X280" s="88">
        <v>270</v>
      </c>
      <c r="Y280" s="66"/>
      <c r="Z280" s="16"/>
    </row>
    <row r="281" spans="1:26" s="12" customFormat="1" ht="13.5" hidden="1" customHeight="1">
      <c r="A281" s="18">
        <v>11</v>
      </c>
      <c r="B281" s="32">
        <f t="shared" ca="1" si="43"/>
        <v>1973</v>
      </c>
      <c r="C281" s="15">
        <v>3</v>
      </c>
      <c r="D281" s="18">
        <v>10</v>
      </c>
      <c r="E281" s="15">
        <v>112</v>
      </c>
      <c r="F281" s="16" t="s">
        <v>3020</v>
      </c>
      <c r="G281" s="16" t="s">
        <v>6957</v>
      </c>
      <c r="H281" s="17"/>
      <c r="I281" s="115" t="str">
        <f t="shared" ca="1" si="47"/>
        <v>.</v>
      </c>
      <c r="J281" s="21" t="s">
        <v>2917</v>
      </c>
      <c r="K281" s="16" t="s">
        <v>1194</v>
      </c>
      <c r="L281" s="16" t="s">
        <v>7004</v>
      </c>
      <c r="M281" s="16" t="s">
        <v>1302</v>
      </c>
      <c r="N281" s="15">
        <v>5</v>
      </c>
      <c r="O281" s="15">
        <v>1972</v>
      </c>
      <c r="P281" s="15">
        <v>11</v>
      </c>
      <c r="Q281" s="16" t="s">
        <v>2984</v>
      </c>
      <c r="R281" s="18" t="s">
        <v>2982</v>
      </c>
      <c r="S281" s="20" t="s">
        <v>2983</v>
      </c>
      <c r="T281" s="20"/>
      <c r="U281" s="69">
        <v>103</v>
      </c>
      <c r="V281" s="45" t="str">
        <f t="shared" si="46"/>
        <v>デザインと人の働態</v>
      </c>
      <c r="W281" s="70"/>
      <c r="X281" s="88">
        <v>271</v>
      </c>
      <c r="Y281" s="66"/>
      <c r="Z281" s="16"/>
    </row>
    <row r="282" spans="1:26" s="12" customFormat="1" ht="13.5" hidden="1" customHeight="1">
      <c r="A282" s="18">
        <v>11</v>
      </c>
      <c r="B282" s="32">
        <f t="shared" ref="B282:B343" ca="1" si="48">IF(LEN($J282)&gt;0,IF($J282="●",N282,OFFSET(B282,IF(LEN(OFFSET(B282,-1,0))&gt;=1,-1,-2),0)),"")</f>
        <v>1973</v>
      </c>
      <c r="C282" s="15">
        <v>3</v>
      </c>
      <c r="D282" s="18">
        <v>10</v>
      </c>
      <c r="E282" s="15">
        <v>112</v>
      </c>
      <c r="F282" s="19" t="s">
        <v>3021</v>
      </c>
      <c r="G282" s="16" t="s">
        <v>3022</v>
      </c>
      <c r="H282" s="17" t="s">
        <v>3020</v>
      </c>
      <c r="I282" s="115" t="str">
        <f t="shared" ca="1" si="47"/>
        <v>.</v>
      </c>
      <c r="J282" s="21" t="s">
        <v>2917</v>
      </c>
      <c r="K282" s="16" t="s">
        <v>1194</v>
      </c>
      <c r="L282" s="16" t="s">
        <v>2918</v>
      </c>
      <c r="M282" s="16" t="s">
        <v>183</v>
      </c>
      <c r="N282" s="15">
        <v>5</v>
      </c>
      <c r="O282" s="15">
        <v>1972</v>
      </c>
      <c r="P282" s="15">
        <v>11</v>
      </c>
      <c r="Q282" s="16" t="s">
        <v>2984</v>
      </c>
      <c r="R282" s="18" t="s">
        <v>2982</v>
      </c>
      <c r="S282" s="20" t="s">
        <v>2983</v>
      </c>
      <c r="T282" s="20"/>
      <c r="U282" s="69">
        <v>103</v>
      </c>
      <c r="V282" s="45" t="str">
        <f t="shared" si="46"/>
        <v>デザインと人の働態家庭機器</v>
      </c>
      <c r="W282" s="70"/>
      <c r="X282" s="88">
        <v>272</v>
      </c>
      <c r="Y282" s="66"/>
      <c r="Z282" s="16"/>
    </row>
    <row r="283" spans="1:26" s="12" customFormat="1" ht="13.5" hidden="1" customHeight="1">
      <c r="A283" s="18">
        <v>11</v>
      </c>
      <c r="B283" s="32">
        <f t="shared" ca="1" si="48"/>
        <v>1973</v>
      </c>
      <c r="C283" s="15">
        <v>3</v>
      </c>
      <c r="D283" s="18">
        <v>11</v>
      </c>
      <c r="E283" s="15">
        <v>113</v>
      </c>
      <c r="F283" s="19" t="s">
        <v>2821</v>
      </c>
      <c r="G283" s="16" t="s">
        <v>3023</v>
      </c>
      <c r="H283" s="17" t="s">
        <v>3020</v>
      </c>
      <c r="I283" s="115" t="str">
        <f t="shared" ca="1" si="47"/>
        <v>.</v>
      </c>
      <c r="J283" s="21" t="s">
        <v>2917</v>
      </c>
      <c r="K283" s="16" t="s">
        <v>1194</v>
      </c>
      <c r="L283" s="16" t="s">
        <v>2918</v>
      </c>
      <c r="M283" s="16" t="s">
        <v>1302</v>
      </c>
      <c r="N283" s="15">
        <v>5</v>
      </c>
      <c r="O283" s="15">
        <v>1972</v>
      </c>
      <c r="P283" s="15">
        <v>11</v>
      </c>
      <c r="Q283" s="16" t="s">
        <v>2984</v>
      </c>
      <c r="R283" s="18" t="s">
        <v>2982</v>
      </c>
      <c r="S283" s="20" t="s">
        <v>2983</v>
      </c>
      <c r="T283" s="20"/>
      <c r="U283" s="69">
        <v>103</v>
      </c>
      <c r="V283" s="45" t="str">
        <f t="shared" si="46"/>
        <v>デザインと人の働態自転車</v>
      </c>
      <c r="W283" s="70"/>
      <c r="X283" s="88">
        <v>273</v>
      </c>
      <c r="Y283" s="66"/>
      <c r="Z283" s="16"/>
    </row>
    <row r="284" spans="1:26" s="12" customFormat="1" ht="13.5" hidden="1" customHeight="1">
      <c r="A284" s="18">
        <v>11</v>
      </c>
      <c r="B284" s="32">
        <f t="shared" ca="1" si="48"/>
        <v>1973</v>
      </c>
      <c r="C284" s="15">
        <v>3</v>
      </c>
      <c r="D284" s="18">
        <v>11</v>
      </c>
      <c r="E284" s="15">
        <v>113</v>
      </c>
      <c r="F284" s="19" t="s">
        <v>3024</v>
      </c>
      <c r="G284" s="16" t="s">
        <v>3025</v>
      </c>
      <c r="H284" s="17" t="s">
        <v>3020</v>
      </c>
      <c r="I284" s="115" t="str">
        <f t="shared" ca="1" si="47"/>
        <v>.</v>
      </c>
      <c r="J284" s="21" t="s">
        <v>2923</v>
      </c>
      <c r="K284" s="16" t="s">
        <v>1194</v>
      </c>
      <c r="L284" s="16" t="s">
        <v>2918</v>
      </c>
      <c r="M284" s="16" t="s">
        <v>183</v>
      </c>
      <c r="N284" s="15">
        <v>5</v>
      </c>
      <c r="O284" s="15">
        <v>1972</v>
      </c>
      <c r="P284" s="15">
        <v>11</v>
      </c>
      <c r="Q284" s="16" t="s">
        <v>2984</v>
      </c>
      <c r="R284" s="18" t="s">
        <v>2982</v>
      </c>
      <c r="S284" s="20" t="s">
        <v>2983</v>
      </c>
      <c r="T284" s="20"/>
      <c r="U284" s="69">
        <v>103</v>
      </c>
      <c r="V284" s="45" t="str">
        <f t="shared" si="46"/>
        <v>デザインと人の働態Human scienceとcar stylingの出会うところ</v>
      </c>
      <c r="W284" s="70"/>
      <c r="X284" s="88">
        <v>274</v>
      </c>
      <c r="Y284" s="66"/>
      <c r="Z284" s="16"/>
    </row>
    <row r="285" spans="1:26" s="12" customFormat="1" ht="13.5" hidden="1" customHeight="1">
      <c r="A285" s="18">
        <v>11</v>
      </c>
      <c r="B285" s="32">
        <f t="shared" ca="1" si="48"/>
        <v>1973</v>
      </c>
      <c r="C285" s="15">
        <v>3</v>
      </c>
      <c r="D285" s="18">
        <v>11</v>
      </c>
      <c r="E285" s="15">
        <v>113</v>
      </c>
      <c r="F285" s="19" t="s">
        <v>3026</v>
      </c>
      <c r="G285" s="16" t="s">
        <v>3027</v>
      </c>
      <c r="H285" s="17" t="s">
        <v>3020</v>
      </c>
      <c r="I285" s="115" t="str">
        <f t="shared" ca="1" si="47"/>
        <v>.</v>
      </c>
      <c r="J285" s="21" t="s">
        <v>2923</v>
      </c>
      <c r="K285" s="16" t="s">
        <v>1194</v>
      </c>
      <c r="L285" s="16" t="s">
        <v>2918</v>
      </c>
      <c r="M285" s="16" t="s">
        <v>183</v>
      </c>
      <c r="N285" s="15">
        <v>5</v>
      </c>
      <c r="O285" s="15">
        <v>1972</v>
      </c>
      <c r="P285" s="15">
        <v>11</v>
      </c>
      <c r="Q285" s="16" t="s">
        <v>2984</v>
      </c>
      <c r="R285" s="18" t="s">
        <v>2982</v>
      </c>
      <c r="S285" s="20" t="s">
        <v>2983</v>
      </c>
      <c r="T285" s="20"/>
      <c r="U285" s="69">
        <v>103</v>
      </c>
      <c r="V285" s="45" t="str">
        <f t="shared" si="46"/>
        <v>デザインと人の働態インテリアと人類働態学</v>
      </c>
      <c r="W285" s="70"/>
      <c r="X285" s="88">
        <v>275</v>
      </c>
      <c r="Y285" s="66"/>
      <c r="Z285" s="16"/>
    </row>
    <row r="286" spans="1:26" s="12" customFormat="1" ht="13.5" hidden="1" customHeight="1">
      <c r="A286" s="18">
        <v>11</v>
      </c>
      <c r="B286" s="32">
        <f t="shared" ca="1" si="48"/>
        <v>1973</v>
      </c>
      <c r="C286" s="15">
        <v>3</v>
      </c>
      <c r="D286" s="18">
        <v>12</v>
      </c>
      <c r="E286" s="15">
        <v>114</v>
      </c>
      <c r="F286" s="19" t="s">
        <v>3028</v>
      </c>
      <c r="G286" s="16" t="s">
        <v>3029</v>
      </c>
      <c r="H286" s="17" t="s">
        <v>3020</v>
      </c>
      <c r="I286" s="115" t="str">
        <f t="shared" ca="1" si="47"/>
        <v>.</v>
      </c>
      <c r="J286" s="21" t="s">
        <v>2923</v>
      </c>
      <c r="K286" s="16" t="s">
        <v>1194</v>
      </c>
      <c r="L286" s="16" t="s">
        <v>2918</v>
      </c>
      <c r="M286" s="16" t="s">
        <v>183</v>
      </c>
      <c r="N286" s="15">
        <v>5</v>
      </c>
      <c r="O286" s="15">
        <v>1972</v>
      </c>
      <c r="P286" s="15">
        <v>11</v>
      </c>
      <c r="Q286" s="16" t="s">
        <v>2984</v>
      </c>
      <c r="R286" s="18" t="s">
        <v>2982</v>
      </c>
      <c r="S286" s="20" t="s">
        <v>2983</v>
      </c>
      <c r="T286" s="20"/>
      <c r="U286" s="69">
        <v>103</v>
      </c>
      <c r="V286" s="45" t="str">
        <f t="shared" si="46"/>
        <v>デザインと人の働態視覚における図形認識</v>
      </c>
      <c r="W286" s="70"/>
      <c r="X286" s="88">
        <v>276</v>
      </c>
      <c r="Y286" s="66"/>
      <c r="Z286" s="16"/>
    </row>
    <row r="287" spans="1:26" s="12" customFormat="1" ht="13.5" hidden="1" customHeight="1">
      <c r="A287" s="18">
        <v>11</v>
      </c>
      <c r="B287" s="32">
        <f t="shared" ca="1" si="48"/>
        <v>1973</v>
      </c>
      <c r="C287" s="15">
        <v>3</v>
      </c>
      <c r="D287" s="18">
        <v>13</v>
      </c>
      <c r="E287" s="15">
        <v>115</v>
      </c>
      <c r="F287" s="18" t="s">
        <v>7055</v>
      </c>
      <c r="G287" s="16" t="s">
        <v>2841</v>
      </c>
      <c r="H287" s="17"/>
      <c r="I287" s="115" t="str">
        <f t="shared" ca="1" si="47"/>
        <v>.</v>
      </c>
      <c r="J287" s="21" t="s">
        <v>2923</v>
      </c>
      <c r="K287" s="16" t="s">
        <v>1194</v>
      </c>
      <c r="L287" s="16" t="s">
        <v>7004</v>
      </c>
      <c r="M287" s="16" t="s">
        <v>7078</v>
      </c>
      <c r="N287" s="15">
        <v>5</v>
      </c>
      <c r="O287" s="15">
        <v>1972</v>
      </c>
      <c r="P287" s="15">
        <v>11</v>
      </c>
      <c r="Q287" s="16" t="s">
        <v>2984</v>
      </c>
      <c r="R287" s="18" t="s">
        <v>2982</v>
      </c>
      <c r="S287" s="20" t="s">
        <v>2983</v>
      </c>
      <c r="T287" s="20"/>
      <c r="U287" s="69">
        <v>103</v>
      </c>
      <c r="V287" s="45" t="str">
        <f t="shared" si="46"/>
        <v>都市生活と人の生活：司会のまとめ</v>
      </c>
      <c r="W287" s="70"/>
      <c r="X287" s="88">
        <v>277</v>
      </c>
      <c r="Y287" s="66"/>
      <c r="Z287" s="16"/>
    </row>
    <row r="288" spans="1:26" s="12" customFormat="1" ht="13.5" hidden="1" customHeight="1">
      <c r="A288" s="18">
        <v>11</v>
      </c>
      <c r="B288" s="32">
        <f t="shared" ca="1" si="48"/>
        <v>1973</v>
      </c>
      <c r="C288" s="15">
        <v>3</v>
      </c>
      <c r="D288" s="18">
        <v>12</v>
      </c>
      <c r="E288" s="15">
        <v>114</v>
      </c>
      <c r="F288" s="19" t="s">
        <v>3032</v>
      </c>
      <c r="G288" s="16" t="s">
        <v>2959</v>
      </c>
      <c r="H288" s="17" t="s">
        <v>3030</v>
      </c>
      <c r="I288" s="115" t="str">
        <f t="shared" ca="1" si="47"/>
        <v>.</v>
      </c>
      <c r="J288" s="21" t="s">
        <v>3031</v>
      </c>
      <c r="K288" s="16" t="s">
        <v>1194</v>
      </c>
      <c r="L288" s="16" t="s">
        <v>2918</v>
      </c>
      <c r="M288" s="16" t="s">
        <v>183</v>
      </c>
      <c r="N288" s="15">
        <v>5</v>
      </c>
      <c r="O288" s="15">
        <v>1972</v>
      </c>
      <c r="P288" s="15">
        <v>11</v>
      </c>
      <c r="Q288" s="16" t="s">
        <v>2984</v>
      </c>
      <c r="R288" s="18" t="s">
        <v>2982</v>
      </c>
      <c r="S288" s="20" t="s">
        <v>2983</v>
      </c>
      <c r="T288" s="20"/>
      <c r="U288" s="69">
        <v>103</v>
      </c>
      <c r="V288" s="45" t="str">
        <f t="shared" si="46"/>
        <v>都市生活と人の生活都市化と飲酒</v>
      </c>
      <c r="W288" s="70"/>
      <c r="X288" s="88">
        <v>278</v>
      </c>
      <c r="Y288" s="66"/>
      <c r="Z288" s="16"/>
    </row>
    <row r="289" spans="1:26" s="12" customFormat="1" ht="13.5" hidden="1" customHeight="1">
      <c r="A289" s="18">
        <v>11</v>
      </c>
      <c r="B289" s="32">
        <f t="shared" ca="1" si="48"/>
        <v>1973</v>
      </c>
      <c r="C289" s="15">
        <v>3</v>
      </c>
      <c r="D289" s="18">
        <v>13</v>
      </c>
      <c r="E289" s="15">
        <v>115</v>
      </c>
      <c r="F289" s="19" t="s">
        <v>3033</v>
      </c>
      <c r="G289" s="16" t="s">
        <v>3034</v>
      </c>
      <c r="H289" s="17" t="s">
        <v>3030</v>
      </c>
      <c r="I289" s="115" t="str">
        <f t="shared" ca="1" si="47"/>
        <v>.</v>
      </c>
      <c r="J289" s="21" t="s">
        <v>3031</v>
      </c>
      <c r="K289" s="16" t="s">
        <v>1194</v>
      </c>
      <c r="L289" s="16" t="s">
        <v>2918</v>
      </c>
      <c r="M289" s="16" t="s">
        <v>183</v>
      </c>
      <c r="N289" s="15">
        <v>5</v>
      </c>
      <c r="O289" s="15">
        <v>1972</v>
      </c>
      <c r="P289" s="15">
        <v>11</v>
      </c>
      <c r="Q289" s="16" t="s">
        <v>2984</v>
      </c>
      <c r="R289" s="18" t="s">
        <v>2982</v>
      </c>
      <c r="S289" s="20" t="s">
        <v>2983</v>
      </c>
      <c r="T289" s="20"/>
      <c r="U289" s="69">
        <v>103</v>
      </c>
      <c r="V289" s="45" t="str">
        <f t="shared" si="46"/>
        <v>都市生活と人の生活都市化と生活時間−交代制勤務者の拘束外時間について−</v>
      </c>
      <c r="W289" s="70"/>
      <c r="X289" s="88">
        <v>279</v>
      </c>
      <c r="Y289" s="66"/>
      <c r="Z289" s="16"/>
    </row>
    <row r="290" spans="1:26" s="12" customFormat="1" ht="13.5" hidden="1" customHeight="1">
      <c r="A290" s="18">
        <v>11</v>
      </c>
      <c r="B290" s="32">
        <f t="shared" ca="1" si="48"/>
        <v>1973</v>
      </c>
      <c r="C290" s="15">
        <v>3</v>
      </c>
      <c r="D290" s="18">
        <v>13</v>
      </c>
      <c r="E290" s="15">
        <v>115</v>
      </c>
      <c r="F290" s="19" t="s">
        <v>3035</v>
      </c>
      <c r="G290" s="16" t="s">
        <v>3036</v>
      </c>
      <c r="H290" s="17" t="s">
        <v>3030</v>
      </c>
      <c r="I290" s="115" t="str">
        <f t="shared" ca="1" si="47"/>
        <v>.</v>
      </c>
      <c r="J290" s="21" t="s">
        <v>3031</v>
      </c>
      <c r="K290" s="16" t="s">
        <v>1194</v>
      </c>
      <c r="L290" s="16" t="s">
        <v>2918</v>
      </c>
      <c r="M290" s="16" t="s">
        <v>1302</v>
      </c>
      <c r="N290" s="15">
        <v>5</v>
      </c>
      <c r="O290" s="15">
        <v>1972</v>
      </c>
      <c r="P290" s="15">
        <v>11</v>
      </c>
      <c r="Q290" s="16" t="s">
        <v>2984</v>
      </c>
      <c r="R290" s="18" t="s">
        <v>2982</v>
      </c>
      <c r="S290" s="20" t="s">
        <v>2983</v>
      </c>
      <c r="T290" s="20"/>
      <c r="U290" s="69">
        <v>103</v>
      </c>
      <c r="V290" s="45" t="str">
        <f t="shared" si="46"/>
        <v>都市生活と人の生活都市化と食生活</v>
      </c>
      <c r="W290" s="70"/>
      <c r="X290" s="88">
        <v>280</v>
      </c>
      <c r="Y290" s="66"/>
      <c r="Z290" s="16"/>
    </row>
    <row r="291" spans="1:26" ht="13.5" hidden="1" customHeight="1">
      <c r="A291" s="29">
        <f ca="1">IF(LEN($J291)&gt;0,IF($J291="●",K291,OFFSET(A291,IF(LEN(OFFSET(A291,-1,0))&gt;=1,-1,-2),0)),"")</f>
        <v>11</v>
      </c>
      <c r="B291" s="32">
        <f t="shared" ca="1" si="48"/>
        <v>1973</v>
      </c>
      <c r="C291" s="32">
        <f ca="1">IF(LEN($J291)&gt;0,IF($J291="●",O291,OFFSET(C291,IF(LEN(OFFSET(C291,-1,0))&gt;=1,-1,-2),0)),"")</f>
        <v>3</v>
      </c>
      <c r="D291" s="28">
        <v>14</v>
      </c>
      <c r="E291" s="32">
        <f ca="1">IF(LEN($J291)&gt;0,IF($J291="●",U291,IF(LEN(D291)&gt;0,U291+D291-1,"")),"")</f>
        <v>116</v>
      </c>
      <c r="F291" s="40" t="s">
        <v>30</v>
      </c>
      <c r="G291" s="40" t="s">
        <v>31</v>
      </c>
      <c r="H291" s="43" t="s">
        <v>7681</v>
      </c>
      <c r="I291" s="115" t="str">
        <f t="shared" ca="1" si="47"/>
        <v>.</v>
      </c>
      <c r="J291" s="40" t="s">
        <v>7205</v>
      </c>
      <c r="K291" s="40"/>
      <c r="L291" s="43"/>
      <c r="M291" s="40" t="s">
        <v>2303</v>
      </c>
      <c r="N291" s="47"/>
      <c r="O291" s="47"/>
      <c r="P291" s="47"/>
      <c r="Q291" s="40"/>
      <c r="R291" s="40"/>
      <c r="S291" s="48"/>
      <c r="T291" s="48"/>
      <c r="U291" s="31">
        <f ca="1">IF(LEN($J291)&gt;0,IF($J291="●",Q291,OFFSET(U291,IF(LEN(OFFSET(U291,-1,0))&gt;=1,-1,-2),0)),"")</f>
        <v>103</v>
      </c>
      <c r="V291" s="45" t="str">
        <f t="shared" si="46"/>
        <v>環境、人類働態学環境と働態学</v>
      </c>
      <c r="W291" s="51"/>
      <c r="X291" s="88">
        <v>281</v>
      </c>
      <c r="Y291" s="65"/>
      <c r="Z291" s="46"/>
    </row>
    <row r="292" spans="1:26" ht="13.5" hidden="1" customHeight="1">
      <c r="A292" s="29">
        <f ca="1">IF(LEN($J292)&gt;0,IF($J292="●",K292,OFFSET(A292,IF(LEN(OFFSET(A292,-1,0))&gt;=1,-1,-2),0)),"")</f>
        <v>11</v>
      </c>
      <c r="B292" s="32">
        <f t="shared" ca="1" si="48"/>
        <v>1973</v>
      </c>
      <c r="C292" s="32">
        <f ca="1">IF(LEN($J292)&gt;0,IF($J292="●",O292,OFFSET(C292,IF(LEN(OFFSET(C292,-1,0))&gt;=1,-1,-2),0)),"")</f>
        <v>3</v>
      </c>
      <c r="D292" s="28">
        <v>16</v>
      </c>
      <c r="E292" s="32">
        <f ca="1">IF(LEN($J292)&gt;0,IF($J292="●",U292,IF(LEN(D292)&gt;0,U292+D292-1,"")),"")</f>
        <v>118</v>
      </c>
      <c r="F292" s="28" t="str">
        <f>IF(RIGHT(L292,1)=$W$24,"",M292&amp;$W$25)&amp;J292&amp;$W$22&amp;K292&amp;IF(AND(LEN(N292)&gt;0,LEN(N292)&lt;4)," 第"&amp;N292&amp;$W$21,N292)&amp;$W$23&amp;O292&amp;"/"&amp;P292&amp;IF(RIGHT(L292,1)=$W$24,"/"&amp;Q292,"")&amp;"、"&amp;S292&amp;"、"&amp;R292&amp;IF(LEN(H292)&gt;0,$W$27&amp;H292,"")&amp;IF(RIGHT(L292,1)=$W$24,"",$W$26)</f>
        <v>大会．九 第1回　1972/12/9、久留米大、久留米市</v>
      </c>
      <c r="G292" s="40" t="s">
        <v>29</v>
      </c>
      <c r="H292" s="41" t="s">
        <v>2820</v>
      </c>
      <c r="I292" s="115" t="str">
        <f t="shared" ca="1" si="47"/>
        <v>.</v>
      </c>
      <c r="J292" s="40" t="s">
        <v>1487</v>
      </c>
      <c r="K292" s="16" t="s">
        <v>3037</v>
      </c>
      <c r="L292" s="40" t="s">
        <v>6942</v>
      </c>
      <c r="M292" s="40" t="s">
        <v>2742</v>
      </c>
      <c r="N292" s="47">
        <v>1</v>
      </c>
      <c r="O292" s="47">
        <v>1972</v>
      </c>
      <c r="P292" s="47">
        <v>12</v>
      </c>
      <c r="Q292" s="40" t="s">
        <v>290</v>
      </c>
      <c r="R292" s="40" t="s">
        <v>1912</v>
      </c>
      <c r="S292" s="48" t="s">
        <v>1913</v>
      </c>
      <c r="T292" s="48"/>
      <c r="U292" s="31">
        <f ca="1">IF(LEN($J292)&gt;0,IF($J292="●",Q292,OFFSET(U292,IF(LEN(OFFSET(U292,-1,0))&gt;=1,-1,-2),0)),"")</f>
        <v>103</v>
      </c>
      <c r="V292" s="45" t="str">
        <f t="shared" si="46"/>
        <v>大会．九 第1回　1972/12/9、久留米大、久留米市</v>
      </c>
      <c r="W292" s="51"/>
      <c r="X292" s="88">
        <v>282</v>
      </c>
      <c r="Y292" s="65"/>
      <c r="Z292" s="46"/>
    </row>
    <row r="293" spans="1:26" ht="13.5" hidden="1" customHeight="1">
      <c r="A293" s="29">
        <f ca="1">IF(LEN($J293)&gt;0,IF($J293="●",K293,OFFSET(A293,IF(LEN(OFFSET(A293,-1,0))&gt;=1,-1,-2),0)),"")</f>
        <v>11</v>
      </c>
      <c r="B293" s="32">
        <f t="shared" ca="1" si="48"/>
        <v>1973</v>
      </c>
      <c r="C293" s="32">
        <f ca="1">IF(LEN($J293)&gt;0,IF($J293="●",O293,OFFSET(C293,IF(LEN(OFFSET(C293,-1,0))&gt;=1,-1,-2),0)),"")</f>
        <v>3</v>
      </c>
      <c r="D293" s="28">
        <v>16</v>
      </c>
      <c r="E293" s="32">
        <f ca="1">IF(LEN($J293)&gt;0,IF($J293="●",U293,IF(LEN(D293)&gt;0,U293+D293-1,"")),"")</f>
        <v>118</v>
      </c>
      <c r="F293" s="28" t="str">
        <f>M293&amp;"（"&amp;J293&amp;$W$19&amp;K293&amp;IF(LEN(N293)&gt;0," 第"&amp;N293&amp;$W$21,"")&amp;" "&amp;O293&amp;"/"&amp;P293&amp;$W$20&amp;S293&amp;IF(LEN(H293)&gt;0,$W$19&amp;H293,"")&amp;"）"</f>
        <v>抄録（大会/九 第1回 1972/12、久留米大）</v>
      </c>
      <c r="G293" s="40" t="s">
        <v>1902</v>
      </c>
      <c r="H293" s="43"/>
      <c r="I293" s="115" t="str">
        <f t="shared" ca="1" si="47"/>
        <v>.</v>
      </c>
      <c r="J293" s="40" t="s">
        <v>1487</v>
      </c>
      <c r="K293" s="16" t="s">
        <v>3037</v>
      </c>
      <c r="L293" s="40" t="s">
        <v>6939</v>
      </c>
      <c r="M293" s="40" t="s">
        <v>1486</v>
      </c>
      <c r="N293" s="47">
        <v>1</v>
      </c>
      <c r="O293" s="47">
        <v>1972</v>
      </c>
      <c r="P293" s="47">
        <v>12</v>
      </c>
      <c r="Q293" s="40" t="s">
        <v>290</v>
      </c>
      <c r="R293" s="40" t="s">
        <v>1912</v>
      </c>
      <c r="S293" s="48" t="s">
        <v>1913</v>
      </c>
      <c r="T293" s="48"/>
      <c r="U293" s="31">
        <f ca="1">IF(LEN($J293)&gt;0,IF($J293="●",Q293,OFFSET(U293,IF(LEN(OFFSET(U293,-1,0))&gt;=1,-1,-2),0)),"")</f>
        <v>103</v>
      </c>
      <c r="V293" s="45" t="str">
        <f t="shared" si="46"/>
        <v>抄録（大会/九 第1回 1972/12、久留米大）</v>
      </c>
      <c r="W293" s="51"/>
      <c r="X293" s="88">
        <v>283</v>
      </c>
      <c r="Y293" s="65"/>
      <c r="Z293" s="46"/>
    </row>
    <row r="294" spans="1:26" s="13" customFormat="1" ht="13.5" hidden="1" customHeight="1">
      <c r="A294" s="18">
        <v>11</v>
      </c>
      <c r="B294" s="32">
        <f t="shared" ca="1" si="48"/>
        <v>1973</v>
      </c>
      <c r="C294" s="15">
        <v>3</v>
      </c>
      <c r="D294" s="18">
        <v>16</v>
      </c>
      <c r="E294" s="15">
        <v>118</v>
      </c>
      <c r="F294" s="19" t="s">
        <v>3039</v>
      </c>
      <c r="G294" s="16" t="s">
        <v>3040</v>
      </c>
      <c r="H294" s="17"/>
      <c r="I294" s="115" t="str">
        <f t="shared" ca="1" si="47"/>
        <v>.</v>
      </c>
      <c r="J294" s="16" t="s">
        <v>2856</v>
      </c>
      <c r="K294" s="16" t="s">
        <v>3037</v>
      </c>
      <c r="L294" s="16" t="s">
        <v>2857</v>
      </c>
      <c r="M294" s="16" t="s">
        <v>1302</v>
      </c>
      <c r="N294" s="15">
        <v>1</v>
      </c>
      <c r="O294" s="15">
        <v>1972</v>
      </c>
      <c r="P294" s="15">
        <v>12</v>
      </c>
      <c r="Q294" s="18">
        <v>9</v>
      </c>
      <c r="R294" s="18" t="s">
        <v>3038</v>
      </c>
      <c r="S294" s="20" t="s">
        <v>2889</v>
      </c>
      <c r="T294" s="20"/>
      <c r="U294" s="69">
        <v>103</v>
      </c>
      <c r="V294" s="45" t="str">
        <f t="shared" si="46"/>
        <v>負荷歩行時の労作量と心拍数との関係</v>
      </c>
      <c r="W294" s="70"/>
      <c r="X294" s="88">
        <v>284</v>
      </c>
      <c r="Y294" s="66"/>
      <c r="Z294" s="16"/>
    </row>
    <row r="295" spans="1:26" s="13" customFormat="1" ht="13.5" hidden="1" customHeight="1">
      <c r="A295" s="18">
        <v>11</v>
      </c>
      <c r="B295" s="32">
        <f t="shared" ca="1" si="48"/>
        <v>1973</v>
      </c>
      <c r="C295" s="15">
        <v>3</v>
      </c>
      <c r="D295" s="18">
        <v>16</v>
      </c>
      <c r="E295" s="15">
        <v>118</v>
      </c>
      <c r="F295" s="19" t="s">
        <v>3041</v>
      </c>
      <c r="G295" s="16" t="s">
        <v>3042</v>
      </c>
      <c r="H295" s="17"/>
      <c r="I295" s="115" t="str">
        <f t="shared" ca="1" si="47"/>
        <v>.</v>
      </c>
      <c r="J295" s="16" t="s">
        <v>2856</v>
      </c>
      <c r="K295" s="16" t="s">
        <v>3037</v>
      </c>
      <c r="L295" s="16" t="s">
        <v>2857</v>
      </c>
      <c r="M295" s="16" t="s">
        <v>1302</v>
      </c>
      <c r="N295" s="15">
        <v>1</v>
      </c>
      <c r="O295" s="15">
        <v>1972</v>
      </c>
      <c r="P295" s="15">
        <v>12</v>
      </c>
      <c r="Q295" s="18">
        <v>9</v>
      </c>
      <c r="R295" s="18" t="s">
        <v>3038</v>
      </c>
      <c r="S295" s="20" t="s">
        <v>2889</v>
      </c>
      <c r="T295" s="20"/>
      <c r="U295" s="69">
        <v>103</v>
      </c>
      <c r="V295" s="45" t="str">
        <f t="shared" si="46"/>
        <v>負担検査としての腱反射測定に関する小考</v>
      </c>
      <c r="W295" s="70"/>
      <c r="X295" s="88">
        <v>285</v>
      </c>
      <c r="Y295" s="66"/>
      <c r="Z295" s="16"/>
    </row>
    <row r="296" spans="1:26" s="13" customFormat="1" ht="13.5" hidden="1" customHeight="1">
      <c r="A296" s="18">
        <v>11</v>
      </c>
      <c r="B296" s="32">
        <f t="shared" ca="1" si="48"/>
        <v>1973</v>
      </c>
      <c r="C296" s="15">
        <v>3</v>
      </c>
      <c r="D296" s="18">
        <v>16</v>
      </c>
      <c r="E296" s="15">
        <v>118</v>
      </c>
      <c r="F296" s="19" t="s">
        <v>3043</v>
      </c>
      <c r="G296" s="16" t="s">
        <v>3044</v>
      </c>
      <c r="H296" s="17"/>
      <c r="I296" s="115" t="str">
        <f t="shared" ca="1" si="47"/>
        <v>.</v>
      </c>
      <c r="J296" s="16" t="s">
        <v>2856</v>
      </c>
      <c r="K296" s="16" t="s">
        <v>3037</v>
      </c>
      <c r="L296" s="16" t="s">
        <v>2857</v>
      </c>
      <c r="M296" s="16" t="s">
        <v>183</v>
      </c>
      <c r="N296" s="15">
        <v>1</v>
      </c>
      <c r="O296" s="15">
        <v>1972</v>
      </c>
      <c r="P296" s="15">
        <v>12</v>
      </c>
      <c r="Q296" s="18">
        <v>9</v>
      </c>
      <c r="R296" s="18" t="s">
        <v>3038</v>
      </c>
      <c r="S296" s="20" t="s">
        <v>2889</v>
      </c>
      <c r="T296" s="20"/>
      <c r="U296" s="69">
        <v>103</v>
      </c>
      <c r="V296" s="45" t="str">
        <f t="shared" si="46"/>
        <v>靴下の人間工学的研究</v>
      </c>
      <c r="W296" s="70"/>
      <c r="X296" s="88">
        <v>286</v>
      </c>
      <c r="Y296" s="66"/>
      <c r="Z296" s="16"/>
    </row>
    <row r="297" spans="1:26" s="13" customFormat="1" ht="13.5" hidden="1" customHeight="1">
      <c r="A297" s="18">
        <v>11</v>
      </c>
      <c r="B297" s="32">
        <f t="shared" ca="1" si="48"/>
        <v>1973</v>
      </c>
      <c r="C297" s="15">
        <v>3</v>
      </c>
      <c r="D297" s="18">
        <v>16</v>
      </c>
      <c r="E297" s="15">
        <v>118</v>
      </c>
      <c r="F297" s="19" t="s">
        <v>3045</v>
      </c>
      <c r="G297" s="16" t="s">
        <v>3046</v>
      </c>
      <c r="H297" s="17"/>
      <c r="I297" s="115" t="str">
        <f t="shared" ca="1" si="47"/>
        <v>.</v>
      </c>
      <c r="J297" s="16" t="s">
        <v>2856</v>
      </c>
      <c r="K297" s="16" t="s">
        <v>3037</v>
      </c>
      <c r="L297" s="16" t="s">
        <v>2857</v>
      </c>
      <c r="M297" s="16" t="s">
        <v>1302</v>
      </c>
      <c r="N297" s="15">
        <v>1</v>
      </c>
      <c r="O297" s="15">
        <v>1972</v>
      </c>
      <c r="P297" s="15">
        <v>12</v>
      </c>
      <c r="Q297" s="18">
        <v>9</v>
      </c>
      <c r="R297" s="18" t="s">
        <v>3038</v>
      </c>
      <c r="S297" s="20" t="s">
        <v>2889</v>
      </c>
      <c r="T297" s="20"/>
      <c r="U297" s="69">
        <v>103</v>
      </c>
      <c r="V297" s="45" t="str">
        <f t="shared" si="46"/>
        <v>被服の型と保温効果及び放熱効果について－背部と胸部の型の相違が放熱効果に及ぼす影響</v>
      </c>
      <c r="W297" s="70"/>
      <c r="X297" s="88">
        <v>287</v>
      </c>
      <c r="Y297" s="66"/>
      <c r="Z297" s="16"/>
    </row>
    <row r="298" spans="1:26" s="13" customFormat="1" ht="13.5" hidden="1" customHeight="1">
      <c r="A298" s="18">
        <v>11</v>
      </c>
      <c r="B298" s="32">
        <f t="shared" ca="1" si="48"/>
        <v>1973</v>
      </c>
      <c r="C298" s="15">
        <v>3</v>
      </c>
      <c r="D298" s="18">
        <v>16</v>
      </c>
      <c r="E298" s="15">
        <v>118</v>
      </c>
      <c r="F298" s="19" t="s">
        <v>3047</v>
      </c>
      <c r="G298" s="16" t="s">
        <v>3048</v>
      </c>
      <c r="H298" s="17"/>
      <c r="I298" s="115" t="str">
        <f t="shared" ca="1" si="47"/>
        <v>.</v>
      </c>
      <c r="J298" s="16" t="s">
        <v>2856</v>
      </c>
      <c r="K298" s="16" t="s">
        <v>3037</v>
      </c>
      <c r="L298" s="16" t="s">
        <v>2857</v>
      </c>
      <c r="M298" s="16" t="s">
        <v>183</v>
      </c>
      <c r="N298" s="15">
        <v>1</v>
      </c>
      <c r="O298" s="15">
        <v>1972</v>
      </c>
      <c r="P298" s="15">
        <v>12</v>
      </c>
      <c r="Q298" s="18">
        <v>9</v>
      </c>
      <c r="R298" s="18" t="s">
        <v>3038</v>
      </c>
      <c r="S298" s="20" t="s">
        <v>2889</v>
      </c>
      <c r="T298" s="20"/>
      <c r="U298" s="69">
        <v>103</v>
      </c>
      <c r="V298" s="45" t="str">
        <f t="shared" si="46"/>
        <v>低湿度室内気候におけるねむ気発生現象に関する研究</v>
      </c>
      <c r="W298" s="70"/>
      <c r="X298" s="88">
        <v>288</v>
      </c>
      <c r="Y298" s="66"/>
      <c r="Z298" s="16"/>
    </row>
    <row r="299" spans="1:26" s="13" customFormat="1" ht="13.5" hidden="1" customHeight="1">
      <c r="A299" s="18">
        <v>11</v>
      </c>
      <c r="B299" s="32">
        <f t="shared" ca="1" si="48"/>
        <v>1973</v>
      </c>
      <c r="C299" s="15">
        <v>3</v>
      </c>
      <c r="D299" s="18">
        <v>16</v>
      </c>
      <c r="E299" s="15">
        <v>118</v>
      </c>
      <c r="F299" s="19" t="s">
        <v>3049</v>
      </c>
      <c r="G299" s="16" t="s">
        <v>3050</v>
      </c>
      <c r="H299" s="17"/>
      <c r="I299" s="115" t="str">
        <f t="shared" ca="1" si="47"/>
        <v>.</v>
      </c>
      <c r="J299" s="16" t="s">
        <v>2856</v>
      </c>
      <c r="K299" s="16" t="s">
        <v>3037</v>
      </c>
      <c r="L299" s="16" t="s">
        <v>2857</v>
      </c>
      <c r="M299" s="16" t="s">
        <v>183</v>
      </c>
      <c r="N299" s="15">
        <v>1</v>
      </c>
      <c r="O299" s="15">
        <v>1972</v>
      </c>
      <c r="P299" s="15">
        <v>12</v>
      </c>
      <c r="Q299" s="18">
        <v>9</v>
      </c>
      <c r="R299" s="18" t="s">
        <v>3038</v>
      </c>
      <c r="S299" s="20" t="s">
        <v>2889</v>
      </c>
      <c r="T299" s="20"/>
      <c r="U299" s="69">
        <v>103</v>
      </c>
      <c r="V299" s="45" t="str">
        <f t="shared" si="46"/>
        <v>「刺激の法則」についての実験</v>
      </c>
      <c r="W299" s="70"/>
      <c r="X299" s="88">
        <v>289</v>
      </c>
      <c r="Y299" s="66"/>
      <c r="Z299" s="16"/>
    </row>
    <row r="300" spans="1:26" s="13" customFormat="1" ht="13.5" hidden="1" customHeight="1">
      <c r="A300" s="18">
        <v>11</v>
      </c>
      <c r="B300" s="32">
        <f t="shared" ca="1" si="48"/>
        <v>1973</v>
      </c>
      <c r="C300" s="15">
        <v>3</v>
      </c>
      <c r="D300" s="18">
        <v>17</v>
      </c>
      <c r="E300" s="15">
        <v>119</v>
      </c>
      <c r="F300" s="19" t="s">
        <v>3051</v>
      </c>
      <c r="G300" s="16" t="s">
        <v>2695</v>
      </c>
      <c r="H300" s="17"/>
      <c r="I300" s="115" t="str">
        <f t="shared" ca="1" si="47"/>
        <v>.</v>
      </c>
      <c r="J300" s="16" t="s">
        <v>2856</v>
      </c>
      <c r="K300" s="16" t="s">
        <v>3037</v>
      </c>
      <c r="L300" s="16" t="s">
        <v>2857</v>
      </c>
      <c r="M300" s="16" t="s">
        <v>183</v>
      </c>
      <c r="N300" s="15">
        <v>1</v>
      </c>
      <c r="O300" s="15">
        <v>1972</v>
      </c>
      <c r="P300" s="15">
        <v>12</v>
      </c>
      <c r="Q300" s="18">
        <v>9</v>
      </c>
      <c r="R300" s="18" t="s">
        <v>3038</v>
      </c>
      <c r="S300" s="20" t="s">
        <v>2889</v>
      </c>
      <c r="T300" s="20"/>
      <c r="U300" s="69">
        <v>103</v>
      </c>
      <c r="V300" s="45" t="str">
        <f t="shared" si="46"/>
        <v>動作の技術的要素と体力的要素－キックの動作について－</v>
      </c>
      <c r="W300" s="70"/>
      <c r="X300" s="88">
        <v>290</v>
      </c>
      <c r="Y300" s="66"/>
      <c r="Z300" s="16"/>
    </row>
    <row r="301" spans="1:26" s="13" customFormat="1" ht="13.5" hidden="1" customHeight="1">
      <c r="A301" s="18">
        <v>11</v>
      </c>
      <c r="B301" s="32">
        <f t="shared" ca="1" si="48"/>
        <v>1973</v>
      </c>
      <c r="C301" s="15">
        <v>3</v>
      </c>
      <c r="D301" s="18">
        <v>17</v>
      </c>
      <c r="E301" s="15">
        <v>119</v>
      </c>
      <c r="F301" s="19" t="s">
        <v>3052</v>
      </c>
      <c r="G301" s="16" t="s">
        <v>3053</v>
      </c>
      <c r="H301" s="17"/>
      <c r="I301" s="115" t="str">
        <f t="shared" ca="1" si="47"/>
        <v>.</v>
      </c>
      <c r="J301" s="16" t="s">
        <v>2856</v>
      </c>
      <c r="K301" s="16" t="s">
        <v>3037</v>
      </c>
      <c r="L301" s="16" t="s">
        <v>2857</v>
      </c>
      <c r="M301" s="16" t="s">
        <v>183</v>
      </c>
      <c r="N301" s="15">
        <v>1</v>
      </c>
      <c r="O301" s="15">
        <v>1972</v>
      </c>
      <c r="P301" s="15">
        <v>12</v>
      </c>
      <c r="Q301" s="18">
        <v>9</v>
      </c>
      <c r="R301" s="18" t="s">
        <v>3038</v>
      </c>
      <c r="S301" s="20" t="s">
        <v>2889</v>
      </c>
      <c r="T301" s="20"/>
      <c r="U301" s="69">
        <v>103</v>
      </c>
      <c r="V301" s="45" t="str">
        <f t="shared" si="46"/>
        <v>精神作業が心拍間隔の変動に及ぼす影響について</v>
      </c>
      <c r="W301" s="70"/>
      <c r="X301" s="88">
        <v>291</v>
      </c>
      <c r="Y301" s="66"/>
      <c r="Z301" s="16"/>
    </row>
    <row r="302" spans="1:26" s="13" customFormat="1" ht="13.5" hidden="1" customHeight="1">
      <c r="A302" s="18">
        <v>11</v>
      </c>
      <c r="B302" s="32">
        <f t="shared" ca="1" si="48"/>
        <v>1973</v>
      </c>
      <c r="C302" s="15">
        <v>3</v>
      </c>
      <c r="D302" s="18">
        <v>18</v>
      </c>
      <c r="E302" s="15">
        <v>120</v>
      </c>
      <c r="F302" s="19" t="s">
        <v>3054</v>
      </c>
      <c r="G302" s="16" t="s">
        <v>3055</v>
      </c>
      <c r="H302" s="17"/>
      <c r="I302" s="115" t="str">
        <f t="shared" ca="1" si="47"/>
        <v>.</v>
      </c>
      <c r="J302" s="16" t="s">
        <v>2856</v>
      </c>
      <c r="K302" s="16" t="s">
        <v>3037</v>
      </c>
      <c r="L302" s="16" t="s">
        <v>2857</v>
      </c>
      <c r="M302" s="16" t="s">
        <v>183</v>
      </c>
      <c r="N302" s="15">
        <v>1</v>
      </c>
      <c r="O302" s="15">
        <v>1972</v>
      </c>
      <c r="P302" s="15">
        <v>12</v>
      </c>
      <c r="Q302" s="18">
        <v>9</v>
      </c>
      <c r="R302" s="18" t="s">
        <v>3038</v>
      </c>
      <c r="S302" s="20" t="s">
        <v>2889</v>
      </c>
      <c r="T302" s="20"/>
      <c r="U302" s="69">
        <v>103</v>
      </c>
      <c r="V302" s="45" t="str">
        <f t="shared" si="46"/>
        <v>自転車運動によるトレーニングについて</v>
      </c>
      <c r="W302" s="70"/>
      <c r="X302" s="88">
        <v>292</v>
      </c>
      <c r="Y302" s="66"/>
      <c r="Z302" s="16"/>
    </row>
    <row r="303" spans="1:26" s="12" customFormat="1" ht="13.5" hidden="1" customHeight="1">
      <c r="A303" s="18">
        <v>11</v>
      </c>
      <c r="B303" s="32">
        <f t="shared" ca="1" si="48"/>
        <v>1973</v>
      </c>
      <c r="C303" s="15">
        <v>3</v>
      </c>
      <c r="D303" s="18">
        <v>18</v>
      </c>
      <c r="E303" s="15">
        <v>120</v>
      </c>
      <c r="F303" s="16" t="s">
        <v>3056</v>
      </c>
      <c r="G303" s="16" t="s">
        <v>6958</v>
      </c>
      <c r="H303" s="17"/>
      <c r="I303" s="115" t="str">
        <f t="shared" ca="1" si="47"/>
        <v>.</v>
      </c>
      <c r="J303" s="21" t="s">
        <v>878</v>
      </c>
      <c r="K303" s="16" t="s">
        <v>3037</v>
      </c>
      <c r="L303" s="16" t="s">
        <v>7004</v>
      </c>
      <c r="M303" s="16" t="s">
        <v>1302</v>
      </c>
      <c r="N303" s="15">
        <v>1</v>
      </c>
      <c r="O303" s="15">
        <v>1972</v>
      </c>
      <c r="P303" s="15">
        <v>12</v>
      </c>
      <c r="Q303" s="18">
        <v>9</v>
      </c>
      <c r="R303" s="18" t="s">
        <v>3038</v>
      </c>
      <c r="S303" s="20" t="s">
        <v>2889</v>
      </c>
      <c r="T303" s="20"/>
      <c r="U303" s="69">
        <v>103</v>
      </c>
      <c r="V303" s="45" t="str">
        <f t="shared" si="46"/>
        <v>乳幼児の健康のための衣服</v>
      </c>
      <c r="W303" s="70"/>
      <c r="X303" s="88">
        <v>293</v>
      </c>
      <c r="Y303" s="66"/>
      <c r="Z303" s="16"/>
    </row>
    <row r="304" spans="1:26" s="12" customFormat="1" ht="13.5" hidden="1" customHeight="1">
      <c r="A304" s="18">
        <v>11</v>
      </c>
      <c r="B304" s="32">
        <f t="shared" ca="1" si="48"/>
        <v>1973</v>
      </c>
      <c r="C304" s="15">
        <v>3</v>
      </c>
      <c r="D304" s="18">
        <v>18</v>
      </c>
      <c r="E304" s="15">
        <v>120</v>
      </c>
      <c r="F304" s="19" t="s">
        <v>3057</v>
      </c>
      <c r="G304" s="16" t="s">
        <v>3058</v>
      </c>
      <c r="H304" s="17" t="s">
        <v>3056</v>
      </c>
      <c r="I304" s="115" t="str">
        <f t="shared" ca="1" si="47"/>
        <v>.</v>
      </c>
      <c r="J304" s="21" t="s">
        <v>1287</v>
      </c>
      <c r="K304" s="16" t="s">
        <v>3037</v>
      </c>
      <c r="L304" s="16" t="s">
        <v>2918</v>
      </c>
      <c r="M304" s="16" t="s">
        <v>183</v>
      </c>
      <c r="N304" s="15">
        <v>1</v>
      </c>
      <c r="O304" s="15">
        <v>1972</v>
      </c>
      <c r="P304" s="15">
        <v>12</v>
      </c>
      <c r="Q304" s="18">
        <v>9</v>
      </c>
      <c r="R304" s="18" t="s">
        <v>3038</v>
      </c>
      <c r="S304" s="20" t="s">
        <v>2889</v>
      </c>
      <c r="T304" s="20"/>
      <c r="U304" s="69">
        <v>103</v>
      </c>
      <c r="V304" s="45" t="str">
        <f t="shared" si="46"/>
        <v>乳幼児の健康のための衣服被服衛生学の立場から</v>
      </c>
      <c r="W304" s="70"/>
      <c r="X304" s="88">
        <v>294</v>
      </c>
      <c r="Y304" s="66"/>
      <c r="Z304" s="16"/>
    </row>
    <row r="305" spans="1:26" s="12" customFormat="1" ht="13.5" hidden="1" customHeight="1">
      <c r="A305" s="18">
        <v>11</v>
      </c>
      <c r="B305" s="32">
        <f t="shared" ca="1" si="48"/>
        <v>1973</v>
      </c>
      <c r="C305" s="15">
        <v>3</v>
      </c>
      <c r="D305" s="18">
        <v>18</v>
      </c>
      <c r="E305" s="15">
        <v>120</v>
      </c>
      <c r="F305" s="19" t="s">
        <v>3059</v>
      </c>
      <c r="G305" s="16" t="s">
        <v>3060</v>
      </c>
      <c r="H305" s="17" t="s">
        <v>3056</v>
      </c>
      <c r="I305" s="115" t="str">
        <f t="shared" ca="1" si="47"/>
        <v>.</v>
      </c>
      <c r="J305" s="21" t="s">
        <v>1287</v>
      </c>
      <c r="K305" s="16" t="s">
        <v>3037</v>
      </c>
      <c r="L305" s="16" t="s">
        <v>2918</v>
      </c>
      <c r="M305" s="16" t="s">
        <v>183</v>
      </c>
      <c r="N305" s="15">
        <v>1</v>
      </c>
      <c r="O305" s="15">
        <v>1972</v>
      </c>
      <c r="P305" s="15">
        <v>12</v>
      </c>
      <c r="Q305" s="18">
        <v>9</v>
      </c>
      <c r="R305" s="18" t="s">
        <v>3038</v>
      </c>
      <c r="S305" s="20" t="s">
        <v>2889</v>
      </c>
      <c r="T305" s="20"/>
      <c r="U305" s="69">
        <v>103</v>
      </c>
      <c r="V305" s="45" t="str">
        <f t="shared" si="46"/>
        <v>乳幼児の健康のための衣服被服構成学の立場から</v>
      </c>
      <c r="W305" s="70"/>
      <c r="X305" s="88">
        <v>295</v>
      </c>
      <c r="Y305" s="66"/>
      <c r="Z305" s="16"/>
    </row>
    <row r="306" spans="1:26" s="12" customFormat="1" ht="13.5" hidden="1" customHeight="1">
      <c r="A306" s="18">
        <v>11</v>
      </c>
      <c r="B306" s="32">
        <f t="shared" ca="1" si="48"/>
        <v>1973</v>
      </c>
      <c r="C306" s="15">
        <v>3</v>
      </c>
      <c r="D306" s="18">
        <v>19</v>
      </c>
      <c r="E306" s="15">
        <v>121</v>
      </c>
      <c r="F306" s="19" t="s">
        <v>3061</v>
      </c>
      <c r="G306" s="16" t="s">
        <v>3062</v>
      </c>
      <c r="H306" s="17" t="s">
        <v>3056</v>
      </c>
      <c r="I306" s="115" t="str">
        <f t="shared" ca="1" si="47"/>
        <v>.</v>
      </c>
      <c r="J306" s="21" t="s">
        <v>1287</v>
      </c>
      <c r="K306" s="16" t="s">
        <v>3037</v>
      </c>
      <c r="L306" s="16" t="s">
        <v>2918</v>
      </c>
      <c r="M306" s="16" t="s">
        <v>183</v>
      </c>
      <c r="N306" s="15">
        <v>1</v>
      </c>
      <c r="O306" s="15">
        <v>1972</v>
      </c>
      <c r="P306" s="15">
        <v>12</v>
      </c>
      <c r="Q306" s="18">
        <v>9</v>
      </c>
      <c r="R306" s="18" t="s">
        <v>3038</v>
      </c>
      <c r="S306" s="20" t="s">
        <v>2889</v>
      </c>
      <c r="T306" s="20"/>
      <c r="U306" s="69">
        <v>103</v>
      </c>
      <c r="V306" s="45" t="str">
        <f t="shared" si="46"/>
        <v>乳幼児の健康のための衣服被服材料学の立場から</v>
      </c>
      <c r="W306" s="70"/>
      <c r="X306" s="88">
        <v>296</v>
      </c>
      <c r="Y306" s="66"/>
      <c r="Z306" s="16"/>
    </row>
    <row r="307" spans="1:26" s="12" customFormat="1" ht="13.5" hidden="1" customHeight="1">
      <c r="A307" s="18">
        <v>11</v>
      </c>
      <c r="B307" s="32">
        <f t="shared" ca="1" si="48"/>
        <v>1973</v>
      </c>
      <c r="C307" s="15">
        <v>3</v>
      </c>
      <c r="D307" s="18">
        <v>19</v>
      </c>
      <c r="E307" s="15">
        <v>121</v>
      </c>
      <c r="F307" s="18" t="s">
        <v>7014</v>
      </c>
      <c r="G307" s="16" t="s">
        <v>3063</v>
      </c>
      <c r="H307" s="17" t="s">
        <v>7013</v>
      </c>
      <c r="I307" s="115" t="str">
        <f t="shared" ca="1" si="47"/>
        <v>.</v>
      </c>
      <c r="J307" s="21" t="s">
        <v>1287</v>
      </c>
      <c r="K307" s="16" t="s">
        <v>3037</v>
      </c>
      <c r="L307" s="16" t="s">
        <v>2918</v>
      </c>
      <c r="M307" s="16" t="s">
        <v>7078</v>
      </c>
      <c r="N307" s="15">
        <v>1</v>
      </c>
      <c r="O307" s="15">
        <v>1972</v>
      </c>
      <c r="P307" s="15">
        <v>12</v>
      </c>
      <c r="Q307" s="18">
        <v>9</v>
      </c>
      <c r="R307" s="18" t="s">
        <v>3038</v>
      </c>
      <c r="S307" s="20" t="s">
        <v>2889</v>
      </c>
      <c r="T307" s="20"/>
      <c r="U307" s="69">
        <v>103</v>
      </c>
      <c r="V307" s="45" t="str">
        <f t="shared" si="46"/>
        <v>乳幼児の健康のための衣服乳幼児の健康のための衣服：司会のまとめ</v>
      </c>
      <c r="W307" s="70"/>
      <c r="X307" s="88">
        <v>297</v>
      </c>
      <c r="Y307" s="66"/>
      <c r="Z307" s="16"/>
    </row>
    <row r="308" spans="1:26" s="12" customFormat="1" ht="13.5" hidden="1" customHeight="1">
      <c r="A308" s="18">
        <v>11</v>
      </c>
      <c r="B308" s="32">
        <f t="shared" ca="1" si="48"/>
        <v>1973</v>
      </c>
      <c r="C308" s="15">
        <v>3</v>
      </c>
      <c r="D308" s="18">
        <v>19</v>
      </c>
      <c r="E308" s="15">
        <v>121</v>
      </c>
      <c r="F308" s="16" t="s">
        <v>3065</v>
      </c>
      <c r="G308" s="16" t="s">
        <v>6959</v>
      </c>
      <c r="H308" s="17"/>
      <c r="I308" s="115" t="str">
        <f t="shared" ca="1" si="47"/>
        <v>.</v>
      </c>
      <c r="J308" s="21" t="s">
        <v>3064</v>
      </c>
      <c r="K308" s="16" t="s">
        <v>3037</v>
      </c>
      <c r="L308" s="16" t="s">
        <v>7004</v>
      </c>
      <c r="M308" s="16" t="s">
        <v>1302</v>
      </c>
      <c r="N308" s="15">
        <v>1</v>
      </c>
      <c r="O308" s="15">
        <v>1972</v>
      </c>
      <c r="P308" s="15">
        <v>12</v>
      </c>
      <c r="Q308" s="18">
        <v>9</v>
      </c>
      <c r="R308" s="18" t="s">
        <v>3038</v>
      </c>
      <c r="S308" s="20" t="s">
        <v>2889</v>
      </c>
      <c r="T308" s="20"/>
      <c r="U308" s="69">
        <v>103</v>
      </c>
      <c r="V308" s="45" t="str">
        <f t="shared" si="46"/>
        <v>行動科学への展開</v>
      </c>
      <c r="W308" s="70"/>
      <c r="X308" s="88">
        <v>298</v>
      </c>
      <c r="Y308" s="66"/>
      <c r="Z308" s="16"/>
    </row>
    <row r="309" spans="1:26" s="12" customFormat="1" ht="13.5" hidden="1" customHeight="1">
      <c r="A309" s="18">
        <v>11</v>
      </c>
      <c r="B309" s="32">
        <f t="shared" ca="1" si="48"/>
        <v>1973</v>
      </c>
      <c r="C309" s="15">
        <v>3</v>
      </c>
      <c r="D309" s="18">
        <v>19</v>
      </c>
      <c r="E309" s="15">
        <v>121</v>
      </c>
      <c r="F309" s="19" t="s">
        <v>2985</v>
      </c>
      <c r="G309" s="16" t="s">
        <v>3066</v>
      </c>
      <c r="H309" s="17" t="s">
        <v>3065</v>
      </c>
      <c r="I309" s="115" t="str">
        <f t="shared" ca="1" si="47"/>
        <v>.</v>
      </c>
      <c r="J309" s="21" t="s">
        <v>1287</v>
      </c>
      <c r="K309" s="16" t="s">
        <v>3037</v>
      </c>
      <c r="L309" s="16" t="s">
        <v>2918</v>
      </c>
      <c r="M309" s="16" t="s">
        <v>183</v>
      </c>
      <c r="N309" s="15">
        <v>1</v>
      </c>
      <c r="O309" s="15">
        <v>1972</v>
      </c>
      <c r="P309" s="15">
        <v>12</v>
      </c>
      <c r="Q309" s="18">
        <v>9</v>
      </c>
      <c r="R309" s="18" t="s">
        <v>3038</v>
      </c>
      <c r="S309" s="20" t="s">
        <v>2889</v>
      </c>
      <c r="T309" s="20"/>
      <c r="U309" s="69">
        <v>103</v>
      </c>
      <c r="V309" s="45" t="str">
        <f t="shared" si="46"/>
        <v>行動科学への展開単純反応時間における知覚系と運動系の関係</v>
      </c>
      <c r="W309" s="70"/>
      <c r="X309" s="88">
        <v>299</v>
      </c>
      <c r="Y309" s="66"/>
      <c r="Z309" s="16"/>
    </row>
    <row r="310" spans="1:26" s="12" customFormat="1" ht="13.5" hidden="1" customHeight="1">
      <c r="A310" s="18">
        <v>11</v>
      </c>
      <c r="B310" s="32">
        <f t="shared" ca="1" si="48"/>
        <v>1973</v>
      </c>
      <c r="C310" s="15">
        <v>3</v>
      </c>
      <c r="D310" s="18">
        <v>20</v>
      </c>
      <c r="E310" s="15">
        <v>122</v>
      </c>
      <c r="F310" s="19" t="s">
        <v>3067</v>
      </c>
      <c r="G310" s="16" t="s">
        <v>2683</v>
      </c>
      <c r="H310" s="17" t="s">
        <v>3065</v>
      </c>
      <c r="I310" s="115" t="str">
        <f t="shared" ca="1" si="47"/>
        <v>.</v>
      </c>
      <c r="J310" s="21" t="s">
        <v>1287</v>
      </c>
      <c r="K310" s="16" t="s">
        <v>3037</v>
      </c>
      <c r="L310" s="16" t="s">
        <v>2918</v>
      </c>
      <c r="M310" s="16" t="s">
        <v>183</v>
      </c>
      <c r="N310" s="15">
        <v>1</v>
      </c>
      <c r="O310" s="15">
        <v>1972</v>
      </c>
      <c r="P310" s="15">
        <v>12</v>
      </c>
      <c r="Q310" s="18">
        <v>9</v>
      </c>
      <c r="R310" s="18" t="s">
        <v>3038</v>
      </c>
      <c r="S310" s="20" t="s">
        <v>2889</v>
      </c>
      <c r="T310" s="20"/>
      <c r="U310" s="69">
        <v>103</v>
      </c>
      <c r="V310" s="45" t="str">
        <f t="shared" si="46"/>
        <v>行動科学への展開筋力発揮における誤差の問題について</v>
      </c>
      <c r="W310" s="70"/>
      <c r="X310" s="88">
        <v>300</v>
      </c>
      <c r="Y310" s="66"/>
      <c r="Z310" s="16"/>
    </row>
    <row r="311" spans="1:26" s="12" customFormat="1" ht="13.5" hidden="1" customHeight="1">
      <c r="A311" s="18">
        <v>11</v>
      </c>
      <c r="B311" s="32">
        <f t="shared" ca="1" si="48"/>
        <v>1973</v>
      </c>
      <c r="C311" s="15">
        <v>3</v>
      </c>
      <c r="D311" s="18">
        <v>20</v>
      </c>
      <c r="E311" s="15">
        <v>122</v>
      </c>
      <c r="F311" s="19" t="s">
        <v>3069</v>
      </c>
      <c r="G311" s="16" t="s">
        <v>3070</v>
      </c>
      <c r="H311" s="17" t="s">
        <v>3065</v>
      </c>
      <c r="I311" s="115" t="str">
        <f t="shared" ca="1" si="47"/>
        <v>.</v>
      </c>
      <c r="J311" s="21" t="s">
        <v>1287</v>
      </c>
      <c r="K311" s="16" t="s">
        <v>3037</v>
      </c>
      <c r="L311" s="16" t="s">
        <v>2918</v>
      </c>
      <c r="M311" s="16" t="s">
        <v>183</v>
      </c>
      <c r="N311" s="15">
        <v>1</v>
      </c>
      <c r="O311" s="15">
        <v>1972</v>
      </c>
      <c r="P311" s="15">
        <v>12</v>
      </c>
      <c r="Q311" s="18">
        <v>9</v>
      </c>
      <c r="R311" s="18" t="s">
        <v>3038</v>
      </c>
      <c r="S311" s="20" t="s">
        <v>2889</v>
      </c>
      <c r="T311" s="20"/>
      <c r="U311" s="69">
        <v>103</v>
      </c>
      <c r="V311" s="45" t="str">
        <f t="shared" si="46"/>
        <v>行動科学への展開自動車交通騒音レベル変動とやかましさについて</v>
      </c>
      <c r="W311" s="70"/>
      <c r="X311" s="88">
        <v>301</v>
      </c>
      <c r="Y311" s="66"/>
      <c r="Z311" s="16"/>
    </row>
    <row r="312" spans="1:26" s="12" customFormat="1" ht="13.5" hidden="1" customHeight="1">
      <c r="A312" s="18">
        <v>11</v>
      </c>
      <c r="B312" s="32">
        <f t="shared" ca="1" si="48"/>
        <v>1973</v>
      </c>
      <c r="C312" s="15">
        <v>3</v>
      </c>
      <c r="D312" s="18">
        <v>20</v>
      </c>
      <c r="E312" s="15">
        <v>122</v>
      </c>
      <c r="F312" s="19" t="s">
        <v>3071</v>
      </c>
      <c r="G312" s="16" t="s">
        <v>3072</v>
      </c>
      <c r="H312" s="17" t="s">
        <v>3065</v>
      </c>
      <c r="I312" s="115" t="str">
        <f t="shared" ca="1" si="47"/>
        <v>.</v>
      </c>
      <c r="J312" s="21" t="s">
        <v>1287</v>
      </c>
      <c r="K312" s="16" t="s">
        <v>3037</v>
      </c>
      <c r="L312" s="16" t="s">
        <v>2918</v>
      </c>
      <c r="M312" s="16" t="s">
        <v>1302</v>
      </c>
      <c r="N312" s="15">
        <v>1</v>
      </c>
      <c r="O312" s="15">
        <v>1972</v>
      </c>
      <c r="P312" s="15">
        <v>12</v>
      </c>
      <c r="Q312" s="18">
        <v>9</v>
      </c>
      <c r="R312" s="18" t="s">
        <v>3038</v>
      </c>
      <c r="S312" s="20" t="s">
        <v>2889</v>
      </c>
      <c r="T312" s="20"/>
      <c r="U312" s="69">
        <v>103</v>
      </c>
      <c r="V312" s="45" t="str">
        <f t="shared" si="46"/>
        <v>行動科学への展開衝撃音のラウドネスとうるさゝについて</v>
      </c>
      <c r="W312" s="70"/>
      <c r="X312" s="88">
        <v>302</v>
      </c>
      <c r="Y312" s="66"/>
      <c r="Z312" s="16"/>
    </row>
    <row r="313" spans="1:26" s="12" customFormat="1" ht="13.5" hidden="1" customHeight="1">
      <c r="A313" s="18">
        <v>11</v>
      </c>
      <c r="B313" s="32">
        <f t="shared" ca="1" si="48"/>
        <v>1973</v>
      </c>
      <c r="C313" s="15">
        <v>3</v>
      </c>
      <c r="D313" s="18">
        <v>20</v>
      </c>
      <c r="E313" s="15">
        <v>122</v>
      </c>
      <c r="F313" s="19" t="s">
        <v>3073</v>
      </c>
      <c r="G313" s="16" t="s">
        <v>3074</v>
      </c>
      <c r="H313" s="17" t="s">
        <v>3065</v>
      </c>
      <c r="I313" s="115" t="str">
        <f t="shared" ca="1" si="47"/>
        <v>.</v>
      </c>
      <c r="J313" s="21" t="s">
        <v>1287</v>
      </c>
      <c r="K313" s="16" t="s">
        <v>3037</v>
      </c>
      <c r="L313" s="16" t="s">
        <v>2918</v>
      </c>
      <c r="M313" s="16" t="s">
        <v>1302</v>
      </c>
      <c r="N313" s="15">
        <v>1</v>
      </c>
      <c r="O313" s="15">
        <v>1972</v>
      </c>
      <c r="P313" s="15">
        <v>12</v>
      </c>
      <c r="Q313" s="18">
        <v>9</v>
      </c>
      <c r="R313" s="18" t="s">
        <v>3038</v>
      </c>
      <c r="S313" s="20" t="s">
        <v>2889</v>
      </c>
      <c r="T313" s="20"/>
      <c r="U313" s="69">
        <v>103</v>
      </c>
      <c r="V313" s="45" t="str">
        <f t="shared" si="46"/>
        <v>行動科学への展開運転時の大脳活動の動態について</v>
      </c>
      <c r="W313" s="70"/>
      <c r="X313" s="88">
        <v>303</v>
      </c>
      <c r="Y313" s="66"/>
      <c r="Z313" s="16"/>
    </row>
    <row r="314" spans="1:26" ht="13.5" hidden="1" customHeight="1">
      <c r="A314" s="29">
        <f t="shared" ref="A314:A337" ca="1" si="49">IF(LEN($J314)&gt;0,IF($J314="●",K314,OFFSET(A314,IF(LEN(OFFSET(A314,-1,0))&gt;=1,-1,-2),0)),"")</f>
        <v>11</v>
      </c>
      <c r="B314" s="32">
        <f t="shared" ca="1" si="48"/>
        <v>1973</v>
      </c>
      <c r="C314" s="32">
        <f t="shared" ref="C314:C337" ca="1" si="50">IF(LEN($J314)&gt;0,IF($J314="●",O314,OFFSET(C314,IF(LEN(OFFSET(C314,-1,0))&gt;=1,-1,-2),0)),"")</f>
        <v>3</v>
      </c>
      <c r="D314" s="28">
        <v>20</v>
      </c>
      <c r="E314" s="32">
        <f t="shared" ref="E314:E337" ca="1" si="51">IF(LEN($J314)&gt;0,IF($J314="●",U314,IF(LEN(D314)&gt;0,U314+D314-1,"")),"")</f>
        <v>122</v>
      </c>
      <c r="F314" s="28" t="str">
        <f>IF(RIGHT(L314,1)=$W$24,"",M314&amp;$W$25)&amp;J314&amp;$W$22&amp;K314&amp;IF(AND(LEN(N314)&gt;0,LEN(N314)&lt;4)," 第"&amp;N314&amp;$W$21,N314)&amp;$W$23&amp;O314&amp;"/"&amp;P314&amp;IF(RIGHT(L314,1)=$W$24,"/"&amp;Q314,"")&amp;"、"&amp;S314&amp;"、"&amp;R314&amp;IF(LEN(H314)&gt;0,$W$27&amp;H314,"")&amp;IF(RIGHT(L314,1)=$W$24,"",$W$26)</f>
        <v>開催記(大会．九 第1回　1972/12、久留米大、久留米市)</v>
      </c>
      <c r="G314" s="40" t="s">
        <v>1291</v>
      </c>
      <c r="H314" s="41" t="s">
        <v>2820</v>
      </c>
      <c r="I314" s="115" t="str">
        <f t="shared" ca="1" si="47"/>
        <v>.</v>
      </c>
      <c r="J314" s="40" t="s">
        <v>1487</v>
      </c>
      <c r="K314" s="16" t="s">
        <v>3037</v>
      </c>
      <c r="L314" s="40" t="s">
        <v>6949</v>
      </c>
      <c r="M314" s="40" t="s">
        <v>313</v>
      </c>
      <c r="N314" s="47">
        <v>1</v>
      </c>
      <c r="O314" s="47">
        <v>1972</v>
      </c>
      <c r="P314" s="47">
        <v>12</v>
      </c>
      <c r="Q314" s="40" t="s">
        <v>290</v>
      </c>
      <c r="R314" s="40" t="s">
        <v>1912</v>
      </c>
      <c r="S314" s="48" t="s">
        <v>1913</v>
      </c>
      <c r="T314" s="48"/>
      <c r="U314" s="31">
        <f t="shared" ref="U314:U337" ca="1" si="52">IF(LEN($J314)&gt;0,IF($J314="●",Q314,OFFSET(U314,IF(LEN(OFFSET(U314,-1,0))&gt;=1,-1,-2),0)),"")</f>
        <v>103</v>
      </c>
      <c r="V314" s="45" t="str">
        <f t="shared" si="46"/>
        <v>開催記(大会．九 第1回　1972/12、久留米大、久留米市)</v>
      </c>
      <c r="W314" s="51"/>
      <c r="X314" s="88">
        <v>304</v>
      </c>
      <c r="Y314" s="65"/>
      <c r="Z314" s="46"/>
    </row>
    <row r="315" spans="1:26" ht="13.5" hidden="1" customHeight="1">
      <c r="A315" s="29">
        <f t="shared" ca="1" si="49"/>
        <v>11</v>
      </c>
      <c r="B315" s="32">
        <f t="shared" ca="1" si="48"/>
        <v>1973</v>
      </c>
      <c r="C315" s="32">
        <f t="shared" ca="1" si="50"/>
        <v>3</v>
      </c>
      <c r="D315" s="28">
        <v>20</v>
      </c>
      <c r="E315" s="32">
        <f t="shared" ca="1" si="51"/>
        <v>122</v>
      </c>
      <c r="F315" s="40" t="s">
        <v>1903</v>
      </c>
      <c r="G315" s="40" t="s">
        <v>1904</v>
      </c>
      <c r="H315" s="43"/>
      <c r="I315" s="115" t="str">
        <f t="shared" ca="1" si="47"/>
        <v>.</v>
      </c>
      <c r="J315" s="40" t="s">
        <v>1487</v>
      </c>
      <c r="K315" s="16" t="s">
        <v>3037</v>
      </c>
      <c r="L315" s="40" t="s">
        <v>313</v>
      </c>
      <c r="M315" s="40" t="s">
        <v>7616</v>
      </c>
      <c r="N315" s="47">
        <v>1</v>
      </c>
      <c r="O315" s="47">
        <v>1972</v>
      </c>
      <c r="P315" s="47">
        <v>12</v>
      </c>
      <c r="Q315" s="40" t="s">
        <v>290</v>
      </c>
      <c r="R315" s="40" t="s">
        <v>1912</v>
      </c>
      <c r="S315" s="48" t="s">
        <v>1913</v>
      </c>
      <c r="T315" s="48"/>
      <c r="U315" s="31">
        <f t="shared" ca="1" si="52"/>
        <v>103</v>
      </c>
      <c r="V315" s="45" t="str">
        <f t="shared" si="46"/>
        <v>第1回九州地方の印象</v>
      </c>
      <c r="W315" s="51"/>
      <c r="X315" s="88">
        <v>305</v>
      </c>
      <c r="Y315" s="65"/>
      <c r="Z315" s="46"/>
    </row>
    <row r="316" spans="1:26" ht="13.5" hidden="1" customHeight="1">
      <c r="A316" s="29">
        <f t="shared" ca="1" si="49"/>
        <v>11</v>
      </c>
      <c r="B316" s="32">
        <f t="shared" ca="1" si="48"/>
        <v>1973</v>
      </c>
      <c r="C316" s="32">
        <f t="shared" ca="1" si="50"/>
        <v>3</v>
      </c>
      <c r="D316" s="28">
        <v>21</v>
      </c>
      <c r="E316" s="32">
        <f t="shared" ca="1" si="51"/>
        <v>123</v>
      </c>
      <c r="F316" s="40" t="s">
        <v>1905</v>
      </c>
      <c r="G316" s="40" t="s">
        <v>1906</v>
      </c>
      <c r="H316" s="43" t="s">
        <v>7132</v>
      </c>
      <c r="I316" s="115" t="str">
        <f t="shared" ca="1" si="47"/>
        <v>.</v>
      </c>
      <c r="J316" s="40" t="s">
        <v>7205</v>
      </c>
      <c r="K316" s="40" t="s">
        <v>7633</v>
      </c>
      <c r="L316" s="43"/>
      <c r="M316" s="40" t="s">
        <v>7635</v>
      </c>
      <c r="N316" s="47"/>
      <c r="O316" s="47"/>
      <c r="P316" s="47"/>
      <c r="Q316" s="40"/>
      <c r="R316" s="40"/>
      <c r="S316" s="48"/>
      <c r="T316" s="48"/>
      <c r="U316" s="31">
        <f t="shared" ca="1" si="52"/>
        <v>103</v>
      </c>
      <c r="V316" s="45" t="str">
        <f t="shared" si="46"/>
        <v>国際西欧の関連研究見聞記</v>
      </c>
      <c r="W316" s="51"/>
      <c r="X316" s="88">
        <v>306</v>
      </c>
      <c r="Y316" s="65"/>
      <c r="Z316" s="46"/>
    </row>
    <row r="317" spans="1:26" ht="13.5" hidden="1" customHeight="1">
      <c r="A317" s="29">
        <f t="shared" ca="1" si="49"/>
        <v>11</v>
      </c>
      <c r="B317" s="32">
        <f t="shared" ca="1" si="48"/>
        <v>1973</v>
      </c>
      <c r="C317" s="32">
        <f t="shared" ca="1" si="50"/>
        <v>3</v>
      </c>
      <c r="D317" s="28">
        <v>23</v>
      </c>
      <c r="E317" s="32">
        <f t="shared" ca="1" si="51"/>
        <v>125</v>
      </c>
      <c r="F317" s="40" t="s">
        <v>1907</v>
      </c>
      <c r="G317" s="40" t="s">
        <v>1908</v>
      </c>
      <c r="H317" s="43"/>
      <c r="I317" s="115" t="str">
        <f t="shared" ca="1" si="47"/>
        <v>.</v>
      </c>
      <c r="J317" s="40" t="s">
        <v>1700</v>
      </c>
      <c r="K317" s="40" t="s">
        <v>1300</v>
      </c>
      <c r="L317" s="43"/>
      <c r="M317" s="40"/>
      <c r="N317" s="47"/>
      <c r="O317" s="47"/>
      <c r="P317" s="47"/>
      <c r="Q317" s="40"/>
      <c r="R317" s="40"/>
      <c r="S317" s="48"/>
      <c r="T317" s="48"/>
      <c r="U317" s="31">
        <f t="shared" ca="1" si="52"/>
        <v>103</v>
      </c>
      <c r="V317" s="45" t="str">
        <f t="shared" si="46"/>
        <v>九州大学教養部保険体育学教室の紹介</v>
      </c>
      <c r="W317" s="51"/>
      <c r="X317" s="88">
        <v>307</v>
      </c>
      <c r="Y317" s="65"/>
      <c r="Z317" s="46"/>
    </row>
    <row r="318" spans="1:26" ht="13.5" hidden="1" customHeight="1">
      <c r="A318" s="29">
        <f t="shared" ca="1" si="49"/>
        <v>11</v>
      </c>
      <c r="B318" s="32">
        <f t="shared" ca="1" si="48"/>
        <v>1973</v>
      </c>
      <c r="C318" s="32">
        <f t="shared" ca="1" si="50"/>
        <v>3</v>
      </c>
      <c r="D318" s="28">
        <v>24</v>
      </c>
      <c r="E318" s="32">
        <f t="shared" ca="1" si="51"/>
        <v>126</v>
      </c>
      <c r="F318" s="40" t="s">
        <v>1909</v>
      </c>
      <c r="G318" s="40"/>
      <c r="H318" s="43"/>
      <c r="I318" s="115" t="str">
        <f t="shared" ca="1" si="47"/>
        <v>.</v>
      </c>
      <c r="J318" s="40" t="s">
        <v>1487</v>
      </c>
      <c r="K318" s="40" t="s">
        <v>2555</v>
      </c>
      <c r="L318" s="40" t="s">
        <v>7615</v>
      </c>
      <c r="M318" s="40" t="s">
        <v>2638</v>
      </c>
      <c r="N318" s="47">
        <v>6</v>
      </c>
      <c r="O318" s="47">
        <v>1973</v>
      </c>
      <c r="P318" s="47">
        <v>6</v>
      </c>
      <c r="Q318" s="40" t="s">
        <v>1914</v>
      </c>
      <c r="R318" s="40" t="s">
        <v>1915</v>
      </c>
      <c r="S318" s="48" t="s">
        <v>1916</v>
      </c>
      <c r="T318" s="48"/>
      <c r="U318" s="31">
        <f t="shared" ca="1" si="52"/>
        <v>103</v>
      </c>
      <c r="V318" s="45" t="str">
        <f t="shared" si="46"/>
        <v>人類働態学研究会第6回大会案内</v>
      </c>
      <c r="W318" s="51"/>
      <c r="X318" s="88">
        <v>308</v>
      </c>
      <c r="Y318" s="65"/>
      <c r="Z318" s="46"/>
    </row>
    <row r="319" spans="1:26" ht="13.5" hidden="1" customHeight="1">
      <c r="A319" s="29">
        <f t="shared" ca="1" si="49"/>
        <v>11</v>
      </c>
      <c r="B319" s="32">
        <f t="shared" ca="1" si="48"/>
        <v>1973</v>
      </c>
      <c r="C319" s="32">
        <f t="shared" ca="1" si="50"/>
        <v>3</v>
      </c>
      <c r="D319" s="28">
        <v>24</v>
      </c>
      <c r="E319" s="32">
        <f t="shared" ca="1" si="51"/>
        <v>126</v>
      </c>
      <c r="F319" s="28" t="str">
        <f t="shared" ref="F319:F320" si="53">H319&amp;IF(LEN(O319)&gt;0,$W$18&amp;IF(LEN(O319)&gt;3,O319&amp;"年度","第"&amp;O319&amp;IF(LEN(P319)&gt;0,"期","回"))&amp;IF(LEN(P319)&gt;0,"第"&amp;P319&amp;"回",""),"")</f>
        <v>庶務幹事会</v>
      </c>
      <c r="G319" s="40"/>
      <c r="H319" s="40" t="s">
        <v>1910</v>
      </c>
      <c r="I319" s="115" t="str">
        <f t="shared" ca="1" si="47"/>
        <v>.</v>
      </c>
      <c r="J319" s="40" t="s">
        <v>7111</v>
      </c>
      <c r="K319" s="40" t="s">
        <v>1050</v>
      </c>
      <c r="L319" s="40" t="s">
        <v>7778</v>
      </c>
      <c r="M319" s="40"/>
      <c r="N319" s="47"/>
      <c r="O319" s="47"/>
      <c r="P319" s="47"/>
      <c r="Q319" s="40"/>
      <c r="R319" s="40"/>
      <c r="S319" s="48"/>
      <c r="T319" s="48"/>
      <c r="U319" s="31">
        <f t="shared" ca="1" si="52"/>
        <v>103</v>
      </c>
      <c r="V319" s="45" t="str">
        <f t="shared" si="46"/>
        <v>庶務幹事会庶務幹事会</v>
      </c>
      <c r="W319" s="51"/>
      <c r="X319" s="88">
        <v>309</v>
      </c>
      <c r="Y319" s="65"/>
      <c r="Z319" s="46"/>
    </row>
    <row r="320" spans="1:26" ht="13.5" hidden="1" customHeight="1">
      <c r="A320" s="29">
        <f t="shared" ca="1" si="49"/>
        <v>11</v>
      </c>
      <c r="B320" s="32">
        <f t="shared" ca="1" si="48"/>
        <v>1973</v>
      </c>
      <c r="C320" s="32">
        <f t="shared" ca="1" si="50"/>
        <v>3</v>
      </c>
      <c r="D320" s="28">
        <v>24</v>
      </c>
      <c r="E320" s="32">
        <f t="shared" ca="1" si="51"/>
        <v>126</v>
      </c>
      <c r="F320" s="28" t="str">
        <f t="shared" si="53"/>
        <v>編集会議：第5回</v>
      </c>
      <c r="G320" s="40"/>
      <c r="H320" s="40" t="s">
        <v>7744</v>
      </c>
      <c r="I320" s="115" t="str">
        <f t="shared" ca="1" si="47"/>
        <v>.</v>
      </c>
      <c r="J320" s="40" t="s">
        <v>7111</v>
      </c>
      <c r="K320" s="40" t="s">
        <v>1050</v>
      </c>
      <c r="L320" s="40" t="s">
        <v>7779</v>
      </c>
      <c r="M320" s="40"/>
      <c r="N320" s="47"/>
      <c r="O320" s="47">
        <v>5</v>
      </c>
      <c r="P320" s="47"/>
      <c r="Q320" s="40"/>
      <c r="R320" s="40"/>
      <c r="S320" s="48"/>
      <c r="T320" s="48"/>
      <c r="U320" s="31">
        <f t="shared" ca="1" si="52"/>
        <v>103</v>
      </c>
      <c r="V320" s="45" t="str">
        <f t="shared" si="46"/>
        <v>編集会議編集会議：第5回</v>
      </c>
      <c r="W320" s="51"/>
      <c r="X320" s="88">
        <v>310</v>
      </c>
      <c r="Y320" s="65"/>
      <c r="Z320" s="46"/>
    </row>
    <row r="321" spans="1:26" ht="13.5" hidden="1" customHeight="1">
      <c r="A321" s="29">
        <f t="shared" ca="1" si="49"/>
        <v>11</v>
      </c>
      <c r="B321" s="32">
        <f t="shared" ca="1" si="48"/>
        <v>1973</v>
      </c>
      <c r="C321" s="32">
        <f t="shared" ca="1" si="50"/>
        <v>3</v>
      </c>
      <c r="D321" s="28">
        <v>24</v>
      </c>
      <c r="E321" s="32">
        <f t="shared" ca="1" si="51"/>
        <v>126</v>
      </c>
      <c r="F321" s="40" t="s">
        <v>2352</v>
      </c>
      <c r="G321" s="40"/>
      <c r="H321" s="43"/>
      <c r="I321" s="115" t="str">
        <f t="shared" ca="1" si="47"/>
        <v>.</v>
      </c>
      <c r="J321" s="40" t="s">
        <v>7111</v>
      </c>
      <c r="K321" s="40" t="s">
        <v>2762</v>
      </c>
      <c r="L321" s="40" t="s">
        <v>1436</v>
      </c>
      <c r="M321" s="40" t="s">
        <v>7631</v>
      </c>
      <c r="N321" s="47"/>
      <c r="O321" s="47"/>
      <c r="P321" s="47"/>
      <c r="Q321" s="40"/>
      <c r="R321" s="40"/>
      <c r="S321" s="48"/>
      <c r="T321" s="48"/>
      <c r="U321" s="31">
        <f t="shared" ca="1" si="52"/>
        <v>103</v>
      </c>
      <c r="V321" s="45" t="str">
        <f t="shared" si="46"/>
        <v>訂正</v>
      </c>
      <c r="W321" s="51"/>
      <c r="X321" s="88">
        <v>311</v>
      </c>
      <c r="Y321" s="65"/>
      <c r="Z321" s="46"/>
    </row>
    <row r="322" spans="1:26" ht="13.5" hidden="1" customHeight="1">
      <c r="A322" s="29" t="str">
        <f t="shared" ca="1" si="49"/>
        <v>12</v>
      </c>
      <c r="B322" s="32">
        <f t="shared" ca="1" si="48"/>
        <v>1973</v>
      </c>
      <c r="C322" s="32">
        <f t="shared" ca="1" si="50"/>
        <v>7</v>
      </c>
      <c r="D322" s="28">
        <v>0</v>
      </c>
      <c r="E322" s="32" t="str">
        <f t="shared" ca="1" si="51"/>
        <v>127</v>
      </c>
      <c r="F322" s="28" t="str">
        <f ca="1">$W$11&amp;$A322&amp;$W$12&amp;B322&amp;$W$13&amp;TEXT($C322,"00")&amp;$W$14&amp;TEXT($P322,"00")&amp;IF(LEN(U322)&gt;=1,$W$15&amp;$U322&amp;$W$16,"")&amp;$W$17&amp;$H322</f>
        <v>第12号1973年07/01[127]:インテリアと働態学／JHE1.2</v>
      </c>
      <c r="G322" s="40"/>
      <c r="H322" s="43" t="s">
        <v>6843</v>
      </c>
      <c r="I322" s="115" t="str">
        <f t="shared" ca="1" si="47"/>
        <v>.</v>
      </c>
      <c r="J322" s="40" t="s">
        <v>1179</v>
      </c>
      <c r="K322" s="40" t="s">
        <v>1330</v>
      </c>
      <c r="L322" s="43"/>
      <c r="M322" s="40"/>
      <c r="N322" s="47">
        <v>1973</v>
      </c>
      <c r="O322" s="47">
        <v>7</v>
      </c>
      <c r="P322" s="47">
        <v>1</v>
      </c>
      <c r="Q322" s="40" t="s">
        <v>1918</v>
      </c>
      <c r="R322" s="40"/>
      <c r="S322" s="48"/>
      <c r="T322" s="48"/>
      <c r="U322" s="31" t="str">
        <f t="shared" ca="1" si="52"/>
        <v>127</v>
      </c>
      <c r="V322" s="45" t="str">
        <f t="shared" ref="V322:V382" ca="1" si="54">$H322&amp;$F322</f>
        <v>インテリアと働態学／JHE1.2第12号1973年07/01[127]:インテリアと働態学／JHE1.2</v>
      </c>
      <c r="W322" s="51"/>
      <c r="X322" s="88">
        <v>312</v>
      </c>
      <c r="Y322" s="65"/>
      <c r="Z322" s="46"/>
    </row>
    <row r="323" spans="1:26" ht="13.5" hidden="1" customHeight="1">
      <c r="A323" s="29" t="str">
        <f t="shared" ca="1" si="49"/>
        <v>12</v>
      </c>
      <c r="B323" s="32">
        <f t="shared" ca="1" si="48"/>
        <v>1973</v>
      </c>
      <c r="C323" s="32">
        <f t="shared" ca="1" si="50"/>
        <v>7</v>
      </c>
      <c r="D323" s="28">
        <v>1</v>
      </c>
      <c r="E323" s="32">
        <f t="shared" ca="1" si="51"/>
        <v>127</v>
      </c>
      <c r="F323" s="40" t="s">
        <v>1919</v>
      </c>
      <c r="G323" s="40" t="s">
        <v>1920</v>
      </c>
      <c r="H323" s="43" t="s">
        <v>7682</v>
      </c>
      <c r="I323" s="115" t="str">
        <f t="shared" ca="1" si="47"/>
        <v>.</v>
      </c>
      <c r="J323" s="40" t="s">
        <v>7205</v>
      </c>
      <c r="K323" s="40"/>
      <c r="L323" s="43"/>
      <c r="M323" s="40" t="s">
        <v>2303</v>
      </c>
      <c r="N323" s="47"/>
      <c r="O323" s="47"/>
      <c r="P323" s="47"/>
      <c r="Q323" s="40"/>
      <c r="R323" s="40"/>
      <c r="S323" s="48"/>
      <c r="T323" s="48"/>
      <c r="U323" s="31" t="str">
        <f t="shared" ca="1" si="52"/>
        <v>127</v>
      </c>
      <c r="V323" s="45" t="str">
        <f t="shared" si="54"/>
        <v>デザイン、人類働態学インテリアと働態学</v>
      </c>
      <c r="W323" s="51"/>
      <c r="X323" s="88">
        <v>313</v>
      </c>
      <c r="Y323" s="65"/>
      <c r="Z323" s="46"/>
    </row>
    <row r="324" spans="1:26" ht="13.5" hidden="1" customHeight="1">
      <c r="A324" s="29" t="str">
        <f t="shared" ca="1" si="49"/>
        <v>12</v>
      </c>
      <c r="B324" s="32">
        <f t="shared" ca="1" si="48"/>
        <v>1973</v>
      </c>
      <c r="C324" s="32">
        <f t="shared" ca="1" si="50"/>
        <v>7</v>
      </c>
      <c r="D324" s="28">
        <v>3</v>
      </c>
      <c r="E324" s="32">
        <f t="shared" ca="1" si="51"/>
        <v>129</v>
      </c>
      <c r="F324" s="28" t="str">
        <f>"J.H.E.（Vol."&amp;N324&amp;" No."&amp;O324&amp;", "&amp;P324&amp;"/"&amp;Q324&amp;"）"</f>
        <v>J.H.E.（Vol.1 No.2, 1972/12）</v>
      </c>
      <c r="G324" s="40"/>
      <c r="H324" s="43"/>
      <c r="I324" s="115" t="str">
        <f t="shared" ca="1" si="47"/>
        <v>.</v>
      </c>
      <c r="J324" s="40" t="s">
        <v>7111</v>
      </c>
      <c r="K324" s="40" t="s">
        <v>1199</v>
      </c>
      <c r="L324" s="40" t="s">
        <v>1921</v>
      </c>
      <c r="M324" s="40" t="s">
        <v>7108</v>
      </c>
      <c r="N324" s="47">
        <v>1</v>
      </c>
      <c r="O324" s="47">
        <v>2</v>
      </c>
      <c r="P324" s="47">
        <v>1972</v>
      </c>
      <c r="Q324" s="40" t="s">
        <v>1330</v>
      </c>
      <c r="R324" s="40"/>
      <c r="S324" s="48"/>
      <c r="T324" s="48"/>
      <c r="U324" s="31" t="str">
        <f t="shared" ca="1" si="52"/>
        <v>127</v>
      </c>
      <c r="V324" s="45" t="str">
        <f t="shared" si="54"/>
        <v>J.H.E.（Vol.1 No.2, 1972/12）</v>
      </c>
      <c r="W324" s="51"/>
      <c r="X324" s="88">
        <v>314</v>
      </c>
      <c r="Y324" s="65"/>
      <c r="Z324" s="46"/>
    </row>
    <row r="325" spans="1:26" ht="13.5" hidden="1" customHeight="1">
      <c r="A325" s="29" t="str">
        <f t="shared" ca="1" si="49"/>
        <v>12</v>
      </c>
      <c r="B325" s="32">
        <f t="shared" ca="1" si="48"/>
        <v>1973</v>
      </c>
      <c r="C325" s="32">
        <f t="shared" ca="1" si="50"/>
        <v>7</v>
      </c>
      <c r="D325" s="28">
        <v>5</v>
      </c>
      <c r="E325" s="32">
        <f t="shared" ca="1" si="51"/>
        <v>131</v>
      </c>
      <c r="F325" s="40" t="s">
        <v>1922</v>
      </c>
      <c r="G325" s="40" t="s">
        <v>1929</v>
      </c>
      <c r="H325" s="43" t="s">
        <v>2604</v>
      </c>
      <c r="I325" s="115" t="str">
        <f t="shared" ca="1" si="47"/>
        <v>.</v>
      </c>
      <c r="J325" s="40" t="s">
        <v>7205</v>
      </c>
      <c r="K325" s="40"/>
      <c r="L325" s="43"/>
      <c r="M325" s="40" t="s">
        <v>1837</v>
      </c>
      <c r="N325" s="47"/>
      <c r="O325" s="47"/>
      <c r="P325" s="47"/>
      <c r="Q325" s="40"/>
      <c r="R325" s="40"/>
      <c r="S325" s="48"/>
      <c r="T325" s="48"/>
      <c r="U325" s="31" t="str">
        <f t="shared" ca="1" si="52"/>
        <v>127</v>
      </c>
      <c r="V325" s="45" t="str">
        <f t="shared" si="54"/>
        <v>働態学若い働態研究者の会</v>
      </c>
      <c r="W325" s="51"/>
      <c r="X325" s="88">
        <v>315</v>
      </c>
      <c r="Y325" s="65"/>
      <c r="Z325" s="46"/>
    </row>
    <row r="326" spans="1:26" ht="13.5" hidden="1" customHeight="1">
      <c r="A326" s="29" t="str">
        <f t="shared" ca="1" si="49"/>
        <v>12</v>
      </c>
      <c r="B326" s="32">
        <f t="shared" ca="1" si="48"/>
        <v>1973</v>
      </c>
      <c r="C326" s="32">
        <f t="shared" ca="1" si="50"/>
        <v>7</v>
      </c>
      <c r="D326" s="28">
        <v>6</v>
      </c>
      <c r="E326" s="32">
        <f t="shared" ca="1" si="51"/>
        <v>132</v>
      </c>
      <c r="F326" s="28" t="str">
        <f>IF(RIGHT(L326,1)=$W$24,"",M326&amp;$W$25)&amp;J326&amp;$W$22&amp;K326&amp;IF(AND(LEN(N326)&gt;0,LEN(N326)&lt;4)," 第"&amp;N326&amp;$W$21,N326)&amp;$W$23&amp;O326&amp;"/"&amp;P326&amp;IF(RIGHT(L326,1)=$W$24,"/"&amp;Q326,"")&amp;"、"&amp;S326&amp;"、"&amp;R326&amp;IF(LEN(H326)&gt;0,$W$27&amp;H326,"")&amp;IF(RIGHT(L326,1)=$W$24,"",$W$26)</f>
        <v>開催記(大会．全 第6回　1973/6、大阪教育青年センター、大阪市)</v>
      </c>
      <c r="G326" s="40" t="s">
        <v>1291</v>
      </c>
      <c r="H326" s="41" t="s">
        <v>2820</v>
      </c>
      <c r="I326" s="115" t="str">
        <f t="shared" ca="1" si="47"/>
        <v>.</v>
      </c>
      <c r="J326" s="40" t="s">
        <v>1487</v>
      </c>
      <c r="K326" s="40" t="s">
        <v>2555</v>
      </c>
      <c r="L326" s="40" t="s">
        <v>6949</v>
      </c>
      <c r="M326" s="40" t="s">
        <v>313</v>
      </c>
      <c r="N326" s="47">
        <v>6</v>
      </c>
      <c r="O326" s="47">
        <v>1973</v>
      </c>
      <c r="P326" s="47">
        <v>6</v>
      </c>
      <c r="Q326" s="40" t="s">
        <v>1914</v>
      </c>
      <c r="R326" s="40" t="s">
        <v>1915</v>
      </c>
      <c r="S326" s="48" t="s">
        <v>1916</v>
      </c>
      <c r="T326" s="48"/>
      <c r="U326" s="31" t="str">
        <f t="shared" ca="1" si="52"/>
        <v>127</v>
      </c>
      <c r="V326" s="45" t="str">
        <f t="shared" si="54"/>
        <v>開催記(大会．全 第6回　1973/6、大阪教育青年センター、大阪市)</v>
      </c>
      <c r="W326" s="51"/>
      <c r="X326" s="88">
        <v>316</v>
      </c>
      <c r="Y326" s="65"/>
      <c r="Z326" s="46"/>
    </row>
    <row r="327" spans="1:26" ht="13.5" hidden="1" customHeight="1">
      <c r="A327" s="29" t="str">
        <f t="shared" ca="1" si="49"/>
        <v>12</v>
      </c>
      <c r="B327" s="32">
        <f t="shared" ca="1" si="48"/>
        <v>1973</v>
      </c>
      <c r="C327" s="32">
        <f t="shared" ca="1" si="50"/>
        <v>7</v>
      </c>
      <c r="D327" s="28">
        <v>6</v>
      </c>
      <c r="E327" s="32">
        <f t="shared" ca="1" si="51"/>
        <v>132</v>
      </c>
      <c r="F327" s="40" t="s">
        <v>1923</v>
      </c>
      <c r="G327" s="40" t="s">
        <v>1924</v>
      </c>
      <c r="H327" s="43"/>
      <c r="I327" s="115" t="str">
        <f t="shared" ca="1" si="47"/>
        <v>.</v>
      </c>
      <c r="J327" s="40" t="s">
        <v>1487</v>
      </c>
      <c r="K327" s="40" t="s">
        <v>2555</v>
      </c>
      <c r="L327" s="40" t="s">
        <v>7587</v>
      </c>
      <c r="M327" s="40" t="s">
        <v>7587</v>
      </c>
      <c r="N327" s="47">
        <v>6</v>
      </c>
      <c r="O327" s="47">
        <v>1973</v>
      </c>
      <c r="P327" s="47">
        <v>6</v>
      </c>
      <c r="Q327" s="40" t="s">
        <v>1914</v>
      </c>
      <c r="R327" s="40" t="s">
        <v>1915</v>
      </c>
      <c r="S327" s="48" t="s">
        <v>1916</v>
      </c>
      <c r="T327" s="48"/>
      <c r="U327" s="31" t="str">
        <f t="shared" ca="1" si="52"/>
        <v>127</v>
      </c>
      <c r="V327" s="45" t="str">
        <f t="shared" si="54"/>
        <v>第6回大会を終って</v>
      </c>
      <c r="W327" s="51"/>
      <c r="X327" s="88">
        <v>317</v>
      </c>
      <c r="Y327" s="65"/>
      <c r="Z327" s="46"/>
    </row>
    <row r="328" spans="1:26" ht="13.5" hidden="1" customHeight="1">
      <c r="A328" s="29" t="str">
        <f t="shared" ca="1" si="49"/>
        <v>12</v>
      </c>
      <c r="B328" s="32">
        <f t="shared" ca="1" si="48"/>
        <v>1973</v>
      </c>
      <c r="C328" s="32">
        <f t="shared" ca="1" si="50"/>
        <v>7</v>
      </c>
      <c r="D328" s="28">
        <v>6</v>
      </c>
      <c r="E328" s="32">
        <f t="shared" ca="1" si="51"/>
        <v>132</v>
      </c>
      <c r="F328" s="40" t="s">
        <v>1925</v>
      </c>
      <c r="G328" s="40"/>
      <c r="H328" s="43"/>
      <c r="I328" s="115" t="str">
        <f t="shared" ca="1" si="47"/>
        <v>.</v>
      </c>
      <c r="J328" s="40" t="s">
        <v>7111</v>
      </c>
      <c r="K328" s="40" t="s">
        <v>7768</v>
      </c>
      <c r="L328" s="40" t="s">
        <v>7115</v>
      </c>
      <c r="M328" s="40"/>
      <c r="N328" s="47"/>
      <c r="O328" s="47"/>
      <c r="P328" s="47"/>
      <c r="Q328" s="40"/>
      <c r="R328" s="40"/>
      <c r="S328" s="48"/>
      <c r="T328" s="48"/>
      <c r="U328" s="31" t="str">
        <f t="shared" ca="1" si="52"/>
        <v>127</v>
      </c>
      <c r="V328" s="45" t="str">
        <f t="shared" si="54"/>
        <v>総合研究「都市化」について</v>
      </c>
      <c r="W328" s="51"/>
      <c r="X328" s="88">
        <v>318</v>
      </c>
      <c r="Y328" s="65"/>
      <c r="Z328" s="46"/>
    </row>
    <row r="329" spans="1:26" ht="13.5" hidden="1" customHeight="1">
      <c r="A329" s="29" t="str">
        <f t="shared" ca="1" si="49"/>
        <v>12</v>
      </c>
      <c r="B329" s="32">
        <f t="shared" ca="1" si="48"/>
        <v>1973</v>
      </c>
      <c r="C329" s="32">
        <f t="shared" ca="1" si="50"/>
        <v>7</v>
      </c>
      <c r="D329" s="28">
        <v>7</v>
      </c>
      <c r="E329" s="32">
        <f t="shared" ca="1" si="51"/>
        <v>133</v>
      </c>
      <c r="F329" s="40" t="s">
        <v>1926</v>
      </c>
      <c r="G329" s="40" t="s">
        <v>1927</v>
      </c>
      <c r="H329" s="43" t="s">
        <v>7644</v>
      </c>
      <c r="I329" s="115" t="str">
        <f t="shared" ca="1" si="47"/>
        <v>.</v>
      </c>
      <c r="J329" s="40" t="s">
        <v>7205</v>
      </c>
      <c r="K329" s="40" t="s">
        <v>678</v>
      </c>
      <c r="L329" s="43"/>
      <c r="M329" s="40" t="s">
        <v>2303</v>
      </c>
      <c r="N329" s="47"/>
      <c r="O329" s="47"/>
      <c r="P329" s="47"/>
      <c r="Q329" s="40"/>
      <c r="R329" s="40"/>
      <c r="S329" s="48"/>
      <c r="T329" s="48"/>
      <c r="U329" s="31" t="str">
        <f t="shared" ca="1" si="52"/>
        <v>127</v>
      </c>
      <c r="V329" s="45" t="str">
        <f t="shared" si="54"/>
        <v>アジア、国際海外文化中国使節団と会見して想うこと</v>
      </c>
      <c r="W329" s="51"/>
      <c r="X329" s="88">
        <v>319</v>
      </c>
      <c r="Y329" s="65"/>
      <c r="Z329" s="46"/>
    </row>
    <row r="330" spans="1:26" ht="13.5" hidden="1" customHeight="1">
      <c r="A330" s="29" t="str">
        <f t="shared" ca="1" si="49"/>
        <v>12</v>
      </c>
      <c r="B330" s="32">
        <f t="shared" ca="1" si="48"/>
        <v>1973</v>
      </c>
      <c r="C330" s="32">
        <f t="shared" ca="1" si="50"/>
        <v>7</v>
      </c>
      <c r="D330" s="28">
        <v>8</v>
      </c>
      <c r="E330" s="32">
        <f t="shared" ca="1" si="51"/>
        <v>134</v>
      </c>
      <c r="F330" s="28" t="str">
        <f t="shared" ref="F330:F331" si="55">H330&amp;IF(LEN(O330)&gt;0,$W$18&amp;IF(LEN(O330)&gt;3,O330&amp;"年度","第"&amp;O330&amp;IF(LEN(P330)&gt;0,"期","回"))&amp;IF(LEN(P330)&gt;0,"第"&amp;P330&amp;"回",""),"")</f>
        <v>幹事会：第13回</v>
      </c>
      <c r="G330" s="40"/>
      <c r="H330" s="40" t="s">
        <v>7101</v>
      </c>
      <c r="I330" s="115" t="str">
        <f t="shared" ca="1" si="47"/>
        <v>.</v>
      </c>
      <c r="J330" s="40" t="s">
        <v>7111</v>
      </c>
      <c r="K330" s="40" t="s">
        <v>1050</v>
      </c>
      <c r="L330" s="40" t="s">
        <v>7103</v>
      </c>
      <c r="M330" s="40"/>
      <c r="N330" s="47"/>
      <c r="O330" s="47">
        <v>13</v>
      </c>
      <c r="P330" s="47"/>
      <c r="Q330" s="40"/>
      <c r="R330" s="40"/>
      <c r="S330" s="48"/>
      <c r="T330" s="48"/>
      <c r="U330" s="31" t="str">
        <f t="shared" ca="1" si="52"/>
        <v>127</v>
      </c>
      <c r="V330" s="45" t="str">
        <f t="shared" si="54"/>
        <v>幹事会幹事会：第13回</v>
      </c>
      <c r="W330" s="51"/>
      <c r="X330" s="88">
        <v>320</v>
      </c>
      <c r="Y330" s="65"/>
      <c r="Z330" s="46"/>
    </row>
    <row r="331" spans="1:26" ht="13.5" hidden="1" customHeight="1">
      <c r="A331" s="29" t="str">
        <f t="shared" ca="1" si="49"/>
        <v>12</v>
      </c>
      <c r="B331" s="32">
        <f t="shared" ca="1" si="48"/>
        <v>1973</v>
      </c>
      <c r="C331" s="32">
        <f t="shared" ca="1" si="50"/>
        <v>7</v>
      </c>
      <c r="D331" s="28">
        <v>8</v>
      </c>
      <c r="E331" s="32">
        <f t="shared" ca="1" si="51"/>
        <v>134</v>
      </c>
      <c r="F331" s="28" t="str">
        <f t="shared" si="55"/>
        <v>総会：第11回</v>
      </c>
      <c r="G331" s="40"/>
      <c r="H331" s="40" t="s">
        <v>7100</v>
      </c>
      <c r="I331" s="115" t="str">
        <f t="shared" ca="1" si="47"/>
        <v>.</v>
      </c>
      <c r="J331" s="40" t="s">
        <v>7111</v>
      </c>
      <c r="K331" s="40" t="s">
        <v>1050</v>
      </c>
      <c r="L331" s="40" t="s">
        <v>7100</v>
      </c>
      <c r="M331" s="40"/>
      <c r="N331" s="47"/>
      <c r="O331" s="47">
        <v>11</v>
      </c>
      <c r="P331" s="47"/>
      <c r="Q331" s="40"/>
      <c r="R331" s="40"/>
      <c r="S331" s="48"/>
      <c r="T331" s="48"/>
      <c r="U331" s="31" t="str">
        <f t="shared" ca="1" si="52"/>
        <v>127</v>
      </c>
      <c r="V331" s="45" t="str">
        <f t="shared" si="54"/>
        <v>総会総会：第11回</v>
      </c>
      <c r="W331" s="51"/>
      <c r="X331" s="88">
        <v>321</v>
      </c>
      <c r="Y331" s="65"/>
      <c r="Z331" s="46"/>
    </row>
    <row r="332" spans="1:26" ht="13.5" hidden="1" customHeight="1">
      <c r="A332" s="29" t="str">
        <f t="shared" ca="1" si="49"/>
        <v>12</v>
      </c>
      <c r="B332" s="32">
        <f t="shared" ca="1" si="48"/>
        <v>1973</v>
      </c>
      <c r="C332" s="32">
        <f t="shared" ca="1" si="50"/>
        <v>7</v>
      </c>
      <c r="D332" s="28">
        <v>8</v>
      </c>
      <c r="E332" s="32">
        <f t="shared" ca="1" si="51"/>
        <v>134</v>
      </c>
      <c r="F332" s="40" t="s">
        <v>1928</v>
      </c>
      <c r="G332" s="40"/>
      <c r="H332" s="43"/>
      <c r="I332" s="115" t="str">
        <f t="shared" ref="I332:I395" ca="1" si="56">IF(OR($S$1,IF($N$2,OFFSET($O$2,0,ISERROR(FIND($F$2,OFFSET($G332,0,$T$2)))+$S$2),0)+IF($N$3,OFFSET($O$3,0,ISERROR(FIND($F$3,OFFSET($G332,0,$T$3)))+$S$3),0)+IF($N$4,OFFSET($O$4,0,ISERROR(FIND($F$4,OFFSET($G332,0,$T$4)))+$S$4),0)+IF($N$5,OFFSET($O$5,0,ISERROR(FIND($F$5,OFFSET($G332,0,$T$5)))+$S$5),0)+IF($N$6,OFFSET($O$6,0,ISERROR(FIND($F$6,OFFSET($G332,0,$T$6)))+$S$6),0)+IF($N$7,OFFSET($O$7,0,ISERROR(FIND($F$7,OFFSET($G332,0,$T$7)))+$S$7),0)+IF($N$8,OFFSET($O$8,0,ISERROR(FIND($F$8,OFFSET($G332,0,$T$8)))+$S$8),0)&gt;$Y$1),$W$28,$W$29)</f>
        <v>.</v>
      </c>
      <c r="J332" s="40" t="s">
        <v>7110</v>
      </c>
      <c r="K332" s="40" t="s">
        <v>7768</v>
      </c>
      <c r="L332" s="40" t="s">
        <v>7770</v>
      </c>
      <c r="M332" s="40"/>
      <c r="N332" s="47"/>
      <c r="O332" s="47"/>
      <c r="P332" s="47"/>
      <c r="Q332" s="40"/>
      <c r="R332" s="40"/>
      <c r="S332" s="48"/>
      <c r="T332" s="48"/>
      <c r="U332" s="31" t="str">
        <f t="shared" ca="1" si="52"/>
        <v>127</v>
      </c>
      <c r="V332" s="45" t="str">
        <f t="shared" si="54"/>
        <v>九州地方会</v>
      </c>
      <c r="W332" s="51"/>
      <c r="X332" s="88">
        <v>322</v>
      </c>
      <c r="Y332" s="65"/>
      <c r="Z332" s="46"/>
    </row>
    <row r="333" spans="1:26" ht="13.5" hidden="1" customHeight="1">
      <c r="A333" s="29" t="str">
        <f t="shared" ca="1" si="49"/>
        <v>12</v>
      </c>
      <c r="B333" s="32">
        <f t="shared" ca="1" si="48"/>
        <v>1973</v>
      </c>
      <c r="C333" s="32">
        <f t="shared" ca="1" si="50"/>
        <v>7</v>
      </c>
      <c r="D333" s="28">
        <v>8</v>
      </c>
      <c r="E333" s="32">
        <f t="shared" ca="1" si="51"/>
        <v>134</v>
      </c>
      <c r="F333" s="28" t="str">
        <f>H333&amp;IF(LEN(O333)&gt;0,$W$18&amp;IF(LEN(O333)&gt;3,O333&amp;"年度","第"&amp;O333&amp;IF(LEN(P333)&gt;0,"期","回"))&amp;IF(LEN(P333)&gt;0,"第"&amp;P333&amp;"回",""),"")</f>
        <v>庶務幹事会</v>
      </c>
      <c r="G333" s="40"/>
      <c r="H333" s="40" t="s">
        <v>1910</v>
      </c>
      <c r="I333" s="115" t="str">
        <f t="shared" ca="1" si="56"/>
        <v>.</v>
      </c>
      <c r="J333" s="40" t="s">
        <v>7111</v>
      </c>
      <c r="K333" s="40" t="s">
        <v>1050</v>
      </c>
      <c r="L333" s="40" t="s">
        <v>7778</v>
      </c>
      <c r="M333" s="40"/>
      <c r="N333" s="47"/>
      <c r="O333" s="47"/>
      <c r="P333" s="47"/>
      <c r="Q333" s="40"/>
      <c r="R333" s="40"/>
      <c r="S333" s="48"/>
      <c r="T333" s="48"/>
      <c r="U333" s="31" t="str">
        <f t="shared" ca="1" si="52"/>
        <v>127</v>
      </c>
      <c r="V333" s="45" t="str">
        <f t="shared" si="54"/>
        <v>庶務幹事会庶務幹事会</v>
      </c>
      <c r="W333" s="51"/>
      <c r="X333" s="88">
        <v>323</v>
      </c>
      <c r="Y333" s="65"/>
      <c r="Z333" s="46"/>
    </row>
    <row r="334" spans="1:26" ht="13.5" hidden="1" customHeight="1">
      <c r="A334" s="29" t="str">
        <f t="shared" ca="1" si="49"/>
        <v>12</v>
      </c>
      <c r="B334" s="32">
        <f t="shared" ca="1" si="48"/>
        <v>1973</v>
      </c>
      <c r="C334" s="32">
        <f t="shared" ca="1" si="50"/>
        <v>7</v>
      </c>
      <c r="D334" s="28">
        <v>8</v>
      </c>
      <c r="E334" s="32">
        <f t="shared" ca="1" si="51"/>
        <v>134</v>
      </c>
      <c r="F334" s="40" t="s">
        <v>2020</v>
      </c>
      <c r="G334" s="40"/>
      <c r="H334" s="43"/>
      <c r="I334" s="115" t="str">
        <f t="shared" ca="1" si="56"/>
        <v>.</v>
      </c>
      <c r="J334" s="40" t="s">
        <v>7111</v>
      </c>
      <c r="K334" s="40" t="s">
        <v>2762</v>
      </c>
      <c r="L334" s="40" t="s">
        <v>2724</v>
      </c>
      <c r="M334" s="40"/>
      <c r="N334" s="47"/>
      <c r="O334" s="47"/>
      <c r="P334" s="47"/>
      <c r="Q334" s="40"/>
      <c r="R334" s="40"/>
      <c r="S334" s="48"/>
      <c r="T334" s="48"/>
      <c r="U334" s="31" t="str">
        <f t="shared" ca="1" si="52"/>
        <v>127</v>
      </c>
      <c r="V334" s="45" t="str">
        <f t="shared" si="54"/>
        <v>あとがき</v>
      </c>
      <c r="W334" s="51"/>
      <c r="X334" s="88">
        <v>324</v>
      </c>
      <c r="Y334" s="65"/>
      <c r="Z334" s="46"/>
    </row>
    <row r="335" spans="1:26" ht="13.5" hidden="1" customHeight="1">
      <c r="A335" s="29" t="str">
        <f t="shared" ca="1" si="49"/>
        <v>13</v>
      </c>
      <c r="B335" s="32">
        <f t="shared" ca="1" si="48"/>
        <v>1973</v>
      </c>
      <c r="C335" s="32">
        <f t="shared" ca="1" si="50"/>
        <v>10</v>
      </c>
      <c r="D335" s="28">
        <v>0</v>
      </c>
      <c r="E335" s="32" t="str">
        <f t="shared" ca="1" si="51"/>
        <v>135</v>
      </c>
      <c r="F335" s="28" t="str">
        <f ca="1">$W$11&amp;$A335&amp;$W$12&amp;B335&amp;$W$13&amp;TEXT($C335,"00")&amp;$W$14&amp;TEXT($P335,"00")&amp;IF(LEN(U335)&gt;=1,$W$15&amp;$U335&amp;$W$16,"")&amp;$W$17&amp;$H335</f>
        <v>第13号1973年10/01[135]:第6回大会</v>
      </c>
      <c r="G335" s="40"/>
      <c r="H335" s="43" t="s">
        <v>6844</v>
      </c>
      <c r="I335" s="115" t="str">
        <f t="shared" ca="1" si="56"/>
        <v>.</v>
      </c>
      <c r="J335" s="40" t="s">
        <v>1179</v>
      </c>
      <c r="K335" s="40" t="s">
        <v>1332</v>
      </c>
      <c r="L335" s="43"/>
      <c r="M335" s="40"/>
      <c r="N335" s="47">
        <v>1973</v>
      </c>
      <c r="O335" s="47">
        <v>10</v>
      </c>
      <c r="P335" s="47">
        <v>1</v>
      </c>
      <c r="Q335" s="40" t="s">
        <v>1838</v>
      </c>
      <c r="R335" s="40"/>
      <c r="S335" s="48"/>
      <c r="T335" s="48"/>
      <c r="U335" s="31" t="str">
        <f t="shared" ca="1" si="52"/>
        <v>135</v>
      </c>
      <c r="V335" s="45" t="str">
        <f t="shared" ca="1" si="54"/>
        <v>第6回大会第13号1973年10/01[135]:第6回大会</v>
      </c>
      <c r="W335" s="51"/>
      <c r="X335" s="88">
        <v>325</v>
      </c>
      <c r="Y335" s="65"/>
      <c r="Z335" s="46"/>
    </row>
    <row r="336" spans="1:26" ht="13.5" hidden="1" customHeight="1">
      <c r="A336" s="29" t="str">
        <f t="shared" ca="1" si="49"/>
        <v>13</v>
      </c>
      <c r="B336" s="32">
        <f t="shared" ca="1" si="48"/>
        <v>1973</v>
      </c>
      <c r="C336" s="32">
        <f t="shared" ca="1" si="50"/>
        <v>10</v>
      </c>
      <c r="D336" s="28">
        <v>5</v>
      </c>
      <c r="E336" s="32">
        <f t="shared" ca="1" si="51"/>
        <v>139</v>
      </c>
      <c r="F336" s="28" t="str">
        <f>IF(RIGHT(L336,1)=$W$24,"",M336&amp;$W$25)&amp;J336&amp;$W$22&amp;K336&amp;IF(AND(LEN(N336)&gt;0,LEN(N336)&lt;4)," 第"&amp;N336&amp;$W$21,N336)&amp;$W$23&amp;O336&amp;"/"&amp;P336&amp;IF(RIGHT(L336,1)=$W$24,"/"&amp;Q336,"")&amp;"、"&amp;S336&amp;"、"&amp;R336&amp;IF(LEN(H336)&gt;0,$W$27&amp;H336,"")&amp;IF(RIGHT(L336,1)=$W$24,"",$W$26)</f>
        <v>大会．全 第6回　1973/6/2-3、大阪教育青年センター、大阪市</v>
      </c>
      <c r="G336" s="40" t="s">
        <v>29</v>
      </c>
      <c r="H336" s="41" t="s">
        <v>2820</v>
      </c>
      <c r="I336" s="115" t="str">
        <f t="shared" ca="1" si="56"/>
        <v>.</v>
      </c>
      <c r="J336" s="40" t="s">
        <v>252</v>
      </c>
      <c r="K336" s="40" t="s">
        <v>1194</v>
      </c>
      <c r="L336" s="40" t="s">
        <v>6942</v>
      </c>
      <c r="M336" s="40" t="s">
        <v>2742</v>
      </c>
      <c r="N336" s="47">
        <v>6</v>
      </c>
      <c r="O336" s="47">
        <v>1973</v>
      </c>
      <c r="P336" s="47">
        <v>6</v>
      </c>
      <c r="Q336" s="40" t="s">
        <v>1894</v>
      </c>
      <c r="R336" s="40" t="s">
        <v>1915</v>
      </c>
      <c r="S336" s="48" t="s">
        <v>1916</v>
      </c>
      <c r="T336" s="48"/>
      <c r="U336" s="31" t="str">
        <f t="shared" ca="1" si="52"/>
        <v>135</v>
      </c>
      <c r="V336" s="45" t="str">
        <f t="shared" si="54"/>
        <v>大会．全 第6回　1973/6/2-3、大阪教育青年センター、大阪市</v>
      </c>
      <c r="W336" s="51"/>
      <c r="X336" s="88">
        <v>326</v>
      </c>
      <c r="Y336" s="65"/>
      <c r="Z336" s="46"/>
    </row>
    <row r="337" spans="1:26" ht="13.5" hidden="1" customHeight="1">
      <c r="A337" s="29" t="str">
        <f t="shared" ca="1" si="49"/>
        <v>13</v>
      </c>
      <c r="B337" s="32">
        <f t="shared" ca="1" si="48"/>
        <v>1973</v>
      </c>
      <c r="C337" s="32">
        <f t="shared" ca="1" si="50"/>
        <v>10</v>
      </c>
      <c r="D337" s="28">
        <v>5</v>
      </c>
      <c r="E337" s="32">
        <f t="shared" ca="1" si="51"/>
        <v>139</v>
      </c>
      <c r="F337" s="28" t="str">
        <f>M337&amp;"（"&amp;J337&amp;$W$19&amp;K337&amp;IF(LEN(N337)&gt;0," 第"&amp;N337&amp;$W$21,"")&amp;" "&amp;O337&amp;"/"&amp;P337&amp;$W$20&amp;S337&amp;IF(LEN(H337)&gt;0,$W$19&amp;H337,"")&amp;"）"</f>
        <v>抄録（大会/全 第6回 1973/6、大阪教育青年センター）</v>
      </c>
      <c r="G337" s="40" t="s">
        <v>1839</v>
      </c>
      <c r="H337" s="43"/>
      <c r="I337" s="115" t="str">
        <f t="shared" ca="1" si="56"/>
        <v>.</v>
      </c>
      <c r="J337" s="40" t="s">
        <v>252</v>
      </c>
      <c r="K337" s="40" t="s">
        <v>1194</v>
      </c>
      <c r="L337" s="40" t="s">
        <v>6939</v>
      </c>
      <c r="M337" s="40" t="s">
        <v>1486</v>
      </c>
      <c r="N337" s="47">
        <v>6</v>
      </c>
      <c r="O337" s="47">
        <v>1973</v>
      </c>
      <c r="P337" s="47">
        <v>6</v>
      </c>
      <c r="Q337" s="40" t="s">
        <v>1894</v>
      </c>
      <c r="R337" s="40" t="s">
        <v>1915</v>
      </c>
      <c r="S337" s="48" t="s">
        <v>1916</v>
      </c>
      <c r="T337" s="48"/>
      <c r="U337" s="31" t="str">
        <f t="shared" ca="1" si="52"/>
        <v>135</v>
      </c>
      <c r="V337" s="45" t="str">
        <f t="shared" si="54"/>
        <v>抄録（大会/全 第6回 1973/6、大阪教育青年センター）</v>
      </c>
      <c r="W337" s="51"/>
      <c r="X337" s="88">
        <v>327</v>
      </c>
      <c r="Y337" s="65"/>
      <c r="Z337" s="46"/>
    </row>
    <row r="338" spans="1:26" s="12" customFormat="1" ht="13.5" hidden="1" customHeight="1">
      <c r="A338" s="18">
        <v>13</v>
      </c>
      <c r="B338" s="32">
        <f t="shared" ca="1" si="48"/>
        <v>1973</v>
      </c>
      <c r="C338" s="15">
        <v>10</v>
      </c>
      <c r="D338" s="18">
        <v>1</v>
      </c>
      <c r="E338" s="15">
        <v>135</v>
      </c>
      <c r="F338" s="19" t="s">
        <v>3077</v>
      </c>
      <c r="G338" s="16" t="s">
        <v>3078</v>
      </c>
      <c r="H338" s="17"/>
      <c r="I338" s="115" t="str">
        <f t="shared" ca="1" si="56"/>
        <v>.</v>
      </c>
      <c r="J338" s="16" t="s">
        <v>2856</v>
      </c>
      <c r="K338" s="16" t="s">
        <v>1194</v>
      </c>
      <c r="L338" s="16" t="s">
        <v>2857</v>
      </c>
      <c r="M338" s="16" t="s">
        <v>183</v>
      </c>
      <c r="N338" s="15">
        <v>6</v>
      </c>
      <c r="O338" s="15">
        <v>1973</v>
      </c>
      <c r="P338" s="15">
        <v>6</v>
      </c>
      <c r="Q338" s="16" t="s">
        <v>1894</v>
      </c>
      <c r="R338" s="18" t="s">
        <v>3075</v>
      </c>
      <c r="S338" s="20" t="s">
        <v>3076</v>
      </c>
      <c r="T338" s="20"/>
      <c r="U338" s="69">
        <v>135</v>
      </c>
      <c r="V338" s="45" t="str">
        <f t="shared" si="54"/>
        <v>全身持久性トレーニング負荷の設定法に関する研究</v>
      </c>
      <c r="W338" s="70"/>
      <c r="X338" s="88">
        <v>328</v>
      </c>
      <c r="Y338" s="66"/>
      <c r="Z338" s="16"/>
    </row>
    <row r="339" spans="1:26" s="12" customFormat="1" ht="13.5" hidden="1" customHeight="1">
      <c r="A339" s="18">
        <v>13</v>
      </c>
      <c r="B339" s="32">
        <f t="shared" ca="1" si="48"/>
        <v>1973</v>
      </c>
      <c r="C339" s="15">
        <v>10</v>
      </c>
      <c r="D339" s="18">
        <v>1</v>
      </c>
      <c r="E339" s="15">
        <v>135</v>
      </c>
      <c r="F339" s="19" t="s">
        <v>3079</v>
      </c>
      <c r="G339" s="16" t="s">
        <v>3080</v>
      </c>
      <c r="H339" s="17"/>
      <c r="I339" s="115" t="str">
        <f t="shared" ca="1" si="56"/>
        <v>.</v>
      </c>
      <c r="J339" s="16" t="s">
        <v>2856</v>
      </c>
      <c r="K339" s="16" t="s">
        <v>1194</v>
      </c>
      <c r="L339" s="16" t="s">
        <v>2857</v>
      </c>
      <c r="M339" s="16" t="s">
        <v>183</v>
      </c>
      <c r="N339" s="15">
        <v>6</v>
      </c>
      <c r="O339" s="15">
        <v>1973</v>
      </c>
      <c r="P339" s="15">
        <v>6</v>
      </c>
      <c r="Q339" s="16" t="s">
        <v>1894</v>
      </c>
      <c r="R339" s="18" t="s">
        <v>3075</v>
      </c>
      <c r="S339" s="20" t="s">
        <v>3076</v>
      </c>
      <c r="T339" s="20"/>
      <c r="U339" s="69">
        <v>135</v>
      </c>
      <c r="V339" s="45" t="str">
        <f t="shared" si="54"/>
        <v>結果表示の有無別にみた自発性持久時間</v>
      </c>
      <c r="W339" s="70"/>
      <c r="X339" s="88">
        <v>329</v>
      </c>
      <c r="Y339" s="66"/>
      <c r="Z339" s="16"/>
    </row>
    <row r="340" spans="1:26" s="12" customFormat="1" ht="13.5" hidden="1" customHeight="1">
      <c r="A340" s="18">
        <v>13</v>
      </c>
      <c r="B340" s="32">
        <f t="shared" ca="1" si="48"/>
        <v>1973</v>
      </c>
      <c r="C340" s="15">
        <v>10</v>
      </c>
      <c r="D340" s="18">
        <v>2</v>
      </c>
      <c r="E340" s="15">
        <v>136</v>
      </c>
      <c r="F340" s="19" t="s">
        <v>3081</v>
      </c>
      <c r="G340" s="16" t="s">
        <v>3082</v>
      </c>
      <c r="H340" s="17"/>
      <c r="I340" s="115" t="str">
        <f t="shared" ca="1" si="56"/>
        <v>.</v>
      </c>
      <c r="J340" s="16" t="s">
        <v>2856</v>
      </c>
      <c r="K340" s="16" t="s">
        <v>1194</v>
      </c>
      <c r="L340" s="16" t="s">
        <v>2857</v>
      </c>
      <c r="M340" s="16" t="s">
        <v>183</v>
      </c>
      <c r="N340" s="15">
        <v>6</v>
      </c>
      <c r="O340" s="15">
        <v>1973</v>
      </c>
      <c r="P340" s="15">
        <v>6</v>
      </c>
      <c r="Q340" s="16" t="s">
        <v>1894</v>
      </c>
      <c r="R340" s="18" t="s">
        <v>3075</v>
      </c>
      <c r="S340" s="20" t="s">
        <v>3076</v>
      </c>
      <c r="T340" s="20"/>
      <c r="U340" s="69">
        <v>135</v>
      </c>
      <c r="V340" s="45" t="str">
        <f t="shared" si="54"/>
        <v>断眠による疲労について</v>
      </c>
      <c r="W340" s="70"/>
      <c r="X340" s="88">
        <v>330</v>
      </c>
      <c r="Y340" s="66"/>
      <c r="Z340" s="16"/>
    </row>
    <row r="341" spans="1:26" s="12" customFormat="1" ht="13.5" hidden="1" customHeight="1">
      <c r="A341" s="18">
        <v>13</v>
      </c>
      <c r="B341" s="32">
        <f t="shared" ca="1" si="48"/>
        <v>1973</v>
      </c>
      <c r="C341" s="15">
        <v>10</v>
      </c>
      <c r="D341" s="18">
        <v>2</v>
      </c>
      <c r="E341" s="15">
        <v>136</v>
      </c>
      <c r="F341" s="19" t="s">
        <v>2858</v>
      </c>
      <c r="G341" s="16" t="s">
        <v>3001</v>
      </c>
      <c r="H341" s="17"/>
      <c r="I341" s="115" t="str">
        <f t="shared" ca="1" si="56"/>
        <v>.</v>
      </c>
      <c r="J341" s="16" t="s">
        <v>2856</v>
      </c>
      <c r="K341" s="16" t="s">
        <v>1194</v>
      </c>
      <c r="L341" s="16" t="s">
        <v>2857</v>
      </c>
      <c r="M341" s="16" t="s">
        <v>7078</v>
      </c>
      <c r="N341" s="15">
        <v>6</v>
      </c>
      <c r="O341" s="15">
        <v>1973</v>
      </c>
      <c r="P341" s="15">
        <v>6</v>
      </c>
      <c r="Q341" s="16" t="s">
        <v>1894</v>
      </c>
      <c r="R341" s="18" t="s">
        <v>3075</v>
      </c>
      <c r="S341" s="20" t="s">
        <v>3076</v>
      </c>
      <c r="T341" s="20"/>
      <c r="U341" s="69">
        <v>135</v>
      </c>
      <c r="V341" s="45" t="str">
        <f t="shared" si="54"/>
        <v>[概要]司会のまとめ</v>
      </c>
      <c r="W341" s="70"/>
      <c r="X341" s="88">
        <v>331</v>
      </c>
      <c r="Y341" s="66"/>
      <c r="Z341" s="16"/>
    </row>
    <row r="342" spans="1:26" s="12" customFormat="1" ht="13.5" hidden="1" customHeight="1">
      <c r="A342" s="18">
        <v>13</v>
      </c>
      <c r="B342" s="32">
        <f t="shared" ca="1" si="48"/>
        <v>1973</v>
      </c>
      <c r="C342" s="15">
        <v>10</v>
      </c>
      <c r="D342" s="18">
        <v>2</v>
      </c>
      <c r="E342" s="15">
        <v>136</v>
      </c>
      <c r="F342" s="19" t="s">
        <v>3083</v>
      </c>
      <c r="G342" s="16" t="s">
        <v>3084</v>
      </c>
      <c r="H342" s="17"/>
      <c r="I342" s="115" t="str">
        <f t="shared" ca="1" si="56"/>
        <v>.</v>
      </c>
      <c r="J342" s="16" t="s">
        <v>2856</v>
      </c>
      <c r="K342" s="16" t="s">
        <v>1194</v>
      </c>
      <c r="L342" s="16" t="s">
        <v>2857</v>
      </c>
      <c r="M342" s="16" t="s">
        <v>183</v>
      </c>
      <c r="N342" s="15">
        <v>6</v>
      </c>
      <c r="O342" s="15">
        <v>1973</v>
      </c>
      <c r="P342" s="15">
        <v>6</v>
      </c>
      <c r="Q342" s="16" t="s">
        <v>1894</v>
      </c>
      <c r="R342" s="18" t="s">
        <v>3075</v>
      </c>
      <c r="S342" s="20" t="s">
        <v>3076</v>
      </c>
      <c r="T342" s="20"/>
      <c r="U342" s="69">
        <v>135</v>
      </c>
      <c r="V342" s="45" t="str">
        <f t="shared" si="54"/>
        <v>寒冷ばくろ下におけるサルの生理的反応について</v>
      </c>
      <c r="W342" s="70"/>
      <c r="X342" s="88">
        <v>332</v>
      </c>
      <c r="Y342" s="66"/>
      <c r="Z342" s="16"/>
    </row>
    <row r="343" spans="1:26" s="12" customFormat="1" ht="13.5" hidden="1" customHeight="1">
      <c r="A343" s="18">
        <v>13</v>
      </c>
      <c r="B343" s="32">
        <f t="shared" ca="1" si="48"/>
        <v>1973</v>
      </c>
      <c r="C343" s="15">
        <v>10</v>
      </c>
      <c r="D343" s="18">
        <v>3</v>
      </c>
      <c r="E343" s="15">
        <v>137</v>
      </c>
      <c r="F343" s="19" t="s">
        <v>3085</v>
      </c>
      <c r="G343" s="16" t="s">
        <v>3014</v>
      </c>
      <c r="H343" s="17"/>
      <c r="I343" s="115" t="str">
        <f t="shared" ca="1" si="56"/>
        <v>.</v>
      </c>
      <c r="J343" s="16" t="s">
        <v>2856</v>
      </c>
      <c r="K343" s="16" t="s">
        <v>1194</v>
      </c>
      <c r="L343" s="16" t="s">
        <v>2857</v>
      </c>
      <c r="M343" s="16" t="s">
        <v>183</v>
      </c>
      <c r="N343" s="15">
        <v>6</v>
      </c>
      <c r="O343" s="15">
        <v>1973</v>
      </c>
      <c r="P343" s="15">
        <v>6</v>
      </c>
      <c r="Q343" s="16" t="s">
        <v>1894</v>
      </c>
      <c r="R343" s="18" t="s">
        <v>3075</v>
      </c>
      <c r="S343" s="20" t="s">
        <v>3076</v>
      </c>
      <c r="T343" s="20"/>
      <c r="U343" s="69">
        <v>135</v>
      </c>
      <c r="V343" s="45" t="str">
        <f t="shared" si="54"/>
        <v>ストレスと日内変動</v>
      </c>
      <c r="W343" s="70"/>
      <c r="X343" s="88">
        <v>333</v>
      </c>
      <c r="Y343" s="66"/>
      <c r="Z343" s="16"/>
    </row>
    <row r="344" spans="1:26" s="12" customFormat="1" ht="13.5" hidden="1" customHeight="1">
      <c r="A344" s="18">
        <v>13</v>
      </c>
      <c r="B344" s="32">
        <f t="shared" ref="B344:B405" ca="1" si="57">IF(LEN($J344)&gt;0,IF($J344="●",N344,OFFSET(B344,IF(LEN(OFFSET(B344,-1,0))&gt;=1,-1,-2),0)),"")</f>
        <v>1973</v>
      </c>
      <c r="C344" s="15">
        <v>10</v>
      </c>
      <c r="D344" s="18">
        <v>3</v>
      </c>
      <c r="E344" s="15">
        <v>137</v>
      </c>
      <c r="F344" s="19" t="s">
        <v>3086</v>
      </c>
      <c r="G344" s="16" t="s">
        <v>3087</v>
      </c>
      <c r="H344" s="17"/>
      <c r="I344" s="115" t="str">
        <f t="shared" ca="1" si="56"/>
        <v>.</v>
      </c>
      <c r="J344" s="16" t="s">
        <v>2856</v>
      </c>
      <c r="K344" s="16" t="s">
        <v>1194</v>
      </c>
      <c r="L344" s="16" t="s">
        <v>2857</v>
      </c>
      <c r="M344" s="16" t="s">
        <v>183</v>
      </c>
      <c r="N344" s="15">
        <v>6</v>
      </c>
      <c r="O344" s="15">
        <v>1973</v>
      </c>
      <c r="P344" s="15">
        <v>6</v>
      </c>
      <c r="Q344" s="16" t="s">
        <v>1894</v>
      </c>
      <c r="R344" s="18" t="s">
        <v>3075</v>
      </c>
      <c r="S344" s="20" t="s">
        <v>3076</v>
      </c>
      <c r="T344" s="20"/>
      <c r="U344" s="69">
        <v>135</v>
      </c>
      <c r="V344" s="45" t="str">
        <f t="shared" si="54"/>
        <v>潜態論に於ける”働”の問題</v>
      </c>
      <c r="W344" s="70"/>
      <c r="X344" s="88">
        <v>334</v>
      </c>
      <c r="Y344" s="66"/>
      <c r="Z344" s="16"/>
    </row>
    <row r="345" spans="1:26" s="12" customFormat="1" ht="13.5" hidden="1" customHeight="1">
      <c r="A345" s="18">
        <v>13</v>
      </c>
      <c r="B345" s="32">
        <f t="shared" ca="1" si="57"/>
        <v>1973</v>
      </c>
      <c r="C345" s="15">
        <v>10</v>
      </c>
      <c r="D345" s="18">
        <v>4</v>
      </c>
      <c r="E345" s="15">
        <v>138</v>
      </c>
      <c r="F345" s="19" t="s">
        <v>2858</v>
      </c>
      <c r="G345" s="16" t="s">
        <v>2976</v>
      </c>
      <c r="H345" s="17"/>
      <c r="I345" s="115" t="str">
        <f t="shared" ca="1" si="56"/>
        <v>.</v>
      </c>
      <c r="J345" s="16" t="s">
        <v>2856</v>
      </c>
      <c r="K345" s="16" t="s">
        <v>1194</v>
      </c>
      <c r="L345" s="16" t="s">
        <v>2857</v>
      </c>
      <c r="M345" s="16" t="s">
        <v>7078</v>
      </c>
      <c r="N345" s="15">
        <v>6</v>
      </c>
      <c r="O345" s="15">
        <v>1973</v>
      </c>
      <c r="P345" s="15">
        <v>6</v>
      </c>
      <c r="Q345" s="16" t="s">
        <v>1894</v>
      </c>
      <c r="R345" s="18" t="s">
        <v>3075</v>
      </c>
      <c r="S345" s="20" t="s">
        <v>3076</v>
      </c>
      <c r="T345" s="20"/>
      <c r="U345" s="69">
        <v>135</v>
      </c>
      <c r="V345" s="45" t="str">
        <f t="shared" si="54"/>
        <v>[概要]司会のまとめ</v>
      </c>
      <c r="W345" s="70"/>
      <c r="X345" s="88">
        <v>335</v>
      </c>
      <c r="Y345" s="66"/>
      <c r="Z345" s="16"/>
    </row>
    <row r="346" spans="1:26" s="12" customFormat="1" ht="13.5" hidden="1" customHeight="1">
      <c r="A346" s="18">
        <v>13</v>
      </c>
      <c r="B346" s="32">
        <f t="shared" ca="1" si="57"/>
        <v>1973</v>
      </c>
      <c r="C346" s="15">
        <v>10</v>
      </c>
      <c r="D346" s="18">
        <v>4</v>
      </c>
      <c r="E346" s="15">
        <v>138</v>
      </c>
      <c r="F346" s="19" t="s">
        <v>3088</v>
      </c>
      <c r="G346" s="16" t="s">
        <v>3089</v>
      </c>
      <c r="H346" s="17"/>
      <c r="I346" s="115" t="str">
        <f t="shared" ca="1" si="56"/>
        <v>.</v>
      </c>
      <c r="J346" s="16" t="s">
        <v>2856</v>
      </c>
      <c r="K346" s="16" t="s">
        <v>1194</v>
      </c>
      <c r="L346" s="16" t="s">
        <v>2857</v>
      </c>
      <c r="M346" s="16" t="s">
        <v>183</v>
      </c>
      <c r="N346" s="15">
        <v>6</v>
      </c>
      <c r="O346" s="15">
        <v>1973</v>
      </c>
      <c r="P346" s="15">
        <v>6</v>
      </c>
      <c r="Q346" s="16" t="s">
        <v>1894</v>
      </c>
      <c r="R346" s="18" t="s">
        <v>3075</v>
      </c>
      <c r="S346" s="20" t="s">
        <v>3076</v>
      </c>
      <c r="T346" s="20"/>
      <c r="U346" s="69">
        <v>135</v>
      </c>
      <c r="V346" s="45" t="str">
        <f t="shared" si="54"/>
        <v>平滑斜面労働の働態</v>
      </c>
      <c r="W346" s="70"/>
      <c r="X346" s="88">
        <v>336</v>
      </c>
      <c r="Y346" s="66"/>
      <c r="Z346" s="16"/>
    </row>
    <row r="347" spans="1:26" s="12" customFormat="1" ht="13.5" hidden="1" customHeight="1">
      <c r="A347" s="18">
        <v>13</v>
      </c>
      <c r="B347" s="32">
        <f t="shared" ca="1" si="57"/>
        <v>1973</v>
      </c>
      <c r="C347" s="15">
        <v>10</v>
      </c>
      <c r="D347" s="18">
        <v>4</v>
      </c>
      <c r="E347" s="15">
        <v>138</v>
      </c>
      <c r="F347" s="19" t="s">
        <v>3090</v>
      </c>
      <c r="G347" s="16" t="s">
        <v>3091</v>
      </c>
      <c r="H347" s="17"/>
      <c r="I347" s="115" t="str">
        <f t="shared" ca="1" si="56"/>
        <v>.</v>
      </c>
      <c r="J347" s="16" t="s">
        <v>2856</v>
      </c>
      <c r="K347" s="16" t="s">
        <v>1194</v>
      </c>
      <c r="L347" s="16" t="s">
        <v>2857</v>
      </c>
      <c r="M347" s="16" t="s">
        <v>183</v>
      </c>
      <c r="N347" s="15">
        <v>6</v>
      </c>
      <c r="O347" s="15">
        <v>1973</v>
      </c>
      <c r="P347" s="15">
        <v>6</v>
      </c>
      <c r="Q347" s="16" t="s">
        <v>1894</v>
      </c>
      <c r="R347" s="18" t="s">
        <v>3075</v>
      </c>
      <c r="S347" s="20" t="s">
        <v>3076</v>
      </c>
      <c r="T347" s="20"/>
      <c r="U347" s="69">
        <v>135</v>
      </c>
      <c r="V347" s="45" t="str">
        <f t="shared" si="54"/>
        <v>交通事故発生要因としての年令の意味</v>
      </c>
      <c r="W347" s="70"/>
      <c r="X347" s="88">
        <v>337</v>
      </c>
      <c r="Y347" s="66"/>
      <c r="Z347" s="16"/>
    </row>
    <row r="348" spans="1:26" s="12" customFormat="1" ht="13.5" hidden="1" customHeight="1">
      <c r="A348" s="18">
        <v>13</v>
      </c>
      <c r="B348" s="32">
        <f t="shared" ca="1" si="57"/>
        <v>1973</v>
      </c>
      <c r="C348" s="15">
        <v>10</v>
      </c>
      <c r="D348" s="18">
        <v>5</v>
      </c>
      <c r="E348" s="15">
        <v>139</v>
      </c>
      <c r="F348" s="19" t="s">
        <v>3092</v>
      </c>
      <c r="G348" s="16" t="s">
        <v>3093</v>
      </c>
      <c r="H348" s="17"/>
      <c r="I348" s="115" t="str">
        <f t="shared" ca="1" si="56"/>
        <v>.</v>
      </c>
      <c r="J348" s="16" t="s">
        <v>2856</v>
      </c>
      <c r="K348" s="16" t="s">
        <v>1194</v>
      </c>
      <c r="L348" s="16" t="s">
        <v>2857</v>
      </c>
      <c r="M348" s="16" t="s">
        <v>183</v>
      </c>
      <c r="N348" s="15">
        <v>6</v>
      </c>
      <c r="O348" s="15">
        <v>1973</v>
      </c>
      <c r="P348" s="15">
        <v>6</v>
      </c>
      <c r="Q348" s="16" t="s">
        <v>1894</v>
      </c>
      <c r="R348" s="18" t="s">
        <v>3075</v>
      </c>
      <c r="S348" s="20" t="s">
        <v>3076</v>
      </c>
      <c r="T348" s="20"/>
      <c r="U348" s="69">
        <v>135</v>
      </c>
      <c r="V348" s="45" t="str">
        <f t="shared" si="54"/>
        <v>高速道路利用実態調査　サービスエリヤにおける休憩について</v>
      </c>
      <c r="W348" s="70"/>
      <c r="X348" s="88">
        <v>338</v>
      </c>
      <c r="Y348" s="66"/>
      <c r="Z348" s="16"/>
    </row>
    <row r="349" spans="1:26" s="12" customFormat="1" ht="13.5" hidden="1" customHeight="1">
      <c r="A349" s="18">
        <v>13</v>
      </c>
      <c r="B349" s="32">
        <f t="shared" ca="1" si="57"/>
        <v>1973</v>
      </c>
      <c r="C349" s="15">
        <v>10</v>
      </c>
      <c r="D349" s="18">
        <v>5</v>
      </c>
      <c r="E349" s="15">
        <v>139</v>
      </c>
      <c r="F349" s="19" t="s">
        <v>2858</v>
      </c>
      <c r="G349" s="16" t="s">
        <v>3094</v>
      </c>
      <c r="H349" s="17"/>
      <c r="I349" s="115" t="str">
        <f t="shared" ca="1" si="56"/>
        <v>.</v>
      </c>
      <c r="J349" s="16" t="s">
        <v>2856</v>
      </c>
      <c r="K349" s="16" t="s">
        <v>1194</v>
      </c>
      <c r="L349" s="16" t="s">
        <v>2857</v>
      </c>
      <c r="M349" s="16" t="s">
        <v>7078</v>
      </c>
      <c r="N349" s="15">
        <v>6</v>
      </c>
      <c r="O349" s="15">
        <v>1973</v>
      </c>
      <c r="P349" s="15">
        <v>6</v>
      </c>
      <c r="Q349" s="16" t="s">
        <v>1894</v>
      </c>
      <c r="R349" s="18" t="s">
        <v>3075</v>
      </c>
      <c r="S349" s="20" t="s">
        <v>3076</v>
      </c>
      <c r="T349" s="20"/>
      <c r="U349" s="69">
        <v>135</v>
      </c>
      <c r="V349" s="45" t="str">
        <f t="shared" si="54"/>
        <v>[概要]司会のまとめ</v>
      </c>
      <c r="W349" s="70"/>
      <c r="X349" s="88">
        <v>339</v>
      </c>
      <c r="Y349" s="66"/>
      <c r="Z349" s="16"/>
    </row>
    <row r="350" spans="1:26" s="12" customFormat="1" ht="13.5" hidden="1" customHeight="1">
      <c r="A350" s="18">
        <v>13</v>
      </c>
      <c r="B350" s="32">
        <f t="shared" ca="1" si="57"/>
        <v>1973</v>
      </c>
      <c r="C350" s="15">
        <v>10</v>
      </c>
      <c r="D350" s="18">
        <v>7</v>
      </c>
      <c r="E350" s="15">
        <v>141</v>
      </c>
      <c r="F350" s="18" t="s">
        <v>7054</v>
      </c>
      <c r="G350" s="16" t="s">
        <v>3096</v>
      </c>
      <c r="H350" s="17"/>
      <c r="I350" s="115" t="str">
        <f t="shared" ca="1" si="56"/>
        <v>.</v>
      </c>
      <c r="J350" s="21" t="s">
        <v>3095</v>
      </c>
      <c r="K350" s="16" t="s">
        <v>1194</v>
      </c>
      <c r="L350" s="16" t="s">
        <v>7004</v>
      </c>
      <c r="M350" s="16" t="s">
        <v>7078</v>
      </c>
      <c r="N350" s="15">
        <v>6</v>
      </c>
      <c r="O350" s="15">
        <v>1973</v>
      </c>
      <c r="P350" s="15">
        <v>6</v>
      </c>
      <c r="Q350" s="16" t="s">
        <v>1894</v>
      </c>
      <c r="R350" s="18" t="s">
        <v>3075</v>
      </c>
      <c r="S350" s="20" t="s">
        <v>3076</v>
      </c>
      <c r="T350" s="20"/>
      <c r="U350" s="69">
        <v>135</v>
      </c>
      <c r="V350" s="45" t="str">
        <f t="shared" si="54"/>
        <v>人の生活における行動・運動の類型：司会のまとめ</v>
      </c>
      <c r="W350" s="70"/>
      <c r="X350" s="88">
        <v>340</v>
      </c>
      <c r="Y350" s="66"/>
      <c r="Z350" s="16"/>
    </row>
    <row r="351" spans="1:26" s="12" customFormat="1" ht="13.5" hidden="1" customHeight="1">
      <c r="A351" s="18">
        <v>13</v>
      </c>
      <c r="B351" s="32">
        <f t="shared" ca="1" si="57"/>
        <v>1973</v>
      </c>
      <c r="C351" s="15">
        <v>10</v>
      </c>
      <c r="D351" s="18">
        <v>5</v>
      </c>
      <c r="E351" s="15">
        <v>139</v>
      </c>
      <c r="F351" s="19" t="s">
        <v>2069</v>
      </c>
      <c r="G351" s="16" t="s">
        <v>2931</v>
      </c>
      <c r="H351" s="17" t="s">
        <v>2822</v>
      </c>
      <c r="I351" s="115" t="str">
        <f t="shared" ca="1" si="56"/>
        <v>.</v>
      </c>
      <c r="J351" s="21" t="s">
        <v>3095</v>
      </c>
      <c r="K351" s="16" t="s">
        <v>1194</v>
      </c>
      <c r="L351" s="16" t="s">
        <v>2918</v>
      </c>
      <c r="M351" s="16" t="s">
        <v>183</v>
      </c>
      <c r="N351" s="15">
        <v>6</v>
      </c>
      <c r="O351" s="15">
        <v>1973</v>
      </c>
      <c r="P351" s="15">
        <v>6</v>
      </c>
      <c r="Q351" s="16" t="s">
        <v>1894</v>
      </c>
      <c r="R351" s="18" t="s">
        <v>3075</v>
      </c>
      <c r="S351" s="20" t="s">
        <v>3076</v>
      </c>
      <c r="T351" s="20"/>
      <c r="U351" s="69">
        <v>135</v>
      </c>
      <c r="V351" s="45" t="str">
        <f t="shared" si="54"/>
        <v>人の生活における行動・運動の類型操作の運動方向関係におけるステレオタイプ</v>
      </c>
      <c r="W351" s="70"/>
      <c r="X351" s="88">
        <v>341</v>
      </c>
      <c r="Y351" s="66"/>
      <c r="Z351" s="16"/>
    </row>
    <row r="352" spans="1:26" s="12" customFormat="1" ht="13.5" hidden="1" customHeight="1">
      <c r="A352" s="18">
        <v>13</v>
      </c>
      <c r="B352" s="32">
        <f t="shared" ca="1" si="57"/>
        <v>1973</v>
      </c>
      <c r="C352" s="15">
        <v>10</v>
      </c>
      <c r="D352" s="18">
        <v>6</v>
      </c>
      <c r="E352" s="15">
        <v>140</v>
      </c>
      <c r="F352" s="19" t="s">
        <v>2070</v>
      </c>
      <c r="G352" s="16" t="s">
        <v>3097</v>
      </c>
      <c r="H352" s="17" t="s">
        <v>2822</v>
      </c>
      <c r="I352" s="115" t="str">
        <f t="shared" ca="1" si="56"/>
        <v>.</v>
      </c>
      <c r="J352" s="21" t="s">
        <v>3095</v>
      </c>
      <c r="K352" s="16" t="s">
        <v>1194</v>
      </c>
      <c r="L352" s="16" t="s">
        <v>2918</v>
      </c>
      <c r="M352" s="16" t="s">
        <v>183</v>
      </c>
      <c r="N352" s="15">
        <v>6</v>
      </c>
      <c r="O352" s="15">
        <v>1973</v>
      </c>
      <c r="P352" s="15">
        <v>6</v>
      </c>
      <c r="Q352" s="16" t="s">
        <v>1894</v>
      </c>
      <c r="R352" s="18" t="s">
        <v>3075</v>
      </c>
      <c r="S352" s="20" t="s">
        <v>3076</v>
      </c>
      <c r="T352" s="20"/>
      <c r="U352" s="69">
        <v>135</v>
      </c>
      <c r="V352" s="45" t="str">
        <f t="shared" si="54"/>
        <v>人の生活における行動・運動の類型緊急場面における人の退避行動</v>
      </c>
      <c r="W352" s="70"/>
      <c r="X352" s="88">
        <v>342</v>
      </c>
      <c r="Y352" s="66"/>
      <c r="Z352" s="16"/>
    </row>
    <row r="353" spans="1:26" s="12" customFormat="1" ht="13.5" hidden="1" customHeight="1">
      <c r="A353" s="18">
        <v>13</v>
      </c>
      <c r="B353" s="32">
        <f t="shared" ca="1" si="57"/>
        <v>1973</v>
      </c>
      <c r="C353" s="15">
        <v>10</v>
      </c>
      <c r="D353" s="18">
        <v>6</v>
      </c>
      <c r="E353" s="15">
        <v>140</v>
      </c>
      <c r="F353" s="19" t="s">
        <v>2071</v>
      </c>
      <c r="G353" s="16" t="s">
        <v>3098</v>
      </c>
      <c r="H353" s="17" t="s">
        <v>2822</v>
      </c>
      <c r="I353" s="115" t="str">
        <f t="shared" ca="1" si="56"/>
        <v>.</v>
      </c>
      <c r="J353" s="21" t="s">
        <v>3095</v>
      </c>
      <c r="K353" s="16" t="s">
        <v>1194</v>
      </c>
      <c r="L353" s="16" t="s">
        <v>2918</v>
      </c>
      <c r="M353" s="16" t="s">
        <v>183</v>
      </c>
      <c r="N353" s="15">
        <v>6</v>
      </c>
      <c r="O353" s="15">
        <v>1973</v>
      </c>
      <c r="P353" s="15">
        <v>6</v>
      </c>
      <c r="Q353" s="16" t="s">
        <v>1894</v>
      </c>
      <c r="R353" s="18" t="s">
        <v>3075</v>
      </c>
      <c r="S353" s="20" t="s">
        <v>3076</v>
      </c>
      <c r="T353" s="20"/>
      <c r="U353" s="69">
        <v>135</v>
      </c>
      <c r="V353" s="45" t="str">
        <f t="shared" si="54"/>
        <v>人の生活における行動・運動の類型実験住宅による住環境設計の研究</v>
      </c>
      <c r="W353" s="70"/>
      <c r="X353" s="88">
        <v>343</v>
      </c>
      <c r="Y353" s="66"/>
      <c r="Z353" s="16"/>
    </row>
    <row r="354" spans="1:26" s="12" customFormat="1" ht="13.5" hidden="1" customHeight="1">
      <c r="A354" s="18">
        <v>13</v>
      </c>
      <c r="B354" s="32">
        <f t="shared" ca="1" si="57"/>
        <v>1973</v>
      </c>
      <c r="C354" s="15">
        <v>10</v>
      </c>
      <c r="D354" s="18">
        <v>9</v>
      </c>
      <c r="E354" s="15">
        <v>143</v>
      </c>
      <c r="F354" s="19" t="s">
        <v>7601</v>
      </c>
      <c r="G354" s="16" t="s">
        <v>2958</v>
      </c>
      <c r="H354" s="17"/>
      <c r="I354" s="115" t="str">
        <f t="shared" ca="1" si="56"/>
        <v>.</v>
      </c>
      <c r="J354" s="16" t="s">
        <v>2856</v>
      </c>
      <c r="K354" s="16" t="s">
        <v>1194</v>
      </c>
      <c r="L354" s="16" t="s">
        <v>7004</v>
      </c>
      <c r="M354" s="16" t="s">
        <v>7078</v>
      </c>
      <c r="N354" s="15">
        <v>6</v>
      </c>
      <c r="O354" s="15">
        <v>1973</v>
      </c>
      <c r="P354" s="15">
        <v>6</v>
      </c>
      <c r="Q354" s="16" t="s">
        <v>1894</v>
      </c>
      <c r="R354" s="18" t="s">
        <v>3075</v>
      </c>
      <c r="S354" s="20" t="s">
        <v>3076</v>
      </c>
      <c r="T354" s="20"/>
      <c r="U354" s="69">
        <v>135</v>
      </c>
      <c r="V354" s="45" t="str">
        <f t="shared" si="54"/>
        <v>エルゴロジーの目的と方法：[概要]司会のまとめ</v>
      </c>
      <c r="W354" s="70"/>
      <c r="X354" s="88">
        <v>344</v>
      </c>
      <c r="Y354" s="66"/>
      <c r="Z354" s="16"/>
    </row>
    <row r="355" spans="1:26" s="12" customFormat="1" ht="13.5" hidden="1" customHeight="1">
      <c r="A355" s="18">
        <v>13</v>
      </c>
      <c r="B355" s="32">
        <f t="shared" ca="1" si="57"/>
        <v>1973</v>
      </c>
      <c r="C355" s="15">
        <v>10</v>
      </c>
      <c r="D355" s="18">
        <v>7</v>
      </c>
      <c r="E355" s="15">
        <v>141</v>
      </c>
      <c r="F355" s="19" t="s">
        <v>3101</v>
      </c>
      <c r="G355" s="16" t="s">
        <v>3102</v>
      </c>
      <c r="H355" s="17" t="s">
        <v>3099</v>
      </c>
      <c r="I355" s="115" t="str">
        <f t="shared" ca="1" si="56"/>
        <v>.</v>
      </c>
      <c r="J355" s="16" t="s">
        <v>2856</v>
      </c>
      <c r="K355" s="16" t="s">
        <v>1194</v>
      </c>
      <c r="L355" s="16" t="s">
        <v>3100</v>
      </c>
      <c r="M355" s="16" t="s">
        <v>183</v>
      </c>
      <c r="N355" s="15">
        <v>6</v>
      </c>
      <c r="O355" s="15">
        <v>1973</v>
      </c>
      <c r="P355" s="15">
        <v>6</v>
      </c>
      <c r="Q355" s="16" t="s">
        <v>1894</v>
      </c>
      <c r="R355" s="18" t="s">
        <v>3075</v>
      </c>
      <c r="S355" s="20" t="s">
        <v>3076</v>
      </c>
      <c r="T355" s="20"/>
      <c r="U355" s="69">
        <v>135</v>
      </c>
      <c r="V355" s="45" t="str">
        <f t="shared" si="54"/>
        <v>エルゴロジーの目的と方法Field researchの方法と行動類型の理解</v>
      </c>
      <c r="W355" s="70"/>
      <c r="X355" s="88">
        <v>345</v>
      </c>
      <c r="Y355" s="66"/>
      <c r="Z355" s="16"/>
    </row>
    <row r="356" spans="1:26" s="12" customFormat="1" ht="13.5" hidden="1" customHeight="1">
      <c r="A356" s="18">
        <v>13</v>
      </c>
      <c r="B356" s="32">
        <f t="shared" ca="1" si="57"/>
        <v>1973</v>
      </c>
      <c r="C356" s="15">
        <v>10</v>
      </c>
      <c r="D356" s="18">
        <v>7</v>
      </c>
      <c r="E356" s="15">
        <v>141</v>
      </c>
      <c r="F356" s="19" t="s">
        <v>1841</v>
      </c>
      <c r="G356" s="16" t="s">
        <v>3103</v>
      </c>
      <c r="H356" s="17" t="s">
        <v>3099</v>
      </c>
      <c r="I356" s="115" t="str">
        <f t="shared" ca="1" si="56"/>
        <v>.</v>
      </c>
      <c r="J356" s="16" t="s">
        <v>2856</v>
      </c>
      <c r="K356" s="16" t="s">
        <v>1194</v>
      </c>
      <c r="L356" s="16" t="s">
        <v>3100</v>
      </c>
      <c r="M356" s="16" t="s">
        <v>183</v>
      </c>
      <c r="N356" s="15">
        <v>6</v>
      </c>
      <c r="O356" s="15">
        <v>1973</v>
      </c>
      <c r="P356" s="15">
        <v>6</v>
      </c>
      <c r="Q356" s="16" t="s">
        <v>1894</v>
      </c>
      <c r="R356" s="18" t="s">
        <v>3075</v>
      </c>
      <c r="S356" s="20" t="s">
        <v>3076</v>
      </c>
      <c r="T356" s="20"/>
      <c r="U356" s="69">
        <v>135</v>
      </c>
      <c r="V356" s="45" t="str">
        <f t="shared" si="54"/>
        <v>エルゴロジーの目的と方法話題提供2</v>
      </c>
      <c r="W356" s="70"/>
      <c r="X356" s="88">
        <v>346</v>
      </c>
      <c r="Y356" s="66"/>
      <c r="Z356" s="16"/>
    </row>
    <row r="357" spans="1:26" s="12" customFormat="1" ht="13.5" hidden="1" customHeight="1">
      <c r="A357" s="18">
        <v>13</v>
      </c>
      <c r="B357" s="32">
        <f t="shared" ca="1" si="57"/>
        <v>1973</v>
      </c>
      <c r="C357" s="15">
        <v>10</v>
      </c>
      <c r="D357" s="18">
        <v>8</v>
      </c>
      <c r="E357" s="15">
        <v>142</v>
      </c>
      <c r="F357" s="19" t="s">
        <v>1842</v>
      </c>
      <c r="G357" s="16" t="s">
        <v>3104</v>
      </c>
      <c r="H357" s="17" t="s">
        <v>3099</v>
      </c>
      <c r="I357" s="115" t="str">
        <f t="shared" ca="1" si="56"/>
        <v>.</v>
      </c>
      <c r="J357" s="16" t="s">
        <v>2856</v>
      </c>
      <c r="K357" s="16" t="s">
        <v>1194</v>
      </c>
      <c r="L357" s="16" t="s">
        <v>3100</v>
      </c>
      <c r="M357" s="16" t="s">
        <v>183</v>
      </c>
      <c r="N357" s="15">
        <v>6</v>
      </c>
      <c r="O357" s="15">
        <v>1973</v>
      </c>
      <c r="P357" s="15">
        <v>6</v>
      </c>
      <c r="Q357" s="16" t="s">
        <v>1894</v>
      </c>
      <c r="R357" s="18" t="s">
        <v>3075</v>
      </c>
      <c r="S357" s="20" t="s">
        <v>3076</v>
      </c>
      <c r="T357" s="20"/>
      <c r="U357" s="69">
        <v>135</v>
      </c>
      <c r="V357" s="45" t="str">
        <f t="shared" si="54"/>
        <v>エルゴロジーの目的と方法話題提供3</v>
      </c>
      <c r="W357" s="70"/>
      <c r="X357" s="88">
        <v>347</v>
      </c>
      <c r="Y357" s="66"/>
      <c r="Z357" s="16"/>
    </row>
    <row r="358" spans="1:26" s="12" customFormat="1" ht="13.5" hidden="1" customHeight="1">
      <c r="A358" s="18">
        <v>13</v>
      </c>
      <c r="B358" s="32">
        <f t="shared" ca="1" si="57"/>
        <v>1973</v>
      </c>
      <c r="C358" s="15">
        <v>10</v>
      </c>
      <c r="D358" s="18">
        <v>8</v>
      </c>
      <c r="E358" s="15">
        <v>142</v>
      </c>
      <c r="F358" s="19" t="s">
        <v>1843</v>
      </c>
      <c r="G358" s="16" t="s">
        <v>2841</v>
      </c>
      <c r="H358" s="17" t="s">
        <v>3099</v>
      </c>
      <c r="I358" s="115" t="str">
        <f t="shared" ca="1" si="56"/>
        <v>.</v>
      </c>
      <c r="J358" s="16" t="s">
        <v>2856</v>
      </c>
      <c r="K358" s="16" t="s">
        <v>1194</v>
      </c>
      <c r="L358" s="16" t="s">
        <v>3100</v>
      </c>
      <c r="M358" s="16" t="s">
        <v>183</v>
      </c>
      <c r="N358" s="15">
        <v>6</v>
      </c>
      <c r="O358" s="15">
        <v>1973</v>
      </c>
      <c r="P358" s="15">
        <v>6</v>
      </c>
      <c r="Q358" s="16" t="s">
        <v>1894</v>
      </c>
      <c r="R358" s="18" t="s">
        <v>3075</v>
      </c>
      <c r="S358" s="20" t="s">
        <v>3076</v>
      </c>
      <c r="T358" s="20"/>
      <c r="U358" s="69">
        <v>135</v>
      </c>
      <c r="V358" s="45" t="str">
        <f t="shared" si="54"/>
        <v>エルゴロジーの目的と方法話題提供4</v>
      </c>
      <c r="W358" s="70"/>
      <c r="X358" s="88">
        <v>348</v>
      </c>
      <c r="Y358" s="66"/>
      <c r="Z358" s="16"/>
    </row>
    <row r="359" spans="1:26" s="12" customFormat="1" ht="13.5" hidden="1" customHeight="1">
      <c r="A359" s="18">
        <v>13</v>
      </c>
      <c r="B359" s="32">
        <f t="shared" ca="1" si="57"/>
        <v>1973</v>
      </c>
      <c r="C359" s="15">
        <v>10</v>
      </c>
      <c r="D359" s="18">
        <v>8</v>
      </c>
      <c r="E359" s="15">
        <v>142</v>
      </c>
      <c r="F359" s="19" t="s">
        <v>3105</v>
      </c>
      <c r="G359" s="16" t="s">
        <v>2845</v>
      </c>
      <c r="H359" s="17" t="s">
        <v>3099</v>
      </c>
      <c r="I359" s="115" t="str">
        <f t="shared" ca="1" si="56"/>
        <v>.</v>
      </c>
      <c r="J359" s="16" t="s">
        <v>2856</v>
      </c>
      <c r="K359" s="16" t="s">
        <v>1194</v>
      </c>
      <c r="L359" s="16" t="s">
        <v>3100</v>
      </c>
      <c r="M359" s="16" t="s">
        <v>183</v>
      </c>
      <c r="N359" s="15">
        <v>6</v>
      </c>
      <c r="O359" s="15">
        <v>1973</v>
      </c>
      <c r="P359" s="15">
        <v>6</v>
      </c>
      <c r="Q359" s="16" t="s">
        <v>1894</v>
      </c>
      <c r="R359" s="18" t="s">
        <v>3075</v>
      </c>
      <c r="S359" s="20" t="s">
        <v>3076</v>
      </c>
      <c r="T359" s="20"/>
      <c r="U359" s="69">
        <v>135</v>
      </c>
      <c r="V359" s="45" t="str">
        <f t="shared" si="54"/>
        <v>エルゴロジーの目的と方法人類働態研究の重要性</v>
      </c>
      <c r="W359" s="70"/>
      <c r="X359" s="88">
        <v>349</v>
      </c>
      <c r="Y359" s="66"/>
      <c r="Z359" s="16"/>
    </row>
    <row r="360" spans="1:26" s="12" customFormat="1" ht="13.5" hidden="1" customHeight="1">
      <c r="A360" s="18">
        <v>13</v>
      </c>
      <c r="B360" s="32">
        <f t="shared" ca="1" si="57"/>
        <v>1973</v>
      </c>
      <c r="C360" s="15">
        <v>10</v>
      </c>
      <c r="D360" s="18">
        <v>9</v>
      </c>
      <c r="E360" s="15">
        <v>143</v>
      </c>
      <c r="F360" s="19" t="s">
        <v>3106</v>
      </c>
      <c r="G360" s="16" t="s">
        <v>3029</v>
      </c>
      <c r="H360" s="17" t="s">
        <v>3099</v>
      </c>
      <c r="I360" s="115" t="str">
        <f t="shared" ca="1" si="56"/>
        <v>.</v>
      </c>
      <c r="J360" s="16" t="s">
        <v>2856</v>
      </c>
      <c r="K360" s="16" t="s">
        <v>1194</v>
      </c>
      <c r="L360" s="16" t="s">
        <v>3100</v>
      </c>
      <c r="M360" s="16" t="s">
        <v>183</v>
      </c>
      <c r="N360" s="15">
        <v>6</v>
      </c>
      <c r="O360" s="15">
        <v>1973</v>
      </c>
      <c r="P360" s="15">
        <v>6</v>
      </c>
      <c r="Q360" s="16" t="s">
        <v>1894</v>
      </c>
      <c r="R360" s="18" t="s">
        <v>3075</v>
      </c>
      <c r="S360" s="20" t="s">
        <v>3076</v>
      </c>
      <c r="T360" s="20"/>
      <c r="U360" s="69">
        <v>135</v>
      </c>
      <c r="V360" s="45" t="str">
        <f t="shared" si="54"/>
        <v>エルゴロジーの目的と方法色の見え方とエルゴロジー</v>
      </c>
      <c r="W360" s="70"/>
      <c r="X360" s="88">
        <v>350</v>
      </c>
      <c r="Y360" s="66"/>
      <c r="Z360" s="16"/>
    </row>
    <row r="361" spans="1:26" s="12" customFormat="1" ht="13.5" hidden="1" customHeight="1">
      <c r="A361" s="18">
        <v>13</v>
      </c>
      <c r="B361" s="32">
        <f t="shared" ca="1" si="57"/>
        <v>1973</v>
      </c>
      <c r="C361" s="15">
        <v>10</v>
      </c>
      <c r="D361" s="18">
        <v>11</v>
      </c>
      <c r="E361" s="15">
        <v>145</v>
      </c>
      <c r="F361" s="18" t="s">
        <v>7053</v>
      </c>
      <c r="G361" s="16" t="s">
        <v>2859</v>
      </c>
      <c r="H361" s="17"/>
      <c r="I361" s="115" t="str">
        <f t="shared" ca="1" si="56"/>
        <v>.</v>
      </c>
      <c r="J361" s="21" t="s">
        <v>3095</v>
      </c>
      <c r="K361" s="16" t="s">
        <v>1194</v>
      </c>
      <c r="L361" s="16" t="s">
        <v>7004</v>
      </c>
      <c r="M361" s="16" t="s">
        <v>7078</v>
      </c>
      <c r="N361" s="15">
        <v>6</v>
      </c>
      <c r="O361" s="15">
        <v>1973</v>
      </c>
      <c r="P361" s="15">
        <v>6</v>
      </c>
      <c r="Q361" s="16" t="s">
        <v>1894</v>
      </c>
      <c r="R361" s="18" t="s">
        <v>3075</v>
      </c>
      <c r="S361" s="20" t="s">
        <v>3076</v>
      </c>
      <c r="T361" s="20"/>
      <c r="U361" s="69">
        <v>135</v>
      </c>
      <c r="V361" s="45" t="str">
        <f t="shared" si="54"/>
        <v>仕事と余暇：司会のまとめ</v>
      </c>
      <c r="W361" s="70"/>
      <c r="X361" s="88">
        <v>351</v>
      </c>
      <c r="Y361" s="66"/>
      <c r="Z361" s="16"/>
    </row>
    <row r="362" spans="1:26" s="12" customFormat="1" ht="13.5" hidden="1" customHeight="1">
      <c r="A362" s="18">
        <v>13</v>
      </c>
      <c r="B362" s="32">
        <f t="shared" ca="1" si="57"/>
        <v>1973</v>
      </c>
      <c r="C362" s="15">
        <v>10</v>
      </c>
      <c r="D362" s="18">
        <v>10</v>
      </c>
      <c r="E362" s="15">
        <v>144</v>
      </c>
      <c r="F362" s="19" t="s">
        <v>1844</v>
      </c>
      <c r="G362" s="16" t="s">
        <v>3107</v>
      </c>
      <c r="H362" s="17" t="s">
        <v>2825</v>
      </c>
      <c r="I362" s="115" t="str">
        <f t="shared" ca="1" si="56"/>
        <v>.</v>
      </c>
      <c r="J362" s="21" t="s">
        <v>3095</v>
      </c>
      <c r="K362" s="16" t="s">
        <v>1194</v>
      </c>
      <c r="L362" s="16" t="s">
        <v>2918</v>
      </c>
      <c r="M362" s="16" t="s">
        <v>183</v>
      </c>
      <c r="N362" s="15">
        <v>6</v>
      </c>
      <c r="O362" s="15">
        <v>1973</v>
      </c>
      <c r="P362" s="15">
        <v>6</v>
      </c>
      <c r="Q362" s="16" t="s">
        <v>1894</v>
      </c>
      <c r="R362" s="18" t="s">
        <v>3075</v>
      </c>
      <c r="S362" s="20" t="s">
        <v>3076</v>
      </c>
      <c r="T362" s="20"/>
      <c r="U362" s="69">
        <v>135</v>
      </c>
      <c r="V362" s="45" t="str">
        <f t="shared" si="54"/>
        <v>仕事と余暇仕事における余暇のもつ意味</v>
      </c>
      <c r="W362" s="70"/>
      <c r="X362" s="88">
        <v>352</v>
      </c>
      <c r="Y362" s="66"/>
      <c r="Z362" s="16"/>
    </row>
    <row r="363" spans="1:26" s="12" customFormat="1" ht="13.5" hidden="1" customHeight="1">
      <c r="A363" s="18">
        <v>13</v>
      </c>
      <c r="B363" s="32">
        <f t="shared" ca="1" si="57"/>
        <v>1973</v>
      </c>
      <c r="C363" s="15">
        <v>10</v>
      </c>
      <c r="D363" s="18">
        <v>10</v>
      </c>
      <c r="E363" s="15">
        <v>144</v>
      </c>
      <c r="F363" s="19" t="s">
        <v>1845</v>
      </c>
      <c r="G363" s="16" t="s">
        <v>3108</v>
      </c>
      <c r="H363" s="17" t="s">
        <v>2825</v>
      </c>
      <c r="I363" s="115" t="str">
        <f t="shared" ca="1" si="56"/>
        <v>.</v>
      </c>
      <c r="J363" s="21" t="s">
        <v>2929</v>
      </c>
      <c r="K363" s="16" t="s">
        <v>1194</v>
      </c>
      <c r="L363" s="16" t="s">
        <v>2918</v>
      </c>
      <c r="M363" s="16" t="s">
        <v>183</v>
      </c>
      <c r="N363" s="15">
        <v>6</v>
      </c>
      <c r="O363" s="15">
        <v>1973</v>
      </c>
      <c r="P363" s="15">
        <v>6</v>
      </c>
      <c r="Q363" s="16" t="s">
        <v>1894</v>
      </c>
      <c r="R363" s="18" t="s">
        <v>3075</v>
      </c>
      <c r="S363" s="20" t="s">
        <v>3076</v>
      </c>
      <c r="T363" s="20"/>
      <c r="U363" s="69">
        <v>135</v>
      </c>
      <c r="V363" s="45" t="str">
        <f t="shared" si="54"/>
        <v>仕事と余暇交替制各直勤務の通勤と余暇からみた生活パターン</v>
      </c>
      <c r="W363" s="70"/>
      <c r="X363" s="88">
        <v>353</v>
      </c>
      <c r="Y363" s="66"/>
      <c r="Z363" s="16"/>
    </row>
    <row r="364" spans="1:26" s="12" customFormat="1" ht="13.5" hidden="1" customHeight="1">
      <c r="A364" s="18">
        <v>13</v>
      </c>
      <c r="B364" s="32">
        <f t="shared" ca="1" si="57"/>
        <v>1973</v>
      </c>
      <c r="C364" s="15">
        <v>10</v>
      </c>
      <c r="D364" s="18">
        <v>10</v>
      </c>
      <c r="E364" s="15">
        <v>144</v>
      </c>
      <c r="F364" s="19" t="s">
        <v>1846</v>
      </c>
      <c r="G364" s="16" t="s">
        <v>2841</v>
      </c>
      <c r="H364" s="17" t="s">
        <v>2825</v>
      </c>
      <c r="I364" s="115" t="str">
        <f t="shared" ca="1" si="56"/>
        <v>.</v>
      </c>
      <c r="J364" s="21" t="s">
        <v>3095</v>
      </c>
      <c r="K364" s="16" t="s">
        <v>1194</v>
      </c>
      <c r="L364" s="16" t="s">
        <v>2918</v>
      </c>
      <c r="M364" s="16" t="s">
        <v>183</v>
      </c>
      <c r="N364" s="15">
        <v>6</v>
      </c>
      <c r="O364" s="15">
        <v>1973</v>
      </c>
      <c r="P364" s="15">
        <v>6</v>
      </c>
      <c r="Q364" s="16" t="s">
        <v>1894</v>
      </c>
      <c r="R364" s="18" t="s">
        <v>3075</v>
      </c>
      <c r="S364" s="20" t="s">
        <v>3076</v>
      </c>
      <c r="T364" s="20"/>
      <c r="U364" s="69">
        <v>135</v>
      </c>
      <c r="V364" s="45" t="str">
        <f t="shared" si="54"/>
        <v>仕事と余暇不規則勤務者の休養感と自覚疲労</v>
      </c>
      <c r="W364" s="70"/>
      <c r="X364" s="88">
        <v>354</v>
      </c>
      <c r="Y364" s="66"/>
      <c r="Z364" s="16"/>
    </row>
    <row r="365" spans="1:26" s="12" customFormat="1" ht="13.5" hidden="1" customHeight="1">
      <c r="A365" s="18">
        <v>13</v>
      </c>
      <c r="B365" s="32">
        <f t="shared" ca="1" si="57"/>
        <v>1973</v>
      </c>
      <c r="C365" s="15">
        <v>10</v>
      </c>
      <c r="D365" s="18">
        <v>11</v>
      </c>
      <c r="E365" s="15">
        <v>145</v>
      </c>
      <c r="F365" s="19" t="s">
        <v>1847</v>
      </c>
      <c r="G365" s="16" t="s">
        <v>3110</v>
      </c>
      <c r="H365" s="17" t="s">
        <v>2825</v>
      </c>
      <c r="I365" s="115" t="str">
        <f t="shared" ca="1" si="56"/>
        <v>.</v>
      </c>
      <c r="J365" s="21" t="s">
        <v>3109</v>
      </c>
      <c r="K365" s="16" t="s">
        <v>1194</v>
      </c>
      <c r="L365" s="16" t="s">
        <v>2918</v>
      </c>
      <c r="M365" s="16" t="s">
        <v>183</v>
      </c>
      <c r="N365" s="15">
        <v>6</v>
      </c>
      <c r="O365" s="15">
        <v>1973</v>
      </c>
      <c r="P365" s="15">
        <v>6</v>
      </c>
      <c r="Q365" s="16" t="s">
        <v>1894</v>
      </c>
      <c r="R365" s="18" t="s">
        <v>3075</v>
      </c>
      <c r="S365" s="20" t="s">
        <v>3076</v>
      </c>
      <c r="T365" s="20"/>
      <c r="U365" s="69">
        <v>135</v>
      </c>
      <c r="V365" s="45" t="str">
        <f t="shared" si="54"/>
        <v>仕事と余暇間隔時間の長短と余暇の構成</v>
      </c>
      <c r="W365" s="70"/>
      <c r="X365" s="88">
        <v>355</v>
      </c>
      <c r="Y365" s="66"/>
      <c r="Z365" s="16"/>
    </row>
    <row r="366" spans="1:26" s="12" customFormat="1" ht="13.5" hidden="1" customHeight="1">
      <c r="A366" s="18">
        <v>13</v>
      </c>
      <c r="B366" s="32">
        <f t="shared" ca="1" si="57"/>
        <v>1973</v>
      </c>
      <c r="C366" s="15">
        <v>10</v>
      </c>
      <c r="D366" s="18">
        <v>11</v>
      </c>
      <c r="E366" s="15">
        <v>145</v>
      </c>
      <c r="F366" s="19" t="s">
        <v>1848</v>
      </c>
      <c r="G366" s="16" t="s">
        <v>3112</v>
      </c>
      <c r="H366" s="17" t="s">
        <v>2825</v>
      </c>
      <c r="I366" s="115" t="str">
        <f t="shared" ca="1" si="56"/>
        <v>.</v>
      </c>
      <c r="J366" s="21" t="s">
        <v>3111</v>
      </c>
      <c r="K366" s="16" t="s">
        <v>1194</v>
      </c>
      <c r="L366" s="16" t="s">
        <v>2918</v>
      </c>
      <c r="M366" s="16" t="s">
        <v>183</v>
      </c>
      <c r="N366" s="15">
        <v>6</v>
      </c>
      <c r="O366" s="15">
        <v>1973</v>
      </c>
      <c r="P366" s="15">
        <v>6</v>
      </c>
      <c r="Q366" s="16" t="s">
        <v>1894</v>
      </c>
      <c r="R366" s="18" t="s">
        <v>3075</v>
      </c>
      <c r="S366" s="20" t="s">
        <v>3076</v>
      </c>
      <c r="T366" s="20"/>
      <c r="U366" s="69">
        <v>135</v>
      </c>
      <c r="V366" s="45" t="str">
        <f t="shared" si="54"/>
        <v>仕事と余暇疎外感について−価値観と生きがいとの関連から−</v>
      </c>
      <c r="W366" s="70"/>
      <c r="X366" s="88">
        <v>356</v>
      </c>
      <c r="Y366" s="66"/>
      <c r="Z366" s="16"/>
    </row>
    <row r="367" spans="1:26" ht="13.5" hidden="1" customHeight="1">
      <c r="A367" s="29">
        <f t="shared" ref="A367:A396" ca="1" si="58">IF(LEN($J367)&gt;0,IF($J367="●",K367,OFFSET(A367,IF(LEN(OFFSET(A367,-1,0))&gt;=1,-1,-2),0)),"")</f>
        <v>13</v>
      </c>
      <c r="B367" s="32">
        <f t="shared" ca="1" si="57"/>
        <v>1973</v>
      </c>
      <c r="C367" s="32">
        <f t="shared" ref="C367:C396" ca="1" si="59">IF(LEN($J367)&gt;0,IF($J367="●",O367,OFFSET(C367,IF(LEN(OFFSET(C367,-1,0))&gt;=1,-1,-2),0)),"")</f>
        <v>10</v>
      </c>
      <c r="D367" s="28">
        <v>12</v>
      </c>
      <c r="E367" s="32">
        <f t="shared" ref="E367:E398" ca="1" si="60">IF(LEN($J367)&gt;0,IF($J367="●",U367,IF(LEN(D367)&gt;0,U367+D367-1,"")),"")</f>
        <v>146</v>
      </c>
      <c r="F367" s="28" t="s">
        <v>1849</v>
      </c>
      <c r="G367" s="40"/>
      <c r="H367" s="43"/>
      <c r="I367" s="115" t="str">
        <f t="shared" ca="1" si="56"/>
        <v>.</v>
      </c>
      <c r="J367" s="40" t="s">
        <v>7111</v>
      </c>
      <c r="K367" s="40" t="s">
        <v>1199</v>
      </c>
      <c r="L367" s="40" t="s">
        <v>2742</v>
      </c>
      <c r="M367" s="40"/>
      <c r="N367" s="47"/>
      <c r="O367" s="47"/>
      <c r="P367" s="47"/>
      <c r="Q367" s="40"/>
      <c r="R367" s="40"/>
      <c r="S367" s="48"/>
      <c r="T367" s="48"/>
      <c r="U367" s="31">
        <f t="shared" ref="U367:U396" ca="1" si="61">IF(LEN($J367)&gt;0,IF($J367="●",Q367,OFFSET(U367,IF(LEN(OFFSET(U367,-1,0))&gt;=1,-1,-2),0)),"")</f>
        <v>135</v>
      </c>
      <c r="V367" s="45" t="str">
        <f t="shared" si="54"/>
        <v>J．Human Ergology　購読について</v>
      </c>
      <c r="W367" s="51"/>
      <c r="X367" s="88">
        <v>357</v>
      </c>
      <c r="Y367" s="65"/>
      <c r="Z367" s="46"/>
    </row>
    <row r="368" spans="1:26" ht="13.5" hidden="1" customHeight="1">
      <c r="A368" s="29">
        <f t="shared" ca="1" si="58"/>
        <v>13</v>
      </c>
      <c r="B368" s="32">
        <f t="shared" ca="1" si="57"/>
        <v>1973</v>
      </c>
      <c r="C368" s="32">
        <f t="shared" ca="1" si="59"/>
        <v>10</v>
      </c>
      <c r="D368" s="28">
        <v>12</v>
      </c>
      <c r="E368" s="32">
        <f t="shared" ca="1" si="60"/>
        <v>146</v>
      </c>
      <c r="F368" s="40" t="s">
        <v>1850</v>
      </c>
      <c r="G368" s="40"/>
      <c r="H368" s="43"/>
      <c r="I368" s="115" t="str">
        <f t="shared" ca="1" si="56"/>
        <v>.</v>
      </c>
      <c r="J368" s="40" t="s">
        <v>7111</v>
      </c>
      <c r="K368" s="40" t="s">
        <v>2762</v>
      </c>
      <c r="L368" s="40" t="s">
        <v>1436</v>
      </c>
      <c r="M368" s="40"/>
      <c r="N368" s="47"/>
      <c r="O368" s="47"/>
      <c r="P368" s="47"/>
      <c r="Q368" s="40"/>
      <c r="R368" s="40"/>
      <c r="S368" s="48" t="s">
        <v>2762</v>
      </c>
      <c r="T368" s="48"/>
      <c r="U368" s="31">
        <f t="shared" ca="1" si="61"/>
        <v>135</v>
      </c>
      <c r="V368" s="45" t="str">
        <f t="shared" si="54"/>
        <v>投稿募集</v>
      </c>
      <c r="W368" s="51"/>
      <c r="X368" s="88">
        <v>358</v>
      </c>
      <c r="Y368" s="65"/>
      <c r="Z368" s="46"/>
    </row>
    <row r="369" spans="1:26" ht="13.5" hidden="1" customHeight="1">
      <c r="A369" s="29">
        <f t="shared" ca="1" si="58"/>
        <v>13</v>
      </c>
      <c r="B369" s="32">
        <f t="shared" ca="1" si="57"/>
        <v>1973</v>
      </c>
      <c r="C369" s="32">
        <f t="shared" ca="1" si="59"/>
        <v>10</v>
      </c>
      <c r="D369" s="28">
        <v>12</v>
      </c>
      <c r="E369" s="32">
        <f t="shared" ca="1" si="60"/>
        <v>146</v>
      </c>
      <c r="F369" s="28" t="str">
        <f>IF(RIGHT(L369,1)=$W$24,"",M369&amp;$W$25)&amp;J369&amp;$W$22&amp;K369&amp;IF(AND(LEN(N369)&gt;0,LEN(N369)&lt;4)," 第"&amp;N369&amp;$W$21,N369)&amp;$W$23&amp;O369&amp;"/"&amp;P369&amp;IF(RIGHT(L369,1)=$W$24,"/"&amp;Q369,"")&amp;"、"&amp;S369&amp;"、"&amp;R369&amp;IF(LEN(H369)&gt;0,$W$27&amp;H369,"")&amp;IF(RIGHT(L369,1)=$W$24,"",$W$26)</f>
        <v>開催記(大会．全 第6回　1973/6、大阪教育青年センター、大阪市)</v>
      </c>
      <c r="G369" s="40" t="s">
        <v>314</v>
      </c>
      <c r="H369" s="41" t="s">
        <v>2820</v>
      </c>
      <c r="I369" s="115" t="str">
        <f t="shared" ca="1" si="56"/>
        <v>.</v>
      </c>
      <c r="J369" s="40" t="s">
        <v>252</v>
      </c>
      <c r="K369" s="40" t="s">
        <v>1194</v>
      </c>
      <c r="L369" s="40" t="s">
        <v>6949</v>
      </c>
      <c r="M369" s="40" t="s">
        <v>313</v>
      </c>
      <c r="N369" s="47">
        <v>6</v>
      </c>
      <c r="O369" s="47">
        <v>1973</v>
      </c>
      <c r="P369" s="47">
        <v>6</v>
      </c>
      <c r="Q369" s="40" t="s">
        <v>1894</v>
      </c>
      <c r="R369" s="40" t="s">
        <v>1915</v>
      </c>
      <c r="S369" s="48" t="s">
        <v>1916</v>
      </c>
      <c r="T369" s="48"/>
      <c r="U369" s="31">
        <f t="shared" ca="1" si="61"/>
        <v>135</v>
      </c>
      <c r="V369" s="45" t="str">
        <f t="shared" si="54"/>
        <v>開催記(大会．全 第6回　1973/6、大阪教育青年センター、大阪市)</v>
      </c>
      <c r="W369" s="51"/>
      <c r="X369" s="88">
        <v>359</v>
      </c>
      <c r="Y369" s="65"/>
      <c r="Z369" s="46"/>
    </row>
    <row r="370" spans="1:26" ht="13.5" hidden="1" customHeight="1">
      <c r="A370" s="29">
        <f t="shared" ca="1" si="58"/>
        <v>13</v>
      </c>
      <c r="B370" s="32">
        <f t="shared" ca="1" si="57"/>
        <v>1973</v>
      </c>
      <c r="C370" s="32">
        <f t="shared" ca="1" si="59"/>
        <v>10</v>
      </c>
      <c r="D370" s="28">
        <v>12</v>
      </c>
      <c r="E370" s="32">
        <f t="shared" ca="1" si="60"/>
        <v>146</v>
      </c>
      <c r="F370" s="40" t="s">
        <v>1851</v>
      </c>
      <c r="G370" s="40" t="s">
        <v>1852</v>
      </c>
      <c r="H370" s="43"/>
      <c r="I370" s="115" t="str">
        <f t="shared" ca="1" si="56"/>
        <v>.</v>
      </c>
      <c r="J370" s="40" t="s">
        <v>252</v>
      </c>
      <c r="K370" s="40" t="s">
        <v>1194</v>
      </c>
      <c r="L370" s="40" t="s">
        <v>313</v>
      </c>
      <c r="M370" s="40" t="s">
        <v>7616</v>
      </c>
      <c r="N370" s="47">
        <v>6</v>
      </c>
      <c r="O370" s="47">
        <v>1973</v>
      </c>
      <c r="P370" s="47">
        <v>6</v>
      </c>
      <c r="Q370" s="40" t="s">
        <v>1894</v>
      </c>
      <c r="R370" s="40" t="s">
        <v>1915</v>
      </c>
      <c r="S370" s="48" t="s">
        <v>1916</v>
      </c>
      <c r="T370" s="48"/>
      <c r="U370" s="31">
        <f t="shared" ca="1" si="61"/>
        <v>135</v>
      </c>
      <c r="V370" s="45" t="str">
        <f t="shared" si="54"/>
        <v>人類働態学研究会第6回大会に出席して</v>
      </c>
      <c r="W370" s="51"/>
      <c r="X370" s="88">
        <v>360</v>
      </c>
      <c r="Y370" s="65"/>
      <c r="Z370" s="46"/>
    </row>
    <row r="371" spans="1:26" ht="13.5" hidden="1" customHeight="1">
      <c r="A371" s="29">
        <f t="shared" ca="1" si="58"/>
        <v>13</v>
      </c>
      <c r="B371" s="32">
        <f t="shared" ca="1" si="57"/>
        <v>1973</v>
      </c>
      <c r="C371" s="32">
        <f t="shared" ca="1" si="59"/>
        <v>10</v>
      </c>
      <c r="D371" s="28">
        <v>13</v>
      </c>
      <c r="E371" s="32">
        <f t="shared" ca="1" si="60"/>
        <v>147</v>
      </c>
      <c r="F371" s="40" t="s">
        <v>810</v>
      </c>
      <c r="G371" s="40" t="s">
        <v>8012</v>
      </c>
      <c r="H371" s="43" t="s">
        <v>7134</v>
      </c>
      <c r="I371" s="115" t="str">
        <f t="shared" ca="1" si="56"/>
        <v>.</v>
      </c>
      <c r="J371" s="40" t="s">
        <v>7205</v>
      </c>
      <c r="K371" s="40"/>
      <c r="L371" s="43" t="s">
        <v>810</v>
      </c>
      <c r="M371" s="40"/>
      <c r="N371" s="47"/>
      <c r="O371" s="47"/>
      <c r="P371" s="47"/>
      <c r="Q371" s="40"/>
      <c r="R371" s="40"/>
      <c r="S371" s="48"/>
      <c r="T371" s="48"/>
      <c r="U371" s="31">
        <f t="shared" ca="1" si="61"/>
        <v>135</v>
      </c>
      <c r="V371" s="45" t="str">
        <f t="shared" si="54"/>
        <v>？話題らん</v>
      </c>
      <c r="W371" s="51"/>
      <c r="X371" s="88">
        <v>361</v>
      </c>
      <c r="Y371" s="65"/>
      <c r="Z371" s="46"/>
    </row>
    <row r="372" spans="1:26" ht="13.5" hidden="1" customHeight="1">
      <c r="A372" s="29">
        <f t="shared" ca="1" si="58"/>
        <v>13</v>
      </c>
      <c r="B372" s="32">
        <f t="shared" ca="1" si="57"/>
        <v>1973</v>
      </c>
      <c r="C372" s="32">
        <f t="shared" ca="1" si="59"/>
        <v>10</v>
      </c>
      <c r="D372" s="28">
        <v>14</v>
      </c>
      <c r="E372" s="32">
        <f t="shared" ca="1" si="60"/>
        <v>148</v>
      </c>
      <c r="F372" s="28" t="str">
        <f t="shared" ref="F372:F373" si="62">H372&amp;IF(LEN(O372)&gt;0,$W$18&amp;IF(LEN(O372)&gt;3,O372&amp;"年度","第"&amp;O372&amp;IF(LEN(P372)&gt;0,"期","回"))&amp;IF(LEN(P372)&gt;0,"第"&amp;P372&amp;"回",""),"")</f>
        <v>庶務幹事会</v>
      </c>
      <c r="G372" s="40"/>
      <c r="H372" s="40" t="s">
        <v>1910</v>
      </c>
      <c r="I372" s="115" t="str">
        <f t="shared" ca="1" si="56"/>
        <v>.</v>
      </c>
      <c r="J372" s="40" t="s">
        <v>7111</v>
      </c>
      <c r="K372" s="40" t="s">
        <v>1050</v>
      </c>
      <c r="L372" s="40" t="s">
        <v>7778</v>
      </c>
      <c r="M372" s="40"/>
      <c r="N372" s="47"/>
      <c r="O372" s="47"/>
      <c r="P372" s="47"/>
      <c r="Q372" s="40"/>
      <c r="R372" s="40"/>
      <c r="S372" s="48"/>
      <c r="T372" s="48"/>
      <c r="U372" s="31">
        <f t="shared" ca="1" si="61"/>
        <v>135</v>
      </c>
      <c r="V372" s="45" t="str">
        <f t="shared" si="54"/>
        <v>庶務幹事会庶務幹事会</v>
      </c>
      <c r="W372" s="51"/>
      <c r="X372" s="88">
        <v>362</v>
      </c>
      <c r="Y372" s="65"/>
      <c r="Z372" s="46"/>
    </row>
    <row r="373" spans="1:26" ht="13.5" hidden="1" customHeight="1">
      <c r="A373" s="29">
        <f t="shared" ca="1" si="58"/>
        <v>13</v>
      </c>
      <c r="B373" s="32">
        <f t="shared" ca="1" si="57"/>
        <v>1973</v>
      </c>
      <c r="C373" s="32">
        <f t="shared" ca="1" si="59"/>
        <v>10</v>
      </c>
      <c r="D373" s="28">
        <v>14</v>
      </c>
      <c r="E373" s="32">
        <f t="shared" ca="1" si="60"/>
        <v>148</v>
      </c>
      <c r="F373" s="28" t="str">
        <f t="shared" si="62"/>
        <v>編集会議：第6回</v>
      </c>
      <c r="G373" s="40"/>
      <c r="H373" s="40" t="s">
        <v>7744</v>
      </c>
      <c r="I373" s="115" t="str">
        <f t="shared" ca="1" si="56"/>
        <v>.</v>
      </c>
      <c r="J373" s="40" t="s">
        <v>7111</v>
      </c>
      <c r="K373" s="40" t="s">
        <v>1050</v>
      </c>
      <c r="L373" s="40" t="s">
        <v>7779</v>
      </c>
      <c r="M373" s="40"/>
      <c r="N373" s="47"/>
      <c r="O373" s="47">
        <v>6</v>
      </c>
      <c r="P373" s="47"/>
      <c r="Q373" s="40"/>
      <c r="R373" s="40"/>
      <c r="S373" s="48"/>
      <c r="T373" s="48"/>
      <c r="U373" s="31">
        <f t="shared" ca="1" si="61"/>
        <v>135</v>
      </c>
      <c r="V373" s="45" t="str">
        <f t="shared" si="54"/>
        <v>編集会議編集会議：第6回</v>
      </c>
      <c r="W373" s="51"/>
      <c r="X373" s="88">
        <v>363</v>
      </c>
      <c r="Y373" s="65"/>
      <c r="Z373" s="46"/>
    </row>
    <row r="374" spans="1:26" ht="13.5" hidden="1" customHeight="1">
      <c r="A374" s="29">
        <f t="shared" ca="1" si="58"/>
        <v>13</v>
      </c>
      <c r="B374" s="32">
        <f t="shared" ca="1" si="57"/>
        <v>1973</v>
      </c>
      <c r="C374" s="32">
        <f t="shared" ca="1" si="59"/>
        <v>10</v>
      </c>
      <c r="D374" s="28">
        <v>14</v>
      </c>
      <c r="E374" s="32">
        <f t="shared" ca="1" si="60"/>
        <v>148</v>
      </c>
      <c r="F374" s="40" t="s">
        <v>1853</v>
      </c>
      <c r="G374" s="40"/>
      <c r="H374" s="43"/>
      <c r="I374" s="115" t="str">
        <f t="shared" ca="1" si="56"/>
        <v>.</v>
      </c>
      <c r="J374" s="40" t="s">
        <v>252</v>
      </c>
      <c r="K374" s="16" t="s">
        <v>3037</v>
      </c>
      <c r="L374" s="40" t="s">
        <v>7615</v>
      </c>
      <c r="M374" s="40" t="s">
        <v>2638</v>
      </c>
      <c r="N374" s="47">
        <v>2</v>
      </c>
      <c r="O374" s="47">
        <v>1973</v>
      </c>
      <c r="P374" s="47">
        <v>12</v>
      </c>
      <c r="Q374" s="40" t="s">
        <v>1309</v>
      </c>
      <c r="R374" s="40" t="s">
        <v>2</v>
      </c>
      <c r="S374" s="48" t="s">
        <v>1472</v>
      </c>
      <c r="T374" s="48"/>
      <c r="U374" s="31">
        <f t="shared" ca="1" si="61"/>
        <v>135</v>
      </c>
      <c r="V374" s="45" t="str">
        <f t="shared" si="54"/>
        <v>第2回九州地方会</v>
      </c>
      <c r="W374" s="51"/>
      <c r="X374" s="88">
        <v>364</v>
      </c>
      <c r="Y374" s="65"/>
      <c r="Z374" s="46"/>
    </row>
    <row r="375" spans="1:26" ht="13.5" hidden="1" customHeight="1">
      <c r="A375" s="29">
        <f t="shared" ca="1" si="58"/>
        <v>13</v>
      </c>
      <c r="B375" s="32">
        <f t="shared" ca="1" si="57"/>
        <v>1973</v>
      </c>
      <c r="C375" s="32">
        <f t="shared" ca="1" si="59"/>
        <v>10</v>
      </c>
      <c r="D375" s="28">
        <v>14</v>
      </c>
      <c r="E375" s="32">
        <f t="shared" ca="1" si="60"/>
        <v>148</v>
      </c>
      <c r="F375" s="40" t="s">
        <v>1854</v>
      </c>
      <c r="G375" s="40"/>
      <c r="H375" s="43"/>
      <c r="I375" s="115" t="str">
        <f t="shared" ca="1" si="56"/>
        <v>.</v>
      </c>
      <c r="J375" s="40" t="s">
        <v>252</v>
      </c>
      <c r="K375" s="40" t="s">
        <v>2555</v>
      </c>
      <c r="L375" s="40" t="s">
        <v>7615</v>
      </c>
      <c r="M375" s="40" t="s">
        <v>2638</v>
      </c>
      <c r="N375" s="47">
        <v>7</v>
      </c>
      <c r="O375" s="47">
        <v>1973</v>
      </c>
      <c r="P375" s="47">
        <v>12</v>
      </c>
      <c r="Q375" s="40" t="s">
        <v>1474</v>
      </c>
      <c r="R375" s="40" t="s">
        <v>2317</v>
      </c>
      <c r="S375" s="48" t="s">
        <v>1475</v>
      </c>
      <c r="T375" s="48"/>
      <c r="U375" s="31">
        <f t="shared" ca="1" si="61"/>
        <v>135</v>
      </c>
      <c r="V375" s="45" t="str">
        <f t="shared" si="54"/>
        <v>第7回大会</v>
      </c>
      <c r="W375" s="51"/>
      <c r="X375" s="88">
        <v>365</v>
      </c>
      <c r="Y375" s="65"/>
      <c r="Z375" s="46"/>
    </row>
    <row r="376" spans="1:26" ht="13.5" hidden="1" customHeight="1">
      <c r="A376" s="29">
        <f t="shared" ca="1" si="58"/>
        <v>13</v>
      </c>
      <c r="B376" s="32">
        <f t="shared" ca="1" si="57"/>
        <v>1973</v>
      </c>
      <c r="C376" s="32">
        <f t="shared" ca="1" si="59"/>
        <v>10</v>
      </c>
      <c r="D376" s="28">
        <v>14</v>
      </c>
      <c r="E376" s="32">
        <f t="shared" ca="1" si="60"/>
        <v>148</v>
      </c>
      <c r="F376" s="40" t="s">
        <v>894</v>
      </c>
      <c r="G376" s="40"/>
      <c r="H376" s="43"/>
      <c r="I376" s="115" t="str">
        <f t="shared" ca="1" si="56"/>
        <v>.</v>
      </c>
      <c r="J376" s="40" t="s">
        <v>7111</v>
      </c>
      <c r="K376" s="40" t="s">
        <v>2762</v>
      </c>
      <c r="L376" s="40" t="s">
        <v>2724</v>
      </c>
      <c r="M376" s="40"/>
      <c r="N376" s="47"/>
      <c r="O376" s="47"/>
      <c r="P376" s="47"/>
      <c r="Q376" s="40"/>
      <c r="R376" s="40"/>
      <c r="S376" s="48"/>
      <c r="T376" s="48"/>
      <c r="U376" s="31">
        <f t="shared" ca="1" si="61"/>
        <v>135</v>
      </c>
      <c r="V376" s="45" t="str">
        <f t="shared" si="54"/>
        <v>あとがき</v>
      </c>
      <c r="W376" s="51"/>
      <c r="X376" s="88">
        <v>366</v>
      </c>
      <c r="Y376" s="65"/>
      <c r="Z376" s="46"/>
    </row>
    <row r="377" spans="1:26" ht="13.5" hidden="1" customHeight="1">
      <c r="A377" s="29" t="str">
        <f t="shared" ca="1" si="58"/>
        <v>14</v>
      </c>
      <c r="B377" s="32">
        <f t="shared" ca="1" si="57"/>
        <v>1974</v>
      </c>
      <c r="C377" s="32">
        <f t="shared" ca="1" si="59"/>
        <v>1</v>
      </c>
      <c r="D377" s="28">
        <v>0</v>
      </c>
      <c r="E377" s="32" t="str">
        <f t="shared" ca="1" si="60"/>
        <v>149</v>
      </c>
      <c r="F377" s="28" t="str">
        <f ca="1">$W$11&amp;$A377&amp;$W$12&amp;B377&amp;$W$13&amp;TEXT($C377,"00")&amp;$W$14&amp;TEXT($P377,"00")&amp;IF(LEN(U377)&gt;=1,$W$15&amp;$U377&amp;$W$16,"")&amp;$W$17&amp;$H377</f>
        <v>第14号1974年01/01[149]:人間工学と標準に関する国際会議／合宿談話会“生体反応の信頼性”</v>
      </c>
      <c r="G377" s="40"/>
      <c r="H377" s="43" t="s">
        <v>6845</v>
      </c>
      <c r="I377" s="115" t="str">
        <f t="shared" ca="1" si="56"/>
        <v>.</v>
      </c>
      <c r="J377" s="40" t="s">
        <v>1179</v>
      </c>
      <c r="K377" s="40" t="s">
        <v>1334</v>
      </c>
      <c r="L377" s="43"/>
      <c r="M377" s="40"/>
      <c r="N377" s="47">
        <v>1974</v>
      </c>
      <c r="O377" s="47">
        <v>1</v>
      </c>
      <c r="P377" s="47">
        <v>1</v>
      </c>
      <c r="Q377" s="40" t="s">
        <v>1409</v>
      </c>
      <c r="R377" s="40"/>
      <c r="S377" s="48"/>
      <c r="T377" s="48"/>
      <c r="U377" s="31" t="str">
        <f t="shared" ca="1" si="61"/>
        <v>149</v>
      </c>
      <c r="V377" s="45" t="str">
        <f t="shared" ca="1" si="54"/>
        <v>人間工学と標準に関する国際会議／合宿談話会“生体反応の信頼性”第14号1974年01/01[149]:人間工学と標準に関する国際会議／合宿談話会“生体反応の信頼性”</v>
      </c>
      <c r="W377" s="51"/>
      <c r="X377" s="88">
        <v>367</v>
      </c>
      <c r="Y377" s="65"/>
      <c r="Z377" s="46"/>
    </row>
    <row r="378" spans="1:26" ht="13.5" hidden="1" customHeight="1">
      <c r="A378" s="29" t="str">
        <f t="shared" ca="1" si="58"/>
        <v>14</v>
      </c>
      <c r="B378" s="32">
        <f t="shared" ca="1" si="57"/>
        <v>1974</v>
      </c>
      <c r="C378" s="32">
        <f t="shared" ca="1" si="59"/>
        <v>1</v>
      </c>
      <c r="D378" s="28">
        <v>1</v>
      </c>
      <c r="E378" s="32">
        <f t="shared" ca="1" si="60"/>
        <v>149</v>
      </c>
      <c r="F378" s="40" t="s">
        <v>1410</v>
      </c>
      <c r="G378" s="40" t="s">
        <v>820</v>
      </c>
      <c r="H378" s="43" t="s">
        <v>7135</v>
      </c>
      <c r="I378" s="115" t="str">
        <f t="shared" ca="1" si="56"/>
        <v>.</v>
      </c>
      <c r="J378" s="40" t="s">
        <v>1700</v>
      </c>
      <c r="K378" s="40" t="s">
        <v>678</v>
      </c>
      <c r="L378" s="43"/>
      <c r="M378" s="40" t="s">
        <v>2303</v>
      </c>
      <c r="N378" s="47"/>
      <c r="O378" s="47"/>
      <c r="P378" s="47"/>
      <c r="Q378" s="40"/>
      <c r="R378" s="40"/>
      <c r="S378" s="48" t="s">
        <v>1700</v>
      </c>
      <c r="T378" s="48"/>
      <c r="U378" s="31" t="str">
        <f t="shared" ca="1" si="61"/>
        <v>149</v>
      </c>
      <c r="V378" s="45" t="str">
        <f t="shared" si="54"/>
        <v>国際規格人間工学と標準に関する国際会議</v>
      </c>
      <c r="W378" s="51"/>
      <c r="X378" s="88">
        <v>368</v>
      </c>
      <c r="Y378" s="65"/>
      <c r="Z378" s="46"/>
    </row>
    <row r="379" spans="1:26" ht="13.5" hidden="1" customHeight="1">
      <c r="A379" s="29" t="str">
        <f t="shared" ca="1" si="58"/>
        <v>14</v>
      </c>
      <c r="B379" s="32">
        <f t="shared" ca="1" si="57"/>
        <v>1974</v>
      </c>
      <c r="C379" s="32">
        <f t="shared" ca="1" si="59"/>
        <v>1</v>
      </c>
      <c r="D379" s="28">
        <v>3</v>
      </c>
      <c r="E379" s="32">
        <f t="shared" ca="1" si="60"/>
        <v>151</v>
      </c>
      <c r="F379" s="40" t="s">
        <v>682</v>
      </c>
      <c r="G379" s="40" t="s">
        <v>1486</v>
      </c>
      <c r="H379" s="43" t="s">
        <v>682</v>
      </c>
      <c r="I379" s="115" t="str">
        <f t="shared" ca="1" si="56"/>
        <v>.</v>
      </c>
      <c r="J379" s="40" t="s">
        <v>7780</v>
      </c>
      <c r="K379" s="40" t="s">
        <v>7538</v>
      </c>
      <c r="L379" s="40" t="s">
        <v>7012</v>
      </c>
      <c r="M379" s="40" t="s">
        <v>1302</v>
      </c>
      <c r="N379" s="47"/>
      <c r="O379" s="47">
        <v>1973</v>
      </c>
      <c r="P379" s="47">
        <v>8</v>
      </c>
      <c r="Q379" s="40" t="s">
        <v>1476</v>
      </c>
      <c r="R379" s="40" t="s">
        <v>1477</v>
      </c>
      <c r="S379" s="48" t="s">
        <v>1478</v>
      </c>
      <c r="T379" s="48"/>
      <c r="U379" s="31" t="str">
        <f t="shared" ca="1" si="61"/>
        <v>149</v>
      </c>
      <c r="V379" s="45" t="str">
        <f t="shared" si="54"/>
        <v>合宿談話会“生体反応の信頼性”合宿談話会“生体反応の信頼性”</v>
      </c>
      <c r="W379" s="51"/>
      <c r="X379" s="88">
        <v>369</v>
      </c>
      <c r="Y379" s="65"/>
      <c r="Z379" s="46"/>
    </row>
    <row r="380" spans="1:26" ht="13.5" hidden="1" customHeight="1">
      <c r="A380" s="29" t="str">
        <f t="shared" ca="1" si="58"/>
        <v>14</v>
      </c>
      <c r="B380" s="32">
        <f t="shared" ca="1" si="57"/>
        <v>1974</v>
      </c>
      <c r="C380" s="32">
        <f t="shared" ca="1" si="59"/>
        <v>1</v>
      </c>
      <c r="D380" s="28">
        <v>3</v>
      </c>
      <c r="E380" s="32">
        <f t="shared" ca="1" si="60"/>
        <v>151</v>
      </c>
      <c r="F380" s="28" t="str">
        <f>M380&amp;"（"&amp;J380&amp;$W$19&amp;K380&amp;IF(LEN(N380)&gt;0," 第"&amp;N380&amp;$W$21,"")&amp;" "&amp;O380&amp;"/"&amp;P380&amp;$W$20&amp;S380&amp;IF(LEN(H380)&gt;0,$W$19&amp;H380,"")&amp;"）"</f>
        <v>抄録（研修・催事/発表会 1973/8、なぎさ荘/合宿談話会“生体反応の信頼性”）</v>
      </c>
      <c r="G380" s="40" t="s">
        <v>682</v>
      </c>
      <c r="H380" s="43" t="s">
        <v>682</v>
      </c>
      <c r="I380" s="115" t="str">
        <f t="shared" ca="1" si="56"/>
        <v>.</v>
      </c>
      <c r="J380" s="40" t="s">
        <v>7780</v>
      </c>
      <c r="K380" s="40" t="s">
        <v>7538</v>
      </c>
      <c r="L380" s="40" t="s">
        <v>6939</v>
      </c>
      <c r="M380" s="40" t="s">
        <v>1486</v>
      </c>
      <c r="N380" s="47"/>
      <c r="O380" s="47">
        <v>1973</v>
      </c>
      <c r="P380" s="47">
        <v>8</v>
      </c>
      <c r="Q380" s="40" t="s">
        <v>1476</v>
      </c>
      <c r="R380" s="40" t="s">
        <v>1477</v>
      </c>
      <c r="S380" s="48" t="s">
        <v>1478</v>
      </c>
      <c r="T380" s="48"/>
      <c r="U380" s="31" t="str">
        <f t="shared" ca="1" si="61"/>
        <v>149</v>
      </c>
      <c r="V380" s="45" t="str">
        <f t="shared" si="54"/>
        <v>合宿談話会“生体反応の信頼性”抄録（研修・催事/発表会 1973/8、なぎさ荘/合宿談話会“生体反応の信頼性”）</v>
      </c>
      <c r="W380" s="51"/>
      <c r="X380" s="88">
        <v>370</v>
      </c>
      <c r="Y380" s="65"/>
      <c r="Z380" s="46"/>
    </row>
    <row r="381" spans="1:26" ht="13.5" hidden="1" customHeight="1">
      <c r="A381" s="29" t="str">
        <f t="shared" ca="1" si="58"/>
        <v>14</v>
      </c>
      <c r="B381" s="32">
        <f t="shared" ca="1" si="57"/>
        <v>1974</v>
      </c>
      <c r="C381" s="32">
        <f t="shared" ca="1" si="59"/>
        <v>1</v>
      </c>
      <c r="D381" s="28">
        <v>3</v>
      </c>
      <c r="E381" s="32">
        <f t="shared" ca="1" si="60"/>
        <v>151</v>
      </c>
      <c r="F381" s="40" t="s">
        <v>1464</v>
      </c>
      <c r="G381" s="40" t="s">
        <v>1465</v>
      </c>
      <c r="H381" s="43" t="s">
        <v>682</v>
      </c>
      <c r="I381" s="115" t="str">
        <f t="shared" ca="1" si="56"/>
        <v>.</v>
      </c>
      <c r="J381" s="40" t="s">
        <v>7780</v>
      </c>
      <c r="K381" s="40" t="s">
        <v>7538</v>
      </c>
      <c r="L381" s="40" t="s">
        <v>7090</v>
      </c>
      <c r="M381" s="40" t="s">
        <v>1486</v>
      </c>
      <c r="N381" s="47"/>
      <c r="O381" s="47">
        <v>1973</v>
      </c>
      <c r="P381" s="47">
        <v>8</v>
      </c>
      <c r="Q381" s="40" t="s">
        <v>1476</v>
      </c>
      <c r="R381" s="40" t="s">
        <v>1477</v>
      </c>
      <c r="S381" s="48" t="s">
        <v>1478</v>
      </c>
      <c r="T381" s="48"/>
      <c r="U381" s="31" t="str">
        <f t="shared" ca="1" si="61"/>
        <v>149</v>
      </c>
      <c r="V381" s="45" t="str">
        <f t="shared" si="54"/>
        <v>合宿談話会“生体反応の信頼性”話題提供1　生体反応測定上の問題</v>
      </c>
      <c r="W381" s="51"/>
      <c r="X381" s="88">
        <v>371</v>
      </c>
      <c r="Y381" s="65"/>
      <c r="Z381" s="46"/>
    </row>
    <row r="382" spans="1:26" ht="13.5" hidden="1" customHeight="1">
      <c r="A382" s="29" t="str">
        <f t="shared" ca="1" si="58"/>
        <v>14</v>
      </c>
      <c r="B382" s="32">
        <f t="shared" ca="1" si="57"/>
        <v>1974</v>
      </c>
      <c r="C382" s="32">
        <f t="shared" ca="1" si="59"/>
        <v>1</v>
      </c>
      <c r="D382" s="28">
        <v>3</v>
      </c>
      <c r="E382" s="32">
        <f t="shared" ca="1" si="60"/>
        <v>151</v>
      </c>
      <c r="F382" s="40" t="s">
        <v>1466</v>
      </c>
      <c r="G382" s="40" t="s">
        <v>1467</v>
      </c>
      <c r="H382" s="43" t="s">
        <v>682</v>
      </c>
      <c r="I382" s="115" t="str">
        <f t="shared" ca="1" si="56"/>
        <v>.</v>
      </c>
      <c r="J382" s="40" t="s">
        <v>7780</v>
      </c>
      <c r="K382" s="40" t="s">
        <v>7538</v>
      </c>
      <c r="L382" s="40" t="s">
        <v>7090</v>
      </c>
      <c r="M382" s="40" t="s">
        <v>1486</v>
      </c>
      <c r="N382" s="47"/>
      <c r="O382" s="47">
        <v>1973</v>
      </c>
      <c r="P382" s="47">
        <v>8</v>
      </c>
      <c r="Q382" s="40" t="s">
        <v>1476</v>
      </c>
      <c r="R382" s="40" t="s">
        <v>1477</v>
      </c>
      <c r="S382" s="48" t="s">
        <v>1478</v>
      </c>
      <c r="T382" s="48"/>
      <c r="U382" s="31" t="str">
        <f t="shared" ca="1" si="61"/>
        <v>149</v>
      </c>
      <c r="V382" s="45" t="str">
        <f t="shared" si="54"/>
        <v>合宿談話会“生体反応の信頼性”話題提供2　脳性マヒ時の運動巧緻性について</v>
      </c>
      <c r="W382" s="51"/>
      <c r="X382" s="88">
        <v>372</v>
      </c>
      <c r="Y382" s="65"/>
      <c r="Z382" s="46"/>
    </row>
    <row r="383" spans="1:26" ht="13.5" hidden="1" customHeight="1">
      <c r="A383" s="29" t="str">
        <f t="shared" ca="1" si="58"/>
        <v>14</v>
      </c>
      <c r="B383" s="32">
        <f t="shared" ca="1" si="57"/>
        <v>1974</v>
      </c>
      <c r="C383" s="32">
        <f t="shared" ca="1" si="59"/>
        <v>1</v>
      </c>
      <c r="D383" s="28">
        <v>4</v>
      </c>
      <c r="E383" s="32">
        <f t="shared" ca="1" si="60"/>
        <v>152</v>
      </c>
      <c r="F383" s="40" t="s">
        <v>1468</v>
      </c>
      <c r="G383" s="40" t="s">
        <v>7858</v>
      </c>
      <c r="H383" s="43" t="s">
        <v>682</v>
      </c>
      <c r="I383" s="115" t="str">
        <f t="shared" ca="1" si="56"/>
        <v>.</v>
      </c>
      <c r="J383" s="40" t="s">
        <v>7780</v>
      </c>
      <c r="K383" s="40" t="s">
        <v>7538</v>
      </c>
      <c r="L383" s="40" t="s">
        <v>7090</v>
      </c>
      <c r="M383" s="40" t="s">
        <v>1486</v>
      </c>
      <c r="N383" s="47"/>
      <c r="O383" s="47">
        <v>1973</v>
      </c>
      <c r="P383" s="47">
        <v>8</v>
      </c>
      <c r="Q383" s="40" t="s">
        <v>1476</v>
      </c>
      <c r="R383" s="40" t="s">
        <v>1477</v>
      </c>
      <c r="S383" s="48" t="s">
        <v>1478</v>
      </c>
      <c r="T383" s="48"/>
      <c r="U383" s="31" t="str">
        <f t="shared" ca="1" si="61"/>
        <v>149</v>
      </c>
      <c r="V383" s="45" t="str">
        <f t="shared" ref="V383:V444" si="63">$H383&amp;$F383</f>
        <v>合宿談話会“生体反応の信頼性”話題提供3　機能研究と形態研究</v>
      </c>
      <c r="W383" s="51"/>
      <c r="X383" s="88">
        <v>373</v>
      </c>
      <c r="Y383" s="65"/>
      <c r="Z383" s="46"/>
    </row>
    <row r="384" spans="1:26" ht="13.5" hidden="1" customHeight="1">
      <c r="A384" s="29" t="str">
        <f t="shared" ca="1" si="58"/>
        <v>14</v>
      </c>
      <c r="B384" s="32">
        <f t="shared" ca="1" si="57"/>
        <v>1974</v>
      </c>
      <c r="C384" s="32">
        <f t="shared" ca="1" si="59"/>
        <v>1</v>
      </c>
      <c r="D384" s="28">
        <v>4</v>
      </c>
      <c r="E384" s="32">
        <f t="shared" ca="1" si="60"/>
        <v>152</v>
      </c>
      <c r="F384" s="40" t="s">
        <v>1469</v>
      </c>
      <c r="G384" s="40" t="s">
        <v>1470</v>
      </c>
      <c r="H384" s="43" t="s">
        <v>682</v>
      </c>
      <c r="I384" s="115" t="str">
        <f t="shared" ca="1" si="56"/>
        <v>.</v>
      </c>
      <c r="J384" s="40" t="s">
        <v>7780</v>
      </c>
      <c r="K384" s="40" t="s">
        <v>7538</v>
      </c>
      <c r="L384" s="40" t="s">
        <v>7090</v>
      </c>
      <c r="M384" s="40" t="s">
        <v>1486</v>
      </c>
      <c r="N384" s="47"/>
      <c r="O384" s="47">
        <v>1973</v>
      </c>
      <c r="P384" s="47">
        <v>8</v>
      </c>
      <c r="Q384" s="40" t="s">
        <v>1476</v>
      </c>
      <c r="R384" s="40" t="s">
        <v>1477</v>
      </c>
      <c r="S384" s="48" t="s">
        <v>1478</v>
      </c>
      <c r="T384" s="48"/>
      <c r="U384" s="31" t="str">
        <f t="shared" ca="1" si="61"/>
        <v>149</v>
      </c>
      <c r="V384" s="45" t="str">
        <f t="shared" si="63"/>
        <v>合宿談話会“生体反応の信頼性”話題提供4　生体機能測定とデザイン</v>
      </c>
      <c r="W384" s="51"/>
      <c r="X384" s="88">
        <v>374</v>
      </c>
      <c r="Y384" s="65"/>
      <c r="Z384" s="46"/>
    </row>
    <row r="385" spans="1:26" ht="13.5" hidden="1" customHeight="1">
      <c r="A385" s="29" t="str">
        <f t="shared" ca="1" si="58"/>
        <v>14</v>
      </c>
      <c r="B385" s="32">
        <f t="shared" ca="1" si="57"/>
        <v>1974</v>
      </c>
      <c r="C385" s="32">
        <f t="shared" ca="1" si="59"/>
        <v>1</v>
      </c>
      <c r="D385" s="28">
        <v>4</v>
      </c>
      <c r="E385" s="32">
        <f t="shared" ca="1" si="60"/>
        <v>152</v>
      </c>
      <c r="F385" s="28" t="str">
        <f>"J.H.E.（Vol."&amp;N385&amp;" No."&amp;O385&amp;", "&amp;P385&amp;"/"&amp;Q385&amp;"）"</f>
        <v>J.H.E.（Vol.2 No.1, 1973/9）</v>
      </c>
      <c r="G385" s="46"/>
      <c r="H385" s="43"/>
      <c r="I385" s="115" t="str">
        <f t="shared" ca="1" si="56"/>
        <v>.</v>
      </c>
      <c r="J385" s="40" t="s">
        <v>7111</v>
      </c>
      <c r="K385" s="40" t="s">
        <v>1199</v>
      </c>
      <c r="L385" s="40" t="s">
        <v>1921</v>
      </c>
      <c r="M385" s="40" t="s">
        <v>7108</v>
      </c>
      <c r="N385" s="47">
        <v>2</v>
      </c>
      <c r="O385" s="47">
        <v>1</v>
      </c>
      <c r="P385" s="47">
        <v>1973</v>
      </c>
      <c r="Q385" s="46">
        <v>9</v>
      </c>
      <c r="R385" s="40"/>
      <c r="S385" s="50"/>
      <c r="T385" s="50"/>
      <c r="U385" s="31" t="str">
        <f t="shared" ca="1" si="61"/>
        <v>149</v>
      </c>
      <c r="V385" s="45" t="str">
        <f t="shared" si="63"/>
        <v>J.H.E.（Vol.2 No.1, 1973/9）</v>
      </c>
      <c r="W385" s="51"/>
      <c r="X385" s="88">
        <v>375</v>
      </c>
      <c r="Y385" s="65"/>
      <c r="Z385" s="46"/>
    </row>
    <row r="386" spans="1:26" ht="13.5" hidden="1" customHeight="1">
      <c r="A386" s="29" t="str">
        <f t="shared" ca="1" si="58"/>
        <v>14</v>
      </c>
      <c r="B386" s="32">
        <f t="shared" ca="1" si="57"/>
        <v>1974</v>
      </c>
      <c r="C386" s="32">
        <f t="shared" ca="1" si="59"/>
        <v>1</v>
      </c>
      <c r="D386" s="28">
        <v>7</v>
      </c>
      <c r="E386" s="32">
        <f t="shared" ca="1" si="60"/>
        <v>155</v>
      </c>
      <c r="F386" s="28" t="str">
        <f t="shared" ref="F386:F388" si="64">H386&amp;IF(LEN(O386)&gt;0,$W$18&amp;IF(LEN(O386)&gt;3,O386&amp;"年度","第"&amp;O386&amp;IF(LEN(P386)&gt;0,"期","回"))&amp;IF(LEN(P386)&gt;0,"第"&amp;P386&amp;"回",""),"")</f>
        <v>編集会議：第7回</v>
      </c>
      <c r="G386" s="40"/>
      <c r="H386" s="40" t="s">
        <v>7744</v>
      </c>
      <c r="I386" s="115" t="str">
        <f t="shared" ca="1" si="56"/>
        <v>.</v>
      </c>
      <c r="J386" s="40" t="s">
        <v>7111</v>
      </c>
      <c r="K386" s="40" t="s">
        <v>1050</v>
      </c>
      <c r="L386" s="40" t="s">
        <v>7779</v>
      </c>
      <c r="M386" s="40"/>
      <c r="N386" s="47"/>
      <c r="O386" s="47">
        <v>7</v>
      </c>
      <c r="P386" s="47"/>
      <c r="Q386" s="40"/>
      <c r="R386" s="40"/>
      <c r="S386" s="48"/>
      <c r="T386" s="48"/>
      <c r="U386" s="31" t="str">
        <f t="shared" ca="1" si="61"/>
        <v>149</v>
      </c>
      <c r="V386" s="45" t="str">
        <f t="shared" si="63"/>
        <v>編集会議編集会議：第7回</v>
      </c>
      <c r="W386" s="51"/>
      <c r="X386" s="88">
        <v>376</v>
      </c>
      <c r="Y386" s="65"/>
      <c r="Z386" s="46"/>
    </row>
    <row r="387" spans="1:26" ht="13.5" hidden="1" customHeight="1">
      <c r="A387" s="29" t="str">
        <f t="shared" ca="1" si="58"/>
        <v>14</v>
      </c>
      <c r="B387" s="32">
        <f t="shared" ca="1" si="57"/>
        <v>1974</v>
      </c>
      <c r="C387" s="32">
        <f t="shared" ca="1" si="59"/>
        <v>1</v>
      </c>
      <c r="D387" s="28">
        <v>7</v>
      </c>
      <c r="E387" s="32">
        <f t="shared" ca="1" si="60"/>
        <v>155</v>
      </c>
      <c r="F387" s="28" t="str">
        <f t="shared" si="64"/>
        <v>庶務幹事会</v>
      </c>
      <c r="G387" s="40"/>
      <c r="H387" s="40" t="s">
        <v>1910</v>
      </c>
      <c r="I387" s="115" t="str">
        <f t="shared" ca="1" si="56"/>
        <v>.</v>
      </c>
      <c r="J387" s="40" t="s">
        <v>7111</v>
      </c>
      <c r="K387" s="40" t="s">
        <v>1050</v>
      </c>
      <c r="L387" s="40" t="s">
        <v>7778</v>
      </c>
      <c r="M387" s="40"/>
      <c r="N387" s="47"/>
      <c r="O387" s="47"/>
      <c r="P387" s="47"/>
      <c r="Q387" s="40"/>
      <c r="R387" s="40"/>
      <c r="S387" s="48"/>
      <c r="T387" s="48"/>
      <c r="U387" s="31" t="str">
        <f t="shared" ca="1" si="61"/>
        <v>149</v>
      </c>
      <c r="V387" s="45" t="str">
        <f t="shared" si="63"/>
        <v>庶務幹事会庶務幹事会</v>
      </c>
      <c r="W387" s="51"/>
      <c r="X387" s="88">
        <v>377</v>
      </c>
      <c r="Y387" s="65"/>
      <c r="Z387" s="46"/>
    </row>
    <row r="388" spans="1:26" ht="13.5" hidden="1" customHeight="1">
      <c r="A388" s="29" t="str">
        <f t="shared" ca="1" si="58"/>
        <v>14</v>
      </c>
      <c r="B388" s="32">
        <f t="shared" ca="1" si="57"/>
        <v>1974</v>
      </c>
      <c r="C388" s="32">
        <f t="shared" ca="1" si="59"/>
        <v>1</v>
      </c>
      <c r="D388" s="28">
        <v>7</v>
      </c>
      <c r="E388" s="32">
        <f t="shared" ca="1" si="60"/>
        <v>155</v>
      </c>
      <c r="F388" s="28" t="str">
        <f t="shared" si="64"/>
        <v>総会：第12回</v>
      </c>
      <c r="G388" s="40"/>
      <c r="H388" s="40" t="s">
        <v>7100</v>
      </c>
      <c r="I388" s="115" t="str">
        <f t="shared" ca="1" si="56"/>
        <v>.</v>
      </c>
      <c r="J388" s="40" t="s">
        <v>7111</v>
      </c>
      <c r="K388" s="40" t="s">
        <v>1050</v>
      </c>
      <c r="L388" s="40" t="s">
        <v>7100</v>
      </c>
      <c r="M388" s="40"/>
      <c r="N388" s="47"/>
      <c r="O388" s="47">
        <v>12</v>
      </c>
      <c r="P388" s="47"/>
      <c r="Q388" s="40"/>
      <c r="R388" s="40"/>
      <c r="S388" s="48"/>
      <c r="T388" s="48"/>
      <c r="U388" s="31" t="str">
        <f t="shared" ca="1" si="61"/>
        <v>149</v>
      </c>
      <c r="V388" s="45" t="str">
        <f t="shared" si="63"/>
        <v>総会総会：第12回</v>
      </c>
      <c r="W388" s="51"/>
      <c r="X388" s="88">
        <v>378</v>
      </c>
      <c r="Y388" s="65"/>
      <c r="Z388" s="46"/>
    </row>
    <row r="389" spans="1:26" ht="13.5" hidden="1" customHeight="1">
      <c r="A389" s="29" t="str">
        <f t="shared" ca="1" si="58"/>
        <v>14</v>
      </c>
      <c r="B389" s="32">
        <f t="shared" ca="1" si="57"/>
        <v>1974</v>
      </c>
      <c r="C389" s="32">
        <f t="shared" ca="1" si="59"/>
        <v>1</v>
      </c>
      <c r="D389" s="28">
        <v>7</v>
      </c>
      <c r="E389" s="32">
        <f t="shared" ca="1" si="60"/>
        <v>155</v>
      </c>
      <c r="F389" s="40" t="s">
        <v>1654</v>
      </c>
      <c r="G389" s="40"/>
      <c r="H389" s="43"/>
      <c r="I389" s="115" t="str">
        <f t="shared" ca="1" si="56"/>
        <v>.</v>
      </c>
      <c r="J389" s="40" t="s">
        <v>7111</v>
      </c>
      <c r="K389" s="40" t="s">
        <v>7094</v>
      </c>
      <c r="L389" s="43" t="s">
        <v>1653</v>
      </c>
      <c r="M389" s="40"/>
      <c r="N389" s="47"/>
      <c r="O389" s="47"/>
      <c r="P389" s="47"/>
      <c r="Q389" s="40"/>
      <c r="R389" s="40"/>
      <c r="S389" s="48"/>
      <c r="T389" s="48"/>
      <c r="U389" s="31" t="str">
        <f t="shared" ca="1" si="61"/>
        <v>149</v>
      </c>
      <c r="V389" s="45" t="str">
        <f t="shared" si="63"/>
        <v>人類働態学研究会会員名簿</v>
      </c>
      <c r="W389" s="51"/>
      <c r="X389" s="88">
        <v>379</v>
      </c>
      <c r="Y389" s="65"/>
      <c r="Z389" s="46"/>
    </row>
    <row r="390" spans="1:26" ht="13.5" hidden="1" customHeight="1">
      <c r="A390" s="29" t="str">
        <f t="shared" ca="1" si="58"/>
        <v>15</v>
      </c>
      <c r="B390" s="32">
        <f t="shared" ca="1" si="57"/>
        <v>1974</v>
      </c>
      <c r="C390" s="32">
        <f t="shared" ca="1" si="59"/>
        <v>4</v>
      </c>
      <c r="D390" s="28">
        <v>0</v>
      </c>
      <c r="E390" s="32" t="str">
        <f t="shared" ca="1" si="60"/>
        <v>157</v>
      </c>
      <c r="F390" s="28" t="str">
        <f ca="1">$W$11&amp;$A390&amp;$W$12&amp;B390&amp;$W$13&amp;TEXT($C390,"00")&amp;$W$14&amp;TEXT($P390,"00")&amp;IF(LEN(U390)&gt;=1,$W$15&amp;$U390&amp;$W$16,"")&amp;$W$17&amp;$H390</f>
        <v>第15号1974年04/01[157]:第7回大会／九地2回</v>
      </c>
      <c r="G390" s="40"/>
      <c r="H390" s="43" t="s">
        <v>6846</v>
      </c>
      <c r="I390" s="115" t="str">
        <f t="shared" ca="1" si="56"/>
        <v>.</v>
      </c>
      <c r="J390" s="40" t="s">
        <v>1179</v>
      </c>
      <c r="K390" s="40" t="s">
        <v>1251</v>
      </c>
      <c r="L390" s="43"/>
      <c r="M390" s="40"/>
      <c r="N390" s="47">
        <v>1974</v>
      </c>
      <c r="O390" s="47">
        <v>4</v>
      </c>
      <c r="P390" s="47">
        <v>1</v>
      </c>
      <c r="Q390" s="40" t="s">
        <v>1987</v>
      </c>
      <c r="R390" s="40"/>
      <c r="S390" s="48"/>
      <c r="T390" s="48"/>
      <c r="U390" s="31" t="str">
        <f t="shared" ca="1" si="61"/>
        <v>157</v>
      </c>
      <c r="V390" s="45" t="str">
        <f t="shared" ca="1" si="63"/>
        <v>第7回大会／九地2回第15号1974年04/01[157]:第7回大会／九地2回</v>
      </c>
      <c r="W390" s="51"/>
      <c r="X390" s="88">
        <v>380</v>
      </c>
      <c r="Y390" s="65"/>
      <c r="Z390" s="46"/>
    </row>
    <row r="391" spans="1:26" ht="13.5" hidden="1" customHeight="1">
      <c r="A391" s="29" t="str">
        <f t="shared" ca="1" si="58"/>
        <v>15</v>
      </c>
      <c r="B391" s="32">
        <f t="shared" ca="1" si="57"/>
        <v>1974</v>
      </c>
      <c r="C391" s="32">
        <f t="shared" ca="1" si="59"/>
        <v>4</v>
      </c>
      <c r="D391" s="28">
        <v>1</v>
      </c>
      <c r="E391" s="32">
        <f t="shared" ca="1" si="60"/>
        <v>157</v>
      </c>
      <c r="F391" s="28" t="str">
        <f>IF(RIGHT(L391,1)=$W$24,"",M391&amp;$W$25)&amp;J391&amp;$W$22&amp;K391&amp;IF(AND(LEN(N391)&gt;0,LEN(N391)&lt;4)," 第"&amp;N391&amp;$W$21,N391)&amp;$W$23&amp;O391&amp;"/"&amp;P391&amp;IF(RIGHT(L391,1)=$W$24,"/"&amp;Q391,"")&amp;"、"&amp;S391&amp;"、"&amp;R391&amp;IF(LEN(H391)&gt;0,$W$27&amp;H391,"")&amp;IF(RIGHT(L391,1)=$W$24,"",$W$26)</f>
        <v>大会．全 第7回　1973/12/9-10、野口英世記念会館、東京都</v>
      </c>
      <c r="G391" s="40" t="s">
        <v>29</v>
      </c>
      <c r="H391" s="41" t="s">
        <v>2820</v>
      </c>
      <c r="I391" s="115" t="str">
        <f t="shared" ca="1" si="56"/>
        <v>.</v>
      </c>
      <c r="J391" s="40" t="s">
        <v>252</v>
      </c>
      <c r="K391" s="40" t="s">
        <v>1194</v>
      </c>
      <c r="L391" s="40" t="s">
        <v>6942</v>
      </c>
      <c r="M391" s="40" t="s">
        <v>2742</v>
      </c>
      <c r="N391" s="47">
        <v>7</v>
      </c>
      <c r="O391" s="47">
        <v>1973</v>
      </c>
      <c r="P391" s="47">
        <v>12</v>
      </c>
      <c r="Q391" s="40" t="s">
        <v>1473</v>
      </c>
      <c r="R391" s="40" t="s">
        <v>2317</v>
      </c>
      <c r="S391" s="48" t="s">
        <v>1952</v>
      </c>
      <c r="T391" s="48"/>
      <c r="U391" s="31" t="str">
        <f t="shared" ca="1" si="61"/>
        <v>157</v>
      </c>
      <c r="V391" s="45" t="str">
        <f t="shared" si="63"/>
        <v>大会．全 第7回　1973/12/9-10、野口英世記念会館、東京都</v>
      </c>
      <c r="W391" s="51"/>
      <c r="X391" s="88">
        <v>381</v>
      </c>
      <c r="Y391" s="65"/>
      <c r="Z391" s="46"/>
    </row>
    <row r="392" spans="1:26" ht="13.5" hidden="1" customHeight="1">
      <c r="A392" s="29" t="str">
        <f t="shared" ca="1" si="58"/>
        <v>15</v>
      </c>
      <c r="B392" s="32">
        <f t="shared" ca="1" si="57"/>
        <v>1974</v>
      </c>
      <c r="C392" s="32">
        <f t="shared" ca="1" si="59"/>
        <v>4</v>
      </c>
      <c r="D392" s="28">
        <v>1</v>
      </c>
      <c r="E392" s="32">
        <f t="shared" ca="1" si="60"/>
        <v>157</v>
      </c>
      <c r="F392" s="28" t="str">
        <f>M392&amp;"（"&amp;J392&amp;$W$19&amp;K392&amp;IF(LEN(N392)&gt;0," 第"&amp;N392&amp;$W$21,"")&amp;" "&amp;O392&amp;"/"&amp;P392&amp;$W$20&amp;S392&amp;IF(LEN(H392)&gt;0,$W$19&amp;H392,"")&amp;"）"</f>
        <v>抄録（大会/全 第7回 1973/12、野口英世記念会館）</v>
      </c>
      <c r="G392" s="40" t="s">
        <v>1951</v>
      </c>
      <c r="H392" s="43"/>
      <c r="I392" s="115" t="str">
        <f t="shared" ca="1" si="56"/>
        <v>.</v>
      </c>
      <c r="J392" s="40" t="s">
        <v>252</v>
      </c>
      <c r="K392" s="40" t="s">
        <v>1194</v>
      </c>
      <c r="L392" s="40" t="s">
        <v>6939</v>
      </c>
      <c r="M392" s="40" t="s">
        <v>1486</v>
      </c>
      <c r="N392" s="47">
        <v>7</v>
      </c>
      <c r="O392" s="47">
        <v>1973</v>
      </c>
      <c r="P392" s="47">
        <v>12</v>
      </c>
      <c r="Q392" s="40" t="s">
        <v>1473</v>
      </c>
      <c r="R392" s="40" t="s">
        <v>2317</v>
      </c>
      <c r="S392" s="48" t="s">
        <v>1952</v>
      </c>
      <c r="T392" s="48"/>
      <c r="U392" s="31" t="str">
        <f t="shared" ca="1" si="61"/>
        <v>157</v>
      </c>
      <c r="V392" s="45" t="str">
        <f t="shared" si="63"/>
        <v>抄録（大会/全 第7回 1973/12、野口英世記念会館）</v>
      </c>
      <c r="W392" s="51"/>
      <c r="X392" s="88">
        <v>382</v>
      </c>
      <c r="Y392" s="65"/>
      <c r="Z392" s="46"/>
    </row>
    <row r="393" spans="1:26" ht="13.5" hidden="1" customHeight="1">
      <c r="A393" s="29" t="str">
        <f t="shared" ca="1" si="58"/>
        <v>15</v>
      </c>
      <c r="B393" s="32">
        <f t="shared" ca="1" si="57"/>
        <v>1974</v>
      </c>
      <c r="C393" s="32">
        <f t="shared" ca="1" si="59"/>
        <v>4</v>
      </c>
      <c r="D393" s="28">
        <v>5</v>
      </c>
      <c r="E393" s="32">
        <f t="shared" ca="1" si="60"/>
        <v>161</v>
      </c>
      <c r="F393" s="40" t="s">
        <v>7019</v>
      </c>
      <c r="G393" s="40" t="s">
        <v>476</v>
      </c>
      <c r="H393" s="43"/>
      <c r="I393" s="115" t="str">
        <f t="shared" ca="1" si="56"/>
        <v>.</v>
      </c>
      <c r="J393" s="40" t="s">
        <v>2164</v>
      </c>
      <c r="K393" s="40" t="s">
        <v>1194</v>
      </c>
      <c r="L393" s="16" t="s">
        <v>7004</v>
      </c>
      <c r="M393" s="16" t="s">
        <v>7078</v>
      </c>
      <c r="N393" s="47">
        <v>7</v>
      </c>
      <c r="O393" s="47">
        <v>1973</v>
      </c>
      <c r="P393" s="47">
        <v>12</v>
      </c>
      <c r="Q393" s="40" t="s">
        <v>1473</v>
      </c>
      <c r="R393" s="40" t="s">
        <v>2317</v>
      </c>
      <c r="S393" s="53" t="s">
        <v>1952</v>
      </c>
      <c r="T393" s="53"/>
      <c r="U393" s="31" t="str">
        <f t="shared" ca="1" si="61"/>
        <v>157</v>
      </c>
      <c r="V393" s="45" t="str">
        <f t="shared" si="63"/>
        <v>スキルの諸問題：司会記</v>
      </c>
      <c r="W393" s="51"/>
      <c r="X393" s="88">
        <v>383</v>
      </c>
      <c r="Y393" s="65"/>
      <c r="Z393" s="46"/>
    </row>
    <row r="394" spans="1:26" ht="13.5" hidden="1" customHeight="1">
      <c r="A394" s="29" t="str">
        <f t="shared" ca="1" si="58"/>
        <v>15</v>
      </c>
      <c r="B394" s="32">
        <f t="shared" ca="1" si="57"/>
        <v>1974</v>
      </c>
      <c r="C394" s="32">
        <f t="shared" ca="1" si="59"/>
        <v>4</v>
      </c>
      <c r="D394" s="28">
        <v>5</v>
      </c>
      <c r="E394" s="32">
        <f t="shared" ca="1" si="60"/>
        <v>161</v>
      </c>
      <c r="F394" s="40" t="s">
        <v>1954</v>
      </c>
      <c r="G394" s="40" t="s">
        <v>1955</v>
      </c>
      <c r="H394" s="43" t="s">
        <v>1953</v>
      </c>
      <c r="I394" s="115" t="str">
        <f t="shared" ca="1" si="56"/>
        <v>.</v>
      </c>
      <c r="J394" s="40" t="s">
        <v>2164</v>
      </c>
      <c r="K394" s="40" t="s">
        <v>1194</v>
      </c>
      <c r="L394" s="40" t="s">
        <v>2918</v>
      </c>
      <c r="M394" s="40" t="s">
        <v>1486</v>
      </c>
      <c r="N394" s="47">
        <v>7</v>
      </c>
      <c r="O394" s="47">
        <v>1973</v>
      </c>
      <c r="P394" s="47">
        <v>12</v>
      </c>
      <c r="Q394" s="40" t="s">
        <v>1473</v>
      </c>
      <c r="R394" s="40" t="s">
        <v>2317</v>
      </c>
      <c r="S394" s="53" t="s">
        <v>1952</v>
      </c>
      <c r="T394" s="53"/>
      <c r="U394" s="31" t="str">
        <f t="shared" ca="1" si="61"/>
        <v>157</v>
      </c>
      <c r="V394" s="45" t="str">
        <f t="shared" si="63"/>
        <v>スキルの諸問題スキルの基礎としての手足の調整力について</v>
      </c>
      <c r="W394" s="51"/>
      <c r="X394" s="88">
        <v>384</v>
      </c>
      <c r="Y394" s="65"/>
      <c r="Z394" s="46"/>
    </row>
    <row r="395" spans="1:26" ht="13.5" hidden="1" customHeight="1">
      <c r="A395" s="29" t="str">
        <f t="shared" ca="1" si="58"/>
        <v>15</v>
      </c>
      <c r="B395" s="32">
        <f t="shared" ca="1" si="57"/>
        <v>1974</v>
      </c>
      <c r="C395" s="32">
        <f t="shared" ca="1" si="59"/>
        <v>4</v>
      </c>
      <c r="D395" s="28">
        <v>5</v>
      </c>
      <c r="E395" s="32">
        <f t="shared" ca="1" si="60"/>
        <v>161</v>
      </c>
      <c r="F395" s="40" t="s">
        <v>1956</v>
      </c>
      <c r="G395" s="40" t="s">
        <v>1957</v>
      </c>
      <c r="H395" s="43" t="s">
        <v>1953</v>
      </c>
      <c r="I395" s="115" t="str">
        <f t="shared" ca="1" si="56"/>
        <v>.</v>
      </c>
      <c r="J395" s="40" t="s">
        <v>2164</v>
      </c>
      <c r="K395" s="40" t="s">
        <v>1194</v>
      </c>
      <c r="L395" s="40" t="s">
        <v>2918</v>
      </c>
      <c r="M395" s="40" t="s">
        <v>1486</v>
      </c>
      <c r="N395" s="47">
        <v>7</v>
      </c>
      <c r="O395" s="47">
        <v>1973</v>
      </c>
      <c r="P395" s="47">
        <v>12</v>
      </c>
      <c r="Q395" s="40" t="s">
        <v>1473</v>
      </c>
      <c r="R395" s="40" t="s">
        <v>2317</v>
      </c>
      <c r="S395" s="53" t="s">
        <v>1952</v>
      </c>
      <c r="T395" s="53"/>
      <c r="U395" s="31" t="str">
        <f t="shared" ca="1" si="61"/>
        <v>157</v>
      </c>
      <c r="V395" s="45" t="str">
        <f t="shared" si="63"/>
        <v>スキルの諸問題上肢動作にみられる判断能力</v>
      </c>
      <c r="W395" s="51"/>
      <c r="X395" s="88">
        <v>385</v>
      </c>
      <c r="Y395" s="65"/>
      <c r="Z395" s="46"/>
    </row>
    <row r="396" spans="1:26" ht="13.5" hidden="1" customHeight="1">
      <c r="A396" s="29" t="str">
        <f t="shared" ca="1" si="58"/>
        <v>15</v>
      </c>
      <c r="B396" s="32">
        <f t="shared" ca="1" si="57"/>
        <v>1974</v>
      </c>
      <c r="C396" s="32">
        <f t="shared" ca="1" si="59"/>
        <v>4</v>
      </c>
      <c r="D396" s="28">
        <v>6</v>
      </c>
      <c r="E396" s="32">
        <f t="shared" ca="1" si="60"/>
        <v>162</v>
      </c>
      <c r="F396" s="40" t="s">
        <v>1958</v>
      </c>
      <c r="G396" s="40" t="s">
        <v>1959</v>
      </c>
      <c r="H396" s="43" t="s">
        <v>1953</v>
      </c>
      <c r="I396" s="115" t="str">
        <f t="shared" ref="I396:I459" ca="1" si="65">IF(OR($S$1,IF($N$2,OFFSET($O$2,0,ISERROR(FIND($F$2,OFFSET($G396,0,$T$2)))+$S$2),0)+IF($N$3,OFFSET($O$3,0,ISERROR(FIND($F$3,OFFSET($G396,0,$T$3)))+$S$3),0)+IF($N$4,OFFSET($O$4,0,ISERROR(FIND($F$4,OFFSET($G396,0,$T$4)))+$S$4),0)+IF($N$5,OFFSET($O$5,0,ISERROR(FIND($F$5,OFFSET($G396,0,$T$5)))+$S$5),0)+IF($N$6,OFFSET($O$6,0,ISERROR(FIND($F$6,OFFSET($G396,0,$T$6)))+$S$6),0)+IF($N$7,OFFSET($O$7,0,ISERROR(FIND($F$7,OFFSET($G396,0,$T$7)))+$S$7),0)+IF($N$8,OFFSET($O$8,0,ISERROR(FIND($F$8,OFFSET($G396,0,$T$8)))+$S$8),0)&gt;$Y$1),$W$28,$W$29)</f>
        <v>.</v>
      </c>
      <c r="J396" s="40" t="s">
        <v>2164</v>
      </c>
      <c r="K396" s="40" t="s">
        <v>1194</v>
      </c>
      <c r="L396" s="40" t="s">
        <v>2918</v>
      </c>
      <c r="M396" s="40" t="s">
        <v>1486</v>
      </c>
      <c r="N396" s="47">
        <v>7</v>
      </c>
      <c r="O396" s="47">
        <v>1973</v>
      </c>
      <c r="P396" s="47">
        <v>12</v>
      </c>
      <c r="Q396" s="40" t="s">
        <v>1473</v>
      </c>
      <c r="R396" s="40" t="s">
        <v>2317</v>
      </c>
      <c r="S396" s="53" t="s">
        <v>1952</v>
      </c>
      <c r="T396" s="53"/>
      <c r="U396" s="31" t="str">
        <f t="shared" ca="1" si="61"/>
        <v>157</v>
      </c>
      <c r="V396" s="45" t="str">
        <f t="shared" si="63"/>
        <v>スキルの諸問題姿勢と反応時間</v>
      </c>
      <c r="W396" s="51"/>
      <c r="X396" s="88">
        <v>386</v>
      </c>
      <c r="Y396" s="65"/>
      <c r="Z396" s="46"/>
    </row>
    <row r="397" spans="1:26" ht="13.5" hidden="1" customHeight="1">
      <c r="A397" s="29" t="str">
        <f t="shared" ref="A397:A425" ca="1" si="66">IF(LEN($J397)&gt;0,IF($J397="●",K397,OFFSET(A397,IF(LEN(OFFSET(A397,-1,0))&gt;=1,-1,-2),0)),"")</f>
        <v>15</v>
      </c>
      <c r="B397" s="32">
        <f t="shared" ca="1" si="57"/>
        <v>1974</v>
      </c>
      <c r="C397" s="32">
        <f t="shared" ref="C397:C425" ca="1" si="67">IF(LEN($J397)&gt;0,IF($J397="●",O397,OFFSET(C397,IF(LEN(OFFSET(C397,-1,0))&gt;=1,-1,-2),0)),"")</f>
        <v>4</v>
      </c>
      <c r="D397" s="28">
        <v>6</v>
      </c>
      <c r="E397" s="32">
        <f t="shared" ca="1" si="60"/>
        <v>162</v>
      </c>
      <c r="F397" s="40" t="s">
        <v>1960</v>
      </c>
      <c r="G397" s="40" t="s">
        <v>7876</v>
      </c>
      <c r="H397" s="43" t="s">
        <v>1953</v>
      </c>
      <c r="I397" s="115" t="str">
        <f t="shared" ca="1" si="65"/>
        <v>.</v>
      </c>
      <c r="J397" s="40" t="s">
        <v>2164</v>
      </c>
      <c r="K397" s="40" t="s">
        <v>1194</v>
      </c>
      <c r="L397" s="40" t="s">
        <v>2918</v>
      </c>
      <c r="M397" s="40" t="s">
        <v>1486</v>
      </c>
      <c r="N397" s="47">
        <v>7</v>
      </c>
      <c r="O397" s="47">
        <v>1973</v>
      </c>
      <c r="P397" s="47">
        <v>12</v>
      </c>
      <c r="Q397" s="40" t="s">
        <v>1473</v>
      </c>
      <c r="R397" s="40" t="s">
        <v>2317</v>
      </c>
      <c r="S397" s="53" t="s">
        <v>1952</v>
      </c>
      <c r="T397" s="53"/>
      <c r="U397" s="31" t="str">
        <f t="shared" ref="U397:U425" ca="1" si="68">IF(LEN($J397)&gt;0,IF($J397="●",Q397,OFFSET(U397,IF(LEN(OFFSET(U397,-1,0))&gt;=1,-1,-2),0)),"")</f>
        <v>157</v>
      </c>
      <c r="V397" s="45" t="str">
        <f t="shared" si="63"/>
        <v>スキルの諸問題高速道路と一般道路走行時の運転者の熟練度と心身反応について</v>
      </c>
      <c r="W397" s="51"/>
      <c r="X397" s="88">
        <v>387</v>
      </c>
      <c r="Y397" s="65"/>
      <c r="Z397" s="46"/>
    </row>
    <row r="398" spans="1:26" ht="13.5" hidden="1" customHeight="1">
      <c r="A398" s="29" t="str">
        <f t="shared" ca="1" si="66"/>
        <v>15</v>
      </c>
      <c r="B398" s="32">
        <f t="shared" ca="1" si="57"/>
        <v>1974</v>
      </c>
      <c r="C398" s="32">
        <f t="shared" ca="1" si="67"/>
        <v>4</v>
      </c>
      <c r="D398" s="28">
        <v>6</v>
      </c>
      <c r="E398" s="32">
        <f t="shared" ca="1" si="60"/>
        <v>162</v>
      </c>
      <c r="F398" s="40" t="s">
        <v>1961</v>
      </c>
      <c r="G398" s="40" t="s">
        <v>1962</v>
      </c>
      <c r="H398" s="43" t="s">
        <v>1953</v>
      </c>
      <c r="I398" s="115" t="str">
        <f t="shared" ca="1" si="65"/>
        <v>.</v>
      </c>
      <c r="J398" s="40" t="s">
        <v>2164</v>
      </c>
      <c r="K398" s="40" t="s">
        <v>1194</v>
      </c>
      <c r="L398" s="40" t="s">
        <v>2918</v>
      </c>
      <c r="M398" s="40" t="s">
        <v>1486</v>
      </c>
      <c r="N398" s="47">
        <v>7</v>
      </c>
      <c r="O398" s="47">
        <v>1973</v>
      </c>
      <c r="P398" s="47">
        <v>12</v>
      </c>
      <c r="Q398" s="40" t="s">
        <v>1473</v>
      </c>
      <c r="R398" s="40" t="s">
        <v>2317</v>
      </c>
      <c r="S398" s="53" t="s">
        <v>1952</v>
      </c>
      <c r="T398" s="53"/>
      <c r="U398" s="31" t="str">
        <f t="shared" ca="1" si="68"/>
        <v>157</v>
      </c>
      <c r="V398" s="45" t="str">
        <f t="shared" si="63"/>
        <v>スキルの諸問題人間の制御特性に関する一実験</v>
      </c>
      <c r="W398" s="51"/>
      <c r="X398" s="88">
        <v>388</v>
      </c>
      <c r="Y398" s="65"/>
      <c r="Z398" s="46"/>
    </row>
    <row r="399" spans="1:26" ht="13.5" hidden="1" customHeight="1">
      <c r="A399" s="29" t="str">
        <f t="shared" ca="1" si="66"/>
        <v>15</v>
      </c>
      <c r="B399" s="32">
        <f t="shared" ca="1" si="57"/>
        <v>1974</v>
      </c>
      <c r="C399" s="32">
        <f t="shared" ca="1" si="67"/>
        <v>4</v>
      </c>
      <c r="D399" s="28">
        <v>7</v>
      </c>
      <c r="E399" s="32">
        <f t="shared" ref="E399:E425" ca="1" si="69">IF(LEN($J399)&gt;0,IF($J399="●",U399,IF(LEN(D399)&gt;0,U399+D399-1,"")),"")</f>
        <v>163</v>
      </c>
      <c r="F399" s="40" t="s">
        <v>1963</v>
      </c>
      <c r="G399" s="40" t="s">
        <v>1964</v>
      </c>
      <c r="H399" s="43" t="s">
        <v>1953</v>
      </c>
      <c r="I399" s="115" t="str">
        <f t="shared" ca="1" si="65"/>
        <v>.</v>
      </c>
      <c r="J399" s="40" t="s">
        <v>2164</v>
      </c>
      <c r="K399" s="40" t="s">
        <v>1194</v>
      </c>
      <c r="L399" s="40" t="s">
        <v>2918</v>
      </c>
      <c r="M399" s="40" t="s">
        <v>1486</v>
      </c>
      <c r="N399" s="47">
        <v>7</v>
      </c>
      <c r="O399" s="47">
        <v>1973</v>
      </c>
      <c r="P399" s="47">
        <v>12</v>
      </c>
      <c r="Q399" s="40" t="s">
        <v>1473</v>
      </c>
      <c r="R399" s="40" t="s">
        <v>2317</v>
      </c>
      <c r="S399" s="53" t="s">
        <v>1952</v>
      </c>
      <c r="T399" s="53"/>
      <c r="U399" s="31" t="str">
        <f t="shared" ca="1" si="68"/>
        <v>157</v>
      </c>
      <c r="V399" s="45" t="str">
        <f t="shared" si="63"/>
        <v>スキルの諸問題手動制御系におけるディスプレイ効果</v>
      </c>
      <c r="W399" s="51"/>
      <c r="X399" s="88">
        <v>389</v>
      </c>
      <c r="Y399" s="65"/>
      <c r="Z399" s="46"/>
    </row>
    <row r="400" spans="1:26" ht="13.5" hidden="1" customHeight="1">
      <c r="A400" s="29" t="str">
        <f t="shared" ca="1" si="66"/>
        <v>15</v>
      </c>
      <c r="B400" s="32">
        <f t="shared" ca="1" si="57"/>
        <v>1974</v>
      </c>
      <c r="C400" s="32">
        <f t="shared" ca="1" si="67"/>
        <v>4</v>
      </c>
      <c r="D400" s="28">
        <v>8</v>
      </c>
      <c r="E400" s="32">
        <f t="shared" ca="1" si="69"/>
        <v>164</v>
      </c>
      <c r="F400" s="40" t="s">
        <v>1980</v>
      </c>
      <c r="G400" s="40" t="s">
        <v>1965</v>
      </c>
      <c r="H400" s="43"/>
      <c r="I400" s="115" t="str">
        <f t="shared" ca="1" si="65"/>
        <v>.</v>
      </c>
      <c r="J400" s="40" t="s">
        <v>2164</v>
      </c>
      <c r="K400" s="40" t="s">
        <v>1194</v>
      </c>
      <c r="L400" s="40" t="s">
        <v>7004</v>
      </c>
      <c r="M400" s="40" t="s">
        <v>1302</v>
      </c>
      <c r="N400" s="47">
        <v>7</v>
      </c>
      <c r="O400" s="47">
        <v>1973</v>
      </c>
      <c r="P400" s="47">
        <v>12</v>
      </c>
      <c r="Q400" s="40" t="s">
        <v>1473</v>
      </c>
      <c r="R400" s="40" t="s">
        <v>2317</v>
      </c>
      <c r="S400" s="48" t="s">
        <v>1952</v>
      </c>
      <c r="T400" s="48"/>
      <c r="U400" s="31" t="str">
        <f t="shared" ca="1" si="68"/>
        <v>157</v>
      </c>
      <c r="V400" s="45" t="str">
        <f t="shared" si="63"/>
        <v>パネル討論：都市化研究の視点</v>
      </c>
      <c r="W400" s="51"/>
      <c r="X400" s="88">
        <v>390</v>
      </c>
      <c r="Y400" s="65"/>
      <c r="Z400" s="46"/>
    </row>
    <row r="401" spans="1:26" ht="13.5" hidden="1" customHeight="1">
      <c r="A401" s="29" t="str">
        <f t="shared" ca="1" si="66"/>
        <v>15</v>
      </c>
      <c r="B401" s="32">
        <f t="shared" ca="1" si="57"/>
        <v>1974</v>
      </c>
      <c r="C401" s="32">
        <f t="shared" ca="1" si="67"/>
        <v>4</v>
      </c>
      <c r="D401" s="28">
        <v>8</v>
      </c>
      <c r="E401" s="32">
        <f t="shared" ca="1" si="69"/>
        <v>164</v>
      </c>
      <c r="F401" s="40" t="s">
        <v>1966</v>
      </c>
      <c r="G401" s="40" t="s">
        <v>238</v>
      </c>
      <c r="H401" s="43" t="s">
        <v>1980</v>
      </c>
      <c r="I401" s="115" t="str">
        <f t="shared" ca="1" si="65"/>
        <v>.</v>
      </c>
      <c r="J401" s="40" t="s">
        <v>2164</v>
      </c>
      <c r="K401" s="40" t="s">
        <v>1194</v>
      </c>
      <c r="L401" s="40" t="s">
        <v>7090</v>
      </c>
      <c r="M401" s="40" t="s">
        <v>1486</v>
      </c>
      <c r="N401" s="47">
        <v>7</v>
      </c>
      <c r="O401" s="47">
        <v>1973</v>
      </c>
      <c r="P401" s="47">
        <v>12</v>
      </c>
      <c r="Q401" s="40" t="s">
        <v>1473</v>
      </c>
      <c r="R401" s="40" t="s">
        <v>2317</v>
      </c>
      <c r="S401" s="48" t="s">
        <v>1952</v>
      </c>
      <c r="T401" s="48"/>
      <c r="U401" s="31" t="str">
        <f t="shared" ca="1" si="68"/>
        <v>157</v>
      </c>
      <c r="V401" s="45" t="str">
        <f t="shared" si="63"/>
        <v>パネル討論：都市化研究の視点話題提供1　生体計測値から見た都市化現象</v>
      </c>
      <c r="W401" s="51"/>
      <c r="X401" s="88">
        <v>391</v>
      </c>
      <c r="Y401" s="65"/>
      <c r="Z401" s="46"/>
    </row>
    <row r="402" spans="1:26" ht="13.5" hidden="1" customHeight="1">
      <c r="A402" s="29" t="str">
        <f t="shared" ca="1" si="66"/>
        <v>15</v>
      </c>
      <c r="B402" s="32">
        <f t="shared" ca="1" si="57"/>
        <v>1974</v>
      </c>
      <c r="C402" s="32">
        <f t="shared" ca="1" si="67"/>
        <v>4</v>
      </c>
      <c r="D402" s="28">
        <v>8</v>
      </c>
      <c r="E402" s="32">
        <f t="shared" ca="1" si="69"/>
        <v>164</v>
      </c>
      <c r="F402" s="40" t="s">
        <v>1967</v>
      </c>
      <c r="G402" s="40" t="s">
        <v>1968</v>
      </c>
      <c r="H402" s="43" t="s">
        <v>1980</v>
      </c>
      <c r="I402" s="115" t="str">
        <f t="shared" ca="1" si="65"/>
        <v>.</v>
      </c>
      <c r="J402" s="40" t="s">
        <v>2164</v>
      </c>
      <c r="K402" s="40" t="s">
        <v>1194</v>
      </c>
      <c r="L402" s="40" t="s">
        <v>7090</v>
      </c>
      <c r="M402" s="40" t="s">
        <v>1486</v>
      </c>
      <c r="N402" s="47">
        <v>7</v>
      </c>
      <c r="O402" s="47">
        <v>1973</v>
      </c>
      <c r="P402" s="47">
        <v>12</v>
      </c>
      <c r="Q402" s="40" t="s">
        <v>1473</v>
      </c>
      <c r="R402" s="40" t="s">
        <v>2317</v>
      </c>
      <c r="S402" s="48" t="s">
        <v>1952</v>
      </c>
      <c r="T402" s="48"/>
      <c r="U402" s="31" t="str">
        <f t="shared" ca="1" si="68"/>
        <v>157</v>
      </c>
      <c r="V402" s="45" t="str">
        <f t="shared" si="63"/>
        <v>パネル討論：都市化研究の視点話題提供2　産業化と児童の体位</v>
      </c>
      <c r="W402" s="51"/>
      <c r="X402" s="88">
        <v>392</v>
      </c>
      <c r="Y402" s="65"/>
      <c r="Z402" s="46"/>
    </row>
    <row r="403" spans="1:26" ht="13.5" hidden="1" customHeight="1">
      <c r="A403" s="29" t="str">
        <f t="shared" ca="1" si="66"/>
        <v>15</v>
      </c>
      <c r="B403" s="32">
        <f t="shared" ca="1" si="57"/>
        <v>1974</v>
      </c>
      <c r="C403" s="32">
        <f t="shared" ca="1" si="67"/>
        <v>4</v>
      </c>
      <c r="D403" s="28">
        <v>8</v>
      </c>
      <c r="E403" s="32">
        <f t="shared" ca="1" si="69"/>
        <v>164</v>
      </c>
      <c r="F403" s="40" t="s">
        <v>1969</v>
      </c>
      <c r="G403" s="40" t="s">
        <v>890</v>
      </c>
      <c r="H403" s="43" t="s">
        <v>1980</v>
      </c>
      <c r="I403" s="115" t="str">
        <f t="shared" ca="1" si="65"/>
        <v>.</v>
      </c>
      <c r="J403" s="40" t="s">
        <v>2164</v>
      </c>
      <c r="K403" s="40" t="s">
        <v>1194</v>
      </c>
      <c r="L403" s="40" t="s">
        <v>7090</v>
      </c>
      <c r="M403" s="40" t="s">
        <v>1486</v>
      </c>
      <c r="N403" s="47">
        <v>7</v>
      </c>
      <c r="O403" s="47">
        <v>1973</v>
      </c>
      <c r="P403" s="47">
        <v>12</v>
      </c>
      <c r="Q403" s="40" t="s">
        <v>1473</v>
      </c>
      <c r="R403" s="40" t="s">
        <v>2317</v>
      </c>
      <c r="S403" s="48" t="s">
        <v>1952</v>
      </c>
      <c r="T403" s="48"/>
      <c r="U403" s="31" t="str">
        <f t="shared" ca="1" si="68"/>
        <v>157</v>
      </c>
      <c r="V403" s="45" t="str">
        <f t="shared" si="63"/>
        <v>パネル討論：都市化研究の視点話題提供3　都市化と工業化</v>
      </c>
      <c r="W403" s="51"/>
      <c r="X403" s="88">
        <v>393</v>
      </c>
      <c r="Y403" s="65"/>
      <c r="Z403" s="46"/>
    </row>
    <row r="404" spans="1:26" ht="13.5" hidden="1" customHeight="1">
      <c r="A404" s="29" t="str">
        <f t="shared" ca="1" si="66"/>
        <v>15</v>
      </c>
      <c r="B404" s="32">
        <f t="shared" ca="1" si="57"/>
        <v>1974</v>
      </c>
      <c r="C404" s="32">
        <f t="shared" ca="1" si="67"/>
        <v>4</v>
      </c>
      <c r="D404" s="28">
        <v>9</v>
      </c>
      <c r="E404" s="32">
        <f t="shared" ca="1" si="69"/>
        <v>165</v>
      </c>
      <c r="F404" s="40" t="s">
        <v>1970</v>
      </c>
      <c r="G404" s="40" t="s">
        <v>805</v>
      </c>
      <c r="H404" s="43" t="s">
        <v>1980</v>
      </c>
      <c r="I404" s="115" t="str">
        <f t="shared" ca="1" si="65"/>
        <v>.</v>
      </c>
      <c r="J404" s="40" t="s">
        <v>2164</v>
      </c>
      <c r="K404" s="40" t="s">
        <v>1194</v>
      </c>
      <c r="L404" s="40" t="s">
        <v>7090</v>
      </c>
      <c r="M404" s="40" t="s">
        <v>1486</v>
      </c>
      <c r="N404" s="47">
        <v>7</v>
      </c>
      <c r="O404" s="47">
        <v>1973</v>
      </c>
      <c r="P404" s="47">
        <v>12</v>
      </c>
      <c r="Q404" s="40" t="s">
        <v>1473</v>
      </c>
      <c r="R404" s="40" t="s">
        <v>2317</v>
      </c>
      <c r="S404" s="48" t="s">
        <v>1952</v>
      </c>
      <c r="T404" s="48"/>
      <c r="U404" s="31" t="str">
        <f t="shared" ca="1" si="68"/>
        <v>157</v>
      </c>
      <c r="V404" s="45" t="str">
        <f t="shared" si="63"/>
        <v>パネル討論：都市化研究の視点話題提供4　都市化と人口問題</v>
      </c>
      <c r="W404" s="51"/>
      <c r="X404" s="88">
        <v>394</v>
      </c>
      <c r="Y404" s="65"/>
      <c r="Z404" s="46"/>
    </row>
    <row r="405" spans="1:26" ht="13.5" hidden="1" customHeight="1">
      <c r="A405" s="29" t="str">
        <f t="shared" ca="1" si="66"/>
        <v>15</v>
      </c>
      <c r="B405" s="32">
        <f t="shared" ca="1" si="57"/>
        <v>1974</v>
      </c>
      <c r="C405" s="32">
        <f t="shared" ca="1" si="67"/>
        <v>4</v>
      </c>
      <c r="D405" s="28">
        <v>9</v>
      </c>
      <c r="E405" s="32">
        <f t="shared" ca="1" si="69"/>
        <v>165</v>
      </c>
      <c r="F405" s="40" t="s">
        <v>1971</v>
      </c>
      <c r="G405" s="40" t="s">
        <v>8013</v>
      </c>
      <c r="H405" s="43" t="s">
        <v>1980</v>
      </c>
      <c r="I405" s="115" t="str">
        <f t="shared" ca="1" si="65"/>
        <v>.</v>
      </c>
      <c r="J405" s="40" t="s">
        <v>2164</v>
      </c>
      <c r="K405" s="40" t="s">
        <v>1194</v>
      </c>
      <c r="L405" s="40" t="s">
        <v>7090</v>
      </c>
      <c r="M405" s="40" t="s">
        <v>1486</v>
      </c>
      <c r="N405" s="47">
        <v>7</v>
      </c>
      <c r="O405" s="47">
        <v>1973</v>
      </c>
      <c r="P405" s="47">
        <v>12</v>
      </c>
      <c r="Q405" s="40" t="s">
        <v>1473</v>
      </c>
      <c r="R405" s="40" t="s">
        <v>2317</v>
      </c>
      <c r="S405" s="48" t="s">
        <v>1952</v>
      </c>
      <c r="T405" s="48"/>
      <c r="U405" s="31" t="str">
        <f t="shared" ca="1" si="68"/>
        <v>157</v>
      </c>
      <c r="V405" s="45" t="str">
        <f t="shared" si="63"/>
        <v>パネル討論：都市化研究の視点話題提供5　都市化と人の行動様式</v>
      </c>
      <c r="W405" s="51"/>
      <c r="X405" s="88">
        <v>395</v>
      </c>
      <c r="Y405" s="65"/>
      <c r="Z405" s="46"/>
    </row>
    <row r="406" spans="1:26" ht="13.5" hidden="1" customHeight="1">
      <c r="A406" s="29" t="str">
        <f t="shared" ca="1" si="66"/>
        <v>15</v>
      </c>
      <c r="B406" s="32">
        <f t="shared" ref="B406:B425" ca="1" si="70">IF(LEN($J406)&gt;0,IF($J406="●",N406,OFFSET(B406,IF(LEN(OFFSET(B406,-1,0))&gt;=1,-1,-2),0)),"")</f>
        <v>1974</v>
      </c>
      <c r="C406" s="32">
        <f t="shared" ca="1" si="67"/>
        <v>4</v>
      </c>
      <c r="D406" s="28">
        <v>10</v>
      </c>
      <c r="E406" s="32">
        <f t="shared" ca="1" si="69"/>
        <v>166</v>
      </c>
      <c r="F406" s="28" t="str">
        <f>IF(RIGHT(L406,1)=$W$24,"",M406&amp;$W$25)&amp;J406&amp;$W$22&amp;K406&amp;IF(AND(LEN(N406)&gt;0,LEN(N406)&lt;4)," 第"&amp;N406&amp;$W$21,N406)&amp;$W$23&amp;O406&amp;"/"&amp;P406&amp;IF(RIGHT(L406,1)=$W$24,"/"&amp;Q406,"")&amp;"、"&amp;S406&amp;"、"&amp;R406&amp;IF(LEN(H406)&gt;0,$W$27&amp;H406,"")&amp;IF(RIGHT(L406,1)=$W$24,"",$W$26)</f>
        <v>大会．九 第2回　1973/12/1、福岡大学、福岡市</v>
      </c>
      <c r="G406" s="40" t="s">
        <v>1973</v>
      </c>
      <c r="H406" s="41" t="s">
        <v>2820</v>
      </c>
      <c r="I406" s="115" t="str">
        <f t="shared" ca="1" si="65"/>
        <v>.</v>
      </c>
      <c r="J406" s="40" t="s">
        <v>252</v>
      </c>
      <c r="K406" s="16" t="s">
        <v>3037</v>
      </c>
      <c r="L406" s="40" t="s">
        <v>6942</v>
      </c>
      <c r="M406" s="40" t="s">
        <v>2742</v>
      </c>
      <c r="N406" s="47">
        <v>2</v>
      </c>
      <c r="O406" s="47">
        <v>1973</v>
      </c>
      <c r="P406" s="47">
        <v>12</v>
      </c>
      <c r="Q406" s="40" t="s">
        <v>1309</v>
      </c>
      <c r="R406" s="40" t="s">
        <v>2</v>
      </c>
      <c r="S406" s="48" t="s">
        <v>1472</v>
      </c>
      <c r="T406" s="48"/>
      <c r="U406" s="31" t="str">
        <f t="shared" ca="1" si="68"/>
        <v>157</v>
      </c>
      <c r="V406" s="45" t="str">
        <f t="shared" si="63"/>
        <v>大会．九 第2回　1973/12/1、福岡大学、福岡市</v>
      </c>
      <c r="W406" s="51"/>
      <c r="X406" s="88">
        <v>396</v>
      </c>
      <c r="Y406" s="65"/>
      <c r="Z406" s="46"/>
    </row>
    <row r="407" spans="1:26" ht="13.5" hidden="1" customHeight="1">
      <c r="A407" s="29" t="str">
        <f t="shared" ca="1" si="66"/>
        <v>15</v>
      </c>
      <c r="B407" s="32">
        <f t="shared" ca="1" si="70"/>
        <v>1974</v>
      </c>
      <c r="C407" s="32">
        <f t="shared" ca="1" si="67"/>
        <v>4</v>
      </c>
      <c r="D407" s="28">
        <v>10</v>
      </c>
      <c r="E407" s="32">
        <f t="shared" ca="1" si="69"/>
        <v>166</v>
      </c>
      <c r="F407" s="28" t="str">
        <f>M407&amp;"（"&amp;J407&amp;$W$19&amp;K407&amp;IF(LEN(N407)&gt;0," 第"&amp;N407&amp;$W$21,"")&amp;" "&amp;O407&amp;"/"&amp;P407&amp;$W$20&amp;S407&amp;IF(LEN(H407)&gt;0,$W$19&amp;H407,"")&amp;"）"</f>
        <v>抄録（大会/九 第2回 1973/12、福岡大学）</v>
      </c>
      <c r="G407" s="40" t="s">
        <v>1972</v>
      </c>
      <c r="H407" s="43"/>
      <c r="I407" s="115" t="str">
        <f t="shared" ca="1" si="65"/>
        <v>.</v>
      </c>
      <c r="J407" s="40" t="s">
        <v>252</v>
      </c>
      <c r="K407" s="16" t="s">
        <v>3037</v>
      </c>
      <c r="L407" s="40" t="s">
        <v>6939</v>
      </c>
      <c r="M407" s="40" t="s">
        <v>1486</v>
      </c>
      <c r="N407" s="47">
        <v>2</v>
      </c>
      <c r="O407" s="47">
        <v>1973</v>
      </c>
      <c r="P407" s="47">
        <v>12</v>
      </c>
      <c r="Q407" s="40" t="s">
        <v>1309</v>
      </c>
      <c r="R407" s="40" t="s">
        <v>2</v>
      </c>
      <c r="S407" s="48" t="s">
        <v>1472</v>
      </c>
      <c r="T407" s="48"/>
      <c r="U407" s="31" t="str">
        <f t="shared" ca="1" si="68"/>
        <v>157</v>
      </c>
      <c r="V407" s="45" t="str">
        <f t="shared" si="63"/>
        <v>抄録（大会/九 第2回 1973/12、福岡大学）</v>
      </c>
      <c r="W407" s="51"/>
      <c r="X407" s="88">
        <v>397</v>
      </c>
      <c r="Y407" s="65"/>
      <c r="Z407" s="46"/>
    </row>
    <row r="408" spans="1:26" ht="13.5" hidden="1" customHeight="1">
      <c r="A408" s="29" t="str">
        <f t="shared" ca="1" si="66"/>
        <v>15</v>
      </c>
      <c r="B408" s="32">
        <f t="shared" ca="1" si="70"/>
        <v>1974</v>
      </c>
      <c r="C408" s="32">
        <f t="shared" ca="1" si="67"/>
        <v>4</v>
      </c>
      <c r="D408" s="28">
        <v>12</v>
      </c>
      <c r="E408" s="32">
        <f t="shared" ca="1" si="69"/>
        <v>168</v>
      </c>
      <c r="F408" s="40" t="s">
        <v>7020</v>
      </c>
      <c r="G408" s="40" t="s">
        <v>477</v>
      </c>
      <c r="H408" s="43"/>
      <c r="I408" s="115" t="str">
        <f t="shared" ca="1" si="65"/>
        <v>.</v>
      </c>
      <c r="J408" s="40" t="s">
        <v>2164</v>
      </c>
      <c r="K408" s="16" t="s">
        <v>3037</v>
      </c>
      <c r="L408" s="16" t="s">
        <v>7004</v>
      </c>
      <c r="M408" s="16" t="s">
        <v>7078</v>
      </c>
      <c r="N408" s="47">
        <v>2</v>
      </c>
      <c r="O408" s="47">
        <v>1973</v>
      </c>
      <c r="P408" s="47">
        <v>12</v>
      </c>
      <c r="Q408" s="40" t="s">
        <v>1309</v>
      </c>
      <c r="R408" s="40" t="s">
        <v>2</v>
      </c>
      <c r="S408" s="53" t="s">
        <v>1472</v>
      </c>
      <c r="T408" s="53"/>
      <c r="U408" s="31" t="str">
        <f t="shared" ca="1" si="68"/>
        <v>157</v>
      </c>
      <c r="V408" s="45" t="str">
        <f t="shared" si="63"/>
        <v>農村労働適性化事業をめぐって：司会記</v>
      </c>
      <c r="W408" s="51"/>
      <c r="X408" s="88">
        <v>398</v>
      </c>
      <c r="Y408" s="65"/>
      <c r="Z408" s="46"/>
    </row>
    <row r="409" spans="1:26" ht="13.5" hidden="1" customHeight="1">
      <c r="A409" s="29" t="str">
        <f t="shared" ca="1" si="66"/>
        <v>15</v>
      </c>
      <c r="B409" s="32">
        <f t="shared" ca="1" si="70"/>
        <v>1974</v>
      </c>
      <c r="C409" s="32">
        <f t="shared" ca="1" si="67"/>
        <v>4</v>
      </c>
      <c r="D409" s="28">
        <v>13</v>
      </c>
      <c r="E409" s="32">
        <f t="shared" ca="1" si="69"/>
        <v>169</v>
      </c>
      <c r="F409" s="40" t="s">
        <v>7021</v>
      </c>
      <c r="G409" s="40" t="s">
        <v>478</v>
      </c>
      <c r="H409" s="43"/>
      <c r="I409" s="115" t="str">
        <f t="shared" ca="1" si="65"/>
        <v>.</v>
      </c>
      <c r="J409" s="40" t="s">
        <v>2164</v>
      </c>
      <c r="K409" s="16" t="s">
        <v>3037</v>
      </c>
      <c r="L409" s="16" t="s">
        <v>7004</v>
      </c>
      <c r="M409" s="16" t="s">
        <v>7078</v>
      </c>
      <c r="N409" s="47">
        <v>2</v>
      </c>
      <c r="O409" s="47">
        <v>1973</v>
      </c>
      <c r="P409" s="47">
        <v>12</v>
      </c>
      <c r="Q409" s="40" t="s">
        <v>1309</v>
      </c>
      <c r="R409" s="40" t="s">
        <v>2</v>
      </c>
      <c r="S409" s="53" t="s">
        <v>1472</v>
      </c>
      <c r="T409" s="53"/>
      <c r="U409" s="31" t="str">
        <f t="shared" ca="1" si="68"/>
        <v>157</v>
      </c>
      <c r="V409" s="45" t="str">
        <f t="shared" si="63"/>
        <v>運動療法への展開：司会記</v>
      </c>
      <c r="W409" s="51"/>
      <c r="X409" s="88">
        <v>399</v>
      </c>
      <c r="Y409" s="65"/>
      <c r="Z409" s="46"/>
    </row>
    <row r="410" spans="1:26" ht="13.5" hidden="1" customHeight="1">
      <c r="A410" s="29" t="str">
        <f t="shared" ca="1" si="66"/>
        <v>15</v>
      </c>
      <c r="B410" s="32">
        <f t="shared" ca="1" si="70"/>
        <v>1974</v>
      </c>
      <c r="C410" s="32">
        <f t="shared" ca="1" si="67"/>
        <v>4</v>
      </c>
      <c r="D410" s="28">
        <v>13</v>
      </c>
      <c r="E410" s="32">
        <f t="shared" ca="1" si="69"/>
        <v>169</v>
      </c>
      <c r="F410" s="40" t="s">
        <v>1974</v>
      </c>
      <c r="G410" s="40" t="s">
        <v>7813</v>
      </c>
      <c r="H410" s="43" t="s">
        <v>1981</v>
      </c>
      <c r="I410" s="115" t="str">
        <f t="shared" ca="1" si="65"/>
        <v>.</v>
      </c>
      <c r="J410" s="40" t="s">
        <v>2164</v>
      </c>
      <c r="K410" s="16" t="s">
        <v>3037</v>
      </c>
      <c r="L410" s="40" t="s">
        <v>2918</v>
      </c>
      <c r="M410" s="40" t="s">
        <v>1486</v>
      </c>
      <c r="N410" s="47">
        <v>2</v>
      </c>
      <c r="O410" s="47">
        <v>1973</v>
      </c>
      <c r="P410" s="47">
        <v>12</v>
      </c>
      <c r="Q410" s="40" t="s">
        <v>1309</v>
      </c>
      <c r="R410" s="40" t="s">
        <v>2</v>
      </c>
      <c r="S410" s="53" t="s">
        <v>1472</v>
      </c>
      <c r="T410" s="53"/>
      <c r="U410" s="31" t="str">
        <f t="shared" ca="1" si="68"/>
        <v>157</v>
      </c>
      <c r="V410" s="45" t="str">
        <f t="shared" si="63"/>
        <v>運動療法への展開音楽・演劇でのアプローチ</v>
      </c>
      <c r="W410" s="51"/>
      <c r="X410" s="88">
        <v>400</v>
      </c>
      <c r="Y410" s="65"/>
      <c r="Z410" s="46"/>
    </row>
    <row r="411" spans="1:26" ht="13.5" hidden="1" customHeight="1">
      <c r="A411" s="29" t="str">
        <f t="shared" ca="1" si="66"/>
        <v>15</v>
      </c>
      <c r="B411" s="32">
        <f t="shared" ca="1" si="70"/>
        <v>1974</v>
      </c>
      <c r="C411" s="32">
        <f t="shared" ca="1" si="67"/>
        <v>4</v>
      </c>
      <c r="D411" s="28">
        <v>13</v>
      </c>
      <c r="E411" s="32">
        <f t="shared" ca="1" si="69"/>
        <v>169</v>
      </c>
      <c r="F411" s="40" t="s">
        <v>1975</v>
      </c>
      <c r="G411" s="40" t="s">
        <v>7814</v>
      </c>
      <c r="H411" s="43" t="s">
        <v>1981</v>
      </c>
      <c r="I411" s="115" t="str">
        <f t="shared" ca="1" si="65"/>
        <v>.</v>
      </c>
      <c r="J411" s="40" t="s">
        <v>2164</v>
      </c>
      <c r="K411" s="16" t="s">
        <v>3037</v>
      </c>
      <c r="L411" s="40" t="s">
        <v>2918</v>
      </c>
      <c r="M411" s="40" t="s">
        <v>1486</v>
      </c>
      <c r="N411" s="47">
        <v>2</v>
      </c>
      <c r="O411" s="47">
        <v>1973</v>
      </c>
      <c r="P411" s="47">
        <v>12</v>
      </c>
      <c r="Q411" s="40" t="s">
        <v>1309</v>
      </c>
      <c r="R411" s="40" t="s">
        <v>2</v>
      </c>
      <c r="S411" s="53" t="s">
        <v>1472</v>
      </c>
      <c r="T411" s="53"/>
      <c r="U411" s="31" t="str">
        <f t="shared" ca="1" si="68"/>
        <v>157</v>
      </c>
      <c r="V411" s="45" t="str">
        <f t="shared" si="63"/>
        <v>運動療法への展開作業所作でのアプローチ</v>
      </c>
      <c r="W411" s="51"/>
      <c r="X411" s="88">
        <v>401</v>
      </c>
      <c r="Y411" s="65"/>
      <c r="Z411" s="46"/>
    </row>
    <row r="412" spans="1:26" ht="13.5" hidden="1" customHeight="1">
      <c r="A412" s="29" t="str">
        <f t="shared" ca="1" si="66"/>
        <v>15</v>
      </c>
      <c r="B412" s="32">
        <f t="shared" ca="1" si="70"/>
        <v>1974</v>
      </c>
      <c r="C412" s="32">
        <f t="shared" ca="1" si="67"/>
        <v>4</v>
      </c>
      <c r="D412" s="28">
        <v>13</v>
      </c>
      <c r="E412" s="32">
        <f t="shared" ca="1" si="69"/>
        <v>169</v>
      </c>
      <c r="F412" s="40" t="s">
        <v>1976</v>
      </c>
      <c r="G412" s="40" t="s">
        <v>7815</v>
      </c>
      <c r="H412" s="43" t="s">
        <v>1981</v>
      </c>
      <c r="I412" s="115" t="str">
        <f t="shared" ca="1" si="65"/>
        <v>.</v>
      </c>
      <c r="J412" s="40" t="s">
        <v>2164</v>
      </c>
      <c r="K412" s="16" t="s">
        <v>3037</v>
      </c>
      <c r="L412" s="40" t="s">
        <v>2918</v>
      </c>
      <c r="M412" s="40" t="s">
        <v>1486</v>
      </c>
      <c r="N412" s="47">
        <v>2</v>
      </c>
      <c r="O412" s="47">
        <v>1973</v>
      </c>
      <c r="P412" s="47">
        <v>12</v>
      </c>
      <c r="Q412" s="40" t="s">
        <v>1309</v>
      </c>
      <c r="R412" s="40" t="s">
        <v>2</v>
      </c>
      <c r="S412" s="53" t="s">
        <v>1472</v>
      </c>
      <c r="T412" s="53"/>
      <c r="U412" s="31" t="str">
        <f t="shared" ca="1" si="68"/>
        <v>157</v>
      </c>
      <c r="V412" s="45" t="str">
        <f t="shared" si="63"/>
        <v>運動療法への展開中高年者の運動処方へのアプローチ</v>
      </c>
      <c r="W412" s="51"/>
      <c r="X412" s="88">
        <v>402</v>
      </c>
      <c r="Y412" s="65"/>
      <c r="Z412" s="46"/>
    </row>
    <row r="413" spans="1:26" ht="13.5" hidden="1" customHeight="1">
      <c r="A413" s="29" t="str">
        <f t="shared" ca="1" si="66"/>
        <v>15</v>
      </c>
      <c r="B413" s="32">
        <f t="shared" ca="1" si="70"/>
        <v>1974</v>
      </c>
      <c r="C413" s="32">
        <f t="shared" ca="1" si="67"/>
        <v>4</v>
      </c>
      <c r="D413" s="28"/>
      <c r="E413" s="32" t="str">
        <f t="shared" si="69"/>
        <v/>
      </c>
      <c r="F413" s="40" t="s">
        <v>1977</v>
      </c>
      <c r="G413" s="40" t="s">
        <v>1979</v>
      </c>
      <c r="H413" s="43"/>
      <c r="I413" s="115" t="str">
        <f t="shared" ca="1" si="65"/>
        <v>.</v>
      </c>
      <c r="J413" s="40" t="s">
        <v>252</v>
      </c>
      <c r="K413" s="16" t="s">
        <v>3037</v>
      </c>
      <c r="L413" s="40" t="s">
        <v>7613</v>
      </c>
      <c r="M413" s="40" t="s">
        <v>1302</v>
      </c>
      <c r="N413" s="47">
        <v>2</v>
      </c>
      <c r="O413" s="47">
        <v>1973</v>
      </c>
      <c r="P413" s="47">
        <v>12</v>
      </c>
      <c r="Q413" s="40" t="s">
        <v>1309</v>
      </c>
      <c r="R413" s="40" t="s">
        <v>2</v>
      </c>
      <c r="S413" s="48" t="s">
        <v>1472</v>
      </c>
      <c r="T413" s="48"/>
      <c r="U413" s="31" t="str">
        <f t="shared" ca="1" si="68"/>
        <v>157</v>
      </c>
      <c r="V413" s="45" t="str">
        <f t="shared" si="63"/>
        <v>人間の行動動作の歴史的考察</v>
      </c>
      <c r="W413" s="51"/>
      <c r="X413" s="88">
        <v>403</v>
      </c>
      <c r="Y413" s="65"/>
      <c r="Z413" s="46"/>
    </row>
    <row r="414" spans="1:26" ht="13.5" hidden="1" customHeight="1">
      <c r="A414" s="29" t="str">
        <f t="shared" ca="1" si="66"/>
        <v>15</v>
      </c>
      <c r="B414" s="32">
        <f t="shared" ca="1" si="70"/>
        <v>1974</v>
      </c>
      <c r="C414" s="32">
        <f t="shared" ca="1" si="67"/>
        <v>4</v>
      </c>
      <c r="D414" s="28">
        <v>14</v>
      </c>
      <c r="E414" s="32">
        <f t="shared" ca="1" si="69"/>
        <v>170</v>
      </c>
      <c r="F414" s="40" t="s">
        <v>6997</v>
      </c>
      <c r="G414" s="40" t="s">
        <v>6960</v>
      </c>
      <c r="H414" s="43"/>
      <c r="I414" s="115" t="str">
        <f t="shared" ca="1" si="65"/>
        <v>.</v>
      </c>
      <c r="J414" s="40" t="s">
        <v>252</v>
      </c>
      <c r="K414" s="16" t="s">
        <v>3037</v>
      </c>
      <c r="L414" s="40" t="s">
        <v>7613</v>
      </c>
      <c r="M414" s="16" t="s">
        <v>7077</v>
      </c>
      <c r="N414" s="47">
        <v>2</v>
      </c>
      <c r="O414" s="47">
        <v>1973</v>
      </c>
      <c r="P414" s="47">
        <v>12</v>
      </c>
      <c r="Q414" s="40" t="s">
        <v>1309</v>
      </c>
      <c r="R414" s="40" t="s">
        <v>2</v>
      </c>
      <c r="S414" s="48" t="s">
        <v>1472</v>
      </c>
      <c r="T414" s="48"/>
      <c r="U414" s="31" t="str">
        <f t="shared" ca="1" si="68"/>
        <v>157</v>
      </c>
      <c r="V414" s="45" t="str">
        <f t="shared" si="63"/>
        <v>人間の行動動作の歴史的考察：特別講演の内容と感想</v>
      </c>
      <c r="W414" s="51"/>
      <c r="X414" s="88">
        <v>404</v>
      </c>
      <c r="Y414" s="65"/>
      <c r="Z414" s="46"/>
    </row>
    <row r="415" spans="1:26" ht="13.5" hidden="1" customHeight="1">
      <c r="A415" s="29" t="str">
        <f t="shared" ca="1" si="66"/>
        <v>15</v>
      </c>
      <c r="B415" s="32">
        <f t="shared" ca="1" si="70"/>
        <v>1974</v>
      </c>
      <c r="C415" s="32">
        <f t="shared" ca="1" si="67"/>
        <v>4</v>
      </c>
      <c r="D415" s="28">
        <v>14</v>
      </c>
      <c r="E415" s="32">
        <f t="shared" ca="1" si="69"/>
        <v>170</v>
      </c>
      <c r="F415" s="40" t="s">
        <v>1978</v>
      </c>
      <c r="G415" s="40"/>
      <c r="H415" s="43"/>
      <c r="I415" s="115" t="str">
        <f t="shared" ca="1" si="65"/>
        <v>.</v>
      </c>
      <c r="J415" s="40" t="s">
        <v>252</v>
      </c>
      <c r="K415" s="40" t="s">
        <v>1194</v>
      </c>
      <c r="L415" s="40" t="s">
        <v>7615</v>
      </c>
      <c r="M415" s="40" t="s">
        <v>2638</v>
      </c>
      <c r="N415" s="47">
        <v>8</v>
      </c>
      <c r="O415" s="47">
        <v>1974</v>
      </c>
      <c r="P415" s="47">
        <v>6</v>
      </c>
      <c r="Q415" s="40" t="s">
        <v>1983</v>
      </c>
      <c r="R415" s="40" t="s">
        <v>1985</v>
      </c>
      <c r="S415" s="48" t="s">
        <v>1986</v>
      </c>
      <c r="T415" s="48"/>
      <c r="U415" s="31" t="str">
        <f t="shared" ca="1" si="68"/>
        <v>157</v>
      </c>
      <c r="V415" s="45" t="str">
        <f t="shared" si="63"/>
        <v>第八回大会について</v>
      </c>
      <c r="W415" s="51"/>
      <c r="X415" s="88">
        <v>405</v>
      </c>
      <c r="Y415" s="65"/>
      <c r="Z415" s="46"/>
    </row>
    <row r="416" spans="1:26" ht="13.5" hidden="1" customHeight="1">
      <c r="A416" s="29" t="str">
        <f t="shared" ca="1" si="66"/>
        <v>15</v>
      </c>
      <c r="B416" s="32">
        <f t="shared" ca="1" si="70"/>
        <v>1974</v>
      </c>
      <c r="C416" s="32">
        <f t="shared" ca="1" si="67"/>
        <v>4</v>
      </c>
      <c r="D416" s="28">
        <v>14</v>
      </c>
      <c r="E416" s="32">
        <f t="shared" ca="1" si="69"/>
        <v>170</v>
      </c>
      <c r="F416" s="28" t="str">
        <f>H416&amp;IF(LEN(O416)&gt;0,$W$18&amp;IF(LEN(O416)&gt;3,O416&amp;"年度","第"&amp;O416&amp;IF(LEN(P416)&gt;0,"期","回"))&amp;IF(LEN(P416)&gt;0,"第"&amp;P416&amp;"回",""),"")</f>
        <v>庶務幹事会</v>
      </c>
      <c r="G416" s="40"/>
      <c r="H416" s="40" t="s">
        <v>1910</v>
      </c>
      <c r="I416" s="115" t="str">
        <f t="shared" ca="1" si="65"/>
        <v>.</v>
      </c>
      <c r="J416" s="40" t="s">
        <v>7111</v>
      </c>
      <c r="K416" s="40" t="s">
        <v>1050</v>
      </c>
      <c r="L416" s="40" t="s">
        <v>7778</v>
      </c>
      <c r="M416" s="40"/>
      <c r="N416" s="47"/>
      <c r="O416" s="47"/>
      <c r="P416" s="47"/>
      <c r="Q416" s="40"/>
      <c r="R416" s="40"/>
      <c r="S416" s="48"/>
      <c r="T416" s="48"/>
      <c r="U416" s="31" t="str">
        <f t="shared" ca="1" si="68"/>
        <v>157</v>
      </c>
      <c r="V416" s="45" t="str">
        <f t="shared" si="63"/>
        <v>庶務幹事会庶務幹事会</v>
      </c>
      <c r="W416" s="51"/>
      <c r="X416" s="88">
        <v>406</v>
      </c>
      <c r="Y416" s="65"/>
      <c r="Z416" s="46"/>
    </row>
    <row r="417" spans="1:26" ht="13.5" hidden="1" customHeight="1">
      <c r="A417" s="29" t="str">
        <f t="shared" ca="1" si="66"/>
        <v>15</v>
      </c>
      <c r="B417" s="32">
        <f t="shared" ca="1" si="70"/>
        <v>1974</v>
      </c>
      <c r="C417" s="32">
        <f t="shared" ca="1" si="67"/>
        <v>4</v>
      </c>
      <c r="D417" s="28">
        <v>15</v>
      </c>
      <c r="E417" s="32">
        <f t="shared" ca="1" si="69"/>
        <v>171</v>
      </c>
      <c r="F417" s="40" t="s">
        <v>2021</v>
      </c>
      <c r="G417" s="40"/>
      <c r="H417" s="43" t="s">
        <v>7136</v>
      </c>
      <c r="I417" s="115" t="str">
        <f t="shared" ca="1" si="65"/>
        <v>.</v>
      </c>
      <c r="J417" s="40" t="s">
        <v>7205</v>
      </c>
      <c r="K417" s="40"/>
      <c r="L417" s="43"/>
      <c r="M417" s="40" t="s">
        <v>1837</v>
      </c>
      <c r="N417" s="47"/>
      <c r="O417" s="47"/>
      <c r="P417" s="47"/>
      <c r="Q417" s="40"/>
      <c r="R417" s="40"/>
      <c r="S417" s="48"/>
      <c r="T417" s="48"/>
      <c r="U417" s="31" t="str">
        <f t="shared" ca="1" si="68"/>
        <v>157</v>
      </c>
      <c r="V417" s="45" t="str">
        <f t="shared" si="63"/>
        <v>？働態の窓（１）：3月のある編集委員会にて</v>
      </c>
      <c r="W417" s="51"/>
      <c r="X417" s="88">
        <v>407</v>
      </c>
      <c r="Y417" s="65"/>
      <c r="Z417" s="46"/>
    </row>
    <row r="418" spans="1:26" ht="13.5" hidden="1" customHeight="1">
      <c r="A418" s="29" t="str">
        <f t="shared" ca="1" si="66"/>
        <v>15</v>
      </c>
      <c r="B418" s="32">
        <f t="shared" ca="1" si="70"/>
        <v>1974</v>
      </c>
      <c r="C418" s="32">
        <f t="shared" ca="1" si="67"/>
        <v>4</v>
      </c>
      <c r="D418" s="28">
        <v>16</v>
      </c>
      <c r="E418" s="32">
        <f t="shared" ca="1" si="69"/>
        <v>172</v>
      </c>
      <c r="F418" s="40" t="s">
        <v>1289</v>
      </c>
      <c r="G418" s="40"/>
      <c r="H418" s="43"/>
      <c r="I418" s="115" t="str">
        <f t="shared" ca="1" si="65"/>
        <v>.</v>
      </c>
      <c r="J418" s="40" t="s">
        <v>7111</v>
      </c>
      <c r="K418" s="40" t="s">
        <v>2762</v>
      </c>
      <c r="L418" s="40" t="s">
        <v>2724</v>
      </c>
      <c r="M418" s="40"/>
      <c r="N418" s="47"/>
      <c r="O418" s="47"/>
      <c r="P418" s="47"/>
      <c r="Q418" s="40"/>
      <c r="R418" s="40"/>
      <c r="S418" s="48"/>
      <c r="T418" s="48"/>
      <c r="U418" s="31" t="str">
        <f t="shared" ca="1" si="68"/>
        <v>157</v>
      </c>
      <c r="V418" s="45" t="str">
        <f t="shared" si="63"/>
        <v>編集後記</v>
      </c>
      <c r="W418" s="51"/>
      <c r="X418" s="88">
        <v>408</v>
      </c>
      <c r="Y418" s="65"/>
      <c r="Z418" s="46"/>
    </row>
    <row r="419" spans="1:26" ht="13.5" hidden="1" customHeight="1">
      <c r="A419" s="29" t="str">
        <f t="shared" ca="1" si="66"/>
        <v>16</v>
      </c>
      <c r="B419" s="32">
        <f t="shared" ca="1" si="70"/>
        <v>1974</v>
      </c>
      <c r="C419" s="32">
        <f t="shared" ca="1" si="67"/>
        <v>7</v>
      </c>
      <c r="D419" s="28">
        <v>0</v>
      </c>
      <c r="E419" s="32" t="str">
        <f t="shared" ca="1" si="69"/>
        <v>173</v>
      </c>
      <c r="F419" s="28" t="str">
        <f ca="1">$W$11&amp;$A419&amp;$W$12&amp;B419&amp;$W$13&amp;TEXT($C419,"00")&amp;$W$14&amp;TEXT($P419,"00")&amp;IF(LEN(U419)&gt;=1,$W$15&amp;$U419&amp;$W$16,"")&amp;$W$17&amp;$H419</f>
        <v>第16号1974年07/01[173]:代表幹事交替にあたって／第8回大会</v>
      </c>
      <c r="G419" s="40"/>
      <c r="H419" s="43" t="s">
        <v>6847</v>
      </c>
      <c r="I419" s="115" t="str">
        <f t="shared" ca="1" si="65"/>
        <v>.</v>
      </c>
      <c r="J419" s="40" t="s">
        <v>1179</v>
      </c>
      <c r="K419" s="40" t="s">
        <v>2190</v>
      </c>
      <c r="L419" s="43"/>
      <c r="M419" s="40"/>
      <c r="N419" s="47">
        <v>1974</v>
      </c>
      <c r="O419" s="47">
        <v>7</v>
      </c>
      <c r="P419" s="47">
        <v>1</v>
      </c>
      <c r="Q419" s="40" t="s">
        <v>1988</v>
      </c>
      <c r="R419" s="40"/>
      <c r="S419" s="48"/>
      <c r="T419" s="48"/>
      <c r="U419" s="31" t="str">
        <f t="shared" ca="1" si="68"/>
        <v>173</v>
      </c>
      <c r="V419" s="45" t="str">
        <f t="shared" ca="1" si="63"/>
        <v>代表幹事交替にあたって／第8回大会第16号1974年07/01[173]:代表幹事交替にあたって／第8回大会</v>
      </c>
      <c r="W419" s="51"/>
      <c r="X419" s="88">
        <v>409</v>
      </c>
      <c r="Y419" s="65"/>
      <c r="Z419" s="46"/>
    </row>
    <row r="420" spans="1:26" ht="13.5" hidden="1" customHeight="1">
      <c r="A420" s="29" t="str">
        <f t="shared" ca="1" si="66"/>
        <v>16</v>
      </c>
      <c r="B420" s="32">
        <f t="shared" ca="1" si="70"/>
        <v>1974</v>
      </c>
      <c r="C420" s="32">
        <f t="shared" ca="1" si="67"/>
        <v>7</v>
      </c>
      <c r="D420" s="28">
        <v>1</v>
      </c>
      <c r="E420" s="32">
        <f t="shared" ca="1" si="69"/>
        <v>173</v>
      </c>
      <c r="F420" s="40" t="s">
        <v>1989</v>
      </c>
      <c r="G420" s="40" t="s">
        <v>238</v>
      </c>
      <c r="H420" s="43" t="s">
        <v>7683</v>
      </c>
      <c r="I420" s="115" t="str">
        <f t="shared" ca="1" si="65"/>
        <v>.</v>
      </c>
      <c r="J420" s="40" t="s">
        <v>7205</v>
      </c>
      <c r="K420" s="40"/>
      <c r="L420" s="43"/>
      <c r="M420" s="40" t="s">
        <v>2303</v>
      </c>
      <c r="N420" s="47"/>
      <c r="O420" s="47"/>
      <c r="P420" s="47"/>
      <c r="Q420" s="40"/>
      <c r="R420" s="40"/>
      <c r="S420" s="48"/>
      <c r="T420" s="48"/>
      <c r="U420" s="31" t="str">
        <f t="shared" ca="1" si="68"/>
        <v>173</v>
      </c>
      <c r="V420" s="45" t="str">
        <f t="shared" si="63"/>
        <v>人類働態学組織メッセージ研究会の一層の充実を</v>
      </c>
      <c r="W420" s="51"/>
      <c r="X420" s="88">
        <v>410</v>
      </c>
      <c r="Y420" s="65"/>
      <c r="Z420" s="46"/>
    </row>
    <row r="421" spans="1:26" ht="13.5" hidden="1" customHeight="1">
      <c r="A421" s="29" t="str">
        <f t="shared" ca="1" si="66"/>
        <v>16</v>
      </c>
      <c r="B421" s="32">
        <f t="shared" ca="1" si="70"/>
        <v>1974</v>
      </c>
      <c r="C421" s="32">
        <f t="shared" ca="1" si="67"/>
        <v>7</v>
      </c>
      <c r="D421" s="28">
        <v>1</v>
      </c>
      <c r="E421" s="32">
        <f t="shared" ca="1" si="69"/>
        <v>173</v>
      </c>
      <c r="F421" s="40" t="s">
        <v>1990</v>
      </c>
      <c r="G421" s="40" t="s">
        <v>805</v>
      </c>
      <c r="H421" s="43"/>
      <c r="I421" s="115" t="str">
        <f t="shared" ca="1" si="65"/>
        <v>.</v>
      </c>
      <c r="J421" s="40" t="s">
        <v>7118</v>
      </c>
      <c r="K421" s="40" t="s">
        <v>7768</v>
      </c>
      <c r="L421" s="40" t="s">
        <v>7769</v>
      </c>
      <c r="M421" s="40" t="s">
        <v>7629</v>
      </c>
      <c r="N421" s="47"/>
      <c r="O421" s="47"/>
      <c r="P421" s="47"/>
      <c r="Q421" s="40"/>
      <c r="R421" s="40"/>
      <c r="S421" s="48"/>
      <c r="T421" s="48"/>
      <c r="U421" s="31" t="str">
        <f t="shared" ca="1" si="68"/>
        <v>173</v>
      </c>
      <c r="V421" s="45" t="str">
        <f t="shared" si="63"/>
        <v>代表幹事の交替の弁</v>
      </c>
      <c r="W421" s="51"/>
      <c r="X421" s="88">
        <v>411</v>
      </c>
      <c r="Y421" s="65"/>
      <c r="Z421" s="46"/>
    </row>
    <row r="422" spans="1:26" ht="13.5" hidden="1" customHeight="1">
      <c r="A422" s="29" t="str">
        <f t="shared" ca="1" si="66"/>
        <v>16</v>
      </c>
      <c r="B422" s="32">
        <f t="shared" ca="1" si="70"/>
        <v>1974</v>
      </c>
      <c r="C422" s="32">
        <f t="shared" ca="1" si="67"/>
        <v>7</v>
      </c>
      <c r="D422" s="28">
        <v>2</v>
      </c>
      <c r="E422" s="32">
        <f t="shared" ca="1" si="69"/>
        <v>174</v>
      </c>
      <c r="F422" s="40" t="s">
        <v>1991</v>
      </c>
      <c r="G422" s="40" t="s">
        <v>8014</v>
      </c>
      <c r="H422" s="40" t="s">
        <v>2447</v>
      </c>
      <c r="I422" s="115" t="str">
        <f t="shared" ca="1" si="65"/>
        <v>.</v>
      </c>
      <c r="J422" s="40" t="s">
        <v>7205</v>
      </c>
      <c r="K422" s="40"/>
      <c r="L422" s="43"/>
      <c r="M422" s="40" t="s">
        <v>2303</v>
      </c>
      <c r="N422" s="47"/>
      <c r="O422" s="47"/>
      <c r="P422" s="47"/>
      <c r="Q422" s="40"/>
      <c r="R422" s="40"/>
      <c r="S422" s="48"/>
      <c r="T422" s="48"/>
      <c r="U422" s="31" t="str">
        <f t="shared" ca="1" si="68"/>
        <v>173</v>
      </c>
      <c r="V422" s="45" t="str">
        <f t="shared" si="63"/>
        <v>人類働態学労働法における“働”の概念</v>
      </c>
      <c r="W422" s="51"/>
      <c r="X422" s="88">
        <v>412</v>
      </c>
      <c r="Y422" s="65"/>
      <c r="Z422" s="46"/>
    </row>
    <row r="423" spans="1:26" ht="13.5" hidden="1" customHeight="1">
      <c r="A423" s="29" t="str">
        <f t="shared" ca="1" si="66"/>
        <v>16</v>
      </c>
      <c r="B423" s="32">
        <f t="shared" ca="1" si="70"/>
        <v>1974</v>
      </c>
      <c r="C423" s="32">
        <f t="shared" ca="1" si="67"/>
        <v>7</v>
      </c>
      <c r="D423" s="28">
        <v>3</v>
      </c>
      <c r="E423" s="32">
        <f t="shared" ca="1" si="69"/>
        <v>175</v>
      </c>
      <c r="F423" s="40" t="s">
        <v>1992</v>
      </c>
      <c r="G423" s="40" t="s">
        <v>888</v>
      </c>
      <c r="H423" s="43" t="s">
        <v>7137</v>
      </c>
      <c r="I423" s="115" t="str">
        <f t="shared" ca="1" si="65"/>
        <v>.</v>
      </c>
      <c r="J423" s="40" t="s">
        <v>7205</v>
      </c>
      <c r="K423" s="40"/>
      <c r="L423" s="43"/>
      <c r="M423" s="40" t="s">
        <v>2303</v>
      </c>
      <c r="N423" s="47"/>
      <c r="O423" s="47"/>
      <c r="P423" s="47"/>
      <c r="Q423" s="40"/>
      <c r="R423" s="40"/>
      <c r="S423" s="48"/>
      <c r="T423" s="48"/>
      <c r="U423" s="31" t="str">
        <f t="shared" ca="1" si="68"/>
        <v>173</v>
      </c>
      <c r="V423" s="45" t="str">
        <f t="shared" si="63"/>
        <v>人類人口働態と世界人口問題</v>
      </c>
      <c r="W423" s="51"/>
      <c r="X423" s="88">
        <v>413</v>
      </c>
      <c r="Y423" s="65"/>
      <c r="Z423" s="46"/>
    </row>
    <row r="424" spans="1:26" ht="13.5" hidden="1" customHeight="1">
      <c r="A424" s="29" t="str">
        <f t="shared" ca="1" si="66"/>
        <v>16</v>
      </c>
      <c r="B424" s="32">
        <f t="shared" ca="1" si="70"/>
        <v>1974</v>
      </c>
      <c r="C424" s="32">
        <f t="shared" ca="1" si="67"/>
        <v>7</v>
      </c>
      <c r="D424" s="28">
        <v>4</v>
      </c>
      <c r="E424" s="32">
        <f t="shared" ca="1" si="69"/>
        <v>176</v>
      </c>
      <c r="F424" s="28" t="str">
        <f>IF(RIGHT(L424,1)=$W$24,"",M424&amp;$W$25)&amp;J424&amp;$W$22&amp;K424&amp;IF(AND(LEN(N424)&gt;0,LEN(N424)&lt;4)," 第"&amp;N424&amp;$W$21,N424)&amp;$W$23&amp;O424&amp;"/"&amp;P424&amp;IF(RIGHT(L424,1)=$W$24,"/"&amp;Q424,"")&amp;"、"&amp;S424&amp;"、"&amp;R424&amp;IF(LEN(H424)&gt;0,$W$27&amp;H424,"")&amp;IF(RIGHT(L424,1)=$W$24,"",$W$26)</f>
        <v>大会．全 第8回　1974/6/7-8、津商工会議所ホール、津市</v>
      </c>
      <c r="G424" s="40" t="s">
        <v>29</v>
      </c>
      <c r="H424" s="41" t="s">
        <v>2820</v>
      </c>
      <c r="I424" s="115" t="str">
        <f t="shared" ca="1" si="65"/>
        <v>.</v>
      </c>
      <c r="J424" s="40" t="s">
        <v>252</v>
      </c>
      <c r="K424" s="40" t="s">
        <v>1194</v>
      </c>
      <c r="L424" s="40" t="s">
        <v>6942</v>
      </c>
      <c r="M424" s="40" t="s">
        <v>2742</v>
      </c>
      <c r="N424" s="47">
        <v>8</v>
      </c>
      <c r="O424" s="47">
        <v>1974</v>
      </c>
      <c r="P424" s="47">
        <v>6</v>
      </c>
      <c r="Q424" s="40" t="s">
        <v>1982</v>
      </c>
      <c r="R424" s="40" t="s">
        <v>1984</v>
      </c>
      <c r="S424" s="48" t="s">
        <v>1994</v>
      </c>
      <c r="T424" s="48"/>
      <c r="U424" s="31" t="str">
        <f t="shared" ca="1" si="68"/>
        <v>173</v>
      </c>
      <c r="V424" s="45" t="str">
        <f t="shared" si="63"/>
        <v>大会．全 第8回　1974/6/7-8、津商工会議所ホール、津市</v>
      </c>
      <c r="W424" s="51"/>
      <c r="X424" s="88">
        <v>414</v>
      </c>
      <c r="Y424" s="65"/>
      <c r="Z424" s="46"/>
    </row>
    <row r="425" spans="1:26" ht="13.5" hidden="1" customHeight="1">
      <c r="A425" s="29" t="str">
        <f t="shared" ca="1" si="66"/>
        <v>16</v>
      </c>
      <c r="B425" s="32">
        <f t="shared" ca="1" si="70"/>
        <v>1974</v>
      </c>
      <c r="C425" s="32">
        <f t="shared" ca="1" si="67"/>
        <v>7</v>
      </c>
      <c r="D425" s="28">
        <v>4</v>
      </c>
      <c r="E425" s="32">
        <f t="shared" ca="1" si="69"/>
        <v>176</v>
      </c>
      <c r="F425" s="28" t="str">
        <f>M425&amp;"（"&amp;J425&amp;$W$19&amp;K425&amp;IF(LEN(N425)&gt;0," 第"&amp;N425&amp;$W$21,"")&amp;" "&amp;O425&amp;"/"&amp;P425&amp;$W$20&amp;S425&amp;IF(LEN(H425)&gt;0,$W$19&amp;H425,"")&amp;"）"</f>
        <v>抄録（大会/全 第8回 1974/6、津商工会議所ホール）</v>
      </c>
      <c r="G425" s="40" t="s">
        <v>1993</v>
      </c>
      <c r="H425" s="43"/>
      <c r="I425" s="115" t="str">
        <f t="shared" ca="1" si="65"/>
        <v>.</v>
      </c>
      <c r="J425" s="40" t="s">
        <v>252</v>
      </c>
      <c r="K425" s="40" t="s">
        <v>1194</v>
      </c>
      <c r="L425" s="40" t="s">
        <v>6939</v>
      </c>
      <c r="M425" s="40" t="s">
        <v>1486</v>
      </c>
      <c r="N425" s="47">
        <v>8</v>
      </c>
      <c r="O425" s="47">
        <v>1974</v>
      </c>
      <c r="P425" s="47">
        <v>6</v>
      </c>
      <c r="Q425" s="40" t="s">
        <v>1982</v>
      </c>
      <c r="R425" s="40" t="s">
        <v>1984</v>
      </c>
      <c r="S425" s="48" t="s">
        <v>1994</v>
      </c>
      <c r="T425" s="48"/>
      <c r="U425" s="31" t="str">
        <f t="shared" ca="1" si="68"/>
        <v>173</v>
      </c>
      <c r="V425" s="45" t="str">
        <f t="shared" si="63"/>
        <v>抄録（大会/全 第8回 1974/6、津商工会議所ホール）</v>
      </c>
      <c r="W425" s="51"/>
      <c r="X425" s="88">
        <v>415</v>
      </c>
      <c r="Y425" s="65"/>
      <c r="Z425" s="46"/>
    </row>
    <row r="426" spans="1:26" s="12" customFormat="1" ht="13.5" hidden="1" customHeight="1">
      <c r="A426" s="18">
        <v>16</v>
      </c>
      <c r="B426" s="15">
        <v>1974</v>
      </c>
      <c r="C426" s="15">
        <v>7</v>
      </c>
      <c r="D426" s="18">
        <v>4</v>
      </c>
      <c r="E426" s="15">
        <v>176</v>
      </c>
      <c r="F426" s="19" t="s">
        <v>3117</v>
      </c>
      <c r="G426" s="16" t="s">
        <v>3118</v>
      </c>
      <c r="H426" s="17"/>
      <c r="I426" s="115" t="str">
        <f t="shared" ca="1" si="65"/>
        <v>.</v>
      </c>
      <c r="J426" s="16" t="s">
        <v>2856</v>
      </c>
      <c r="K426" s="16" t="s">
        <v>1194</v>
      </c>
      <c r="L426" s="16" t="s">
        <v>2857</v>
      </c>
      <c r="M426" s="16" t="s">
        <v>183</v>
      </c>
      <c r="N426" s="15">
        <v>8</v>
      </c>
      <c r="O426" s="15">
        <v>1974</v>
      </c>
      <c r="P426" s="15">
        <v>6</v>
      </c>
      <c r="Q426" s="18" t="s">
        <v>1982</v>
      </c>
      <c r="R426" s="18" t="s">
        <v>1984</v>
      </c>
      <c r="S426" s="20" t="s">
        <v>1994</v>
      </c>
      <c r="T426" s="20"/>
      <c r="U426" s="69">
        <v>173</v>
      </c>
      <c r="V426" s="45" t="str">
        <f t="shared" si="63"/>
        <v>都市化と老年家族の分布変化</v>
      </c>
      <c r="W426" s="70"/>
      <c r="X426" s="88">
        <v>416</v>
      </c>
      <c r="Y426" s="66"/>
      <c r="Z426" s="16"/>
    </row>
    <row r="427" spans="1:26" s="12" customFormat="1" ht="13.5" hidden="1" customHeight="1">
      <c r="A427" s="18">
        <v>16</v>
      </c>
      <c r="B427" s="15">
        <v>1974</v>
      </c>
      <c r="C427" s="15">
        <v>7</v>
      </c>
      <c r="D427" s="18">
        <v>5</v>
      </c>
      <c r="E427" s="15">
        <v>176</v>
      </c>
      <c r="F427" s="19" t="s">
        <v>3116</v>
      </c>
      <c r="G427" s="16" t="s">
        <v>2845</v>
      </c>
      <c r="H427" s="17"/>
      <c r="I427" s="115" t="str">
        <f t="shared" ca="1" si="65"/>
        <v>.</v>
      </c>
      <c r="J427" s="16" t="s">
        <v>2856</v>
      </c>
      <c r="K427" s="16" t="s">
        <v>1194</v>
      </c>
      <c r="L427" s="16" t="s">
        <v>2857</v>
      </c>
      <c r="M427" s="16" t="s">
        <v>183</v>
      </c>
      <c r="N427" s="15">
        <v>8</v>
      </c>
      <c r="O427" s="15">
        <v>1974</v>
      </c>
      <c r="P427" s="15">
        <v>6</v>
      </c>
      <c r="Q427" s="18" t="s">
        <v>1982</v>
      </c>
      <c r="R427" s="18" t="s">
        <v>1984</v>
      </c>
      <c r="S427" s="20" t="s">
        <v>1994</v>
      </c>
      <c r="T427" s="20"/>
      <c r="U427" s="69">
        <v>173</v>
      </c>
      <c r="V427" s="45" t="str">
        <f t="shared" si="63"/>
        <v>都市化と人口問題</v>
      </c>
      <c r="W427" s="70"/>
      <c r="X427" s="88">
        <v>417</v>
      </c>
      <c r="Y427" s="66"/>
      <c r="Z427" s="16"/>
    </row>
    <row r="428" spans="1:26" s="12" customFormat="1" ht="13.5" hidden="1" customHeight="1">
      <c r="A428" s="18">
        <v>16</v>
      </c>
      <c r="B428" s="15">
        <v>1974</v>
      </c>
      <c r="C428" s="15">
        <v>7</v>
      </c>
      <c r="D428" s="18">
        <v>5</v>
      </c>
      <c r="E428" s="15">
        <v>176</v>
      </c>
      <c r="F428" s="19" t="s">
        <v>3119</v>
      </c>
      <c r="G428" s="16" t="s">
        <v>3120</v>
      </c>
      <c r="H428" s="17"/>
      <c r="I428" s="115" t="str">
        <f t="shared" ca="1" si="65"/>
        <v>.</v>
      </c>
      <c r="J428" s="16" t="s">
        <v>2856</v>
      </c>
      <c r="K428" s="16" t="s">
        <v>1194</v>
      </c>
      <c r="L428" s="16" t="s">
        <v>2857</v>
      </c>
      <c r="M428" s="16" t="s">
        <v>183</v>
      </c>
      <c r="N428" s="15">
        <v>8</v>
      </c>
      <c r="O428" s="15">
        <v>1974</v>
      </c>
      <c r="P428" s="15">
        <v>6</v>
      </c>
      <c r="Q428" s="18" t="s">
        <v>1982</v>
      </c>
      <c r="R428" s="18" t="s">
        <v>1984</v>
      </c>
      <c r="S428" s="20" t="s">
        <v>1994</v>
      </c>
      <c r="T428" s="20"/>
      <c r="U428" s="69">
        <v>173</v>
      </c>
      <c r="V428" s="45" t="str">
        <f t="shared" si="63"/>
        <v>運動発達からにた脳性まひ児の上肢機能</v>
      </c>
      <c r="W428" s="70"/>
      <c r="X428" s="88">
        <v>418</v>
      </c>
      <c r="Y428" s="66"/>
      <c r="Z428" s="16"/>
    </row>
    <row r="429" spans="1:26" s="12" customFormat="1" ht="13.5" hidden="1" customHeight="1">
      <c r="A429" s="18">
        <v>16</v>
      </c>
      <c r="B429" s="15">
        <v>1974</v>
      </c>
      <c r="C429" s="15">
        <v>7</v>
      </c>
      <c r="D429" s="18">
        <v>5</v>
      </c>
      <c r="E429" s="15">
        <v>176</v>
      </c>
      <c r="F429" s="19" t="s">
        <v>3121</v>
      </c>
      <c r="G429" s="16" t="s">
        <v>2861</v>
      </c>
      <c r="H429" s="17"/>
      <c r="I429" s="115" t="str">
        <f t="shared" ca="1" si="65"/>
        <v>.</v>
      </c>
      <c r="J429" s="16" t="s">
        <v>2856</v>
      </c>
      <c r="K429" s="16" t="s">
        <v>1194</v>
      </c>
      <c r="L429" s="16" t="s">
        <v>2857</v>
      </c>
      <c r="M429" s="16" t="s">
        <v>183</v>
      </c>
      <c r="N429" s="15">
        <v>8</v>
      </c>
      <c r="O429" s="15">
        <v>1974</v>
      </c>
      <c r="P429" s="15">
        <v>6</v>
      </c>
      <c r="Q429" s="18" t="s">
        <v>1982</v>
      </c>
      <c r="R429" s="18" t="s">
        <v>1984</v>
      </c>
      <c r="S429" s="20" t="s">
        <v>1994</v>
      </c>
      <c r="T429" s="20"/>
      <c r="U429" s="69">
        <v>173</v>
      </c>
      <c r="V429" s="45" t="str">
        <f t="shared" si="63"/>
        <v>漁撈長の技能</v>
      </c>
      <c r="W429" s="70"/>
      <c r="X429" s="88">
        <v>419</v>
      </c>
      <c r="Y429" s="66"/>
      <c r="Z429" s="16"/>
    </row>
    <row r="430" spans="1:26" s="12" customFormat="1" ht="13.5" hidden="1" customHeight="1">
      <c r="A430" s="18">
        <v>16</v>
      </c>
      <c r="B430" s="15">
        <v>1974</v>
      </c>
      <c r="C430" s="15">
        <v>7</v>
      </c>
      <c r="D430" s="18">
        <v>6</v>
      </c>
      <c r="E430" s="15">
        <v>176</v>
      </c>
      <c r="F430" s="19" t="s">
        <v>3122</v>
      </c>
      <c r="G430" s="16" t="s">
        <v>3123</v>
      </c>
      <c r="H430" s="17"/>
      <c r="I430" s="115" t="str">
        <f t="shared" ca="1" si="65"/>
        <v>.</v>
      </c>
      <c r="J430" s="16" t="s">
        <v>2856</v>
      </c>
      <c r="K430" s="16" t="s">
        <v>1194</v>
      </c>
      <c r="L430" s="16" t="s">
        <v>2857</v>
      </c>
      <c r="M430" s="16" t="s">
        <v>183</v>
      </c>
      <c r="N430" s="15">
        <v>8</v>
      </c>
      <c r="O430" s="15">
        <v>1974</v>
      </c>
      <c r="P430" s="15">
        <v>6</v>
      </c>
      <c r="Q430" s="18" t="s">
        <v>1982</v>
      </c>
      <c r="R430" s="18" t="s">
        <v>1984</v>
      </c>
      <c r="S430" s="20" t="s">
        <v>1994</v>
      </c>
      <c r="T430" s="20"/>
      <c r="U430" s="69">
        <v>173</v>
      </c>
      <c r="V430" s="45" t="str">
        <f t="shared" si="63"/>
        <v>暑さに対するサルの生理的反応</v>
      </c>
      <c r="W430" s="70"/>
      <c r="X430" s="88">
        <v>420</v>
      </c>
      <c r="Y430" s="66"/>
      <c r="Z430" s="16"/>
    </row>
    <row r="431" spans="1:26" s="12" customFormat="1" ht="13.5" hidden="1" customHeight="1">
      <c r="A431" s="18">
        <v>16</v>
      </c>
      <c r="B431" s="15">
        <v>1974</v>
      </c>
      <c r="C431" s="15">
        <v>7</v>
      </c>
      <c r="D431" s="18">
        <v>6</v>
      </c>
      <c r="E431" s="15">
        <v>176</v>
      </c>
      <c r="F431" s="19" t="s">
        <v>2858</v>
      </c>
      <c r="G431" s="16" t="s">
        <v>3124</v>
      </c>
      <c r="H431" s="17"/>
      <c r="I431" s="115" t="str">
        <f t="shared" ca="1" si="65"/>
        <v>.</v>
      </c>
      <c r="J431" s="16" t="s">
        <v>2856</v>
      </c>
      <c r="K431" s="16" t="s">
        <v>1194</v>
      </c>
      <c r="L431" s="16" t="s">
        <v>2857</v>
      </c>
      <c r="M431" s="16" t="s">
        <v>7078</v>
      </c>
      <c r="N431" s="15">
        <v>8</v>
      </c>
      <c r="O431" s="15">
        <v>1974</v>
      </c>
      <c r="P431" s="15">
        <v>6</v>
      </c>
      <c r="Q431" s="18" t="s">
        <v>1982</v>
      </c>
      <c r="R431" s="18" t="s">
        <v>1984</v>
      </c>
      <c r="S431" s="20" t="s">
        <v>1994</v>
      </c>
      <c r="T431" s="20"/>
      <c r="U431" s="69">
        <v>173</v>
      </c>
      <c r="V431" s="45" t="str">
        <f t="shared" si="63"/>
        <v>[概要]司会のまとめ</v>
      </c>
      <c r="W431" s="70"/>
      <c r="X431" s="88">
        <v>421</v>
      </c>
      <c r="Y431" s="66"/>
      <c r="Z431" s="16"/>
    </row>
    <row r="432" spans="1:26" s="12" customFormat="1" ht="13.5" hidden="1" customHeight="1">
      <c r="A432" s="18">
        <v>16</v>
      </c>
      <c r="B432" s="15">
        <v>1974</v>
      </c>
      <c r="C432" s="15">
        <v>7</v>
      </c>
      <c r="D432" s="18">
        <v>7</v>
      </c>
      <c r="E432" s="15">
        <v>176</v>
      </c>
      <c r="F432" s="19" t="s">
        <v>3125</v>
      </c>
      <c r="G432" s="16" t="s">
        <v>3126</v>
      </c>
      <c r="H432" s="17"/>
      <c r="I432" s="115" t="str">
        <f t="shared" ca="1" si="65"/>
        <v>.</v>
      </c>
      <c r="J432" s="16" t="s">
        <v>2856</v>
      </c>
      <c r="K432" s="16" t="s">
        <v>1194</v>
      </c>
      <c r="L432" s="16" t="s">
        <v>2857</v>
      </c>
      <c r="M432" s="16" t="s">
        <v>183</v>
      </c>
      <c r="N432" s="15">
        <v>8</v>
      </c>
      <c r="O432" s="15">
        <v>1974</v>
      </c>
      <c r="P432" s="15">
        <v>6</v>
      </c>
      <c r="Q432" s="18" t="s">
        <v>1982</v>
      </c>
      <c r="R432" s="18" t="s">
        <v>1984</v>
      </c>
      <c r="S432" s="20" t="s">
        <v>1994</v>
      </c>
      <c r="T432" s="20"/>
      <c r="U432" s="69">
        <v>173</v>
      </c>
      <c r="V432" s="45" t="str">
        <f t="shared" si="63"/>
        <v>立って待つ姿勢の分析</v>
      </c>
      <c r="W432" s="70"/>
      <c r="X432" s="88">
        <v>422</v>
      </c>
      <c r="Y432" s="66"/>
      <c r="Z432" s="16"/>
    </row>
    <row r="433" spans="1:26" s="12" customFormat="1" ht="13.5" hidden="1" customHeight="1">
      <c r="A433" s="18">
        <v>16</v>
      </c>
      <c r="B433" s="15">
        <v>1974</v>
      </c>
      <c r="C433" s="15">
        <v>7</v>
      </c>
      <c r="D433" s="18">
        <v>7</v>
      </c>
      <c r="E433" s="15">
        <v>176</v>
      </c>
      <c r="F433" s="19" t="s">
        <v>3127</v>
      </c>
      <c r="G433" s="16" t="s">
        <v>3128</v>
      </c>
      <c r="H433" s="17"/>
      <c r="I433" s="115" t="str">
        <f t="shared" ca="1" si="65"/>
        <v>.</v>
      </c>
      <c r="J433" s="16" t="s">
        <v>2856</v>
      </c>
      <c r="K433" s="16" t="s">
        <v>1194</v>
      </c>
      <c r="L433" s="16" t="s">
        <v>2857</v>
      </c>
      <c r="M433" s="16" t="s">
        <v>183</v>
      </c>
      <c r="N433" s="15">
        <v>8</v>
      </c>
      <c r="O433" s="15">
        <v>1974</v>
      </c>
      <c r="P433" s="15">
        <v>6</v>
      </c>
      <c r="Q433" s="18" t="s">
        <v>1982</v>
      </c>
      <c r="R433" s="18" t="s">
        <v>1984</v>
      </c>
      <c r="S433" s="20" t="s">
        <v>1994</v>
      </c>
      <c r="T433" s="20"/>
      <c r="U433" s="69">
        <v>173</v>
      </c>
      <c r="V433" s="45" t="str">
        <f t="shared" si="63"/>
        <v>立位作業者の補償動作</v>
      </c>
      <c r="W433" s="70"/>
      <c r="X433" s="88">
        <v>423</v>
      </c>
      <c r="Y433" s="66"/>
      <c r="Z433" s="16"/>
    </row>
    <row r="434" spans="1:26" s="12" customFormat="1" ht="13.5" hidden="1" customHeight="1">
      <c r="A434" s="18">
        <v>16</v>
      </c>
      <c r="B434" s="15">
        <v>1974</v>
      </c>
      <c r="C434" s="15">
        <v>7</v>
      </c>
      <c r="D434" s="18">
        <v>8</v>
      </c>
      <c r="E434" s="15">
        <v>176</v>
      </c>
      <c r="F434" s="19" t="s">
        <v>3129</v>
      </c>
      <c r="G434" s="16" t="s">
        <v>3130</v>
      </c>
      <c r="H434" s="17"/>
      <c r="I434" s="115" t="str">
        <f t="shared" ca="1" si="65"/>
        <v>.</v>
      </c>
      <c r="J434" s="16" t="s">
        <v>2856</v>
      </c>
      <c r="K434" s="16" t="s">
        <v>1194</v>
      </c>
      <c r="L434" s="16" t="s">
        <v>2857</v>
      </c>
      <c r="M434" s="16" t="s">
        <v>183</v>
      </c>
      <c r="N434" s="15">
        <v>8</v>
      </c>
      <c r="O434" s="15">
        <v>1974</v>
      </c>
      <c r="P434" s="15">
        <v>6</v>
      </c>
      <c r="Q434" s="18" t="s">
        <v>1982</v>
      </c>
      <c r="R434" s="18" t="s">
        <v>1984</v>
      </c>
      <c r="S434" s="20" t="s">
        <v>1994</v>
      </c>
      <c r="T434" s="20"/>
      <c r="U434" s="69">
        <v>173</v>
      </c>
      <c r="V434" s="45" t="str">
        <f t="shared" si="63"/>
        <v>施設入所児にみられた生活時間構造の年令的推移−虚弱児施設入所児と肢体不自由児施設入所児の比較検討−</v>
      </c>
      <c r="W434" s="70"/>
      <c r="X434" s="88">
        <v>424</v>
      </c>
      <c r="Y434" s="66"/>
      <c r="Z434" s="16"/>
    </row>
    <row r="435" spans="1:26" s="12" customFormat="1" ht="13.5" hidden="1" customHeight="1">
      <c r="A435" s="18">
        <v>16</v>
      </c>
      <c r="B435" s="15">
        <v>1974</v>
      </c>
      <c r="C435" s="15">
        <v>7</v>
      </c>
      <c r="D435" s="18">
        <v>8</v>
      </c>
      <c r="E435" s="15">
        <v>176</v>
      </c>
      <c r="F435" s="19" t="s">
        <v>3131</v>
      </c>
      <c r="G435" s="16" t="s">
        <v>3103</v>
      </c>
      <c r="H435" s="17"/>
      <c r="I435" s="115" t="str">
        <f t="shared" ca="1" si="65"/>
        <v>.</v>
      </c>
      <c r="J435" s="16" t="s">
        <v>2856</v>
      </c>
      <c r="K435" s="16" t="s">
        <v>1194</v>
      </c>
      <c r="L435" s="16" t="s">
        <v>2857</v>
      </c>
      <c r="M435" s="16" t="s">
        <v>183</v>
      </c>
      <c r="N435" s="15">
        <v>8</v>
      </c>
      <c r="O435" s="15">
        <v>1974</v>
      </c>
      <c r="P435" s="15">
        <v>6</v>
      </c>
      <c r="Q435" s="18" t="s">
        <v>1982</v>
      </c>
      <c r="R435" s="18" t="s">
        <v>1984</v>
      </c>
      <c r="S435" s="20" t="s">
        <v>1994</v>
      </c>
      <c r="T435" s="20"/>
      <c r="U435" s="69">
        <v>173</v>
      </c>
      <c r="V435" s="45" t="str">
        <f t="shared" si="63"/>
        <v>精神作業間の疲労の転移について</v>
      </c>
      <c r="W435" s="70"/>
      <c r="X435" s="88">
        <v>425</v>
      </c>
      <c r="Y435" s="66"/>
      <c r="Z435" s="16"/>
    </row>
    <row r="436" spans="1:26" s="12" customFormat="1" ht="13.5" hidden="1" customHeight="1">
      <c r="A436" s="18">
        <v>16</v>
      </c>
      <c r="B436" s="15">
        <v>1974</v>
      </c>
      <c r="C436" s="15">
        <v>7</v>
      </c>
      <c r="D436" s="18">
        <v>8</v>
      </c>
      <c r="E436" s="15">
        <v>176</v>
      </c>
      <c r="F436" s="19" t="s">
        <v>3132</v>
      </c>
      <c r="G436" s="16" t="s">
        <v>3014</v>
      </c>
      <c r="H436" s="17"/>
      <c r="I436" s="115" t="str">
        <f t="shared" ca="1" si="65"/>
        <v>.</v>
      </c>
      <c r="J436" s="16" t="s">
        <v>2856</v>
      </c>
      <c r="K436" s="16" t="s">
        <v>1194</v>
      </c>
      <c r="L436" s="16" t="s">
        <v>2857</v>
      </c>
      <c r="M436" s="16" t="s">
        <v>183</v>
      </c>
      <c r="N436" s="15">
        <v>8</v>
      </c>
      <c r="O436" s="15">
        <v>1974</v>
      </c>
      <c r="P436" s="15">
        <v>6</v>
      </c>
      <c r="Q436" s="18" t="s">
        <v>1982</v>
      </c>
      <c r="R436" s="18" t="s">
        <v>1984</v>
      </c>
      <c r="S436" s="20" t="s">
        <v>1994</v>
      </c>
      <c r="T436" s="20"/>
      <c r="U436" s="69">
        <v>173</v>
      </c>
      <c r="V436" s="45" t="str">
        <f t="shared" si="63"/>
        <v>昼夜逆転生活実験の検者の働態</v>
      </c>
      <c r="W436" s="70"/>
      <c r="X436" s="88">
        <v>426</v>
      </c>
      <c r="Y436" s="66"/>
      <c r="Z436" s="16"/>
    </row>
    <row r="437" spans="1:26" s="12" customFormat="1" ht="13.5" hidden="1" customHeight="1">
      <c r="A437" s="18">
        <v>16</v>
      </c>
      <c r="B437" s="15">
        <v>1974</v>
      </c>
      <c r="C437" s="15">
        <v>7</v>
      </c>
      <c r="D437" s="18">
        <v>9</v>
      </c>
      <c r="E437" s="15">
        <v>176</v>
      </c>
      <c r="F437" s="19" t="s">
        <v>2858</v>
      </c>
      <c r="G437" s="16" t="s">
        <v>3133</v>
      </c>
      <c r="H437" s="17"/>
      <c r="I437" s="115" t="str">
        <f t="shared" ca="1" si="65"/>
        <v>.</v>
      </c>
      <c r="J437" s="16" t="s">
        <v>2856</v>
      </c>
      <c r="K437" s="16" t="s">
        <v>1194</v>
      </c>
      <c r="L437" s="16" t="s">
        <v>2857</v>
      </c>
      <c r="M437" s="16" t="s">
        <v>7078</v>
      </c>
      <c r="N437" s="15">
        <v>8</v>
      </c>
      <c r="O437" s="15">
        <v>1974</v>
      </c>
      <c r="P437" s="15">
        <v>6</v>
      </c>
      <c r="Q437" s="18" t="s">
        <v>1982</v>
      </c>
      <c r="R437" s="18" t="s">
        <v>1984</v>
      </c>
      <c r="S437" s="20" t="s">
        <v>1994</v>
      </c>
      <c r="T437" s="20"/>
      <c r="U437" s="69">
        <v>173</v>
      </c>
      <c r="V437" s="45" t="str">
        <f t="shared" si="63"/>
        <v>[概要]司会のまとめ</v>
      </c>
      <c r="W437" s="70"/>
      <c r="X437" s="88">
        <v>427</v>
      </c>
      <c r="Y437" s="66"/>
      <c r="Z437" s="16"/>
    </row>
    <row r="438" spans="1:26" s="12" customFormat="1" ht="13.5" hidden="1" customHeight="1">
      <c r="A438" s="18">
        <v>16</v>
      </c>
      <c r="B438" s="15">
        <v>1974</v>
      </c>
      <c r="C438" s="15">
        <v>7</v>
      </c>
      <c r="D438" s="18">
        <v>9</v>
      </c>
      <c r="E438" s="15">
        <v>176</v>
      </c>
      <c r="F438" s="19" t="s">
        <v>3134</v>
      </c>
      <c r="G438" s="16" t="s">
        <v>3135</v>
      </c>
      <c r="H438" s="17"/>
      <c r="I438" s="115" t="str">
        <f t="shared" ca="1" si="65"/>
        <v>.</v>
      </c>
      <c r="J438" s="16" t="s">
        <v>2856</v>
      </c>
      <c r="K438" s="16" t="s">
        <v>1194</v>
      </c>
      <c r="L438" s="16" t="s">
        <v>2857</v>
      </c>
      <c r="M438" s="16" t="s">
        <v>183</v>
      </c>
      <c r="N438" s="15">
        <v>8</v>
      </c>
      <c r="O438" s="15">
        <v>1974</v>
      </c>
      <c r="P438" s="15">
        <v>6</v>
      </c>
      <c r="Q438" s="18" t="s">
        <v>1982</v>
      </c>
      <c r="R438" s="18" t="s">
        <v>1984</v>
      </c>
      <c r="S438" s="20" t="s">
        <v>1994</v>
      </c>
      <c r="T438" s="20"/>
      <c r="U438" s="69">
        <v>173</v>
      </c>
      <c r="V438" s="45" t="str">
        <f t="shared" si="63"/>
        <v>チェックリストによる交通事故の要因分析</v>
      </c>
      <c r="W438" s="70"/>
      <c r="X438" s="88">
        <v>428</v>
      </c>
      <c r="Y438" s="66"/>
      <c r="Z438" s="16"/>
    </row>
    <row r="439" spans="1:26" s="12" customFormat="1" ht="13.5" hidden="1" customHeight="1">
      <c r="A439" s="18">
        <v>16</v>
      </c>
      <c r="B439" s="15">
        <v>1974</v>
      </c>
      <c r="C439" s="15">
        <v>7</v>
      </c>
      <c r="D439" s="18">
        <v>10</v>
      </c>
      <c r="E439" s="15">
        <v>176</v>
      </c>
      <c r="F439" s="19" t="s">
        <v>3136</v>
      </c>
      <c r="G439" s="16" t="s">
        <v>3137</v>
      </c>
      <c r="H439" s="17"/>
      <c r="I439" s="115" t="str">
        <f t="shared" ca="1" si="65"/>
        <v>.</v>
      </c>
      <c r="J439" s="16" t="s">
        <v>2856</v>
      </c>
      <c r="K439" s="16" t="s">
        <v>1194</v>
      </c>
      <c r="L439" s="16" t="s">
        <v>2857</v>
      </c>
      <c r="M439" s="16" t="s">
        <v>183</v>
      </c>
      <c r="N439" s="15">
        <v>8</v>
      </c>
      <c r="O439" s="15">
        <v>1974</v>
      </c>
      <c r="P439" s="15">
        <v>6</v>
      </c>
      <c r="Q439" s="18" t="s">
        <v>1982</v>
      </c>
      <c r="R439" s="18" t="s">
        <v>1984</v>
      </c>
      <c r="S439" s="20" t="s">
        <v>1994</v>
      </c>
      <c r="T439" s="20"/>
      <c r="U439" s="69">
        <v>173</v>
      </c>
      <c r="V439" s="45" t="str">
        <f t="shared" si="63"/>
        <v>トラック運転の労働時間に関する一考察（1）−トラック運転の労働時間と法規制−</v>
      </c>
      <c r="W439" s="70"/>
      <c r="X439" s="88">
        <v>429</v>
      </c>
      <c r="Y439" s="66"/>
      <c r="Z439" s="16"/>
    </row>
    <row r="440" spans="1:26" s="12" customFormat="1" ht="13.5" hidden="1" customHeight="1">
      <c r="A440" s="18">
        <v>16</v>
      </c>
      <c r="B440" s="15">
        <v>1974</v>
      </c>
      <c r="C440" s="15">
        <v>7</v>
      </c>
      <c r="D440" s="18">
        <v>10</v>
      </c>
      <c r="E440" s="15">
        <v>176</v>
      </c>
      <c r="F440" s="19" t="s">
        <v>3138</v>
      </c>
      <c r="G440" s="16" t="s">
        <v>3104</v>
      </c>
      <c r="H440" s="17"/>
      <c r="I440" s="115" t="str">
        <f t="shared" ca="1" si="65"/>
        <v>.</v>
      </c>
      <c r="J440" s="16" t="s">
        <v>2856</v>
      </c>
      <c r="K440" s="16" t="s">
        <v>1194</v>
      </c>
      <c r="L440" s="16" t="s">
        <v>2857</v>
      </c>
      <c r="M440" s="16" t="s">
        <v>183</v>
      </c>
      <c r="N440" s="15">
        <v>8</v>
      </c>
      <c r="O440" s="15">
        <v>1974</v>
      </c>
      <c r="P440" s="15">
        <v>6</v>
      </c>
      <c r="Q440" s="18" t="s">
        <v>1982</v>
      </c>
      <c r="R440" s="18" t="s">
        <v>1984</v>
      </c>
      <c r="S440" s="20" t="s">
        <v>1994</v>
      </c>
      <c r="T440" s="20"/>
      <c r="U440" s="69">
        <v>173</v>
      </c>
      <c r="V440" s="45" t="str">
        <f t="shared" si="63"/>
        <v>トラック運転の労働時間に関する一考察（2）−一連続運転時間に関する一考察−</v>
      </c>
      <c r="W440" s="70"/>
      <c r="X440" s="88">
        <v>430</v>
      </c>
      <c r="Y440" s="66"/>
      <c r="Z440" s="16"/>
    </row>
    <row r="441" spans="1:26" s="12" customFormat="1" ht="13.5" hidden="1" customHeight="1">
      <c r="A441" s="18">
        <v>16</v>
      </c>
      <c r="B441" s="15">
        <v>1974</v>
      </c>
      <c r="C441" s="15">
        <v>7</v>
      </c>
      <c r="D441" s="18">
        <v>10</v>
      </c>
      <c r="E441" s="15">
        <v>176</v>
      </c>
      <c r="F441" s="19" t="s">
        <v>2858</v>
      </c>
      <c r="G441" s="16" t="s">
        <v>3139</v>
      </c>
      <c r="H441" s="17"/>
      <c r="I441" s="115" t="str">
        <f t="shared" ca="1" si="65"/>
        <v>.</v>
      </c>
      <c r="J441" s="16" t="s">
        <v>2856</v>
      </c>
      <c r="K441" s="16" t="s">
        <v>1194</v>
      </c>
      <c r="L441" s="16" t="s">
        <v>2857</v>
      </c>
      <c r="M441" s="16" t="s">
        <v>7078</v>
      </c>
      <c r="N441" s="15">
        <v>8</v>
      </c>
      <c r="O441" s="15">
        <v>1974</v>
      </c>
      <c r="P441" s="15">
        <v>6</v>
      </c>
      <c r="Q441" s="18" t="s">
        <v>1982</v>
      </c>
      <c r="R441" s="18" t="s">
        <v>1984</v>
      </c>
      <c r="S441" s="20" t="s">
        <v>1994</v>
      </c>
      <c r="T441" s="20"/>
      <c r="U441" s="69">
        <v>173</v>
      </c>
      <c r="V441" s="45" t="str">
        <f t="shared" si="63"/>
        <v>[概要]司会のまとめ</v>
      </c>
      <c r="W441" s="70"/>
      <c r="X441" s="88">
        <v>431</v>
      </c>
      <c r="Y441" s="66"/>
      <c r="Z441" s="16"/>
    </row>
    <row r="442" spans="1:26" s="12" customFormat="1" ht="13.5" hidden="1" customHeight="1">
      <c r="A442" s="18">
        <v>16</v>
      </c>
      <c r="B442" s="15">
        <v>1974</v>
      </c>
      <c r="C442" s="15">
        <v>7</v>
      </c>
      <c r="D442" s="18">
        <v>13</v>
      </c>
      <c r="E442" s="15">
        <v>176</v>
      </c>
      <c r="F442" s="19" t="s">
        <v>7602</v>
      </c>
      <c r="G442" s="16" t="s">
        <v>2867</v>
      </c>
      <c r="H442" s="17"/>
      <c r="I442" s="115" t="str">
        <f t="shared" ca="1" si="65"/>
        <v>.</v>
      </c>
      <c r="J442" s="16" t="s">
        <v>2856</v>
      </c>
      <c r="K442" s="16" t="s">
        <v>1194</v>
      </c>
      <c r="L442" s="16" t="s">
        <v>7004</v>
      </c>
      <c r="M442" s="16" t="s">
        <v>7078</v>
      </c>
      <c r="N442" s="15">
        <v>8</v>
      </c>
      <c r="O442" s="15">
        <v>1974</v>
      </c>
      <c r="P442" s="15">
        <v>6</v>
      </c>
      <c r="Q442" s="18" t="s">
        <v>1982</v>
      </c>
      <c r="R442" s="18" t="s">
        <v>1984</v>
      </c>
      <c r="S442" s="20" t="s">
        <v>1994</v>
      </c>
      <c r="T442" s="20"/>
      <c r="U442" s="69">
        <v>173</v>
      </c>
      <c r="V442" s="45" t="str">
        <f t="shared" si="63"/>
        <v>あま：[概要]司会のまとめ</v>
      </c>
      <c r="W442" s="70"/>
      <c r="X442" s="88">
        <v>432</v>
      </c>
      <c r="Y442" s="66"/>
      <c r="Z442" s="16"/>
    </row>
    <row r="443" spans="1:26" s="12" customFormat="1" ht="13.5" hidden="1" customHeight="1">
      <c r="A443" s="18">
        <v>16</v>
      </c>
      <c r="B443" s="15">
        <v>1974</v>
      </c>
      <c r="C443" s="15">
        <v>7</v>
      </c>
      <c r="D443" s="18">
        <v>11</v>
      </c>
      <c r="E443" s="15">
        <v>176</v>
      </c>
      <c r="F443" s="19" t="s">
        <v>1996</v>
      </c>
      <c r="G443" s="16" t="s">
        <v>2958</v>
      </c>
      <c r="H443" s="17" t="s">
        <v>1995</v>
      </c>
      <c r="I443" s="115" t="str">
        <f t="shared" ca="1" si="65"/>
        <v>.</v>
      </c>
      <c r="J443" s="16" t="s">
        <v>2856</v>
      </c>
      <c r="K443" s="16" t="s">
        <v>1194</v>
      </c>
      <c r="L443" s="16" t="s">
        <v>2918</v>
      </c>
      <c r="M443" s="16" t="s">
        <v>183</v>
      </c>
      <c r="N443" s="15">
        <v>8</v>
      </c>
      <c r="O443" s="15">
        <v>1974</v>
      </c>
      <c r="P443" s="15">
        <v>6</v>
      </c>
      <c r="Q443" s="18" t="s">
        <v>1982</v>
      </c>
      <c r="R443" s="18" t="s">
        <v>1984</v>
      </c>
      <c r="S443" s="20" t="s">
        <v>1994</v>
      </c>
      <c r="T443" s="20"/>
      <c r="U443" s="69">
        <v>173</v>
      </c>
      <c r="V443" s="45" t="str">
        <f t="shared" si="63"/>
        <v>あま海女の成立についての一私見</v>
      </c>
      <c r="W443" s="70"/>
      <c r="X443" s="88">
        <v>433</v>
      </c>
      <c r="Y443" s="66"/>
      <c r="Z443" s="16"/>
    </row>
    <row r="444" spans="1:26" s="12" customFormat="1" ht="13.5" hidden="1" customHeight="1">
      <c r="A444" s="18">
        <v>16</v>
      </c>
      <c r="B444" s="15">
        <v>1974</v>
      </c>
      <c r="C444" s="15">
        <v>7</v>
      </c>
      <c r="D444" s="18">
        <v>11</v>
      </c>
      <c r="E444" s="15">
        <v>176</v>
      </c>
      <c r="F444" s="19" t="s">
        <v>1997</v>
      </c>
      <c r="G444" s="16" t="s">
        <v>3141</v>
      </c>
      <c r="H444" s="17" t="s">
        <v>1995</v>
      </c>
      <c r="I444" s="115" t="str">
        <f t="shared" ca="1" si="65"/>
        <v>.</v>
      </c>
      <c r="J444" s="16" t="s">
        <v>2856</v>
      </c>
      <c r="K444" s="16" t="s">
        <v>1194</v>
      </c>
      <c r="L444" s="16" t="s">
        <v>2918</v>
      </c>
      <c r="M444" s="16" t="s">
        <v>183</v>
      </c>
      <c r="N444" s="15">
        <v>8</v>
      </c>
      <c r="O444" s="15">
        <v>1974</v>
      </c>
      <c r="P444" s="15">
        <v>6</v>
      </c>
      <c r="Q444" s="18" t="s">
        <v>1982</v>
      </c>
      <c r="R444" s="18" t="s">
        <v>1984</v>
      </c>
      <c r="S444" s="20" t="s">
        <v>1994</v>
      </c>
      <c r="T444" s="20"/>
      <c r="U444" s="69">
        <v>173</v>
      </c>
      <c r="V444" s="45" t="str">
        <f t="shared" si="63"/>
        <v>あまあまの生態について</v>
      </c>
      <c r="W444" s="70"/>
      <c r="X444" s="88">
        <v>434</v>
      </c>
      <c r="Y444" s="66"/>
      <c r="Z444" s="16"/>
    </row>
    <row r="445" spans="1:26" s="12" customFormat="1" ht="13.5" hidden="1" customHeight="1">
      <c r="A445" s="18">
        <v>16</v>
      </c>
      <c r="B445" s="15">
        <v>1974</v>
      </c>
      <c r="C445" s="15">
        <v>7</v>
      </c>
      <c r="D445" s="18">
        <v>12</v>
      </c>
      <c r="E445" s="15">
        <v>176</v>
      </c>
      <c r="F445" s="19" t="s">
        <v>1998</v>
      </c>
      <c r="G445" s="16" t="s">
        <v>3142</v>
      </c>
      <c r="H445" s="17" t="s">
        <v>1995</v>
      </c>
      <c r="I445" s="115" t="str">
        <f t="shared" ca="1" si="65"/>
        <v>.</v>
      </c>
      <c r="J445" s="16" t="s">
        <v>2856</v>
      </c>
      <c r="K445" s="16" t="s">
        <v>1194</v>
      </c>
      <c r="L445" s="16" t="s">
        <v>2918</v>
      </c>
      <c r="M445" s="16" t="s">
        <v>183</v>
      </c>
      <c r="N445" s="15">
        <v>8</v>
      </c>
      <c r="O445" s="15">
        <v>1974</v>
      </c>
      <c r="P445" s="15">
        <v>6</v>
      </c>
      <c r="Q445" s="18" t="s">
        <v>1982</v>
      </c>
      <c r="R445" s="18" t="s">
        <v>1984</v>
      </c>
      <c r="S445" s="20" t="s">
        <v>1994</v>
      </c>
      <c r="T445" s="20"/>
      <c r="U445" s="69">
        <v>173</v>
      </c>
      <c r="V445" s="45" t="str">
        <f t="shared" ref="V445:V506" si="71">$H445&amp;$F445</f>
        <v>あまあまの作業能力について</v>
      </c>
      <c r="W445" s="70"/>
      <c r="X445" s="88">
        <v>435</v>
      </c>
      <c r="Y445" s="66"/>
      <c r="Z445" s="16"/>
    </row>
    <row r="446" spans="1:26" s="12" customFormat="1" ht="13.5" hidden="1" customHeight="1">
      <c r="A446" s="18">
        <v>16</v>
      </c>
      <c r="B446" s="15">
        <v>1974</v>
      </c>
      <c r="C446" s="15">
        <v>7</v>
      </c>
      <c r="D446" s="18">
        <v>12</v>
      </c>
      <c r="E446" s="15">
        <v>176</v>
      </c>
      <c r="F446" s="19" t="s">
        <v>1999</v>
      </c>
      <c r="G446" s="16" t="s">
        <v>2956</v>
      </c>
      <c r="H446" s="17" t="s">
        <v>1995</v>
      </c>
      <c r="I446" s="115" t="str">
        <f t="shared" ca="1" si="65"/>
        <v>.</v>
      </c>
      <c r="J446" s="16" t="s">
        <v>2856</v>
      </c>
      <c r="K446" s="16" t="s">
        <v>1194</v>
      </c>
      <c r="L446" s="16" t="s">
        <v>2918</v>
      </c>
      <c r="M446" s="16" t="s">
        <v>183</v>
      </c>
      <c r="N446" s="15">
        <v>8</v>
      </c>
      <c r="O446" s="15">
        <v>1974</v>
      </c>
      <c r="P446" s="15">
        <v>6</v>
      </c>
      <c r="Q446" s="18" t="s">
        <v>1982</v>
      </c>
      <c r="R446" s="18" t="s">
        <v>1984</v>
      </c>
      <c r="S446" s="20" t="s">
        <v>1994</v>
      </c>
      <c r="T446" s="20"/>
      <c r="U446" s="69">
        <v>173</v>
      </c>
      <c r="V446" s="45" t="str">
        <f t="shared" si="71"/>
        <v>あまあまの健康</v>
      </c>
      <c r="W446" s="70"/>
      <c r="X446" s="88">
        <v>436</v>
      </c>
      <c r="Y446" s="66"/>
      <c r="Z446" s="16"/>
    </row>
    <row r="447" spans="1:26" s="12" customFormat="1" ht="13.5" hidden="1" customHeight="1">
      <c r="A447" s="18">
        <v>16</v>
      </c>
      <c r="B447" s="15">
        <v>1974</v>
      </c>
      <c r="C447" s="15">
        <v>7</v>
      </c>
      <c r="D447" s="18">
        <v>15</v>
      </c>
      <c r="E447" s="15">
        <v>176</v>
      </c>
      <c r="F447" s="19" t="s">
        <v>7603</v>
      </c>
      <c r="G447" s="16" t="s">
        <v>3143</v>
      </c>
      <c r="H447" s="17"/>
      <c r="I447" s="115" t="str">
        <f t="shared" ca="1" si="65"/>
        <v>.</v>
      </c>
      <c r="J447" s="16" t="s">
        <v>2856</v>
      </c>
      <c r="K447" s="16" t="s">
        <v>1194</v>
      </c>
      <c r="L447" s="16" t="s">
        <v>7004</v>
      </c>
      <c r="M447" s="16" t="s">
        <v>7078</v>
      </c>
      <c r="N447" s="15">
        <v>8</v>
      </c>
      <c r="O447" s="15">
        <v>1974</v>
      </c>
      <c r="P447" s="15">
        <v>6</v>
      </c>
      <c r="Q447" s="18" t="s">
        <v>1982</v>
      </c>
      <c r="R447" s="18" t="s">
        <v>1984</v>
      </c>
      <c r="S447" s="20" t="s">
        <v>1994</v>
      </c>
      <c r="T447" s="20"/>
      <c r="U447" s="69">
        <v>173</v>
      </c>
      <c r="V447" s="45" t="str">
        <f t="shared" si="71"/>
        <v>肥満：[概要]司会のまとめ</v>
      </c>
      <c r="W447" s="70"/>
      <c r="X447" s="88">
        <v>437</v>
      </c>
      <c r="Y447" s="66"/>
      <c r="Z447" s="16"/>
    </row>
    <row r="448" spans="1:26" s="12" customFormat="1" ht="13.5" hidden="1" customHeight="1">
      <c r="A448" s="18">
        <v>16</v>
      </c>
      <c r="B448" s="15">
        <v>1974</v>
      </c>
      <c r="C448" s="15">
        <v>7</v>
      </c>
      <c r="D448" s="18">
        <v>13</v>
      </c>
      <c r="E448" s="15">
        <v>176</v>
      </c>
      <c r="F448" s="19" t="s">
        <v>2001</v>
      </c>
      <c r="G448" s="16" t="s">
        <v>3144</v>
      </c>
      <c r="H448" s="17" t="s">
        <v>2000</v>
      </c>
      <c r="I448" s="115" t="str">
        <f t="shared" ca="1" si="65"/>
        <v>.</v>
      </c>
      <c r="J448" s="16" t="s">
        <v>2856</v>
      </c>
      <c r="K448" s="16" t="s">
        <v>1194</v>
      </c>
      <c r="L448" s="16" t="s">
        <v>2918</v>
      </c>
      <c r="M448" s="16" t="s">
        <v>183</v>
      </c>
      <c r="N448" s="15">
        <v>8</v>
      </c>
      <c r="O448" s="15">
        <v>1974</v>
      </c>
      <c r="P448" s="15">
        <v>6</v>
      </c>
      <c r="Q448" s="18" t="s">
        <v>1982</v>
      </c>
      <c r="R448" s="18" t="s">
        <v>1984</v>
      </c>
      <c r="S448" s="20" t="s">
        <v>1994</v>
      </c>
      <c r="T448" s="20"/>
      <c r="U448" s="69">
        <v>173</v>
      </c>
      <c r="V448" s="45" t="str">
        <f t="shared" si="71"/>
        <v>肥満肥満児の体格、体力</v>
      </c>
      <c r="W448" s="70"/>
      <c r="X448" s="88">
        <v>438</v>
      </c>
      <c r="Y448" s="66"/>
      <c r="Z448" s="16"/>
    </row>
    <row r="449" spans="1:26" s="12" customFormat="1" ht="13.5" hidden="1" customHeight="1">
      <c r="A449" s="18">
        <v>16</v>
      </c>
      <c r="B449" s="15">
        <v>1974</v>
      </c>
      <c r="C449" s="15">
        <v>7</v>
      </c>
      <c r="D449" s="18">
        <v>13</v>
      </c>
      <c r="E449" s="15">
        <v>176</v>
      </c>
      <c r="F449" s="19" t="s">
        <v>2002</v>
      </c>
      <c r="G449" s="16" t="s">
        <v>3145</v>
      </c>
      <c r="H449" s="17" t="s">
        <v>2000</v>
      </c>
      <c r="I449" s="115" t="str">
        <f t="shared" ca="1" si="65"/>
        <v>.</v>
      </c>
      <c r="J449" s="16" t="s">
        <v>2856</v>
      </c>
      <c r="K449" s="16" t="s">
        <v>1194</v>
      </c>
      <c r="L449" s="16" t="s">
        <v>2918</v>
      </c>
      <c r="M449" s="16" t="s">
        <v>183</v>
      </c>
      <c r="N449" s="15">
        <v>8</v>
      </c>
      <c r="O449" s="15">
        <v>1974</v>
      </c>
      <c r="P449" s="15">
        <v>6</v>
      </c>
      <c r="Q449" s="18" t="s">
        <v>1982</v>
      </c>
      <c r="R449" s="18" t="s">
        <v>1984</v>
      </c>
      <c r="S449" s="20" t="s">
        <v>1994</v>
      </c>
      <c r="T449" s="20"/>
      <c r="U449" s="69">
        <v>173</v>
      </c>
      <c r="V449" s="45" t="str">
        <f t="shared" si="71"/>
        <v>肥満肥満児への体育的試み</v>
      </c>
      <c r="W449" s="70"/>
      <c r="X449" s="88">
        <v>439</v>
      </c>
      <c r="Y449" s="66"/>
      <c r="Z449" s="16"/>
    </row>
    <row r="450" spans="1:26" s="12" customFormat="1" ht="13.5" hidden="1" customHeight="1">
      <c r="A450" s="18">
        <v>16</v>
      </c>
      <c r="B450" s="15">
        <v>1974</v>
      </c>
      <c r="C450" s="15">
        <v>7</v>
      </c>
      <c r="D450" s="18">
        <v>14</v>
      </c>
      <c r="E450" s="15">
        <v>176</v>
      </c>
      <c r="F450" s="19" t="s">
        <v>2003</v>
      </c>
      <c r="G450" s="16" t="s">
        <v>3146</v>
      </c>
      <c r="H450" s="17" t="s">
        <v>2000</v>
      </c>
      <c r="I450" s="115" t="str">
        <f t="shared" ca="1" si="65"/>
        <v>.</v>
      </c>
      <c r="J450" s="16" t="s">
        <v>2856</v>
      </c>
      <c r="K450" s="16" t="s">
        <v>1194</v>
      </c>
      <c r="L450" s="16" t="s">
        <v>2918</v>
      </c>
      <c r="M450" s="16" t="s">
        <v>183</v>
      </c>
      <c r="N450" s="15">
        <v>8</v>
      </c>
      <c r="O450" s="15">
        <v>1974</v>
      </c>
      <c r="P450" s="15">
        <v>6</v>
      </c>
      <c r="Q450" s="18" t="s">
        <v>1982</v>
      </c>
      <c r="R450" s="18" t="s">
        <v>1984</v>
      </c>
      <c r="S450" s="20" t="s">
        <v>1994</v>
      </c>
      <c r="T450" s="20"/>
      <c r="U450" s="69">
        <v>173</v>
      </c>
      <c r="V450" s="45" t="str">
        <f t="shared" si="71"/>
        <v>肥満肥満傾向中高年者の体力</v>
      </c>
      <c r="W450" s="70"/>
      <c r="X450" s="88">
        <v>440</v>
      </c>
      <c r="Y450" s="66"/>
      <c r="Z450" s="16"/>
    </row>
    <row r="451" spans="1:26" s="12" customFormat="1" ht="13.5" hidden="1" customHeight="1">
      <c r="A451" s="18">
        <v>16</v>
      </c>
      <c r="B451" s="15">
        <v>1974</v>
      </c>
      <c r="C451" s="15">
        <v>7</v>
      </c>
      <c r="D451" s="18">
        <v>14</v>
      </c>
      <c r="E451" s="15">
        <v>176</v>
      </c>
      <c r="F451" s="19" t="s">
        <v>2004</v>
      </c>
      <c r="G451" s="16" t="s">
        <v>3147</v>
      </c>
      <c r="H451" s="17" t="s">
        <v>2000</v>
      </c>
      <c r="I451" s="115" t="str">
        <f t="shared" ca="1" si="65"/>
        <v>.</v>
      </c>
      <c r="J451" s="16" t="s">
        <v>2856</v>
      </c>
      <c r="K451" s="16" t="s">
        <v>1194</v>
      </c>
      <c r="L451" s="16" t="s">
        <v>2918</v>
      </c>
      <c r="M451" s="16" t="s">
        <v>183</v>
      </c>
      <c r="N451" s="15">
        <v>8</v>
      </c>
      <c r="O451" s="15">
        <v>1974</v>
      </c>
      <c r="P451" s="15">
        <v>6</v>
      </c>
      <c r="Q451" s="18" t="s">
        <v>1982</v>
      </c>
      <c r="R451" s="18" t="s">
        <v>1984</v>
      </c>
      <c r="S451" s="20" t="s">
        <v>1994</v>
      </c>
      <c r="T451" s="20"/>
      <c r="U451" s="69">
        <v>173</v>
      </c>
      <c r="V451" s="45" t="str">
        <f t="shared" si="71"/>
        <v>肥満産業労働者の体力と肥満</v>
      </c>
      <c r="W451" s="70"/>
      <c r="X451" s="88">
        <v>441</v>
      </c>
      <c r="Y451" s="66"/>
      <c r="Z451" s="16"/>
    </row>
    <row r="452" spans="1:26" ht="13.5" hidden="1" customHeight="1">
      <c r="A452" s="29">
        <f t="shared" ref="A452:A462" ca="1" si="72">IF(LEN($J452)&gt;0,IF($J452="●",K452,OFFSET(A452,IF(LEN(OFFSET(A452,-1,0))&gt;=1,-1,-2),0)),"")</f>
        <v>16</v>
      </c>
      <c r="B452" s="32">
        <f t="shared" ref="B452:B462" ca="1" si="73">IF(LEN($J452)&gt;0,IF($J452="●",N452,OFFSET(B452,IF(LEN(OFFSET(B452,-1,0))&gt;=1,-1,-2),0)),"")</f>
        <v>1974</v>
      </c>
      <c r="C452" s="32">
        <f t="shared" ref="C452:C462" ca="1" si="74">IF(LEN($J452)&gt;0,IF($J452="●",O452,OFFSET(C452,IF(LEN(OFFSET(C452,-1,0))&gt;=1,-1,-2),0)),"")</f>
        <v>7</v>
      </c>
      <c r="D452" s="28">
        <v>15</v>
      </c>
      <c r="E452" s="32">
        <f t="shared" ref="E452:E462" ca="1" si="75">IF(LEN($J452)&gt;0,IF($J452="●",U452,IF(LEN(D452)&gt;0,U452+D452-1,"")),"")</f>
        <v>187</v>
      </c>
      <c r="F452" s="28" t="str">
        <f>IF(RIGHT(L452,1)=$W$24,"",M452&amp;$W$25)&amp;J452&amp;$W$22&amp;K452&amp;IF(AND(LEN(N452)&gt;0,LEN(N452)&lt;4)," 第"&amp;N452&amp;$W$21,N452)&amp;$W$23&amp;O452&amp;"/"&amp;P452&amp;IF(RIGHT(L452,1)=$W$24,"/"&amp;Q452,"")&amp;"、"&amp;S452&amp;"、"&amp;R452&amp;IF(LEN(H452)&gt;0,$W$27&amp;H452,"")&amp;IF(RIGHT(L452,1)=$W$24,"",$W$26)</f>
        <v>開催記(大会．全 第8回　1974/6、津商工会議所ホール、津市)</v>
      </c>
      <c r="G452" s="40" t="s">
        <v>1191</v>
      </c>
      <c r="H452" s="41" t="s">
        <v>2820</v>
      </c>
      <c r="I452" s="115" t="str">
        <f t="shared" ca="1" si="65"/>
        <v>.</v>
      </c>
      <c r="J452" s="40" t="s">
        <v>252</v>
      </c>
      <c r="K452" s="40" t="s">
        <v>1194</v>
      </c>
      <c r="L452" s="40" t="s">
        <v>6949</v>
      </c>
      <c r="M452" s="40" t="s">
        <v>313</v>
      </c>
      <c r="N452" s="47">
        <v>8</v>
      </c>
      <c r="O452" s="47">
        <v>1974</v>
      </c>
      <c r="P452" s="47">
        <v>6</v>
      </c>
      <c r="Q452" s="40" t="s">
        <v>1982</v>
      </c>
      <c r="R452" s="40" t="s">
        <v>1984</v>
      </c>
      <c r="S452" s="48" t="s">
        <v>1994</v>
      </c>
      <c r="T452" s="48"/>
      <c r="U452" s="31">
        <f t="shared" ref="U452:U462" ca="1" si="76">IF(LEN($J452)&gt;0,IF($J452="●",Q452,OFFSET(U452,IF(LEN(OFFSET(U452,-1,0))&gt;=1,-1,-2),0)),"")</f>
        <v>173</v>
      </c>
      <c r="V452" s="45" t="str">
        <f t="shared" si="71"/>
        <v>開催記(大会．全 第8回　1974/6、津商工会議所ホール、津市)</v>
      </c>
      <c r="W452" s="51"/>
      <c r="X452" s="88">
        <v>442</v>
      </c>
      <c r="Y452" s="65"/>
      <c r="Z452" s="46"/>
    </row>
    <row r="453" spans="1:26" ht="13.5" hidden="1" customHeight="1">
      <c r="A453" s="29">
        <f t="shared" ca="1" si="72"/>
        <v>16</v>
      </c>
      <c r="B453" s="32">
        <f t="shared" ca="1" si="73"/>
        <v>1974</v>
      </c>
      <c r="C453" s="32">
        <f t="shared" ca="1" si="74"/>
        <v>7</v>
      </c>
      <c r="D453" s="28">
        <v>15</v>
      </c>
      <c r="E453" s="32">
        <f t="shared" ca="1" si="75"/>
        <v>187</v>
      </c>
      <c r="F453" s="40" t="s">
        <v>2005</v>
      </c>
      <c r="G453" s="40" t="s">
        <v>2006</v>
      </c>
      <c r="H453" s="43"/>
      <c r="I453" s="115" t="str">
        <f t="shared" ca="1" si="65"/>
        <v>.</v>
      </c>
      <c r="J453" s="40" t="s">
        <v>252</v>
      </c>
      <c r="K453" s="40" t="s">
        <v>1194</v>
      </c>
      <c r="L453" s="40" t="s">
        <v>7587</v>
      </c>
      <c r="M453" s="40" t="s">
        <v>7586</v>
      </c>
      <c r="N453" s="47">
        <v>8</v>
      </c>
      <c r="O453" s="47">
        <v>1974</v>
      </c>
      <c r="P453" s="47">
        <v>6</v>
      </c>
      <c r="Q453" s="40" t="s">
        <v>1982</v>
      </c>
      <c r="R453" s="40" t="s">
        <v>1984</v>
      </c>
      <c r="S453" s="48" t="s">
        <v>1994</v>
      </c>
      <c r="T453" s="48"/>
      <c r="U453" s="31">
        <f t="shared" ca="1" si="76"/>
        <v>173</v>
      </c>
      <c r="V453" s="45" t="str">
        <f t="shared" si="71"/>
        <v>人類働態学研究会第8回大会をお世話して</v>
      </c>
      <c r="W453" s="51"/>
      <c r="X453" s="88">
        <v>443</v>
      </c>
      <c r="Y453" s="65"/>
      <c r="Z453" s="46"/>
    </row>
    <row r="454" spans="1:26" ht="13.5" hidden="1" customHeight="1">
      <c r="A454" s="29">
        <f t="shared" ca="1" si="72"/>
        <v>16</v>
      </c>
      <c r="B454" s="32">
        <f t="shared" ca="1" si="73"/>
        <v>1974</v>
      </c>
      <c r="C454" s="32">
        <f t="shared" ca="1" si="74"/>
        <v>7</v>
      </c>
      <c r="D454" s="28">
        <v>16</v>
      </c>
      <c r="E454" s="32">
        <f t="shared" ca="1" si="75"/>
        <v>188</v>
      </c>
      <c r="F454" s="40" t="s">
        <v>2007</v>
      </c>
      <c r="G454" s="40" t="s">
        <v>1465</v>
      </c>
      <c r="H454" s="43" t="s">
        <v>7126</v>
      </c>
      <c r="I454" s="115" t="str">
        <f t="shared" ca="1" si="65"/>
        <v>.</v>
      </c>
      <c r="J454" s="40" t="s">
        <v>7205</v>
      </c>
      <c r="K454" s="40"/>
      <c r="L454" s="43" t="s">
        <v>2008</v>
      </c>
      <c r="M454" s="40"/>
      <c r="N454" s="47"/>
      <c r="O454" s="47"/>
      <c r="P454" s="47"/>
      <c r="Q454" s="40"/>
      <c r="R454" s="40"/>
      <c r="S454" s="48"/>
      <c r="T454" s="48"/>
      <c r="U454" s="31">
        <f t="shared" ca="1" si="76"/>
        <v>173</v>
      </c>
      <c r="V454" s="45" t="str">
        <f t="shared" si="71"/>
        <v>？働態の窓（2）</v>
      </c>
      <c r="W454" s="51"/>
      <c r="X454" s="88">
        <v>444</v>
      </c>
      <c r="Y454" s="65"/>
      <c r="Z454" s="46"/>
    </row>
    <row r="455" spans="1:26" ht="13.5" hidden="1" customHeight="1">
      <c r="A455" s="29">
        <f t="shared" ca="1" si="72"/>
        <v>16</v>
      </c>
      <c r="B455" s="32">
        <f t="shared" ca="1" si="73"/>
        <v>1974</v>
      </c>
      <c r="C455" s="32">
        <f t="shared" ca="1" si="74"/>
        <v>7</v>
      </c>
      <c r="D455" s="28">
        <v>15</v>
      </c>
      <c r="E455" s="32">
        <f t="shared" ca="1" si="75"/>
        <v>187</v>
      </c>
      <c r="F455" s="28" t="str">
        <f t="shared" ref="F455:F456" si="77">H455&amp;IF(LEN(O455)&gt;0,$W$18&amp;IF(LEN(O455)&gt;3,O455&amp;"年度","第"&amp;O455&amp;IF(LEN(P455)&gt;0,"期","回"))&amp;IF(LEN(P455)&gt;0,"第"&amp;P455&amp;"回",""),"")</f>
        <v>総会：第13回</v>
      </c>
      <c r="G455" s="40"/>
      <c r="H455" s="40" t="s">
        <v>7100</v>
      </c>
      <c r="I455" s="115" t="str">
        <f t="shared" ca="1" si="65"/>
        <v>.</v>
      </c>
      <c r="J455" s="40" t="s">
        <v>7111</v>
      </c>
      <c r="K455" s="40" t="s">
        <v>1050</v>
      </c>
      <c r="L455" s="40" t="s">
        <v>7100</v>
      </c>
      <c r="M455" s="40"/>
      <c r="N455" s="47"/>
      <c r="O455" s="47">
        <v>13</v>
      </c>
      <c r="P455" s="47"/>
      <c r="Q455" s="40"/>
      <c r="R455" s="40"/>
      <c r="S455" s="48"/>
      <c r="T455" s="48"/>
      <c r="U455" s="31">
        <f t="shared" ca="1" si="76"/>
        <v>173</v>
      </c>
      <c r="V455" s="45" t="str">
        <f t="shared" si="71"/>
        <v>総会総会：第13回</v>
      </c>
      <c r="W455" s="51"/>
      <c r="X455" s="88">
        <v>445</v>
      </c>
      <c r="Y455" s="65"/>
      <c r="Z455" s="46"/>
    </row>
    <row r="456" spans="1:26" ht="13.5" hidden="1" customHeight="1">
      <c r="A456" s="29">
        <f t="shared" ca="1" si="72"/>
        <v>16</v>
      </c>
      <c r="B456" s="32">
        <f t="shared" ca="1" si="73"/>
        <v>1974</v>
      </c>
      <c r="C456" s="32">
        <f t="shared" ca="1" si="74"/>
        <v>7</v>
      </c>
      <c r="D456" s="28">
        <v>16</v>
      </c>
      <c r="E456" s="32">
        <f t="shared" ca="1" si="75"/>
        <v>188</v>
      </c>
      <c r="F456" s="28" t="str">
        <f t="shared" si="77"/>
        <v>幹事会：第15回</v>
      </c>
      <c r="G456" s="40"/>
      <c r="H456" s="40" t="s">
        <v>7101</v>
      </c>
      <c r="I456" s="115" t="str">
        <f t="shared" ca="1" si="65"/>
        <v>.</v>
      </c>
      <c r="J456" s="40" t="s">
        <v>7111</v>
      </c>
      <c r="K456" s="40" t="s">
        <v>1050</v>
      </c>
      <c r="L456" s="40" t="s">
        <v>7103</v>
      </c>
      <c r="M456" s="40"/>
      <c r="N456" s="47"/>
      <c r="O456" s="47">
        <v>15</v>
      </c>
      <c r="P456" s="47"/>
      <c r="Q456" s="40"/>
      <c r="R456" s="40"/>
      <c r="S456" s="48"/>
      <c r="T456" s="48"/>
      <c r="U456" s="31">
        <f t="shared" ca="1" si="76"/>
        <v>173</v>
      </c>
      <c r="V456" s="45" t="str">
        <f t="shared" si="71"/>
        <v>幹事会幹事会：第15回</v>
      </c>
      <c r="W456" s="51"/>
      <c r="X456" s="88">
        <v>446</v>
      </c>
      <c r="Y456" s="65"/>
      <c r="Z456" s="46"/>
    </row>
    <row r="457" spans="1:26" ht="13.5" hidden="1" customHeight="1">
      <c r="A457" s="29">
        <f t="shared" ca="1" si="72"/>
        <v>16</v>
      </c>
      <c r="B457" s="32">
        <f t="shared" ca="1" si="73"/>
        <v>1974</v>
      </c>
      <c r="C457" s="32">
        <f t="shared" ca="1" si="74"/>
        <v>7</v>
      </c>
      <c r="D457" s="28">
        <v>16</v>
      </c>
      <c r="E457" s="32">
        <f t="shared" ca="1" si="75"/>
        <v>188</v>
      </c>
      <c r="F457" s="40" t="s">
        <v>1289</v>
      </c>
      <c r="G457" s="40"/>
      <c r="H457" s="43"/>
      <c r="I457" s="115" t="str">
        <f t="shared" ca="1" si="65"/>
        <v>.</v>
      </c>
      <c r="J457" s="40" t="s">
        <v>7111</v>
      </c>
      <c r="K457" s="40" t="s">
        <v>2762</v>
      </c>
      <c r="L457" s="40" t="s">
        <v>2724</v>
      </c>
      <c r="M457" s="40"/>
      <c r="N457" s="47"/>
      <c r="O457" s="47"/>
      <c r="P457" s="47"/>
      <c r="Q457" s="40"/>
      <c r="R457" s="40"/>
      <c r="S457" s="48"/>
      <c r="T457" s="48"/>
      <c r="U457" s="31">
        <f t="shared" ca="1" si="76"/>
        <v>173</v>
      </c>
      <c r="V457" s="45" t="str">
        <f t="shared" si="71"/>
        <v>編集後記</v>
      </c>
      <c r="W457" s="51"/>
      <c r="X457" s="88">
        <v>447</v>
      </c>
      <c r="Y457" s="65"/>
      <c r="Z457" s="46"/>
    </row>
    <row r="458" spans="1:26" ht="13.5" hidden="1" customHeight="1">
      <c r="A458" s="29" t="str">
        <f t="shared" ca="1" si="72"/>
        <v>17</v>
      </c>
      <c r="B458" s="32">
        <f t="shared" ca="1" si="73"/>
        <v>1974</v>
      </c>
      <c r="C458" s="32">
        <f t="shared" ca="1" si="74"/>
        <v>10</v>
      </c>
      <c r="D458" s="28">
        <v>0</v>
      </c>
      <c r="E458" s="32" t="str">
        <f t="shared" ca="1" si="75"/>
        <v>189</v>
      </c>
      <c r="F458" s="28" t="str">
        <f ca="1">$W$11&amp;$A458&amp;$W$12&amp;B458&amp;$W$13&amp;TEXT($C458,"00")&amp;$W$14&amp;TEXT($P458,"00")&amp;IF(LEN(U458)&gt;=1,$W$15&amp;$U458&amp;$W$16,"")&amp;$W$17&amp;$H458</f>
        <v>第17号1974年10/01[189]:JHE2.2／九地3回</v>
      </c>
      <c r="G458" s="40"/>
      <c r="H458" s="43" t="s">
        <v>6848</v>
      </c>
      <c r="I458" s="115" t="str">
        <f t="shared" ca="1" si="65"/>
        <v>.</v>
      </c>
      <c r="J458" s="40" t="s">
        <v>1179</v>
      </c>
      <c r="K458" s="40" t="s">
        <v>1275</v>
      </c>
      <c r="L458" s="43"/>
      <c r="M458" s="40"/>
      <c r="N458" s="47">
        <v>1974</v>
      </c>
      <c r="O458" s="47">
        <v>10</v>
      </c>
      <c r="P458" s="47">
        <v>1</v>
      </c>
      <c r="Q458" s="40" t="s">
        <v>2009</v>
      </c>
      <c r="R458" s="40"/>
      <c r="S458" s="48"/>
      <c r="T458" s="48"/>
      <c r="U458" s="31" t="str">
        <f t="shared" ca="1" si="76"/>
        <v>189</v>
      </c>
      <c r="V458" s="45" t="str">
        <f t="shared" ca="1" si="71"/>
        <v>JHE2.2／九地3回第17号1974年10/01[189]:JHE2.2／九地3回</v>
      </c>
      <c r="W458" s="51"/>
      <c r="X458" s="88">
        <v>448</v>
      </c>
      <c r="Y458" s="65"/>
      <c r="Z458" s="46"/>
    </row>
    <row r="459" spans="1:26" ht="13.5" hidden="1" customHeight="1">
      <c r="A459" s="29" t="str">
        <f t="shared" ca="1" si="72"/>
        <v>17</v>
      </c>
      <c r="B459" s="32">
        <f t="shared" ca="1" si="73"/>
        <v>1974</v>
      </c>
      <c r="C459" s="32">
        <f t="shared" ca="1" si="74"/>
        <v>10</v>
      </c>
      <c r="D459" s="28">
        <v>1</v>
      </c>
      <c r="E459" s="32">
        <f t="shared" ca="1" si="75"/>
        <v>189</v>
      </c>
      <c r="F459" s="28" t="str">
        <f>"J.H.E.（Vol."&amp;N459&amp;" No."&amp;O459&amp;", "&amp;P459&amp;"/"&amp;Q459&amp;"）"</f>
        <v>J.H.E.（Vol.2 No.2, 1973/12）</v>
      </c>
      <c r="G459" s="40"/>
      <c r="H459" s="43"/>
      <c r="I459" s="115" t="str">
        <f t="shared" ca="1" si="65"/>
        <v>.</v>
      </c>
      <c r="J459" s="40" t="s">
        <v>7111</v>
      </c>
      <c r="K459" s="40" t="s">
        <v>1199</v>
      </c>
      <c r="L459" s="40" t="s">
        <v>1921</v>
      </c>
      <c r="M459" s="40" t="s">
        <v>7108</v>
      </c>
      <c r="N459" s="47">
        <v>2</v>
      </c>
      <c r="O459" s="47">
        <v>2</v>
      </c>
      <c r="P459" s="47">
        <v>1973</v>
      </c>
      <c r="Q459" s="40" t="s">
        <v>1494</v>
      </c>
      <c r="R459" s="40"/>
      <c r="S459" s="48"/>
      <c r="T459" s="48"/>
      <c r="U459" s="31" t="str">
        <f t="shared" ca="1" si="76"/>
        <v>189</v>
      </c>
      <c r="V459" s="45" t="str">
        <f t="shared" si="71"/>
        <v>J.H.E.（Vol.2 No.2, 1973/12）</v>
      </c>
      <c r="W459" s="51"/>
      <c r="X459" s="88">
        <v>449</v>
      </c>
      <c r="Y459" s="65"/>
      <c r="Z459" s="46"/>
    </row>
    <row r="460" spans="1:26" ht="13.5" hidden="1" customHeight="1">
      <c r="A460" s="29" t="str">
        <f t="shared" ca="1" si="72"/>
        <v>17</v>
      </c>
      <c r="B460" s="32">
        <f t="shared" ca="1" si="73"/>
        <v>1974</v>
      </c>
      <c r="C460" s="32">
        <f t="shared" ca="1" si="74"/>
        <v>10</v>
      </c>
      <c r="D460" s="28">
        <v>3</v>
      </c>
      <c r="E460" s="32">
        <f t="shared" ca="1" si="75"/>
        <v>191</v>
      </c>
      <c r="F460" s="40" t="s">
        <v>2010</v>
      </c>
      <c r="G460" s="40" t="s">
        <v>8015</v>
      </c>
      <c r="H460" s="43" t="s">
        <v>7126</v>
      </c>
      <c r="I460" s="115" t="str">
        <f t="shared" ref="I460:I523" ca="1" si="78">IF(OR($S$1,IF($N$2,OFFSET($O$2,0,ISERROR(FIND($F$2,OFFSET($G460,0,$T$2)))+$S$2),0)+IF($N$3,OFFSET($O$3,0,ISERROR(FIND($F$3,OFFSET($G460,0,$T$3)))+$S$3),0)+IF($N$4,OFFSET($O$4,0,ISERROR(FIND($F$4,OFFSET($G460,0,$T$4)))+$S$4),0)+IF($N$5,OFFSET($O$5,0,ISERROR(FIND($F$5,OFFSET($G460,0,$T$5)))+$S$5),0)+IF($N$6,OFFSET($O$6,0,ISERROR(FIND($F$6,OFFSET($G460,0,$T$6)))+$S$6),0)+IF($N$7,OFFSET($O$7,0,ISERROR(FIND($F$7,OFFSET($G460,0,$T$7)))+$S$7),0)+IF($N$8,OFFSET($O$8,0,ISERROR(FIND($F$8,OFFSET($G460,0,$T$8)))+$S$8),0)&gt;$Y$1),$W$28,$W$29)</f>
        <v>.</v>
      </c>
      <c r="J460" s="40" t="s">
        <v>7205</v>
      </c>
      <c r="K460" s="40"/>
      <c r="L460" s="43" t="s">
        <v>2008</v>
      </c>
      <c r="M460" s="40"/>
      <c r="N460" s="47"/>
      <c r="O460" s="47"/>
      <c r="P460" s="47"/>
      <c r="Q460" s="40"/>
      <c r="R460" s="40"/>
      <c r="S460" s="48"/>
      <c r="T460" s="48"/>
      <c r="U460" s="31" t="str">
        <f t="shared" ca="1" si="76"/>
        <v>189</v>
      </c>
      <c r="V460" s="45" t="str">
        <f t="shared" si="71"/>
        <v>？働態の窓（3）</v>
      </c>
      <c r="W460" s="51"/>
      <c r="X460" s="88">
        <v>450</v>
      </c>
      <c r="Y460" s="65"/>
      <c r="Z460" s="46"/>
    </row>
    <row r="461" spans="1:26" ht="13.5" hidden="1" customHeight="1">
      <c r="A461" s="29" t="str">
        <f t="shared" ca="1" si="72"/>
        <v>17</v>
      </c>
      <c r="B461" s="32">
        <f t="shared" ca="1" si="73"/>
        <v>1974</v>
      </c>
      <c r="C461" s="32">
        <f t="shared" ca="1" si="74"/>
        <v>10</v>
      </c>
      <c r="D461" s="28">
        <v>3</v>
      </c>
      <c r="E461" s="32">
        <f t="shared" ca="1" si="75"/>
        <v>191</v>
      </c>
      <c r="F461" s="28" t="str">
        <f>IF(RIGHT(L461,1)=$W$24,"",M461&amp;$W$25)&amp;J461&amp;$W$22&amp;K461&amp;IF(AND(LEN(N461)&gt;0,LEN(N461)&lt;4)," 第"&amp;N461&amp;$W$21,N461)&amp;$W$23&amp;O461&amp;"/"&amp;P461&amp;IF(RIGHT(L461,1)=$W$24,"/"&amp;Q461,"")&amp;"、"&amp;S461&amp;"、"&amp;R461&amp;IF(LEN(H461)&gt;0,$W$27&amp;H461,"")&amp;IF(RIGHT(L461,1)=$W$24,"",$W$26)</f>
        <v>大会．九 第3回　1974/6/15、福岡教育大学、宗像市</v>
      </c>
      <c r="G461" s="40" t="s">
        <v>2012</v>
      </c>
      <c r="H461" s="41" t="s">
        <v>2820</v>
      </c>
      <c r="I461" s="115" t="str">
        <f t="shared" ca="1" si="78"/>
        <v>.</v>
      </c>
      <c r="J461" s="40" t="s">
        <v>1487</v>
      </c>
      <c r="K461" s="16" t="s">
        <v>3037</v>
      </c>
      <c r="L461" s="40" t="s">
        <v>6942</v>
      </c>
      <c r="M461" s="40" t="s">
        <v>2742</v>
      </c>
      <c r="N461" s="47">
        <v>3</v>
      </c>
      <c r="O461" s="47">
        <v>1974</v>
      </c>
      <c r="P461" s="47">
        <v>6</v>
      </c>
      <c r="Q461" s="40" t="s">
        <v>222</v>
      </c>
      <c r="R461" s="40" t="s">
        <v>1143</v>
      </c>
      <c r="S461" s="48" t="s">
        <v>1144</v>
      </c>
      <c r="T461" s="48"/>
      <c r="U461" s="31" t="str">
        <f t="shared" ca="1" si="76"/>
        <v>189</v>
      </c>
      <c r="V461" s="45" t="str">
        <f t="shared" si="71"/>
        <v>大会．九 第3回　1974/6/15、福岡教育大学、宗像市</v>
      </c>
      <c r="W461" s="51"/>
      <c r="X461" s="88">
        <v>451</v>
      </c>
      <c r="Y461" s="65"/>
      <c r="Z461" s="46"/>
    </row>
    <row r="462" spans="1:26" ht="13.5" hidden="1" customHeight="1">
      <c r="A462" s="29" t="str">
        <f t="shared" ca="1" si="72"/>
        <v>17</v>
      </c>
      <c r="B462" s="32">
        <f t="shared" ca="1" si="73"/>
        <v>1974</v>
      </c>
      <c r="C462" s="32">
        <f t="shared" ca="1" si="74"/>
        <v>10</v>
      </c>
      <c r="D462" s="28">
        <v>3</v>
      </c>
      <c r="E462" s="32">
        <f t="shared" ca="1" si="75"/>
        <v>191</v>
      </c>
      <c r="F462" s="28" t="str">
        <f>M462&amp;"（"&amp;J462&amp;$W$19&amp;K462&amp;IF(LEN(N462)&gt;0," 第"&amp;N462&amp;$W$21,"")&amp;" "&amp;O462&amp;"/"&amp;P462&amp;$W$20&amp;S462&amp;IF(LEN(H462)&gt;0,$W$19&amp;H462,"")&amp;"）"</f>
        <v>抄録（大会/九 第3回 1974/6、福岡教育大学）</v>
      </c>
      <c r="G462" s="40" t="s">
        <v>2011</v>
      </c>
      <c r="H462" s="43"/>
      <c r="I462" s="115" t="str">
        <f t="shared" ca="1" si="78"/>
        <v>.</v>
      </c>
      <c r="J462" s="40" t="s">
        <v>1487</v>
      </c>
      <c r="K462" s="16" t="s">
        <v>3037</v>
      </c>
      <c r="L462" s="40" t="s">
        <v>6939</v>
      </c>
      <c r="M462" s="40" t="s">
        <v>1486</v>
      </c>
      <c r="N462" s="47">
        <v>3</v>
      </c>
      <c r="O462" s="47">
        <v>1974</v>
      </c>
      <c r="P462" s="47">
        <v>6</v>
      </c>
      <c r="Q462" s="40" t="s">
        <v>222</v>
      </c>
      <c r="R462" s="40" t="s">
        <v>1143</v>
      </c>
      <c r="S462" s="48" t="s">
        <v>1144</v>
      </c>
      <c r="T462" s="48"/>
      <c r="U462" s="31" t="str">
        <f t="shared" ca="1" si="76"/>
        <v>189</v>
      </c>
      <c r="V462" s="45" t="str">
        <f t="shared" si="71"/>
        <v>抄録（大会/九 第3回 1974/6、福岡教育大学）</v>
      </c>
      <c r="W462" s="51"/>
      <c r="X462" s="88">
        <v>452</v>
      </c>
      <c r="Y462" s="65"/>
      <c r="Z462" s="46"/>
    </row>
    <row r="463" spans="1:26" s="12" customFormat="1" ht="13.5" hidden="1" customHeight="1">
      <c r="A463" s="18">
        <v>17</v>
      </c>
      <c r="B463" s="15">
        <v>1974</v>
      </c>
      <c r="C463" s="15">
        <v>10</v>
      </c>
      <c r="D463" s="18">
        <v>3</v>
      </c>
      <c r="E463" s="15">
        <v>191</v>
      </c>
      <c r="F463" s="19" t="s">
        <v>3149</v>
      </c>
      <c r="G463" s="16" t="s">
        <v>3150</v>
      </c>
      <c r="H463" s="17"/>
      <c r="I463" s="115" t="str">
        <f t="shared" ca="1" si="78"/>
        <v>.</v>
      </c>
      <c r="J463" s="16" t="s">
        <v>2856</v>
      </c>
      <c r="K463" s="16" t="s">
        <v>3037</v>
      </c>
      <c r="L463" s="16" t="s">
        <v>2857</v>
      </c>
      <c r="M463" s="16" t="s">
        <v>183</v>
      </c>
      <c r="N463" s="15">
        <v>3</v>
      </c>
      <c r="O463" s="15">
        <v>1974</v>
      </c>
      <c r="P463" s="15">
        <v>6</v>
      </c>
      <c r="Q463" s="18">
        <v>15</v>
      </c>
      <c r="R463" s="18" t="s">
        <v>952</v>
      </c>
      <c r="S463" s="54" t="s">
        <v>3148</v>
      </c>
      <c r="T463" s="54"/>
      <c r="U463" s="69">
        <v>189</v>
      </c>
      <c r="V463" s="45" t="str">
        <f t="shared" si="71"/>
        <v>格技選手の生体計測について</v>
      </c>
      <c r="W463" s="70"/>
      <c r="X463" s="88">
        <v>453</v>
      </c>
      <c r="Y463" s="66"/>
      <c r="Z463" s="16"/>
    </row>
    <row r="464" spans="1:26" s="12" customFormat="1" ht="13.5" hidden="1" customHeight="1">
      <c r="A464" s="18">
        <v>17</v>
      </c>
      <c r="B464" s="15">
        <v>1974</v>
      </c>
      <c r="C464" s="15">
        <v>10</v>
      </c>
      <c r="D464" s="18">
        <v>4</v>
      </c>
      <c r="E464" s="15">
        <v>192</v>
      </c>
      <c r="F464" s="19" t="s">
        <v>3151</v>
      </c>
      <c r="G464" s="16" t="s">
        <v>2695</v>
      </c>
      <c r="H464" s="17"/>
      <c r="I464" s="115" t="str">
        <f t="shared" ca="1" si="78"/>
        <v>.</v>
      </c>
      <c r="J464" s="16" t="s">
        <v>2856</v>
      </c>
      <c r="K464" s="16" t="s">
        <v>3037</v>
      </c>
      <c r="L464" s="16" t="s">
        <v>2857</v>
      </c>
      <c r="M464" s="16" t="s">
        <v>183</v>
      </c>
      <c r="N464" s="15">
        <v>3</v>
      </c>
      <c r="O464" s="15">
        <v>1974</v>
      </c>
      <c r="P464" s="15">
        <v>6</v>
      </c>
      <c r="Q464" s="18">
        <v>15</v>
      </c>
      <c r="R464" s="18" t="s">
        <v>952</v>
      </c>
      <c r="S464" s="54" t="s">
        <v>3148</v>
      </c>
      <c r="T464" s="54"/>
      <c r="U464" s="69">
        <v>189</v>
      </c>
      <c r="V464" s="45" t="str">
        <f t="shared" si="71"/>
        <v>投動作における個人の学習変容について－正確さとボールスピードを中心に－</v>
      </c>
      <c r="W464" s="70"/>
      <c r="X464" s="88">
        <v>454</v>
      </c>
      <c r="Y464" s="66"/>
      <c r="Z464" s="16"/>
    </row>
    <row r="465" spans="1:26" s="12" customFormat="1" ht="13.5" hidden="1" customHeight="1">
      <c r="A465" s="18">
        <v>17</v>
      </c>
      <c r="B465" s="15">
        <v>1974</v>
      </c>
      <c r="C465" s="15">
        <v>10</v>
      </c>
      <c r="D465" s="18">
        <v>4</v>
      </c>
      <c r="E465" s="15">
        <v>192</v>
      </c>
      <c r="F465" s="19" t="s">
        <v>3152</v>
      </c>
      <c r="G465" s="16" t="s">
        <v>3153</v>
      </c>
      <c r="H465" s="17"/>
      <c r="I465" s="115" t="str">
        <f t="shared" ca="1" si="78"/>
        <v>.</v>
      </c>
      <c r="J465" s="16" t="s">
        <v>2856</v>
      </c>
      <c r="K465" s="16" t="s">
        <v>3037</v>
      </c>
      <c r="L465" s="16" t="s">
        <v>2857</v>
      </c>
      <c r="M465" s="16" t="s">
        <v>183</v>
      </c>
      <c r="N465" s="15">
        <v>3</v>
      </c>
      <c r="O465" s="15">
        <v>1974</v>
      </c>
      <c r="P465" s="15">
        <v>6</v>
      </c>
      <c r="Q465" s="18">
        <v>15</v>
      </c>
      <c r="R465" s="18" t="s">
        <v>952</v>
      </c>
      <c r="S465" s="54" t="s">
        <v>3148</v>
      </c>
      <c r="T465" s="54"/>
      <c r="U465" s="69">
        <v>189</v>
      </c>
      <c r="V465" s="45" t="str">
        <f t="shared" si="71"/>
        <v>枕について</v>
      </c>
      <c r="W465" s="70"/>
      <c r="X465" s="88">
        <v>455</v>
      </c>
      <c r="Y465" s="66"/>
      <c r="Z465" s="16"/>
    </row>
    <row r="466" spans="1:26" s="12" customFormat="1" ht="13.5" hidden="1" customHeight="1">
      <c r="A466" s="18">
        <v>17</v>
      </c>
      <c r="B466" s="15">
        <v>1974</v>
      </c>
      <c r="C466" s="15">
        <v>10</v>
      </c>
      <c r="D466" s="18">
        <v>5</v>
      </c>
      <c r="E466" s="15">
        <v>193</v>
      </c>
      <c r="F466" s="19" t="s">
        <v>3154</v>
      </c>
      <c r="G466" s="16" t="s">
        <v>3155</v>
      </c>
      <c r="H466" s="17"/>
      <c r="I466" s="115" t="str">
        <f t="shared" ca="1" si="78"/>
        <v>.</v>
      </c>
      <c r="J466" s="16" t="s">
        <v>2856</v>
      </c>
      <c r="K466" s="16" t="s">
        <v>3037</v>
      </c>
      <c r="L466" s="16" t="s">
        <v>2857</v>
      </c>
      <c r="M466" s="16" t="s">
        <v>183</v>
      </c>
      <c r="N466" s="15">
        <v>3</v>
      </c>
      <c r="O466" s="15">
        <v>1974</v>
      </c>
      <c r="P466" s="15">
        <v>6</v>
      </c>
      <c r="Q466" s="18">
        <v>15</v>
      </c>
      <c r="R466" s="18" t="s">
        <v>952</v>
      </c>
      <c r="S466" s="54" t="s">
        <v>3148</v>
      </c>
      <c r="T466" s="54"/>
      <c r="U466" s="69">
        <v>189</v>
      </c>
      <c r="V466" s="45" t="str">
        <f t="shared" si="71"/>
        <v>[概要]演題1-3座長記</v>
      </c>
      <c r="W466" s="70"/>
      <c r="X466" s="88">
        <v>456</v>
      </c>
      <c r="Y466" s="66"/>
      <c r="Z466" s="16"/>
    </row>
    <row r="467" spans="1:26" s="12" customFormat="1" ht="13.5" hidden="1" customHeight="1">
      <c r="A467" s="18">
        <v>17</v>
      </c>
      <c r="B467" s="15">
        <v>1974</v>
      </c>
      <c r="C467" s="15">
        <v>10</v>
      </c>
      <c r="D467" s="18">
        <v>5</v>
      </c>
      <c r="E467" s="15">
        <v>193</v>
      </c>
      <c r="F467" s="19" t="s">
        <v>3156</v>
      </c>
      <c r="G467" s="16" t="s">
        <v>3157</v>
      </c>
      <c r="H467" s="17"/>
      <c r="I467" s="115" t="str">
        <f t="shared" ca="1" si="78"/>
        <v>.</v>
      </c>
      <c r="J467" s="16" t="s">
        <v>2856</v>
      </c>
      <c r="K467" s="16" t="s">
        <v>3037</v>
      </c>
      <c r="L467" s="16" t="s">
        <v>2857</v>
      </c>
      <c r="M467" s="16" t="s">
        <v>183</v>
      </c>
      <c r="N467" s="15">
        <v>3</v>
      </c>
      <c r="O467" s="15">
        <v>1974</v>
      </c>
      <c r="P467" s="15">
        <v>6</v>
      </c>
      <c r="Q467" s="18">
        <v>15</v>
      </c>
      <c r="R467" s="18" t="s">
        <v>952</v>
      </c>
      <c r="S467" s="54" t="s">
        <v>3148</v>
      </c>
      <c r="T467" s="54"/>
      <c r="U467" s="69">
        <v>189</v>
      </c>
      <c r="V467" s="45" t="str">
        <f t="shared" si="71"/>
        <v>体力の因子分析的研究</v>
      </c>
      <c r="W467" s="70"/>
      <c r="X467" s="88">
        <v>457</v>
      </c>
      <c r="Y467" s="66"/>
      <c r="Z467" s="16"/>
    </row>
    <row r="468" spans="1:26" s="12" customFormat="1" ht="13.5" hidden="1" customHeight="1">
      <c r="A468" s="18">
        <v>17</v>
      </c>
      <c r="B468" s="15">
        <v>1974</v>
      </c>
      <c r="C468" s="15">
        <v>10</v>
      </c>
      <c r="D468" s="18">
        <v>6</v>
      </c>
      <c r="E468" s="15">
        <v>194</v>
      </c>
      <c r="F468" s="19" t="s">
        <v>3158</v>
      </c>
      <c r="G468" s="16" t="s">
        <v>3159</v>
      </c>
      <c r="H468" s="17"/>
      <c r="I468" s="115" t="str">
        <f t="shared" ca="1" si="78"/>
        <v>.</v>
      </c>
      <c r="J468" s="16" t="s">
        <v>2856</v>
      </c>
      <c r="K468" s="16" t="s">
        <v>3037</v>
      </c>
      <c r="L468" s="16" t="s">
        <v>2857</v>
      </c>
      <c r="M468" s="16" t="s">
        <v>183</v>
      </c>
      <c r="N468" s="15">
        <v>3</v>
      </c>
      <c r="O468" s="15">
        <v>1974</v>
      </c>
      <c r="P468" s="15">
        <v>6</v>
      </c>
      <c r="Q468" s="18">
        <v>15</v>
      </c>
      <c r="R468" s="18" t="s">
        <v>952</v>
      </c>
      <c r="S468" s="54" t="s">
        <v>3148</v>
      </c>
      <c r="T468" s="54"/>
      <c r="U468" s="69">
        <v>189</v>
      </c>
      <c r="V468" s="45" t="str">
        <f t="shared" si="71"/>
        <v>種々の気温・気湿条件が生体に及ぼす影響について</v>
      </c>
      <c r="W468" s="70"/>
      <c r="X468" s="88">
        <v>458</v>
      </c>
      <c r="Y468" s="66"/>
      <c r="Z468" s="16"/>
    </row>
    <row r="469" spans="1:26" s="12" customFormat="1" ht="13.5" hidden="1" customHeight="1">
      <c r="A469" s="18">
        <v>17</v>
      </c>
      <c r="B469" s="15">
        <v>1974</v>
      </c>
      <c r="C469" s="15">
        <v>10</v>
      </c>
      <c r="D469" s="18">
        <v>6</v>
      </c>
      <c r="E469" s="15">
        <v>194</v>
      </c>
      <c r="F469" s="19" t="s">
        <v>3160</v>
      </c>
      <c r="G469" s="16" t="s">
        <v>3161</v>
      </c>
      <c r="H469" s="17"/>
      <c r="I469" s="115" t="str">
        <f t="shared" ca="1" si="78"/>
        <v>.</v>
      </c>
      <c r="J469" s="16" t="s">
        <v>2856</v>
      </c>
      <c r="K469" s="16" t="s">
        <v>3037</v>
      </c>
      <c r="L469" s="16" t="s">
        <v>2857</v>
      </c>
      <c r="M469" s="16" t="s">
        <v>183</v>
      </c>
      <c r="N469" s="15">
        <v>3</v>
      </c>
      <c r="O469" s="15">
        <v>1974</v>
      </c>
      <c r="P469" s="15">
        <v>6</v>
      </c>
      <c r="Q469" s="18">
        <v>15</v>
      </c>
      <c r="R469" s="18" t="s">
        <v>952</v>
      </c>
      <c r="S469" s="54" t="s">
        <v>3148</v>
      </c>
      <c r="T469" s="54"/>
      <c r="U469" s="69">
        <v>189</v>
      </c>
      <c r="V469" s="45" t="str">
        <f t="shared" si="71"/>
        <v>呼吸機能に対する気温要素と気圧要素の複合効果に関する研究</v>
      </c>
      <c r="W469" s="70"/>
      <c r="X469" s="88">
        <v>459</v>
      </c>
      <c r="Y469" s="66"/>
      <c r="Z469" s="16"/>
    </row>
    <row r="470" spans="1:26" s="12" customFormat="1" ht="13.5" hidden="1" customHeight="1">
      <c r="A470" s="18">
        <v>17</v>
      </c>
      <c r="B470" s="15">
        <v>1974</v>
      </c>
      <c r="C470" s="15">
        <v>10</v>
      </c>
      <c r="D470" s="18">
        <v>6</v>
      </c>
      <c r="E470" s="15">
        <v>194</v>
      </c>
      <c r="F470" s="19" t="s">
        <v>3162</v>
      </c>
      <c r="G470" s="16" t="s">
        <v>3163</v>
      </c>
      <c r="H470" s="17"/>
      <c r="I470" s="115" t="str">
        <f t="shared" ca="1" si="78"/>
        <v>.</v>
      </c>
      <c r="J470" s="16" t="s">
        <v>2856</v>
      </c>
      <c r="K470" s="16" t="s">
        <v>3037</v>
      </c>
      <c r="L470" s="16" t="s">
        <v>2857</v>
      </c>
      <c r="M470" s="16" t="s">
        <v>183</v>
      </c>
      <c r="N470" s="15">
        <v>3</v>
      </c>
      <c r="O470" s="15">
        <v>1974</v>
      </c>
      <c r="P470" s="15">
        <v>6</v>
      </c>
      <c r="Q470" s="18">
        <v>15</v>
      </c>
      <c r="R470" s="18" t="s">
        <v>952</v>
      </c>
      <c r="S470" s="54" t="s">
        <v>3148</v>
      </c>
      <c r="T470" s="54"/>
      <c r="U470" s="69">
        <v>189</v>
      </c>
      <c r="V470" s="45" t="str">
        <f t="shared" si="71"/>
        <v>壱岐における海女の作業について</v>
      </c>
      <c r="W470" s="70"/>
      <c r="X470" s="88">
        <v>460</v>
      </c>
      <c r="Y470" s="66"/>
      <c r="Z470" s="16"/>
    </row>
    <row r="471" spans="1:26" s="12" customFormat="1" ht="13.5" hidden="1" customHeight="1">
      <c r="A471" s="18">
        <v>17</v>
      </c>
      <c r="B471" s="15">
        <v>1974</v>
      </c>
      <c r="C471" s="15">
        <v>10</v>
      </c>
      <c r="D471" s="18">
        <v>7</v>
      </c>
      <c r="E471" s="15">
        <v>195</v>
      </c>
      <c r="F471" s="19" t="s">
        <v>3164</v>
      </c>
      <c r="G471" s="16" t="s">
        <v>3165</v>
      </c>
      <c r="H471" s="17"/>
      <c r="I471" s="115" t="str">
        <f t="shared" ca="1" si="78"/>
        <v>.</v>
      </c>
      <c r="J471" s="16" t="s">
        <v>2856</v>
      </c>
      <c r="K471" s="16" t="s">
        <v>3037</v>
      </c>
      <c r="L471" s="16" t="s">
        <v>2857</v>
      </c>
      <c r="M471" s="16" t="s">
        <v>183</v>
      </c>
      <c r="N471" s="15">
        <v>3</v>
      </c>
      <c r="O471" s="15">
        <v>1974</v>
      </c>
      <c r="P471" s="15">
        <v>6</v>
      </c>
      <c r="Q471" s="18">
        <v>15</v>
      </c>
      <c r="R471" s="18" t="s">
        <v>952</v>
      </c>
      <c r="S471" s="54" t="s">
        <v>3148</v>
      </c>
      <c r="T471" s="54"/>
      <c r="U471" s="69">
        <v>189</v>
      </c>
      <c r="V471" s="45" t="str">
        <f t="shared" si="71"/>
        <v>[概要]演題4-7座長記</v>
      </c>
      <c r="W471" s="70"/>
      <c r="X471" s="88">
        <v>461</v>
      </c>
      <c r="Y471" s="66"/>
      <c r="Z471" s="16"/>
    </row>
    <row r="472" spans="1:26" s="12" customFormat="1" ht="13.5" hidden="1" customHeight="1">
      <c r="A472" s="18">
        <v>17</v>
      </c>
      <c r="B472" s="15">
        <v>1974</v>
      </c>
      <c r="C472" s="15">
        <v>10</v>
      </c>
      <c r="D472" s="18">
        <v>7</v>
      </c>
      <c r="E472" s="15">
        <v>195</v>
      </c>
      <c r="F472" s="19" t="s">
        <v>2013</v>
      </c>
      <c r="G472" s="16" t="s">
        <v>1827</v>
      </c>
      <c r="H472" s="17" t="s">
        <v>1826</v>
      </c>
      <c r="I472" s="115" t="str">
        <f t="shared" ca="1" si="78"/>
        <v>.</v>
      </c>
      <c r="J472" s="21" t="s">
        <v>1287</v>
      </c>
      <c r="K472" s="16" t="s">
        <v>3037</v>
      </c>
      <c r="L472" s="16" t="s">
        <v>2918</v>
      </c>
      <c r="M472" s="16" t="s">
        <v>183</v>
      </c>
      <c r="N472" s="15">
        <v>3</v>
      </c>
      <c r="O472" s="15">
        <v>1974</v>
      </c>
      <c r="P472" s="15">
        <v>6</v>
      </c>
      <c r="Q472" s="18">
        <v>15</v>
      </c>
      <c r="R472" s="18" t="s">
        <v>952</v>
      </c>
      <c r="S472" s="54" t="s">
        <v>3148</v>
      </c>
      <c r="T472" s="54"/>
      <c r="U472" s="69">
        <v>189</v>
      </c>
      <c r="V472" s="45" t="str">
        <f t="shared" si="71"/>
        <v>姿勢について農作業の姿勢が身体に及ぼす影響について</v>
      </c>
      <c r="W472" s="70"/>
      <c r="X472" s="88">
        <v>462</v>
      </c>
      <c r="Y472" s="66"/>
      <c r="Z472" s="16"/>
    </row>
    <row r="473" spans="1:26" s="12" customFormat="1" ht="13.5" hidden="1" customHeight="1">
      <c r="A473" s="18">
        <v>17</v>
      </c>
      <c r="B473" s="15">
        <v>1974</v>
      </c>
      <c r="C473" s="15">
        <v>10</v>
      </c>
      <c r="D473" s="18">
        <v>8</v>
      </c>
      <c r="E473" s="15">
        <v>196</v>
      </c>
      <c r="F473" s="19" t="s">
        <v>3166</v>
      </c>
      <c r="G473" s="16" t="s">
        <v>3167</v>
      </c>
      <c r="H473" s="17" t="s">
        <v>1826</v>
      </c>
      <c r="I473" s="115" t="str">
        <f t="shared" ca="1" si="78"/>
        <v>.</v>
      </c>
      <c r="J473" s="21" t="s">
        <v>1287</v>
      </c>
      <c r="K473" s="16" t="s">
        <v>3037</v>
      </c>
      <c r="L473" s="16" t="s">
        <v>2918</v>
      </c>
      <c r="M473" s="16" t="s">
        <v>183</v>
      </c>
      <c r="N473" s="15">
        <v>3</v>
      </c>
      <c r="O473" s="15">
        <v>1974</v>
      </c>
      <c r="P473" s="15">
        <v>6</v>
      </c>
      <c r="Q473" s="18">
        <v>15</v>
      </c>
      <c r="R473" s="18" t="s">
        <v>952</v>
      </c>
      <c r="S473" s="54" t="s">
        <v>3148</v>
      </c>
      <c r="T473" s="54"/>
      <c r="U473" s="69">
        <v>189</v>
      </c>
      <c r="V473" s="45" t="str">
        <f t="shared" si="71"/>
        <v>姿勢についてチエンソー取扱時の姿勢について</v>
      </c>
      <c r="W473" s="70"/>
      <c r="X473" s="88">
        <v>463</v>
      </c>
      <c r="Y473" s="66"/>
      <c r="Z473" s="16"/>
    </row>
    <row r="474" spans="1:26" s="12" customFormat="1" ht="13.5" hidden="1" customHeight="1">
      <c r="A474" s="18">
        <v>17</v>
      </c>
      <c r="B474" s="15">
        <v>1974</v>
      </c>
      <c r="C474" s="15">
        <v>10</v>
      </c>
      <c r="D474" s="18">
        <v>8</v>
      </c>
      <c r="E474" s="15">
        <v>196</v>
      </c>
      <c r="F474" s="19" t="s">
        <v>3168</v>
      </c>
      <c r="G474" s="16" t="s">
        <v>3169</v>
      </c>
      <c r="H474" s="17" t="s">
        <v>1826</v>
      </c>
      <c r="I474" s="115" t="str">
        <f t="shared" ca="1" si="78"/>
        <v>.</v>
      </c>
      <c r="J474" s="21" t="s">
        <v>1287</v>
      </c>
      <c r="K474" s="16" t="s">
        <v>3037</v>
      </c>
      <c r="L474" s="16" t="s">
        <v>2918</v>
      </c>
      <c r="M474" s="16" t="s">
        <v>183</v>
      </c>
      <c r="N474" s="15">
        <v>3</v>
      </c>
      <c r="O474" s="15">
        <v>1974</v>
      </c>
      <c r="P474" s="15">
        <v>6</v>
      </c>
      <c r="Q474" s="18">
        <v>15</v>
      </c>
      <c r="R474" s="18" t="s">
        <v>952</v>
      </c>
      <c r="S474" s="54" t="s">
        <v>3148</v>
      </c>
      <c r="T474" s="54"/>
      <c r="U474" s="69">
        <v>189</v>
      </c>
      <c r="V474" s="45" t="str">
        <f t="shared" si="71"/>
        <v>姿勢について自然姿勢位における腰椎の角度とその前後可動性との関係</v>
      </c>
      <c r="W474" s="70"/>
      <c r="X474" s="88">
        <v>464</v>
      </c>
      <c r="Y474" s="66"/>
      <c r="Z474" s="16"/>
    </row>
    <row r="475" spans="1:26" s="12" customFormat="1" ht="13.5" hidden="1" customHeight="1">
      <c r="A475" s="18">
        <v>17</v>
      </c>
      <c r="B475" s="15">
        <v>1974</v>
      </c>
      <c r="C475" s="15">
        <v>10</v>
      </c>
      <c r="D475" s="18">
        <v>8</v>
      </c>
      <c r="E475" s="15">
        <v>196</v>
      </c>
      <c r="F475" s="19" t="s">
        <v>2014</v>
      </c>
      <c r="G475" s="16" t="s">
        <v>3170</v>
      </c>
      <c r="H475" s="17" t="s">
        <v>1826</v>
      </c>
      <c r="I475" s="115" t="str">
        <f t="shared" ca="1" si="78"/>
        <v>.</v>
      </c>
      <c r="J475" s="21" t="s">
        <v>1287</v>
      </c>
      <c r="K475" s="16" t="s">
        <v>3037</v>
      </c>
      <c r="L475" s="16" t="s">
        <v>2918</v>
      </c>
      <c r="M475" s="16" t="s">
        <v>183</v>
      </c>
      <c r="N475" s="15">
        <v>3</v>
      </c>
      <c r="O475" s="15">
        <v>1974</v>
      </c>
      <c r="P475" s="15">
        <v>6</v>
      </c>
      <c r="Q475" s="18">
        <v>15</v>
      </c>
      <c r="R475" s="18" t="s">
        <v>952</v>
      </c>
      <c r="S475" s="54" t="s">
        <v>3148</v>
      </c>
      <c r="T475" s="54"/>
      <c r="U475" s="69">
        <v>189</v>
      </c>
      <c r="V475" s="45" t="str">
        <f t="shared" si="71"/>
        <v>姿勢について家事作業姿勢研究（文献研究）</v>
      </c>
      <c r="W475" s="70"/>
      <c r="X475" s="88">
        <v>465</v>
      </c>
      <c r="Y475" s="66"/>
      <c r="Z475" s="16"/>
    </row>
    <row r="476" spans="1:26" s="12" customFormat="1" ht="13.5" hidden="1" customHeight="1">
      <c r="A476" s="18">
        <v>17</v>
      </c>
      <c r="B476" s="15">
        <v>1974</v>
      </c>
      <c r="C476" s="15">
        <v>10</v>
      </c>
      <c r="D476" s="18">
        <v>8</v>
      </c>
      <c r="E476" s="15">
        <v>196</v>
      </c>
      <c r="F476" s="19" t="s">
        <v>7064</v>
      </c>
      <c r="G476" s="16" t="s">
        <v>3171</v>
      </c>
      <c r="H476" s="17"/>
      <c r="I476" s="115" t="str">
        <f t="shared" ca="1" si="78"/>
        <v>.</v>
      </c>
      <c r="J476" s="21" t="s">
        <v>1287</v>
      </c>
      <c r="K476" s="16" t="s">
        <v>3037</v>
      </c>
      <c r="L476" s="16" t="s">
        <v>7004</v>
      </c>
      <c r="M476" s="16" t="s">
        <v>7078</v>
      </c>
      <c r="N476" s="15">
        <v>3</v>
      </c>
      <c r="O476" s="15">
        <v>1974</v>
      </c>
      <c r="P476" s="15">
        <v>6</v>
      </c>
      <c r="Q476" s="18">
        <v>15</v>
      </c>
      <c r="R476" s="18" t="s">
        <v>952</v>
      </c>
      <c r="S476" s="54" t="s">
        <v>3148</v>
      </c>
      <c r="T476" s="54"/>
      <c r="U476" s="69">
        <v>189</v>
      </c>
      <c r="V476" s="45" t="str">
        <f t="shared" si="71"/>
        <v>姿勢について：司会のまとめ</v>
      </c>
      <c r="W476" s="70"/>
      <c r="X476" s="88">
        <v>466</v>
      </c>
      <c r="Y476" s="66"/>
      <c r="Z476" s="16"/>
    </row>
    <row r="477" spans="1:26" s="12" customFormat="1" ht="13.5" hidden="1" customHeight="1">
      <c r="A477" s="18">
        <v>17</v>
      </c>
      <c r="B477" s="15">
        <v>1974</v>
      </c>
      <c r="C477" s="15">
        <v>10</v>
      </c>
      <c r="D477" s="18">
        <v>9</v>
      </c>
      <c r="E477" s="15">
        <v>197</v>
      </c>
      <c r="F477" s="19" t="s">
        <v>2016</v>
      </c>
      <c r="G477" s="16" t="s">
        <v>3172</v>
      </c>
      <c r="H477" s="17" t="s">
        <v>2015</v>
      </c>
      <c r="I477" s="115" t="str">
        <f t="shared" ca="1" si="78"/>
        <v>.</v>
      </c>
      <c r="J477" s="21" t="s">
        <v>1287</v>
      </c>
      <c r="K477" s="16" t="s">
        <v>3037</v>
      </c>
      <c r="L477" s="16" t="s">
        <v>2918</v>
      </c>
      <c r="M477" s="16" t="s">
        <v>183</v>
      </c>
      <c r="N477" s="15">
        <v>3</v>
      </c>
      <c r="O477" s="15">
        <v>1974</v>
      </c>
      <c r="P477" s="15">
        <v>6</v>
      </c>
      <c r="Q477" s="18">
        <v>15</v>
      </c>
      <c r="R477" s="18" t="s">
        <v>952</v>
      </c>
      <c r="S477" s="54" t="s">
        <v>3148</v>
      </c>
      <c r="T477" s="54"/>
      <c r="U477" s="69">
        <v>189</v>
      </c>
      <c r="V477" s="45" t="str">
        <f t="shared" si="71"/>
        <v>動作の習熟過程について脳性マヒ児の動作不自由とその訓練について</v>
      </c>
      <c r="W477" s="70"/>
      <c r="X477" s="88">
        <v>467</v>
      </c>
      <c r="Y477" s="66"/>
      <c r="Z477" s="16"/>
    </row>
    <row r="478" spans="1:26" s="12" customFormat="1" ht="13.5" hidden="1" customHeight="1">
      <c r="A478" s="18">
        <v>17</v>
      </c>
      <c r="B478" s="15">
        <v>1974</v>
      </c>
      <c r="C478" s="15">
        <v>10</v>
      </c>
      <c r="D478" s="18">
        <v>9</v>
      </c>
      <c r="E478" s="15">
        <v>197</v>
      </c>
      <c r="F478" s="19" t="s">
        <v>2017</v>
      </c>
      <c r="G478" s="16" t="s">
        <v>3173</v>
      </c>
      <c r="H478" s="17" t="s">
        <v>2015</v>
      </c>
      <c r="I478" s="115" t="str">
        <f t="shared" ca="1" si="78"/>
        <v>.</v>
      </c>
      <c r="J478" s="21" t="s">
        <v>1287</v>
      </c>
      <c r="K478" s="16" t="s">
        <v>3037</v>
      </c>
      <c r="L478" s="16" t="s">
        <v>2918</v>
      </c>
      <c r="M478" s="16" t="s">
        <v>183</v>
      </c>
      <c r="N478" s="15">
        <v>3</v>
      </c>
      <c r="O478" s="15">
        <v>1974</v>
      </c>
      <c r="P478" s="15">
        <v>6</v>
      </c>
      <c r="Q478" s="18">
        <v>15</v>
      </c>
      <c r="R478" s="18" t="s">
        <v>952</v>
      </c>
      <c r="S478" s="54" t="s">
        <v>3148</v>
      </c>
      <c r="T478" s="54"/>
      <c r="U478" s="69">
        <v>189</v>
      </c>
      <c r="V478" s="45" t="str">
        <f t="shared" si="71"/>
        <v>動作の習熟過程について運動学習過程と能力</v>
      </c>
      <c r="W478" s="70"/>
      <c r="X478" s="88">
        <v>468</v>
      </c>
      <c r="Y478" s="66"/>
      <c r="Z478" s="16"/>
    </row>
    <row r="479" spans="1:26" s="12" customFormat="1" ht="13.5" hidden="1" customHeight="1">
      <c r="A479" s="18">
        <v>17</v>
      </c>
      <c r="B479" s="15">
        <v>1974</v>
      </c>
      <c r="C479" s="15">
        <v>10</v>
      </c>
      <c r="D479" s="18">
        <v>9</v>
      </c>
      <c r="E479" s="15">
        <v>197</v>
      </c>
      <c r="F479" s="19" t="s">
        <v>1135</v>
      </c>
      <c r="G479" s="16" t="s">
        <v>3174</v>
      </c>
      <c r="H479" s="17" t="s">
        <v>2015</v>
      </c>
      <c r="I479" s="115" t="str">
        <f t="shared" ca="1" si="78"/>
        <v>.</v>
      </c>
      <c r="J479" s="21" t="s">
        <v>1287</v>
      </c>
      <c r="K479" s="16" t="s">
        <v>3037</v>
      </c>
      <c r="L479" s="16" t="s">
        <v>2918</v>
      </c>
      <c r="M479" s="16" t="s">
        <v>183</v>
      </c>
      <c r="N479" s="15">
        <v>3</v>
      </c>
      <c r="O479" s="15">
        <v>1974</v>
      </c>
      <c r="P479" s="15">
        <v>6</v>
      </c>
      <c r="Q479" s="18">
        <v>15</v>
      </c>
      <c r="R479" s="18" t="s">
        <v>952</v>
      </c>
      <c r="S479" s="54" t="s">
        <v>3148</v>
      </c>
      <c r="T479" s="54"/>
      <c r="U479" s="69">
        <v>189</v>
      </c>
      <c r="V479" s="45" t="str">
        <f t="shared" si="71"/>
        <v>動作の習熟過程について工具・機械操作能力の形成について</v>
      </c>
      <c r="W479" s="70"/>
      <c r="X479" s="88">
        <v>469</v>
      </c>
      <c r="Y479" s="66"/>
      <c r="Z479" s="16"/>
    </row>
    <row r="480" spans="1:26" s="12" customFormat="1" ht="13.5" hidden="1" customHeight="1">
      <c r="A480" s="18">
        <v>17</v>
      </c>
      <c r="B480" s="15">
        <v>1974</v>
      </c>
      <c r="C480" s="15">
        <v>10</v>
      </c>
      <c r="D480" s="18">
        <v>10</v>
      </c>
      <c r="E480" s="15">
        <v>198</v>
      </c>
      <c r="F480" s="19" t="s">
        <v>1136</v>
      </c>
      <c r="G480" s="16" t="s">
        <v>3175</v>
      </c>
      <c r="H480" s="17" t="s">
        <v>2015</v>
      </c>
      <c r="I480" s="115" t="str">
        <f t="shared" ca="1" si="78"/>
        <v>.</v>
      </c>
      <c r="J480" s="21" t="s">
        <v>1287</v>
      </c>
      <c r="K480" s="16" t="s">
        <v>3037</v>
      </c>
      <c r="L480" s="16" t="s">
        <v>2918</v>
      </c>
      <c r="M480" s="16" t="s">
        <v>183</v>
      </c>
      <c r="N480" s="15">
        <v>3</v>
      </c>
      <c r="O480" s="15">
        <v>1974</v>
      </c>
      <c r="P480" s="15">
        <v>6</v>
      </c>
      <c r="Q480" s="18">
        <v>15</v>
      </c>
      <c r="R480" s="18" t="s">
        <v>952</v>
      </c>
      <c r="S480" s="54" t="s">
        <v>3148</v>
      </c>
      <c r="T480" s="54"/>
      <c r="U480" s="69">
        <v>189</v>
      </c>
      <c r="V480" s="45" t="str">
        <f t="shared" si="71"/>
        <v>動作の習熟過程について球技運動の学習過程</v>
      </c>
      <c r="W480" s="70"/>
      <c r="X480" s="88">
        <v>470</v>
      </c>
      <c r="Y480" s="66"/>
      <c r="Z480" s="16"/>
    </row>
    <row r="481" spans="1:26" s="12" customFormat="1" ht="13.5" hidden="1" customHeight="1">
      <c r="A481" s="18">
        <v>17</v>
      </c>
      <c r="B481" s="15">
        <v>1974</v>
      </c>
      <c r="C481" s="15">
        <v>10</v>
      </c>
      <c r="D481" s="18">
        <v>10</v>
      </c>
      <c r="E481" s="15">
        <v>198</v>
      </c>
      <c r="F481" s="19" t="s">
        <v>7063</v>
      </c>
      <c r="G481" s="16" t="s">
        <v>3176</v>
      </c>
      <c r="H481" s="17"/>
      <c r="I481" s="115" t="str">
        <f t="shared" ca="1" si="78"/>
        <v>.</v>
      </c>
      <c r="J481" s="21" t="s">
        <v>1287</v>
      </c>
      <c r="K481" s="16" t="s">
        <v>3037</v>
      </c>
      <c r="L481" s="16" t="s">
        <v>7004</v>
      </c>
      <c r="M481" s="16" t="s">
        <v>7078</v>
      </c>
      <c r="N481" s="15">
        <v>3</v>
      </c>
      <c r="O481" s="15">
        <v>1974</v>
      </c>
      <c r="P481" s="15">
        <v>6</v>
      </c>
      <c r="Q481" s="18">
        <v>15</v>
      </c>
      <c r="R481" s="18" t="s">
        <v>952</v>
      </c>
      <c r="S481" s="54" t="s">
        <v>3148</v>
      </c>
      <c r="T481" s="54"/>
      <c r="U481" s="69">
        <v>189</v>
      </c>
      <c r="V481" s="45" t="str">
        <f t="shared" si="71"/>
        <v>動作の習熟過程について：司会のまとめ</v>
      </c>
      <c r="W481" s="70"/>
      <c r="X481" s="88">
        <v>471</v>
      </c>
      <c r="Y481" s="66"/>
      <c r="Z481" s="16"/>
    </row>
    <row r="482" spans="1:26" ht="13.5" hidden="1" customHeight="1">
      <c r="A482" s="29">
        <f t="shared" ref="A482:A494" ca="1" si="79">IF(LEN($J482)&gt;0,IF($J482="●",K482,OFFSET(A482,IF(LEN(OFFSET(A482,-1,0))&gt;=1,-1,-2),0)),"")</f>
        <v>17</v>
      </c>
      <c r="B482" s="32">
        <f t="shared" ref="B482:B494" ca="1" si="80">IF(LEN($J482)&gt;0,IF($J482="●",N482,OFFSET(B482,IF(LEN(OFFSET(B482,-1,0))&gt;=1,-1,-2),0)),"")</f>
        <v>1974</v>
      </c>
      <c r="C482" s="32">
        <f t="shared" ref="C482:C494" ca="1" si="81">IF(LEN($J482)&gt;0,IF($J482="●",O482,OFFSET(C482,IF(LEN(OFFSET(C482,-1,0))&gt;=1,-1,-2),0)),"")</f>
        <v>10</v>
      </c>
      <c r="D482" s="28">
        <v>11</v>
      </c>
      <c r="E482" s="32">
        <f t="shared" ref="E482:E494" ca="1" si="82">IF(LEN($J482)&gt;0,IF($J482="●",U482,IF(LEN(D482)&gt;0,U482+D482-1,"")),"")</f>
        <v>199</v>
      </c>
      <c r="F482" s="40" t="s">
        <v>1137</v>
      </c>
      <c r="G482" s="40"/>
      <c r="H482" s="43"/>
      <c r="I482" s="115" t="str">
        <f t="shared" ca="1" si="78"/>
        <v>.</v>
      </c>
      <c r="J482" s="40" t="s">
        <v>7110</v>
      </c>
      <c r="K482" s="40" t="s">
        <v>7768</v>
      </c>
      <c r="L482" s="40" t="s">
        <v>7770</v>
      </c>
      <c r="M482" s="40"/>
      <c r="N482" s="47"/>
      <c r="O482" s="47"/>
      <c r="P482" s="47"/>
      <c r="Q482" s="40"/>
      <c r="R482" s="40"/>
      <c r="S482" s="48"/>
      <c r="T482" s="48"/>
      <c r="U482" s="31">
        <f t="shared" ref="U482:U494" ca="1" si="83">IF(LEN($J482)&gt;0,IF($J482="●",Q482,OFFSET(U482,IF(LEN(OFFSET(U482,-1,0))&gt;=1,-1,-2),0)),"")</f>
        <v>189</v>
      </c>
      <c r="V482" s="45" t="str">
        <f t="shared" si="71"/>
        <v>九州地方会の新役員および今後の方針</v>
      </c>
      <c r="W482" s="51"/>
      <c r="X482" s="88">
        <v>472</v>
      </c>
      <c r="Y482" s="65"/>
      <c r="Z482" s="46"/>
    </row>
    <row r="483" spans="1:26" ht="13.5" hidden="1" customHeight="1">
      <c r="A483" s="29">
        <f t="shared" ca="1" si="79"/>
        <v>17</v>
      </c>
      <c r="B483" s="32">
        <f t="shared" ca="1" si="80"/>
        <v>1974</v>
      </c>
      <c r="C483" s="32">
        <f t="shared" ca="1" si="81"/>
        <v>10</v>
      </c>
      <c r="D483" s="28">
        <v>11</v>
      </c>
      <c r="E483" s="32">
        <f t="shared" ca="1" si="82"/>
        <v>199</v>
      </c>
      <c r="F483" s="28" t="str">
        <f>IF(RIGHT(L483,1)=$W$24,"",M483&amp;$W$25)&amp;J483&amp;$W$22&amp;K483&amp;IF(AND(LEN(N483)&gt;0,LEN(N483)&lt;4)," 第"&amp;N483&amp;$W$21,N483)&amp;$W$23&amp;O483&amp;"/"&amp;P483&amp;IF(RIGHT(L483,1)=$W$24,"/"&amp;Q483,"")&amp;"、"&amp;S483&amp;"、"&amp;R483&amp;IF(LEN(H483)&gt;0,$W$27&amp;H483,"")&amp;IF(RIGHT(L483,1)=$W$24,"",$W$26)</f>
        <v>研修・催事．夏季　1974/8/25-26、六郎兵衛、兵庫県香住町/夏の合宿談話会“研究と時刻”</v>
      </c>
      <c r="G483" s="28" t="s">
        <v>313</v>
      </c>
      <c r="H483" s="43" t="s">
        <v>1138</v>
      </c>
      <c r="I483" s="115" t="str">
        <f t="shared" ca="1" si="78"/>
        <v>.</v>
      </c>
      <c r="J483" s="40" t="s">
        <v>7780</v>
      </c>
      <c r="K483" s="40" t="s">
        <v>2165</v>
      </c>
      <c r="L483" s="40" t="s">
        <v>7012</v>
      </c>
      <c r="M483" s="40" t="s">
        <v>313</v>
      </c>
      <c r="N483" s="47"/>
      <c r="O483" s="47">
        <v>1974</v>
      </c>
      <c r="P483" s="47">
        <v>8</v>
      </c>
      <c r="Q483" s="40" t="s">
        <v>1145</v>
      </c>
      <c r="R483" s="40" t="s">
        <v>1146</v>
      </c>
      <c r="S483" s="48" t="s">
        <v>1147</v>
      </c>
      <c r="T483" s="48"/>
      <c r="U483" s="31">
        <f t="shared" ca="1" si="83"/>
        <v>189</v>
      </c>
      <c r="V483" s="45" t="str">
        <f t="shared" si="71"/>
        <v>夏の合宿談話会“研究と時刻”研修・催事．夏季　1974/8/25-26、六郎兵衛、兵庫県香住町/夏の合宿談話会“研究と時刻”</v>
      </c>
      <c r="W483" s="51"/>
      <c r="X483" s="88">
        <v>473</v>
      </c>
      <c r="Y483" s="65"/>
      <c r="Z483" s="46"/>
    </row>
    <row r="484" spans="1:26" ht="13.5" hidden="1" customHeight="1">
      <c r="A484" s="29">
        <f t="shared" ca="1" si="79"/>
        <v>17</v>
      </c>
      <c r="B484" s="32">
        <f t="shared" ca="1" si="80"/>
        <v>1974</v>
      </c>
      <c r="C484" s="32">
        <f t="shared" ca="1" si="81"/>
        <v>10</v>
      </c>
      <c r="D484" s="28">
        <v>12</v>
      </c>
      <c r="E484" s="32">
        <f t="shared" ca="1" si="82"/>
        <v>200</v>
      </c>
      <c r="F484" s="40" t="s">
        <v>1139</v>
      </c>
      <c r="G484" s="40" t="s">
        <v>1140</v>
      </c>
      <c r="H484" s="43"/>
      <c r="I484" s="115" t="str">
        <f t="shared" ca="1" si="78"/>
        <v>.</v>
      </c>
      <c r="J484" s="40" t="s">
        <v>7780</v>
      </c>
      <c r="K484" s="40" t="s">
        <v>2165</v>
      </c>
      <c r="L484" s="40" t="s">
        <v>7587</v>
      </c>
      <c r="M484" s="40" t="s">
        <v>313</v>
      </c>
      <c r="N484" s="47"/>
      <c r="O484" s="47">
        <v>1974</v>
      </c>
      <c r="P484" s="47">
        <v>8</v>
      </c>
      <c r="Q484" s="40" t="s">
        <v>1145</v>
      </c>
      <c r="R484" s="40" t="s">
        <v>1146</v>
      </c>
      <c r="S484" s="48" t="s">
        <v>1147</v>
      </c>
      <c r="T484" s="48"/>
      <c r="U484" s="31">
        <f t="shared" ca="1" si="83"/>
        <v>189</v>
      </c>
      <c r="V484" s="45" t="str">
        <f t="shared" si="71"/>
        <v>佐津の松枝</v>
      </c>
      <c r="W484" s="51"/>
      <c r="X484" s="88">
        <v>474</v>
      </c>
      <c r="Y484" s="65"/>
      <c r="Z484" s="46"/>
    </row>
    <row r="485" spans="1:26" ht="13.5" hidden="1" customHeight="1">
      <c r="A485" s="29">
        <f t="shared" ca="1" si="79"/>
        <v>17</v>
      </c>
      <c r="B485" s="32">
        <f t="shared" ca="1" si="80"/>
        <v>1974</v>
      </c>
      <c r="C485" s="32">
        <f t="shared" ca="1" si="81"/>
        <v>10</v>
      </c>
      <c r="D485" s="28">
        <v>13</v>
      </c>
      <c r="E485" s="32">
        <f t="shared" ca="1" si="82"/>
        <v>201</v>
      </c>
      <c r="F485" s="40" t="s">
        <v>1141</v>
      </c>
      <c r="G485" s="40" t="s">
        <v>7138</v>
      </c>
      <c r="H485" s="43" t="s">
        <v>7132</v>
      </c>
      <c r="I485" s="115" t="str">
        <f t="shared" ca="1" si="78"/>
        <v>.</v>
      </c>
      <c r="J485" s="40" t="s">
        <v>1700</v>
      </c>
      <c r="K485" s="40" t="s">
        <v>7208</v>
      </c>
      <c r="L485" s="43"/>
      <c r="M485" s="40" t="s">
        <v>7636</v>
      </c>
      <c r="N485" s="47"/>
      <c r="O485" s="47"/>
      <c r="P485" s="47"/>
      <c r="Q485" s="40"/>
      <c r="R485" s="40"/>
      <c r="S485" s="48" t="s">
        <v>1700</v>
      </c>
      <c r="T485" s="48"/>
      <c r="U485" s="31">
        <f t="shared" ca="1" si="83"/>
        <v>189</v>
      </c>
      <c r="V485" s="45" t="str">
        <f t="shared" si="71"/>
        <v>国際国際会議をめぐって</v>
      </c>
      <c r="W485" s="51"/>
      <c r="X485" s="88">
        <v>475</v>
      </c>
      <c r="Y485" s="65"/>
      <c r="Z485" s="46"/>
    </row>
    <row r="486" spans="1:26" ht="13.5" hidden="1" customHeight="1">
      <c r="A486" s="29">
        <f t="shared" ca="1" si="79"/>
        <v>17</v>
      </c>
      <c r="B486" s="32">
        <f t="shared" ca="1" si="80"/>
        <v>1974</v>
      </c>
      <c r="C486" s="32">
        <f t="shared" ca="1" si="81"/>
        <v>10</v>
      </c>
      <c r="D486" s="28">
        <v>14</v>
      </c>
      <c r="E486" s="32">
        <f t="shared" ca="1" si="82"/>
        <v>202</v>
      </c>
      <c r="F486" s="40" t="s">
        <v>1142</v>
      </c>
      <c r="G486" s="40"/>
      <c r="H486" s="43"/>
      <c r="I486" s="115" t="str">
        <f t="shared" ca="1" si="78"/>
        <v>.</v>
      </c>
      <c r="J486" s="40" t="s">
        <v>7111</v>
      </c>
      <c r="K486" s="40" t="s">
        <v>7094</v>
      </c>
      <c r="L486" s="43" t="s">
        <v>1653</v>
      </c>
      <c r="M486" s="40"/>
      <c r="N486" s="47"/>
      <c r="O486" s="47"/>
      <c r="P486" s="47"/>
      <c r="Q486" s="40"/>
      <c r="R486" s="40"/>
      <c r="S486" s="48"/>
      <c r="T486" s="48"/>
      <c r="U486" s="31">
        <f t="shared" ca="1" si="83"/>
        <v>189</v>
      </c>
      <c r="V486" s="45" t="str">
        <f t="shared" si="71"/>
        <v>人類働態学研究会会員名簿追加</v>
      </c>
      <c r="W486" s="51"/>
      <c r="X486" s="88">
        <v>476</v>
      </c>
      <c r="Y486" s="65"/>
      <c r="Z486" s="46"/>
    </row>
    <row r="487" spans="1:26" ht="13.5" hidden="1" customHeight="1">
      <c r="A487" s="29">
        <f t="shared" ca="1" si="79"/>
        <v>17</v>
      </c>
      <c r="B487" s="32">
        <f t="shared" ca="1" si="80"/>
        <v>1974</v>
      </c>
      <c r="C487" s="32">
        <f t="shared" ca="1" si="81"/>
        <v>10</v>
      </c>
      <c r="D487" s="28">
        <v>14</v>
      </c>
      <c r="E487" s="32">
        <f t="shared" ca="1" si="82"/>
        <v>202</v>
      </c>
      <c r="F487" s="28" t="str">
        <f>H487&amp;IF(LEN(O487)&gt;0,$W$18&amp;IF(LEN(O487)&gt;3,O487&amp;"年度","第"&amp;O487&amp;IF(LEN(P487)&gt;0,"期","回"))&amp;IF(LEN(P487)&gt;0,"第"&amp;P487&amp;"回",""),"")</f>
        <v>JHE編集会議：第8回</v>
      </c>
      <c r="G487" s="40"/>
      <c r="H487" s="40" t="s">
        <v>1148</v>
      </c>
      <c r="I487" s="115" t="str">
        <f t="shared" ca="1" si="78"/>
        <v>.</v>
      </c>
      <c r="J487" s="40" t="s">
        <v>7111</v>
      </c>
      <c r="K487" s="40" t="s">
        <v>1050</v>
      </c>
      <c r="L487" s="40" t="s">
        <v>7773</v>
      </c>
      <c r="M487" s="40"/>
      <c r="N487" s="47"/>
      <c r="O487" s="47">
        <v>8</v>
      </c>
      <c r="P487" s="47"/>
      <c r="Q487" s="40"/>
      <c r="R487" s="40"/>
      <c r="S487" s="48"/>
      <c r="T487" s="48"/>
      <c r="U487" s="31">
        <f t="shared" ca="1" si="83"/>
        <v>189</v>
      </c>
      <c r="V487" s="45" t="str">
        <f t="shared" si="71"/>
        <v>JHE編集会議JHE編集会議：第8回</v>
      </c>
      <c r="W487" s="51"/>
      <c r="X487" s="88">
        <v>477</v>
      </c>
      <c r="Y487" s="65"/>
      <c r="Z487" s="46"/>
    </row>
    <row r="488" spans="1:26" ht="13.5" hidden="1" customHeight="1">
      <c r="A488" s="29">
        <f t="shared" ca="1" si="79"/>
        <v>17</v>
      </c>
      <c r="B488" s="32">
        <f t="shared" ca="1" si="80"/>
        <v>1974</v>
      </c>
      <c r="C488" s="32">
        <f t="shared" ca="1" si="81"/>
        <v>10</v>
      </c>
      <c r="D488" s="28">
        <v>14</v>
      </c>
      <c r="E488" s="32">
        <f t="shared" ca="1" si="82"/>
        <v>202</v>
      </c>
      <c r="F488" s="40" t="s">
        <v>1289</v>
      </c>
      <c r="G488" s="40"/>
      <c r="H488" s="43"/>
      <c r="I488" s="115" t="str">
        <f t="shared" ca="1" si="78"/>
        <v>.</v>
      </c>
      <c r="J488" s="40" t="s">
        <v>7111</v>
      </c>
      <c r="K488" s="40" t="s">
        <v>2762</v>
      </c>
      <c r="L488" s="40" t="s">
        <v>2724</v>
      </c>
      <c r="M488" s="40"/>
      <c r="N488" s="47"/>
      <c r="O488" s="47"/>
      <c r="P488" s="47"/>
      <c r="Q488" s="40"/>
      <c r="R488" s="40"/>
      <c r="S488" s="48"/>
      <c r="T488" s="48"/>
      <c r="U488" s="31">
        <f t="shared" ca="1" si="83"/>
        <v>189</v>
      </c>
      <c r="V488" s="45" t="str">
        <f t="shared" si="71"/>
        <v>編集後記</v>
      </c>
      <c r="W488" s="51"/>
      <c r="X488" s="88">
        <v>478</v>
      </c>
      <c r="Y488" s="65"/>
      <c r="Z488" s="46"/>
    </row>
    <row r="489" spans="1:26" ht="13.5" hidden="1" customHeight="1">
      <c r="A489" s="29" t="str">
        <f t="shared" ca="1" si="79"/>
        <v>18</v>
      </c>
      <c r="B489" s="32">
        <f t="shared" ca="1" si="80"/>
        <v>1975</v>
      </c>
      <c r="C489" s="32">
        <f t="shared" ca="1" si="81"/>
        <v>3</v>
      </c>
      <c r="D489" s="28">
        <v>0</v>
      </c>
      <c r="E489" s="32" t="str">
        <f t="shared" ca="1" si="82"/>
        <v>203</v>
      </c>
      <c r="F489" s="28" t="str">
        <f ca="1">$W$11&amp;$A489&amp;$W$12&amp;B489&amp;$W$13&amp;TEXT($C489,"00")&amp;$W$14&amp;TEXT($P489,"00")&amp;IF(LEN(U489)&gt;=1,$W$15&amp;$U489&amp;$W$16,"")&amp;$W$17&amp;$H489</f>
        <v>第18号1975年03/01[203]:Performance雑想／第9回大会</v>
      </c>
      <c r="G489" s="40"/>
      <c r="H489" s="43" t="s">
        <v>6849</v>
      </c>
      <c r="I489" s="115" t="str">
        <f t="shared" ca="1" si="78"/>
        <v>.</v>
      </c>
      <c r="J489" s="40" t="s">
        <v>1179</v>
      </c>
      <c r="K489" s="40" t="s">
        <v>2167</v>
      </c>
      <c r="L489" s="43"/>
      <c r="M489" s="40"/>
      <c r="N489" s="47">
        <v>1975</v>
      </c>
      <c r="O489" s="47">
        <v>3</v>
      </c>
      <c r="P489" s="47">
        <v>1</v>
      </c>
      <c r="Q489" s="40" t="s">
        <v>1149</v>
      </c>
      <c r="R489" s="40"/>
      <c r="S489" s="48"/>
      <c r="T489" s="48"/>
      <c r="U489" s="31" t="str">
        <f t="shared" ca="1" si="83"/>
        <v>203</v>
      </c>
      <c r="V489" s="45" t="str">
        <f t="shared" ca="1" si="71"/>
        <v>Performance雑想／第9回大会第18号1975年03/01[203]:Performance雑想／第9回大会</v>
      </c>
      <c r="W489" s="51"/>
      <c r="X489" s="88">
        <v>479</v>
      </c>
      <c r="Y489" s="65"/>
      <c r="Z489" s="46"/>
    </row>
    <row r="490" spans="1:26" ht="13.5" hidden="1" customHeight="1">
      <c r="A490" s="29" t="str">
        <f t="shared" ca="1" si="79"/>
        <v>18</v>
      </c>
      <c r="B490" s="32">
        <f t="shared" ca="1" si="80"/>
        <v>1975</v>
      </c>
      <c r="C490" s="32">
        <f t="shared" ca="1" si="81"/>
        <v>3</v>
      </c>
      <c r="D490" s="28">
        <v>1</v>
      </c>
      <c r="E490" s="32">
        <f t="shared" ca="1" si="82"/>
        <v>203</v>
      </c>
      <c r="F490" s="40" t="s">
        <v>1150</v>
      </c>
      <c r="G490" s="40" t="s">
        <v>1151</v>
      </c>
      <c r="H490" s="43" t="s">
        <v>7126</v>
      </c>
      <c r="I490" s="115" t="str">
        <f t="shared" ca="1" si="78"/>
        <v>.</v>
      </c>
      <c r="J490" s="40" t="s">
        <v>7205</v>
      </c>
      <c r="K490" s="40"/>
      <c r="L490" s="43"/>
      <c r="M490" s="40" t="s">
        <v>2303</v>
      </c>
      <c r="N490" s="47"/>
      <c r="O490" s="47"/>
      <c r="P490" s="47"/>
      <c r="Q490" s="40"/>
      <c r="R490" s="40"/>
      <c r="S490" s="48"/>
      <c r="T490" s="48"/>
      <c r="U490" s="31" t="str">
        <f t="shared" ca="1" si="83"/>
        <v>203</v>
      </c>
      <c r="V490" s="45" t="str">
        <f t="shared" si="71"/>
        <v>？Performance雑想</v>
      </c>
      <c r="W490" s="51"/>
      <c r="X490" s="88">
        <v>480</v>
      </c>
      <c r="Y490" s="65"/>
      <c r="Z490" s="46"/>
    </row>
    <row r="491" spans="1:26" ht="13.5" hidden="1" customHeight="1">
      <c r="A491" s="29" t="str">
        <f t="shared" ca="1" si="79"/>
        <v>18</v>
      </c>
      <c r="B491" s="32">
        <f t="shared" ca="1" si="80"/>
        <v>1975</v>
      </c>
      <c r="C491" s="32">
        <f t="shared" ca="1" si="81"/>
        <v>3</v>
      </c>
      <c r="D491" s="28">
        <v>2</v>
      </c>
      <c r="E491" s="32">
        <f t="shared" ca="1" si="82"/>
        <v>204</v>
      </c>
      <c r="F491" s="40" t="s">
        <v>1152</v>
      </c>
      <c r="G491" s="40" t="s">
        <v>805</v>
      </c>
      <c r="H491" s="43" t="s">
        <v>1125</v>
      </c>
      <c r="I491" s="115" t="str">
        <f t="shared" ca="1" si="78"/>
        <v>.</v>
      </c>
      <c r="J491" s="40" t="s">
        <v>7205</v>
      </c>
      <c r="K491" s="40"/>
      <c r="L491" s="43"/>
      <c r="M491" s="40" t="s">
        <v>2303</v>
      </c>
      <c r="N491" s="47"/>
      <c r="O491" s="47"/>
      <c r="P491" s="47"/>
      <c r="Q491" s="40"/>
      <c r="R491" s="40"/>
      <c r="S491" s="48"/>
      <c r="T491" s="48"/>
      <c r="U491" s="31" t="str">
        <f t="shared" ca="1" si="83"/>
        <v>203</v>
      </c>
      <c r="V491" s="45" t="str">
        <f t="shared" si="71"/>
        <v>生活既存学問による都市化の定義</v>
      </c>
      <c r="W491" s="51"/>
      <c r="X491" s="88">
        <v>481</v>
      </c>
      <c r="Y491" s="65"/>
      <c r="Z491" s="46"/>
    </row>
    <row r="492" spans="1:26" ht="13.5" hidden="1" customHeight="1">
      <c r="A492" s="29" t="str">
        <f t="shared" ca="1" si="79"/>
        <v>18</v>
      </c>
      <c r="B492" s="32">
        <f t="shared" ca="1" si="80"/>
        <v>1975</v>
      </c>
      <c r="C492" s="32">
        <f t="shared" ca="1" si="81"/>
        <v>3</v>
      </c>
      <c r="D492" s="28">
        <v>3</v>
      </c>
      <c r="E492" s="32">
        <f t="shared" ca="1" si="82"/>
        <v>205</v>
      </c>
      <c r="F492" s="40" t="s">
        <v>1153</v>
      </c>
      <c r="G492" s="40" t="s">
        <v>1154</v>
      </c>
      <c r="H492" s="43" t="s">
        <v>7139</v>
      </c>
      <c r="I492" s="115" t="str">
        <f t="shared" ca="1" si="78"/>
        <v>.</v>
      </c>
      <c r="J492" s="40" t="s">
        <v>7205</v>
      </c>
      <c r="K492" s="40"/>
      <c r="L492" s="43" t="s">
        <v>2008</v>
      </c>
      <c r="M492" s="40"/>
      <c r="N492" s="47"/>
      <c r="O492" s="47"/>
      <c r="P492" s="47"/>
      <c r="Q492" s="40"/>
      <c r="R492" s="40"/>
      <c r="S492" s="48"/>
      <c r="T492" s="48"/>
      <c r="U492" s="31" t="str">
        <f t="shared" ca="1" si="83"/>
        <v>203</v>
      </c>
      <c r="V492" s="45" t="str">
        <f t="shared" si="71"/>
        <v>働態学働態の窓（4）</v>
      </c>
      <c r="W492" s="51"/>
      <c r="X492" s="88">
        <v>482</v>
      </c>
      <c r="Y492" s="65"/>
      <c r="Z492" s="46"/>
    </row>
    <row r="493" spans="1:26" ht="13.5" hidden="1" customHeight="1">
      <c r="A493" s="29" t="str">
        <f t="shared" ca="1" si="79"/>
        <v>18</v>
      </c>
      <c r="B493" s="32">
        <f t="shared" ca="1" si="80"/>
        <v>1975</v>
      </c>
      <c r="C493" s="32">
        <f t="shared" ca="1" si="81"/>
        <v>3</v>
      </c>
      <c r="D493" s="28">
        <v>4</v>
      </c>
      <c r="E493" s="32">
        <f t="shared" ca="1" si="82"/>
        <v>206</v>
      </c>
      <c r="F493" s="28" t="str">
        <f>IF(RIGHT(L493,1)=$W$24,"",M493&amp;$W$25)&amp;J493&amp;$W$22&amp;K493&amp;IF(AND(LEN(N493)&gt;0,LEN(N493)&lt;4)," 第"&amp;N493&amp;$W$21,N493)&amp;$W$23&amp;O493&amp;"/"&amp;P493&amp;IF(RIGHT(L493,1)=$W$24,"/"&amp;Q493,"")&amp;"、"&amp;S493&amp;"、"&amp;R493&amp;IF(LEN(H493)&gt;0,$W$27&amp;H493,"")&amp;IF(RIGHT(L493,1)=$W$24,"",$W$26)</f>
        <v>大会．全 第9回　1974/11/29-30、福岡大学、福岡市</v>
      </c>
      <c r="G493" s="40" t="s">
        <v>29</v>
      </c>
      <c r="H493" s="41" t="s">
        <v>2820</v>
      </c>
      <c r="I493" s="115" t="str">
        <f t="shared" ca="1" si="78"/>
        <v>.</v>
      </c>
      <c r="J493" s="40" t="s">
        <v>252</v>
      </c>
      <c r="K493" s="40" t="s">
        <v>1194</v>
      </c>
      <c r="L493" s="40" t="s">
        <v>6942</v>
      </c>
      <c r="M493" s="40" t="s">
        <v>2742</v>
      </c>
      <c r="N493" s="47">
        <v>9</v>
      </c>
      <c r="O493" s="47">
        <v>1974</v>
      </c>
      <c r="P493" s="47">
        <v>11</v>
      </c>
      <c r="Q493" s="40" t="s">
        <v>1156</v>
      </c>
      <c r="R493" s="40" t="s">
        <v>1911</v>
      </c>
      <c r="S493" s="48" t="s">
        <v>1471</v>
      </c>
      <c r="T493" s="48"/>
      <c r="U493" s="31" t="str">
        <f t="shared" ca="1" si="83"/>
        <v>203</v>
      </c>
      <c r="V493" s="45" t="str">
        <f t="shared" si="71"/>
        <v>大会．全 第9回　1974/11/29-30、福岡大学、福岡市</v>
      </c>
      <c r="W493" s="51"/>
      <c r="X493" s="88">
        <v>483</v>
      </c>
      <c r="Y493" s="65"/>
      <c r="Z493" s="46"/>
    </row>
    <row r="494" spans="1:26" ht="13.5" hidden="1" customHeight="1">
      <c r="A494" s="29" t="str">
        <f t="shared" ca="1" si="79"/>
        <v>18</v>
      </c>
      <c r="B494" s="32">
        <f t="shared" ca="1" si="80"/>
        <v>1975</v>
      </c>
      <c r="C494" s="32">
        <f t="shared" ca="1" si="81"/>
        <v>3</v>
      </c>
      <c r="D494" s="28">
        <v>4</v>
      </c>
      <c r="E494" s="32">
        <f t="shared" ca="1" si="82"/>
        <v>206</v>
      </c>
      <c r="F494" s="28" t="str">
        <f>M494&amp;"（"&amp;J494&amp;$W$19&amp;K494&amp;IF(LEN(N494)&gt;0," 第"&amp;N494&amp;$W$21,"")&amp;" "&amp;O494&amp;"/"&amp;P494&amp;$W$20&amp;S494&amp;IF(LEN(H494)&gt;0,$W$19&amp;H494,"")&amp;"）"</f>
        <v>抄録（大会/全 第9回 1974/11、福岡大学）</v>
      </c>
      <c r="G494" s="40" t="s">
        <v>1155</v>
      </c>
      <c r="H494" s="43"/>
      <c r="I494" s="115" t="str">
        <f t="shared" ca="1" si="78"/>
        <v>.</v>
      </c>
      <c r="J494" s="40" t="s">
        <v>252</v>
      </c>
      <c r="K494" s="40" t="s">
        <v>1194</v>
      </c>
      <c r="L494" s="40" t="s">
        <v>6939</v>
      </c>
      <c r="M494" s="40" t="s">
        <v>1486</v>
      </c>
      <c r="N494" s="47">
        <v>9</v>
      </c>
      <c r="O494" s="47">
        <v>1974</v>
      </c>
      <c r="P494" s="47">
        <v>11</v>
      </c>
      <c r="Q494" s="40" t="s">
        <v>1156</v>
      </c>
      <c r="R494" s="40" t="s">
        <v>1911</v>
      </c>
      <c r="S494" s="48" t="s">
        <v>1471</v>
      </c>
      <c r="T494" s="48"/>
      <c r="U494" s="31" t="str">
        <f t="shared" ca="1" si="83"/>
        <v>203</v>
      </c>
      <c r="V494" s="45" t="str">
        <f t="shared" si="71"/>
        <v>抄録（大会/全 第9回 1974/11、福岡大学）</v>
      </c>
      <c r="W494" s="51"/>
      <c r="X494" s="88">
        <v>484</v>
      </c>
      <c r="Y494" s="65"/>
      <c r="Z494" s="46"/>
    </row>
    <row r="495" spans="1:26" s="12" customFormat="1" ht="13.5" hidden="1" customHeight="1">
      <c r="A495" s="18">
        <v>18</v>
      </c>
      <c r="B495" s="15">
        <v>1975</v>
      </c>
      <c r="C495" s="15">
        <v>3</v>
      </c>
      <c r="D495" s="18">
        <v>5</v>
      </c>
      <c r="E495" s="15">
        <v>207</v>
      </c>
      <c r="F495" s="19" t="s">
        <v>2858</v>
      </c>
      <c r="G495" s="16" t="s">
        <v>3115</v>
      </c>
      <c r="H495" s="17"/>
      <c r="I495" s="115" t="str">
        <f t="shared" ca="1" si="78"/>
        <v>.</v>
      </c>
      <c r="J495" s="16" t="s">
        <v>2856</v>
      </c>
      <c r="K495" s="16" t="s">
        <v>1194</v>
      </c>
      <c r="L495" s="16" t="s">
        <v>2857</v>
      </c>
      <c r="M495" s="16" t="s">
        <v>7078</v>
      </c>
      <c r="N495" s="15">
        <v>9</v>
      </c>
      <c r="O495" s="15">
        <v>1974</v>
      </c>
      <c r="P495" s="15">
        <v>11</v>
      </c>
      <c r="Q495" s="16" t="s">
        <v>1156</v>
      </c>
      <c r="R495" s="18" t="s">
        <v>1911</v>
      </c>
      <c r="S495" s="54" t="s">
        <v>1471</v>
      </c>
      <c r="T495" s="54"/>
      <c r="U495" s="69">
        <v>203</v>
      </c>
      <c r="V495" s="45" t="str">
        <f t="shared" si="71"/>
        <v>[概要]司会のまとめ</v>
      </c>
      <c r="W495" s="70"/>
      <c r="X495" s="88">
        <v>485</v>
      </c>
      <c r="Y495" s="66"/>
      <c r="Z495" s="16"/>
    </row>
    <row r="496" spans="1:26" s="12" customFormat="1" ht="13.5" hidden="1" customHeight="1">
      <c r="A496" s="18">
        <v>18</v>
      </c>
      <c r="B496" s="15">
        <v>1975</v>
      </c>
      <c r="C496" s="15">
        <v>3</v>
      </c>
      <c r="D496" s="18">
        <v>4</v>
      </c>
      <c r="E496" s="15">
        <v>206</v>
      </c>
      <c r="F496" s="19" t="s">
        <v>3177</v>
      </c>
      <c r="G496" s="16" t="s">
        <v>3178</v>
      </c>
      <c r="H496" s="17"/>
      <c r="I496" s="115" t="str">
        <f t="shared" ca="1" si="78"/>
        <v>.</v>
      </c>
      <c r="J496" s="16" t="s">
        <v>2856</v>
      </c>
      <c r="K496" s="16" t="s">
        <v>1194</v>
      </c>
      <c r="L496" s="16" t="s">
        <v>2857</v>
      </c>
      <c r="M496" s="16" t="s">
        <v>183</v>
      </c>
      <c r="N496" s="15">
        <v>9</v>
      </c>
      <c r="O496" s="15">
        <v>1974</v>
      </c>
      <c r="P496" s="15">
        <v>11</v>
      </c>
      <c r="Q496" s="16" t="s">
        <v>1156</v>
      </c>
      <c r="R496" s="18" t="s">
        <v>1911</v>
      </c>
      <c r="S496" s="54" t="s">
        <v>1471</v>
      </c>
      <c r="T496" s="54"/>
      <c r="U496" s="69">
        <v>203</v>
      </c>
      <c r="V496" s="45" t="str">
        <f t="shared" si="71"/>
        <v>働態学研究会の研究成果の内容分析</v>
      </c>
      <c r="W496" s="70"/>
      <c r="X496" s="88">
        <v>486</v>
      </c>
      <c r="Y496" s="66"/>
      <c r="Z496" s="16"/>
    </row>
    <row r="497" spans="1:26" s="12" customFormat="1" ht="13.5" hidden="1" customHeight="1">
      <c r="A497" s="18">
        <v>18</v>
      </c>
      <c r="B497" s="15">
        <v>1975</v>
      </c>
      <c r="C497" s="15">
        <v>3</v>
      </c>
      <c r="D497" s="18">
        <v>5</v>
      </c>
      <c r="E497" s="15">
        <v>207</v>
      </c>
      <c r="F497" s="19" t="s">
        <v>3179</v>
      </c>
      <c r="G497" s="16" t="s">
        <v>3180</v>
      </c>
      <c r="H497" s="17"/>
      <c r="I497" s="115" t="str">
        <f t="shared" ca="1" si="78"/>
        <v>.</v>
      </c>
      <c r="J497" s="16" t="s">
        <v>2856</v>
      </c>
      <c r="K497" s="16" t="s">
        <v>1194</v>
      </c>
      <c r="L497" s="16" t="s">
        <v>2857</v>
      </c>
      <c r="M497" s="16" t="s">
        <v>183</v>
      </c>
      <c r="N497" s="15">
        <v>9</v>
      </c>
      <c r="O497" s="15">
        <v>1974</v>
      </c>
      <c r="P497" s="15">
        <v>11</v>
      </c>
      <c r="Q497" s="16" t="s">
        <v>1156</v>
      </c>
      <c r="R497" s="18" t="s">
        <v>1911</v>
      </c>
      <c r="S497" s="54" t="s">
        <v>1471</v>
      </c>
      <c r="T497" s="54"/>
      <c r="U497" s="69">
        <v>203</v>
      </c>
      <c r="V497" s="45" t="str">
        <f t="shared" si="71"/>
        <v>靴型とその標準化のための足型の計測</v>
      </c>
      <c r="W497" s="70"/>
      <c r="X497" s="88">
        <v>487</v>
      </c>
      <c r="Y497" s="66"/>
      <c r="Z497" s="16"/>
    </row>
    <row r="498" spans="1:26" s="12" customFormat="1" ht="13.5" hidden="1" customHeight="1">
      <c r="A498" s="18">
        <v>18</v>
      </c>
      <c r="B498" s="15">
        <v>1975</v>
      </c>
      <c r="C498" s="15">
        <v>3</v>
      </c>
      <c r="D498" s="18">
        <v>7</v>
      </c>
      <c r="E498" s="15">
        <v>209</v>
      </c>
      <c r="F498" s="19" t="s">
        <v>2858</v>
      </c>
      <c r="G498" s="16" t="s">
        <v>3181</v>
      </c>
      <c r="H498" s="17"/>
      <c r="I498" s="115" t="str">
        <f t="shared" ca="1" si="78"/>
        <v>.</v>
      </c>
      <c r="J498" s="16" t="s">
        <v>2856</v>
      </c>
      <c r="K498" s="16" t="s">
        <v>1194</v>
      </c>
      <c r="L498" s="16" t="s">
        <v>2857</v>
      </c>
      <c r="M498" s="16" t="s">
        <v>7078</v>
      </c>
      <c r="N498" s="15">
        <v>9</v>
      </c>
      <c r="O498" s="15">
        <v>1974</v>
      </c>
      <c r="P498" s="15">
        <v>11</v>
      </c>
      <c r="Q498" s="16" t="s">
        <v>1156</v>
      </c>
      <c r="R498" s="18" t="s">
        <v>1911</v>
      </c>
      <c r="S498" s="54" t="s">
        <v>1471</v>
      </c>
      <c r="T498" s="54"/>
      <c r="U498" s="69">
        <v>203</v>
      </c>
      <c r="V498" s="45" t="str">
        <f t="shared" si="71"/>
        <v>[概要]司会のまとめ</v>
      </c>
      <c r="W498" s="70"/>
      <c r="X498" s="88">
        <v>488</v>
      </c>
      <c r="Y498" s="66"/>
      <c r="Z498" s="16"/>
    </row>
    <row r="499" spans="1:26" s="12" customFormat="1" ht="13.5" hidden="1" customHeight="1">
      <c r="A499" s="18">
        <v>18</v>
      </c>
      <c r="B499" s="15">
        <v>1975</v>
      </c>
      <c r="C499" s="15">
        <v>3</v>
      </c>
      <c r="D499" s="18">
        <v>5</v>
      </c>
      <c r="E499" s="15">
        <v>207</v>
      </c>
      <c r="F499" s="19" t="s">
        <v>3182</v>
      </c>
      <c r="G499" s="16" t="s">
        <v>3183</v>
      </c>
      <c r="H499" s="17"/>
      <c r="I499" s="115" t="str">
        <f t="shared" ca="1" si="78"/>
        <v>.</v>
      </c>
      <c r="J499" s="16" t="s">
        <v>2856</v>
      </c>
      <c r="K499" s="16" t="s">
        <v>1194</v>
      </c>
      <c r="L499" s="16" t="s">
        <v>2857</v>
      </c>
      <c r="M499" s="16" t="s">
        <v>183</v>
      </c>
      <c r="N499" s="15">
        <v>9</v>
      </c>
      <c r="O499" s="15">
        <v>1974</v>
      </c>
      <c r="P499" s="15">
        <v>11</v>
      </c>
      <c r="Q499" s="16" t="s">
        <v>1156</v>
      </c>
      <c r="R499" s="18" t="s">
        <v>1911</v>
      </c>
      <c r="S499" s="54" t="s">
        <v>1471</v>
      </c>
      <c r="T499" s="54"/>
      <c r="U499" s="69">
        <v>203</v>
      </c>
      <c r="V499" s="45" t="str">
        <f t="shared" si="71"/>
        <v>酸素摂取率に関する実験的研究−スポーツウェアの被服人間工学的研究のone stepとして−</v>
      </c>
      <c r="W499" s="70"/>
      <c r="X499" s="88">
        <v>489</v>
      </c>
      <c r="Y499" s="66"/>
      <c r="Z499" s="16"/>
    </row>
    <row r="500" spans="1:26" s="12" customFormat="1" ht="13.5" hidden="1" customHeight="1">
      <c r="A500" s="18">
        <v>18</v>
      </c>
      <c r="B500" s="15">
        <v>1975</v>
      </c>
      <c r="C500" s="15">
        <v>3</v>
      </c>
      <c r="D500" s="18">
        <v>6</v>
      </c>
      <c r="E500" s="15">
        <v>208</v>
      </c>
      <c r="F500" s="19" t="s">
        <v>3184</v>
      </c>
      <c r="G500" s="16" t="s">
        <v>3185</v>
      </c>
      <c r="H500" s="17"/>
      <c r="I500" s="115" t="str">
        <f t="shared" ca="1" si="78"/>
        <v>.</v>
      </c>
      <c r="J500" s="16" t="s">
        <v>2856</v>
      </c>
      <c r="K500" s="16" t="s">
        <v>1194</v>
      </c>
      <c r="L500" s="16" t="s">
        <v>2857</v>
      </c>
      <c r="M500" s="16" t="s">
        <v>183</v>
      </c>
      <c r="N500" s="15">
        <v>9</v>
      </c>
      <c r="O500" s="15">
        <v>1974</v>
      </c>
      <c r="P500" s="15">
        <v>11</v>
      </c>
      <c r="Q500" s="16" t="s">
        <v>1156</v>
      </c>
      <c r="R500" s="18" t="s">
        <v>1911</v>
      </c>
      <c r="S500" s="54" t="s">
        <v>1471</v>
      </c>
      <c r="T500" s="54"/>
      <c r="U500" s="69">
        <v>203</v>
      </c>
      <c r="V500" s="45" t="str">
        <f t="shared" si="71"/>
        <v>「主婦に対する長時間自転車運動のトレーニング効果」について</v>
      </c>
      <c r="W500" s="70"/>
      <c r="X500" s="88">
        <v>490</v>
      </c>
      <c r="Y500" s="66"/>
      <c r="Z500" s="16"/>
    </row>
    <row r="501" spans="1:26" s="12" customFormat="1" ht="13.5" hidden="1" customHeight="1">
      <c r="A501" s="18">
        <v>18</v>
      </c>
      <c r="B501" s="15">
        <v>1975</v>
      </c>
      <c r="C501" s="15">
        <v>3</v>
      </c>
      <c r="D501" s="18">
        <v>6</v>
      </c>
      <c r="E501" s="15">
        <v>208</v>
      </c>
      <c r="F501" s="19" t="s">
        <v>3186</v>
      </c>
      <c r="G501" s="16" t="s">
        <v>3187</v>
      </c>
      <c r="H501" s="17"/>
      <c r="I501" s="115" t="str">
        <f t="shared" ca="1" si="78"/>
        <v>.</v>
      </c>
      <c r="J501" s="16" t="s">
        <v>2856</v>
      </c>
      <c r="K501" s="16" t="s">
        <v>1194</v>
      </c>
      <c r="L501" s="16" t="s">
        <v>2857</v>
      </c>
      <c r="M501" s="16" t="s">
        <v>183</v>
      </c>
      <c r="N501" s="15">
        <v>9</v>
      </c>
      <c r="O501" s="15">
        <v>1974</v>
      </c>
      <c r="P501" s="15">
        <v>11</v>
      </c>
      <c r="Q501" s="16" t="s">
        <v>1156</v>
      </c>
      <c r="R501" s="18" t="s">
        <v>1911</v>
      </c>
      <c r="S501" s="54" t="s">
        <v>1471</v>
      </c>
      <c r="T501" s="54"/>
      <c r="U501" s="69">
        <v>203</v>
      </c>
      <c r="V501" s="45" t="str">
        <f t="shared" si="71"/>
        <v>スケート愛好主婦の体力作業能について</v>
      </c>
      <c r="W501" s="70"/>
      <c r="X501" s="88">
        <v>491</v>
      </c>
      <c r="Y501" s="66"/>
      <c r="Z501" s="16"/>
    </row>
    <row r="502" spans="1:26" s="12" customFormat="1" ht="13.5" hidden="1" customHeight="1">
      <c r="A502" s="18">
        <v>18</v>
      </c>
      <c r="B502" s="15">
        <v>1975</v>
      </c>
      <c r="C502" s="15">
        <v>3</v>
      </c>
      <c r="D502" s="18">
        <v>8</v>
      </c>
      <c r="E502" s="15">
        <v>210</v>
      </c>
      <c r="F502" s="19" t="s">
        <v>2858</v>
      </c>
      <c r="G502" s="16" t="s">
        <v>3188</v>
      </c>
      <c r="H502" s="17"/>
      <c r="I502" s="115" t="str">
        <f t="shared" ca="1" si="78"/>
        <v>.</v>
      </c>
      <c r="J502" s="16" t="s">
        <v>2856</v>
      </c>
      <c r="K502" s="16" t="s">
        <v>1194</v>
      </c>
      <c r="L502" s="16" t="s">
        <v>2857</v>
      </c>
      <c r="M502" s="16" t="s">
        <v>7078</v>
      </c>
      <c r="N502" s="15">
        <v>9</v>
      </c>
      <c r="O502" s="15">
        <v>1974</v>
      </c>
      <c r="P502" s="15">
        <v>11</v>
      </c>
      <c r="Q502" s="16" t="s">
        <v>1156</v>
      </c>
      <c r="R502" s="18" t="s">
        <v>1911</v>
      </c>
      <c r="S502" s="54" t="s">
        <v>1471</v>
      </c>
      <c r="T502" s="54"/>
      <c r="U502" s="69">
        <v>203</v>
      </c>
      <c r="V502" s="45" t="str">
        <f t="shared" si="71"/>
        <v>[概要]司会のまとめ</v>
      </c>
      <c r="W502" s="70"/>
      <c r="X502" s="88">
        <v>492</v>
      </c>
      <c r="Y502" s="66"/>
      <c r="Z502" s="16"/>
    </row>
    <row r="503" spans="1:26" s="12" customFormat="1" ht="13.5" hidden="1" customHeight="1">
      <c r="A503" s="18">
        <v>18</v>
      </c>
      <c r="B503" s="15">
        <v>1975</v>
      </c>
      <c r="C503" s="15">
        <v>3</v>
      </c>
      <c r="D503" s="18">
        <v>7</v>
      </c>
      <c r="E503" s="15">
        <v>209</v>
      </c>
      <c r="F503" s="19" t="s">
        <v>3189</v>
      </c>
      <c r="G503" s="16" t="s">
        <v>3190</v>
      </c>
      <c r="H503" s="17"/>
      <c r="I503" s="115" t="str">
        <f t="shared" ca="1" si="78"/>
        <v>.</v>
      </c>
      <c r="J503" s="16" t="s">
        <v>2856</v>
      </c>
      <c r="K503" s="16" t="s">
        <v>1194</v>
      </c>
      <c r="L503" s="16" t="s">
        <v>2857</v>
      </c>
      <c r="M503" s="16" t="s">
        <v>183</v>
      </c>
      <c r="N503" s="15">
        <v>9</v>
      </c>
      <c r="O503" s="15">
        <v>1974</v>
      </c>
      <c r="P503" s="15">
        <v>11</v>
      </c>
      <c r="Q503" s="16" t="s">
        <v>1156</v>
      </c>
      <c r="R503" s="18" t="s">
        <v>1911</v>
      </c>
      <c r="S503" s="54" t="s">
        <v>1471</v>
      </c>
      <c r="T503" s="54"/>
      <c r="U503" s="69">
        <v>203</v>
      </c>
      <c r="V503" s="45" t="str">
        <f t="shared" si="71"/>
        <v>運転時の生理的変化−飲酒運転−</v>
      </c>
      <c r="W503" s="70"/>
      <c r="X503" s="88">
        <v>493</v>
      </c>
      <c r="Y503" s="66"/>
      <c r="Z503" s="16"/>
    </row>
    <row r="504" spans="1:26" s="12" customFormat="1" ht="13.5" hidden="1" customHeight="1">
      <c r="A504" s="18">
        <v>18</v>
      </c>
      <c r="B504" s="15">
        <v>1975</v>
      </c>
      <c r="C504" s="15">
        <v>3</v>
      </c>
      <c r="D504" s="18">
        <v>7</v>
      </c>
      <c r="E504" s="15">
        <v>209</v>
      </c>
      <c r="F504" s="19" t="s">
        <v>3191</v>
      </c>
      <c r="G504" s="16" t="s">
        <v>3192</v>
      </c>
      <c r="H504" s="17"/>
      <c r="I504" s="115" t="str">
        <f t="shared" ca="1" si="78"/>
        <v>.</v>
      </c>
      <c r="J504" s="16" t="s">
        <v>2856</v>
      </c>
      <c r="K504" s="16" t="s">
        <v>1194</v>
      </c>
      <c r="L504" s="16" t="s">
        <v>2857</v>
      </c>
      <c r="M504" s="16" t="s">
        <v>183</v>
      </c>
      <c r="N504" s="15">
        <v>9</v>
      </c>
      <c r="O504" s="15">
        <v>1974</v>
      </c>
      <c r="P504" s="15">
        <v>11</v>
      </c>
      <c r="Q504" s="16" t="s">
        <v>1156</v>
      </c>
      <c r="R504" s="18" t="s">
        <v>1911</v>
      </c>
      <c r="S504" s="54" t="s">
        <v>1471</v>
      </c>
      <c r="T504" s="54"/>
      <c r="U504" s="69">
        <v>203</v>
      </c>
      <c r="V504" s="45" t="str">
        <f t="shared" si="71"/>
        <v>ペダリング運動における急速反復スピード調整能の測定法と一考察</v>
      </c>
      <c r="W504" s="70"/>
      <c r="X504" s="88">
        <v>494</v>
      </c>
      <c r="Y504" s="66"/>
      <c r="Z504" s="16"/>
    </row>
    <row r="505" spans="1:26" s="12" customFormat="1" ht="13.5" hidden="1" customHeight="1">
      <c r="A505" s="18">
        <v>18</v>
      </c>
      <c r="B505" s="15">
        <v>1975</v>
      </c>
      <c r="C505" s="15">
        <v>3</v>
      </c>
      <c r="D505" s="18">
        <v>8</v>
      </c>
      <c r="E505" s="15">
        <v>210</v>
      </c>
      <c r="F505" s="19" t="s">
        <v>3193</v>
      </c>
      <c r="G505" s="16" t="s">
        <v>3194</v>
      </c>
      <c r="H505" s="17"/>
      <c r="I505" s="115" t="str">
        <f t="shared" ca="1" si="78"/>
        <v>.</v>
      </c>
      <c r="J505" s="16" t="s">
        <v>2856</v>
      </c>
      <c r="K505" s="16" t="s">
        <v>1194</v>
      </c>
      <c r="L505" s="16" t="s">
        <v>2857</v>
      </c>
      <c r="M505" s="16" t="s">
        <v>183</v>
      </c>
      <c r="N505" s="15">
        <v>9</v>
      </c>
      <c r="O505" s="15">
        <v>1974</v>
      </c>
      <c r="P505" s="15">
        <v>11</v>
      </c>
      <c r="Q505" s="16" t="s">
        <v>1156</v>
      </c>
      <c r="R505" s="18" t="s">
        <v>1911</v>
      </c>
      <c r="S505" s="54" t="s">
        <v>1471</v>
      </c>
      <c r="T505" s="54"/>
      <c r="U505" s="69">
        <v>203</v>
      </c>
      <c r="V505" s="45" t="str">
        <f t="shared" si="71"/>
        <v>筋電図からみた発揮しやすい筋力について</v>
      </c>
      <c r="W505" s="70"/>
      <c r="X505" s="88">
        <v>495</v>
      </c>
      <c r="Y505" s="66"/>
      <c r="Z505" s="16"/>
    </row>
    <row r="506" spans="1:26" s="12" customFormat="1" ht="13.5" hidden="1" customHeight="1">
      <c r="A506" s="18">
        <v>18</v>
      </c>
      <c r="B506" s="15">
        <v>1975</v>
      </c>
      <c r="C506" s="15">
        <v>3</v>
      </c>
      <c r="D506" s="18">
        <v>10</v>
      </c>
      <c r="E506" s="15">
        <v>212</v>
      </c>
      <c r="F506" s="19" t="s">
        <v>2858</v>
      </c>
      <c r="G506" s="16" t="s">
        <v>2919</v>
      </c>
      <c r="H506" s="17"/>
      <c r="I506" s="115" t="str">
        <f t="shared" ca="1" si="78"/>
        <v>.</v>
      </c>
      <c r="J506" s="16" t="s">
        <v>2856</v>
      </c>
      <c r="K506" s="16" t="s">
        <v>1194</v>
      </c>
      <c r="L506" s="16" t="s">
        <v>2857</v>
      </c>
      <c r="M506" s="16" t="s">
        <v>7078</v>
      </c>
      <c r="N506" s="15">
        <v>9</v>
      </c>
      <c r="O506" s="15">
        <v>1974</v>
      </c>
      <c r="P506" s="15">
        <v>11</v>
      </c>
      <c r="Q506" s="16" t="s">
        <v>1156</v>
      </c>
      <c r="R506" s="18" t="s">
        <v>1911</v>
      </c>
      <c r="S506" s="54" t="s">
        <v>1471</v>
      </c>
      <c r="T506" s="54"/>
      <c r="U506" s="69">
        <v>203</v>
      </c>
      <c r="V506" s="45" t="str">
        <f t="shared" si="71"/>
        <v>[概要]司会のまとめ</v>
      </c>
      <c r="W506" s="70"/>
      <c r="X506" s="88">
        <v>496</v>
      </c>
      <c r="Y506" s="66"/>
      <c r="Z506" s="16"/>
    </row>
    <row r="507" spans="1:26" s="12" customFormat="1" ht="13.5" hidden="1" customHeight="1">
      <c r="A507" s="18">
        <v>18</v>
      </c>
      <c r="B507" s="15">
        <v>1975</v>
      </c>
      <c r="C507" s="15">
        <v>3</v>
      </c>
      <c r="D507" s="18">
        <v>9</v>
      </c>
      <c r="E507" s="15">
        <v>211</v>
      </c>
      <c r="F507" s="19" t="s">
        <v>3195</v>
      </c>
      <c r="G507" s="16" t="s">
        <v>3196</v>
      </c>
      <c r="H507" s="17"/>
      <c r="I507" s="115" t="str">
        <f t="shared" ca="1" si="78"/>
        <v>.</v>
      </c>
      <c r="J507" s="16" t="s">
        <v>2856</v>
      </c>
      <c r="K507" s="16" t="s">
        <v>1194</v>
      </c>
      <c r="L507" s="16" t="s">
        <v>2857</v>
      </c>
      <c r="M507" s="16" t="s">
        <v>183</v>
      </c>
      <c r="N507" s="15">
        <v>9</v>
      </c>
      <c r="O507" s="15">
        <v>1974</v>
      </c>
      <c r="P507" s="15">
        <v>11</v>
      </c>
      <c r="Q507" s="16" t="s">
        <v>1156</v>
      </c>
      <c r="R507" s="18" t="s">
        <v>1911</v>
      </c>
      <c r="S507" s="54" t="s">
        <v>1471</v>
      </c>
      <c r="T507" s="54"/>
      <c r="U507" s="69">
        <v>203</v>
      </c>
      <c r="V507" s="45" t="str">
        <f t="shared" ref="V507:V568" si="84">$H507&amp;$F507</f>
        <v>体力の因子構造の分析的研究</v>
      </c>
      <c r="W507" s="70"/>
      <c r="X507" s="88">
        <v>497</v>
      </c>
      <c r="Y507" s="66"/>
      <c r="Z507" s="16"/>
    </row>
    <row r="508" spans="1:26" s="12" customFormat="1" ht="13.5" hidden="1" customHeight="1">
      <c r="A508" s="18">
        <v>18</v>
      </c>
      <c r="B508" s="15">
        <v>1975</v>
      </c>
      <c r="C508" s="15">
        <v>3</v>
      </c>
      <c r="D508" s="18">
        <v>9</v>
      </c>
      <c r="E508" s="15">
        <v>211</v>
      </c>
      <c r="F508" s="19" t="s">
        <v>3197</v>
      </c>
      <c r="G508" s="16" t="s">
        <v>3198</v>
      </c>
      <c r="H508" s="17"/>
      <c r="I508" s="115" t="str">
        <f t="shared" ca="1" si="78"/>
        <v>.</v>
      </c>
      <c r="J508" s="16" t="s">
        <v>2856</v>
      </c>
      <c r="K508" s="16" t="s">
        <v>1194</v>
      </c>
      <c r="L508" s="16" t="s">
        <v>2857</v>
      </c>
      <c r="M508" s="16" t="s">
        <v>183</v>
      </c>
      <c r="N508" s="15">
        <v>9</v>
      </c>
      <c r="O508" s="15">
        <v>1974</v>
      </c>
      <c r="P508" s="15">
        <v>11</v>
      </c>
      <c r="Q508" s="16" t="s">
        <v>1156</v>
      </c>
      <c r="R508" s="18" t="s">
        <v>1911</v>
      </c>
      <c r="S508" s="54" t="s">
        <v>1471</v>
      </c>
      <c r="T508" s="54"/>
      <c r="U508" s="69">
        <v>203</v>
      </c>
      <c r="V508" s="45" t="str">
        <f t="shared" si="84"/>
        <v>家庭科授業トータルシステムにおけるヒューマンエコロジー・エルゴロジーについて</v>
      </c>
      <c r="W508" s="70"/>
      <c r="X508" s="88">
        <v>498</v>
      </c>
      <c r="Y508" s="66"/>
      <c r="Z508" s="16"/>
    </row>
    <row r="509" spans="1:26" s="12" customFormat="1" ht="13.5" hidden="1" customHeight="1">
      <c r="A509" s="18">
        <v>18</v>
      </c>
      <c r="B509" s="15">
        <v>1975</v>
      </c>
      <c r="C509" s="15">
        <v>3</v>
      </c>
      <c r="D509" s="18">
        <v>9</v>
      </c>
      <c r="E509" s="15">
        <v>211</v>
      </c>
      <c r="F509" s="19" t="s">
        <v>3199</v>
      </c>
      <c r="G509" s="16" t="s">
        <v>3200</v>
      </c>
      <c r="H509" s="17"/>
      <c r="I509" s="115" t="str">
        <f t="shared" ca="1" si="78"/>
        <v>.</v>
      </c>
      <c r="J509" s="16" t="s">
        <v>2856</v>
      </c>
      <c r="K509" s="16" t="s">
        <v>1194</v>
      </c>
      <c r="L509" s="16" t="s">
        <v>2857</v>
      </c>
      <c r="M509" s="16" t="s">
        <v>183</v>
      </c>
      <c r="N509" s="15">
        <v>9</v>
      </c>
      <c r="O509" s="15">
        <v>1974</v>
      </c>
      <c r="P509" s="15">
        <v>11</v>
      </c>
      <c r="Q509" s="16" t="s">
        <v>1156</v>
      </c>
      <c r="R509" s="18" t="s">
        <v>1911</v>
      </c>
      <c r="S509" s="54" t="s">
        <v>1471</v>
      </c>
      <c r="T509" s="54"/>
      <c r="U509" s="69">
        <v>203</v>
      </c>
      <c r="V509" s="45" t="str">
        <f t="shared" si="84"/>
        <v>精神薄弱児の発育</v>
      </c>
      <c r="W509" s="70"/>
      <c r="X509" s="88">
        <v>499</v>
      </c>
      <c r="Y509" s="66"/>
      <c r="Z509" s="16"/>
    </row>
    <row r="510" spans="1:26" s="12" customFormat="1" ht="13.5" hidden="1" customHeight="1">
      <c r="A510" s="18">
        <v>18</v>
      </c>
      <c r="B510" s="15">
        <v>1975</v>
      </c>
      <c r="C510" s="15">
        <v>3</v>
      </c>
      <c r="D510" s="18">
        <v>11</v>
      </c>
      <c r="E510" s="15">
        <v>213</v>
      </c>
      <c r="F510" s="19" t="s">
        <v>2858</v>
      </c>
      <c r="G510" s="16" t="s">
        <v>3201</v>
      </c>
      <c r="H510" s="17"/>
      <c r="I510" s="115" t="str">
        <f t="shared" ca="1" si="78"/>
        <v>.</v>
      </c>
      <c r="J510" s="16" t="s">
        <v>2856</v>
      </c>
      <c r="K510" s="16" t="s">
        <v>1194</v>
      </c>
      <c r="L510" s="16" t="s">
        <v>2857</v>
      </c>
      <c r="M510" s="16" t="s">
        <v>7078</v>
      </c>
      <c r="N510" s="15">
        <v>9</v>
      </c>
      <c r="O510" s="15">
        <v>1974</v>
      </c>
      <c r="P510" s="15">
        <v>11</v>
      </c>
      <c r="Q510" s="16" t="s">
        <v>1156</v>
      </c>
      <c r="R510" s="18" t="s">
        <v>1911</v>
      </c>
      <c r="S510" s="54" t="s">
        <v>1471</v>
      </c>
      <c r="T510" s="54"/>
      <c r="U510" s="69">
        <v>203</v>
      </c>
      <c r="V510" s="45" t="str">
        <f t="shared" si="84"/>
        <v>[概要]司会のまとめ</v>
      </c>
      <c r="W510" s="70"/>
      <c r="X510" s="88">
        <v>500</v>
      </c>
      <c r="Y510" s="66"/>
      <c r="Z510" s="16"/>
    </row>
    <row r="511" spans="1:26" s="12" customFormat="1" ht="13.5" hidden="1" customHeight="1">
      <c r="A511" s="18">
        <v>18</v>
      </c>
      <c r="B511" s="15">
        <v>1975</v>
      </c>
      <c r="C511" s="15">
        <v>3</v>
      </c>
      <c r="D511" s="18">
        <v>10</v>
      </c>
      <c r="E511" s="15">
        <v>212</v>
      </c>
      <c r="F511" s="19" t="s">
        <v>3202</v>
      </c>
      <c r="G511" s="16" t="s">
        <v>2843</v>
      </c>
      <c r="H511" s="17"/>
      <c r="I511" s="115" t="str">
        <f t="shared" ca="1" si="78"/>
        <v>.</v>
      </c>
      <c r="J511" s="16" t="s">
        <v>2856</v>
      </c>
      <c r="K511" s="16" t="s">
        <v>1194</v>
      </c>
      <c r="L511" s="16" t="s">
        <v>2857</v>
      </c>
      <c r="M511" s="16" t="s">
        <v>183</v>
      </c>
      <c r="N511" s="15">
        <v>9</v>
      </c>
      <c r="O511" s="15">
        <v>1974</v>
      </c>
      <c r="P511" s="15">
        <v>11</v>
      </c>
      <c r="Q511" s="16" t="s">
        <v>1156</v>
      </c>
      <c r="R511" s="18" t="s">
        <v>1911</v>
      </c>
      <c r="S511" s="54" t="s">
        <v>1471</v>
      </c>
      <c r="T511" s="54"/>
      <c r="U511" s="69">
        <v>203</v>
      </c>
      <c r="V511" s="45" t="str">
        <f t="shared" si="84"/>
        <v>平均皮膚温と気温及び産熱との関係に関する小考</v>
      </c>
      <c r="W511" s="70"/>
      <c r="X511" s="88">
        <v>501</v>
      </c>
      <c r="Y511" s="66"/>
      <c r="Z511" s="16"/>
    </row>
    <row r="512" spans="1:26" s="12" customFormat="1" ht="13.5" hidden="1" customHeight="1">
      <c r="A512" s="18">
        <v>18</v>
      </c>
      <c r="B512" s="15">
        <v>1975</v>
      </c>
      <c r="C512" s="15">
        <v>3</v>
      </c>
      <c r="D512" s="18">
        <v>11</v>
      </c>
      <c r="E512" s="15">
        <v>213</v>
      </c>
      <c r="F512" s="19" t="s">
        <v>3203</v>
      </c>
      <c r="G512" s="16" t="s">
        <v>3204</v>
      </c>
      <c r="H512" s="17"/>
      <c r="I512" s="115" t="str">
        <f t="shared" ca="1" si="78"/>
        <v>.</v>
      </c>
      <c r="J512" s="16" t="s">
        <v>2856</v>
      </c>
      <c r="K512" s="16" t="s">
        <v>1194</v>
      </c>
      <c r="L512" s="16" t="s">
        <v>2857</v>
      </c>
      <c r="M512" s="16" t="s">
        <v>183</v>
      </c>
      <c r="N512" s="15">
        <v>9</v>
      </c>
      <c r="O512" s="15">
        <v>1974</v>
      </c>
      <c r="P512" s="15">
        <v>11</v>
      </c>
      <c r="Q512" s="16" t="s">
        <v>1156</v>
      </c>
      <c r="R512" s="18" t="s">
        <v>1911</v>
      </c>
      <c r="S512" s="54" t="s">
        <v>1471</v>
      </c>
      <c r="T512" s="54"/>
      <c r="U512" s="69">
        <v>203</v>
      </c>
      <c r="V512" s="45" t="str">
        <f t="shared" si="84"/>
        <v>成長に対する生活空間の影響に就いて</v>
      </c>
      <c r="W512" s="70"/>
      <c r="X512" s="88">
        <v>502</v>
      </c>
      <c r="Y512" s="66"/>
      <c r="Z512" s="16"/>
    </row>
    <row r="513" spans="1:26" s="12" customFormat="1" ht="13.5" hidden="1" customHeight="1">
      <c r="A513" s="18">
        <v>18</v>
      </c>
      <c r="B513" s="15">
        <v>1975</v>
      </c>
      <c r="C513" s="15">
        <v>3</v>
      </c>
      <c r="D513" s="18">
        <v>12</v>
      </c>
      <c r="E513" s="15">
        <v>214</v>
      </c>
      <c r="F513" s="18" t="s">
        <v>7052</v>
      </c>
      <c r="G513" s="16" t="s">
        <v>2916</v>
      </c>
      <c r="H513" s="17"/>
      <c r="I513" s="115" t="str">
        <f t="shared" ca="1" si="78"/>
        <v>.</v>
      </c>
      <c r="J513" s="21" t="s">
        <v>2934</v>
      </c>
      <c r="K513" s="16" t="s">
        <v>1194</v>
      </c>
      <c r="L513" s="16" t="s">
        <v>7004</v>
      </c>
      <c r="M513" s="16" t="s">
        <v>7078</v>
      </c>
      <c r="N513" s="15">
        <v>9</v>
      </c>
      <c r="O513" s="15">
        <v>1974</v>
      </c>
      <c r="P513" s="15">
        <v>11</v>
      </c>
      <c r="Q513" s="16" t="s">
        <v>1156</v>
      </c>
      <c r="R513" s="18" t="s">
        <v>1911</v>
      </c>
      <c r="S513" s="54" t="s">
        <v>1471</v>
      </c>
      <c r="T513" s="54"/>
      <c r="U513" s="69">
        <v>203</v>
      </c>
      <c r="V513" s="45" t="str">
        <f t="shared" si="84"/>
        <v>昼夜交替勤務と生体リズム：司会のまとめ</v>
      </c>
      <c r="W513" s="70"/>
      <c r="X513" s="88">
        <v>503</v>
      </c>
      <c r="Y513" s="66"/>
      <c r="Z513" s="16"/>
    </row>
    <row r="514" spans="1:26" s="12" customFormat="1" ht="13.5" hidden="1" customHeight="1">
      <c r="A514" s="18">
        <v>18</v>
      </c>
      <c r="B514" s="15">
        <v>1975</v>
      </c>
      <c r="C514" s="15">
        <v>3</v>
      </c>
      <c r="D514" s="18">
        <v>11</v>
      </c>
      <c r="E514" s="15">
        <v>213</v>
      </c>
      <c r="F514" s="19" t="s">
        <v>1158</v>
      </c>
      <c r="G514" s="16" t="s">
        <v>3014</v>
      </c>
      <c r="H514" s="17" t="s">
        <v>1157</v>
      </c>
      <c r="I514" s="115" t="str">
        <f t="shared" ca="1" si="78"/>
        <v>.</v>
      </c>
      <c r="J514" s="21" t="s">
        <v>2934</v>
      </c>
      <c r="K514" s="16" t="s">
        <v>1194</v>
      </c>
      <c r="L514" s="16" t="s">
        <v>2918</v>
      </c>
      <c r="M514" s="16" t="s">
        <v>183</v>
      </c>
      <c r="N514" s="15">
        <v>9</v>
      </c>
      <c r="O514" s="15">
        <v>1974</v>
      </c>
      <c r="P514" s="15">
        <v>11</v>
      </c>
      <c r="Q514" s="16" t="s">
        <v>1156</v>
      </c>
      <c r="R514" s="18" t="s">
        <v>1911</v>
      </c>
      <c r="S514" s="54" t="s">
        <v>1471</v>
      </c>
      <c r="T514" s="54"/>
      <c r="U514" s="69">
        <v>203</v>
      </c>
      <c r="V514" s="45" t="str">
        <f t="shared" si="84"/>
        <v>昼夜交替勤務と生体リズム昼夜交替勤務と生体リズム−ホルモンを中心として−</v>
      </c>
      <c r="W514" s="70"/>
      <c r="X514" s="88">
        <v>504</v>
      </c>
      <c r="Y514" s="66"/>
      <c r="Z514" s="16"/>
    </row>
    <row r="515" spans="1:26" s="12" customFormat="1" ht="13.5" hidden="1" customHeight="1">
      <c r="A515" s="18">
        <v>18</v>
      </c>
      <c r="B515" s="15">
        <v>1975</v>
      </c>
      <c r="C515" s="15">
        <v>3</v>
      </c>
      <c r="D515" s="18">
        <v>12</v>
      </c>
      <c r="E515" s="15">
        <v>214</v>
      </c>
      <c r="F515" s="19" t="s">
        <v>1159</v>
      </c>
      <c r="G515" s="16" t="s">
        <v>2841</v>
      </c>
      <c r="H515" s="17" t="s">
        <v>1157</v>
      </c>
      <c r="I515" s="115" t="str">
        <f t="shared" ca="1" si="78"/>
        <v>.</v>
      </c>
      <c r="J515" s="21" t="s">
        <v>2934</v>
      </c>
      <c r="K515" s="16" t="s">
        <v>1194</v>
      </c>
      <c r="L515" s="16" t="s">
        <v>2918</v>
      </c>
      <c r="M515" s="16" t="s">
        <v>183</v>
      </c>
      <c r="N515" s="15">
        <v>9</v>
      </c>
      <c r="O515" s="15">
        <v>1974</v>
      </c>
      <c r="P515" s="15">
        <v>11</v>
      </c>
      <c r="Q515" s="16" t="s">
        <v>1156</v>
      </c>
      <c r="R515" s="18" t="s">
        <v>1911</v>
      </c>
      <c r="S515" s="54" t="s">
        <v>1471</v>
      </c>
      <c r="T515" s="54"/>
      <c r="U515" s="69">
        <v>203</v>
      </c>
      <c r="V515" s="45" t="str">
        <f t="shared" si="84"/>
        <v>昼夜交替勤務と生体リズム若年者2交代勤務の問題点</v>
      </c>
      <c r="W515" s="70"/>
      <c r="X515" s="88">
        <v>505</v>
      </c>
      <c r="Y515" s="66"/>
      <c r="Z515" s="16"/>
    </row>
    <row r="516" spans="1:26" s="12" customFormat="1" ht="13.5" hidden="1" customHeight="1">
      <c r="A516" s="18">
        <v>18</v>
      </c>
      <c r="B516" s="15">
        <v>1975</v>
      </c>
      <c r="C516" s="15">
        <v>3</v>
      </c>
      <c r="D516" s="18">
        <v>12</v>
      </c>
      <c r="E516" s="15">
        <v>214</v>
      </c>
      <c r="F516" s="19" t="s">
        <v>1160</v>
      </c>
      <c r="G516" s="16" t="s">
        <v>3205</v>
      </c>
      <c r="H516" s="17" t="s">
        <v>1157</v>
      </c>
      <c r="I516" s="115" t="str">
        <f t="shared" ca="1" si="78"/>
        <v>.</v>
      </c>
      <c r="J516" s="21" t="s">
        <v>2929</v>
      </c>
      <c r="K516" s="16" t="s">
        <v>1194</v>
      </c>
      <c r="L516" s="16" t="s">
        <v>2918</v>
      </c>
      <c r="M516" s="16" t="s">
        <v>183</v>
      </c>
      <c r="N516" s="15">
        <v>9</v>
      </c>
      <c r="O516" s="15">
        <v>1974</v>
      </c>
      <c r="P516" s="15">
        <v>11</v>
      </c>
      <c r="Q516" s="16" t="s">
        <v>1156</v>
      </c>
      <c r="R516" s="18" t="s">
        <v>1911</v>
      </c>
      <c r="S516" s="54" t="s">
        <v>1471</v>
      </c>
      <c r="T516" s="54"/>
      <c r="U516" s="69">
        <v>203</v>
      </c>
      <c r="V516" s="45" t="str">
        <f t="shared" si="84"/>
        <v>昼夜交替勤務と生体リズム二重構造の交代制が生活へ及ぼす影響</v>
      </c>
      <c r="W516" s="70"/>
      <c r="X516" s="88">
        <v>506</v>
      </c>
      <c r="Y516" s="66"/>
      <c r="Z516" s="16"/>
    </row>
    <row r="517" spans="1:26" s="12" customFormat="1" ht="13.5" hidden="1" customHeight="1">
      <c r="A517" s="18">
        <v>18</v>
      </c>
      <c r="B517" s="15">
        <v>1975</v>
      </c>
      <c r="C517" s="15">
        <v>3</v>
      </c>
      <c r="D517" s="18">
        <v>15</v>
      </c>
      <c r="E517" s="15">
        <v>217</v>
      </c>
      <c r="F517" s="18" t="s">
        <v>7051</v>
      </c>
      <c r="G517" s="16" t="s">
        <v>3207</v>
      </c>
      <c r="H517" s="17"/>
      <c r="I517" s="115" t="str">
        <f t="shared" ca="1" si="78"/>
        <v>.</v>
      </c>
      <c r="J517" s="21" t="s">
        <v>3206</v>
      </c>
      <c r="K517" s="16" t="s">
        <v>1194</v>
      </c>
      <c r="L517" s="16" t="s">
        <v>7004</v>
      </c>
      <c r="M517" s="16" t="s">
        <v>7078</v>
      </c>
      <c r="N517" s="15">
        <v>9</v>
      </c>
      <c r="O517" s="15">
        <v>1974</v>
      </c>
      <c r="P517" s="15">
        <v>11</v>
      </c>
      <c r="Q517" s="16" t="s">
        <v>1156</v>
      </c>
      <c r="R517" s="18" t="s">
        <v>1911</v>
      </c>
      <c r="S517" s="54" t="s">
        <v>1471</v>
      </c>
      <c r="T517" s="54"/>
      <c r="U517" s="69">
        <v>203</v>
      </c>
      <c r="V517" s="45" t="str">
        <f t="shared" si="84"/>
        <v>都市化の人類形質ならびに行動におよぼす影響：司会のまとめ</v>
      </c>
      <c r="W517" s="70"/>
      <c r="X517" s="88">
        <v>507</v>
      </c>
      <c r="Y517" s="66"/>
      <c r="Z517" s="16"/>
    </row>
    <row r="518" spans="1:26" s="12" customFormat="1" ht="13.5" hidden="1" customHeight="1">
      <c r="A518" s="18">
        <v>18</v>
      </c>
      <c r="B518" s="15">
        <v>1975</v>
      </c>
      <c r="C518" s="15">
        <v>3</v>
      </c>
      <c r="D518" s="18">
        <v>13</v>
      </c>
      <c r="E518" s="15">
        <v>215</v>
      </c>
      <c r="F518" s="19" t="s">
        <v>1162</v>
      </c>
      <c r="G518" s="16" t="s">
        <v>3207</v>
      </c>
      <c r="H518" s="17" t="s">
        <v>1161</v>
      </c>
      <c r="I518" s="115" t="str">
        <f t="shared" ca="1" si="78"/>
        <v>.</v>
      </c>
      <c r="J518" s="21" t="s">
        <v>3206</v>
      </c>
      <c r="K518" s="16" t="s">
        <v>1194</v>
      </c>
      <c r="L518" s="16" t="s">
        <v>2918</v>
      </c>
      <c r="M518" s="16" t="s">
        <v>183</v>
      </c>
      <c r="N518" s="15">
        <v>9</v>
      </c>
      <c r="O518" s="15">
        <v>1974</v>
      </c>
      <c r="P518" s="15">
        <v>11</v>
      </c>
      <c r="Q518" s="16" t="s">
        <v>1156</v>
      </c>
      <c r="R518" s="18" t="s">
        <v>1911</v>
      </c>
      <c r="S518" s="54" t="s">
        <v>1471</v>
      </c>
      <c r="T518" s="54"/>
      <c r="U518" s="69">
        <v>203</v>
      </c>
      <c r="V518" s="45" t="str">
        <f t="shared" si="84"/>
        <v>都市化の人類形質ならびに行動におよぼす影響都市化による母子保健の現状と問題点</v>
      </c>
      <c r="W518" s="70"/>
      <c r="X518" s="88">
        <v>508</v>
      </c>
      <c r="Y518" s="66"/>
      <c r="Z518" s="16"/>
    </row>
    <row r="519" spans="1:26" s="12" customFormat="1" ht="13.5" hidden="1" customHeight="1">
      <c r="A519" s="18">
        <v>18</v>
      </c>
      <c r="B519" s="15">
        <v>1975</v>
      </c>
      <c r="C519" s="15">
        <v>3</v>
      </c>
      <c r="D519" s="18">
        <v>13</v>
      </c>
      <c r="E519" s="15">
        <v>215</v>
      </c>
      <c r="F519" s="19" t="s">
        <v>1164</v>
      </c>
      <c r="G519" s="16" t="s">
        <v>2919</v>
      </c>
      <c r="H519" s="17" t="s">
        <v>1161</v>
      </c>
      <c r="I519" s="115" t="str">
        <f t="shared" ca="1" si="78"/>
        <v>.</v>
      </c>
      <c r="J519" s="21" t="s">
        <v>3206</v>
      </c>
      <c r="K519" s="16" t="s">
        <v>1194</v>
      </c>
      <c r="L519" s="16" t="s">
        <v>2918</v>
      </c>
      <c r="M519" s="16" t="s">
        <v>183</v>
      </c>
      <c r="N519" s="15">
        <v>9</v>
      </c>
      <c r="O519" s="15">
        <v>1974</v>
      </c>
      <c r="P519" s="15">
        <v>11</v>
      </c>
      <c r="Q519" s="16" t="s">
        <v>1156</v>
      </c>
      <c r="R519" s="18" t="s">
        <v>1911</v>
      </c>
      <c r="S519" s="54" t="s">
        <v>1471</v>
      </c>
      <c r="T519" s="54"/>
      <c r="U519" s="69">
        <v>203</v>
      </c>
      <c r="V519" s="45" t="str">
        <f t="shared" si="84"/>
        <v>都市化の人類形質ならびに行動におよぼす影響新産都市福山地区における母子保健調査について</v>
      </c>
      <c r="W519" s="70"/>
      <c r="X519" s="88">
        <v>509</v>
      </c>
      <c r="Y519" s="66"/>
      <c r="Z519" s="16"/>
    </row>
    <row r="520" spans="1:26" s="12" customFormat="1" ht="13.5" hidden="1" customHeight="1">
      <c r="A520" s="18">
        <v>18</v>
      </c>
      <c r="B520" s="15">
        <v>1975</v>
      </c>
      <c r="C520" s="15">
        <v>3</v>
      </c>
      <c r="D520" s="18">
        <v>13</v>
      </c>
      <c r="E520" s="15">
        <v>215</v>
      </c>
      <c r="F520" s="19" t="s">
        <v>1165</v>
      </c>
      <c r="G520" s="16" t="s">
        <v>3208</v>
      </c>
      <c r="H520" s="17" t="s">
        <v>1161</v>
      </c>
      <c r="I520" s="115" t="str">
        <f t="shared" ca="1" si="78"/>
        <v>.</v>
      </c>
      <c r="J520" s="21" t="s">
        <v>3206</v>
      </c>
      <c r="K520" s="16" t="s">
        <v>1194</v>
      </c>
      <c r="L520" s="16" t="s">
        <v>2918</v>
      </c>
      <c r="M520" s="16" t="s">
        <v>183</v>
      </c>
      <c r="N520" s="15">
        <v>9</v>
      </c>
      <c r="O520" s="15">
        <v>1974</v>
      </c>
      <c r="P520" s="15">
        <v>11</v>
      </c>
      <c r="Q520" s="16" t="s">
        <v>1156</v>
      </c>
      <c r="R520" s="18" t="s">
        <v>1911</v>
      </c>
      <c r="S520" s="54" t="s">
        <v>1471</v>
      </c>
      <c r="T520" s="54"/>
      <c r="U520" s="69">
        <v>203</v>
      </c>
      <c r="V520" s="45" t="str">
        <f t="shared" si="84"/>
        <v>都市化の人類形質ならびに行動におよぼす影響通学環境の体力作業への影響</v>
      </c>
      <c r="W520" s="70"/>
      <c r="X520" s="88">
        <v>510</v>
      </c>
      <c r="Y520" s="66"/>
      <c r="Z520" s="16"/>
    </row>
    <row r="521" spans="1:26" s="12" customFormat="1" ht="13.5" hidden="1" customHeight="1">
      <c r="A521" s="18">
        <v>18</v>
      </c>
      <c r="B521" s="15">
        <v>1975</v>
      </c>
      <c r="C521" s="15">
        <v>3</v>
      </c>
      <c r="D521" s="18">
        <v>14</v>
      </c>
      <c r="E521" s="15">
        <v>216</v>
      </c>
      <c r="F521" s="19" t="s">
        <v>1166</v>
      </c>
      <c r="G521" s="16" t="s">
        <v>3209</v>
      </c>
      <c r="H521" s="17" t="s">
        <v>1161</v>
      </c>
      <c r="I521" s="115" t="str">
        <f t="shared" ca="1" si="78"/>
        <v>.</v>
      </c>
      <c r="J521" s="21" t="s">
        <v>3206</v>
      </c>
      <c r="K521" s="16" t="s">
        <v>1194</v>
      </c>
      <c r="L521" s="16" t="s">
        <v>2918</v>
      </c>
      <c r="M521" s="16" t="s">
        <v>183</v>
      </c>
      <c r="N521" s="15">
        <v>9</v>
      </c>
      <c r="O521" s="15">
        <v>1974</v>
      </c>
      <c r="P521" s="15">
        <v>11</v>
      </c>
      <c r="Q521" s="16" t="s">
        <v>1156</v>
      </c>
      <c r="R521" s="18" t="s">
        <v>1911</v>
      </c>
      <c r="S521" s="54" t="s">
        <v>1471</v>
      </c>
      <c r="T521" s="54"/>
      <c r="U521" s="69">
        <v>203</v>
      </c>
      <c r="V521" s="45" t="str">
        <f t="shared" si="84"/>
        <v>都市化の人類形質ならびに行動におよぼす影響発育に及ぼす環境騒音の影響</v>
      </c>
      <c r="W521" s="70"/>
      <c r="X521" s="88">
        <v>511</v>
      </c>
      <c r="Y521" s="66"/>
      <c r="Z521" s="16"/>
    </row>
    <row r="522" spans="1:26" s="12" customFormat="1" ht="13.5" hidden="1" customHeight="1">
      <c r="A522" s="18">
        <v>18</v>
      </c>
      <c r="B522" s="15">
        <v>1975</v>
      </c>
      <c r="C522" s="15">
        <v>3</v>
      </c>
      <c r="D522" s="18">
        <v>14</v>
      </c>
      <c r="E522" s="15">
        <v>216</v>
      </c>
      <c r="F522" s="19" t="s">
        <v>1167</v>
      </c>
      <c r="G522" s="16" t="s">
        <v>3210</v>
      </c>
      <c r="H522" s="17" t="s">
        <v>1161</v>
      </c>
      <c r="I522" s="115" t="str">
        <f t="shared" ca="1" si="78"/>
        <v>.</v>
      </c>
      <c r="J522" s="21" t="s">
        <v>3206</v>
      </c>
      <c r="K522" s="16" t="s">
        <v>1194</v>
      </c>
      <c r="L522" s="16" t="s">
        <v>2918</v>
      </c>
      <c r="M522" s="16" t="s">
        <v>183</v>
      </c>
      <c r="N522" s="15">
        <v>9</v>
      </c>
      <c r="O522" s="15">
        <v>1974</v>
      </c>
      <c r="P522" s="15">
        <v>11</v>
      </c>
      <c r="Q522" s="16" t="s">
        <v>1156</v>
      </c>
      <c r="R522" s="18" t="s">
        <v>1911</v>
      </c>
      <c r="S522" s="54" t="s">
        <v>1471</v>
      </c>
      <c r="T522" s="54"/>
      <c r="U522" s="69">
        <v>203</v>
      </c>
      <c r="V522" s="45" t="str">
        <f t="shared" si="84"/>
        <v>都市化の人類形質ならびに行動におよぼす影響都市化に伴う健康度の変化</v>
      </c>
      <c r="W522" s="70"/>
      <c r="X522" s="88">
        <v>512</v>
      </c>
      <c r="Y522" s="66"/>
      <c r="Z522" s="16"/>
    </row>
    <row r="523" spans="1:26" ht="13.5" hidden="1" customHeight="1">
      <c r="A523" s="29">
        <f t="shared" ref="A523:A548" ca="1" si="85">IF(LEN($J523)&gt;0,IF($J523="●",K523,OFFSET(A523,IF(LEN(OFFSET(A523,-1,0))&gt;=1,-1,-2),0)),"")</f>
        <v>18</v>
      </c>
      <c r="B523" s="32">
        <f t="shared" ref="B523:C528" ca="1" si="86">IF(LEN($J523)&gt;0,IF($J523="●",N523,OFFSET(B523,IF(LEN(OFFSET(B523,-1,0))&gt;=1,-1,-2),0)),"")</f>
        <v>1975</v>
      </c>
      <c r="C523" s="32">
        <f t="shared" ca="1" si="86"/>
        <v>3</v>
      </c>
      <c r="D523" s="28">
        <v>15</v>
      </c>
      <c r="E523" s="32">
        <f t="shared" ref="E523:E548" ca="1" si="87">IF(LEN($J523)&gt;0,IF($J523="●",U523,IF(LEN(D523)&gt;0,U523+D523-1,"")),"")</f>
        <v>217</v>
      </c>
      <c r="F523" s="28" t="str">
        <f>IF(RIGHT(L523,1)=$W$24,"",M523&amp;$W$25)&amp;J523&amp;$W$22&amp;K523&amp;IF(AND(LEN(N523)&gt;0,LEN(N523)&lt;4)," 第"&amp;N523&amp;$W$21,N523)&amp;$W$23&amp;O523&amp;"/"&amp;P523&amp;IF(RIGHT(L523,1)=$W$24,"/"&amp;Q523,"")&amp;"、"&amp;S523&amp;"、"&amp;R523&amp;IF(LEN(H523)&gt;0,$W$27&amp;H523,"")&amp;IF(RIGHT(L523,1)=$W$24,"",$W$26)</f>
        <v>開催記(シンポジウム．全 第9回　1974/11、福岡大学、福岡市)</v>
      </c>
      <c r="G523" s="40" t="s">
        <v>314</v>
      </c>
      <c r="H523" s="43"/>
      <c r="I523" s="115" t="str">
        <f t="shared" ca="1" si="78"/>
        <v>.</v>
      </c>
      <c r="J523" s="40" t="s">
        <v>2164</v>
      </c>
      <c r="K523" s="40" t="s">
        <v>1194</v>
      </c>
      <c r="L523" s="40" t="s">
        <v>6949</v>
      </c>
      <c r="M523" s="40" t="s">
        <v>313</v>
      </c>
      <c r="N523" s="47">
        <v>9</v>
      </c>
      <c r="O523" s="47">
        <v>1974</v>
      </c>
      <c r="P523" s="47">
        <v>11</v>
      </c>
      <c r="Q523" s="40" t="s">
        <v>1156</v>
      </c>
      <c r="R523" s="40" t="s">
        <v>1911</v>
      </c>
      <c r="S523" s="53" t="s">
        <v>1471</v>
      </c>
      <c r="T523" s="53"/>
      <c r="U523" s="31">
        <f t="shared" ref="U523:U548" ca="1" si="88">IF(LEN($J523)&gt;0,IF($J523="●",Q523,OFFSET(U523,IF(LEN(OFFSET(U523,-1,0))&gt;=1,-1,-2),0)),"")</f>
        <v>203</v>
      </c>
      <c r="V523" s="45" t="str">
        <f t="shared" si="84"/>
        <v>開催記(シンポジウム．全 第9回　1974/11、福岡大学、福岡市)</v>
      </c>
      <c r="W523" s="51"/>
      <c r="X523" s="88">
        <v>513</v>
      </c>
      <c r="Y523" s="65"/>
      <c r="Z523" s="46"/>
    </row>
    <row r="524" spans="1:26" ht="13.5" hidden="1" customHeight="1">
      <c r="A524" s="29">
        <f t="shared" ca="1" si="85"/>
        <v>18</v>
      </c>
      <c r="B524" s="32">
        <f t="shared" ca="1" si="86"/>
        <v>1975</v>
      </c>
      <c r="C524" s="32">
        <f t="shared" ca="1" si="86"/>
        <v>3</v>
      </c>
      <c r="D524" s="28">
        <v>15</v>
      </c>
      <c r="E524" s="32">
        <f t="shared" ca="1" si="87"/>
        <v>217</v>
      </c>
      <c r="F524" s="40" t="s">
        <v>1168</v>
      </c>
      <c r="G524" s="40" t="s">
        <v>1169</v>
      </c>
      <c r="H524" s="43"/>
      <c r="I524" s="115" t="str">
        <f t="shared" ref="I524:I587" ca="1" si="89">IF(OR($S$1,IF($N$2,OFFSET($O$2,0,ISERROR(FIND($F$2,OFFSET($G524,0,$T$2)))+$S$2),0)+IF($N$3,OFFSET($O$3,0,ISERROR(FIND($F$3,OFFSET($G524,0,$T$3)))+$S$3),0)+IF($N$4,OFFSET($O$4,0,ISERROR(FIND($F$4,OFFSET($G524,0,$T$4)))+$S$4),0)+IF($N$5,OFFSET($O$5,0,ISERROR(FIND($F$5,OFFSET($G524,0,$T$5)))+$S$5),0)+IF($N$6,OFFSET($O$6,0,ISERROR(FIND($F$6,OFFSET($G524,0,$T$6)))+$S$6),0)+IF($N$7,OFFSET($O$7,0,ISERROR(FIND($F$7,OFFSET($G524,0,$T$7)))+$S$7),0)+IF($N$8,OFFSET($O$8,0,ISERROR(FIND($F$8,OFFSET($G524,0,$T$8)))+$S$8),0)&gt;$Y$1),$W$28,$W$29)</f>
        <v>.</v>
      </c>
      <c r="J524" s="40" t="s">
        <v>2164</v>
      </c>
      <c r="K524" s="40" t="s">
        <v>1194</v>
      </c>
      <c r="L524" s="40" t="s">
        <v>313</v>
      </c>
      <c r="M524" s="40" t="s">
        <v>7616</v>
      </c>
      <c r="N524" s="47">
        <v>9</v>
      </c>
      <c r="O524" s="47">
        <v>1974</v>
      </c>
      <c r="P524" s="47">
        <v>11</v>
      </c>
      <c r="Q524" s="40" t="s">
        <v>1156</v>
      </c>
      <c r="R524" s="40" t="s">
        <v>1911</v>
      </c>
      <c r="S524" s="53" t="s">
        <v>1471</v>
      </c>
      <c r="T524" s="53"/>
      <c r="U524" s="31">
        <f t="shared" ca="1" si="88"/>
        <v>203</v>
      </c>
      <c r="V524" s="45" t="str">
        <f t="shared" si="84"/>
        <v>人類働態学研究会第9会大会に出席して</v>
      </c>
      <c r="W524" s="51"/>
      <c r="X524" s="88">
        <v>514</v>
      </c>
      <c r="Y524" s="65"/>
      <c r="Z524" s="46"/>
    </row>
    <row r="525" spans="1:26" ht="13.5" hidden="1" customHeight="1">
      <c r="A525" s="29">
        <f t="shared" ca="1" si="85"/>
        <v>18</v>
      </c>
      <c r="B525" s="32">
        <f t="shared" ca="1" si="86"/>
        <v>1975</v>
      </c>
      <c r="C525" s="32">
        <f t="shared" ca="1" si="86"/>
        <v>3</v>
      </c>
      <c r="D525" s="28">
        <v>16</v>
      </c>
      <c r="E525" s="32">
        <f t="shared" ca="1" si="87"/>
        <v>218</v>
      </c>
      <c r="F525" s="40" t="s">
        <v>1170</v>
      </c>
      <c r="G525" s="40" t="s">
        <v>1171</v>
      </c>
      <c r="H525" s="43" t="s">
        <v>7139</v>
      </c>
      <c r="I525" s="115" t="str">
        <f t="shared" ca="1" si="89"/>
        <v>.</v>
      </c>
      <c r="J525" s="40" t="s">
        <v>7205</v>
      </c>
      <c r="K525" s="40"/>
      <c r="L525" s="43"/>
      <c r="M525" s="40" t="s">
        <v>7630</v>
      </c>
      <c r="N525" s="47"/>
      <c r="O525" s="47"/>
      <c r="P525" s="47"/>
      <c r="Q525" s="40"/>
      <c r="R525" s="40"/>
      <c r="S525" s="48"/>
      <c r="T525" s="48"/>
      <c r="U525" s="31">
        <f t="shared" ca="1" si="88"/>
        <v>203</v>
      </c>
      <c r="V525" s="45" t="str">
        <f t="shared" si="84"/>
        <v>働態学エルゴロジー雑感</v>
      </c>
      <c r="W525" s="51"/>
      <c r="X525" s="88">
        <v>515</v>
      </c>
      <c r="Y525" s="65"/>
      <c r="Z525" s="46"/>
    </row>
    <row r="526" spans="1:26" ht="13.5" hidden="1" customHeight="1">
      <c r="A526" s="29">
        <f t="shared" ca="1" si="85"/>
        <v>18</v>
      </c>
      <c r="B526" s="32">
        <f t="shared" ca="1" si="86"/>
        <v>1975</v>
      </c>
      <c r="C526" s="32">
        <f t="shared" ca="1" si="86"/>
        <v>3</v>
      </c>
      <c r="D526" s="28">
        <v>17</v>
      </c>
      <c r="E526" s="32">
        <f t="shared" ca="1" si="87"/>
        <v>219</v>
      </c>
      <c r="F526" s="40" t="s">
        <v>1172</v>
      </c>
      <c r="G526" s="40" t="s">
        <v>1173</v>
      </c>
      <c r="H526" s="43" t="s">
        <v>7140</v>
      </c>
      <c r="I526" s="115" t="str">
        <f t="shared" ca="1" si="89"/>
        <v>.</v>
      </c>
      <c r="J526" s="40" t="s">
        <v>7205</v>
      </c>
      <c r="K526" s="40"/>
      <c r="L526" s="43"/>
      <c r="M526" s="40" t="s">
        <v>7630</v>
      </c>
      <c r="N526" s="47"/>
      <c r="O526" s="47"/>
      <c r="P526" s="47"/>
      <c r="Q526" s="40"/>
      <c r="R526" s="40"/>
      <c r="S526" s="48"/>
      <c r="T526" s="48"/>
      <c r="U526" s="31">
        <f t="shared" ca="1" si="88"/>
        <v>203</v>
      </c>
      <c r="V526" s="45" t="str">
        <f t="shared" si="84"/>
        <v>生活環境生活環境の変化における働態</v>
      </c>
      <c r="W526" s="51"/>
      <c r="X526" s="88">
        <v>516</v>
      </c>
      <c r="Y526" s="65"/>
      <c r="Z526" s="46"/>
    </row>
    <row r="527" spans="1:26" ht="13.5" hidden="1" customHeight="1">
      <c r="A527" s="29">
        <f t="shared" ca="1" si="85"/>
        <v>18</v>
      </c>
      <c r="B527" s="32">
        <f t="shared" ca="1" si="86"/>
        <v>1975</v>
      </c>
      <c r="C527" s="32">
        <f t="shared" ca="1" si="86"/>
        <v>3</v>
      </c>
      <c r="D527" s="28">
        <v>17</v>
      </c>
      <c r="E527" s="32">
        <f t="shared" ca="1" si="87"/>
        <v>219</v>
      </c>
      <c r="F527" s="40" t="s">
        <v>1174</v>
      </c>
      <c r="G527" s="40" t="s">
        <v>1163</v>
      </c>
      <c r="H527" s="43" t="s">
        <v>7207</v>
      </c>
      <c r="I527" s="115" t="str">
        <f t="shared" ca="1" si="89"/>
        <v>.</v>
      </c>
      <c r="J527" s="40" t="s">
        <v>1700</v>
      </c>
      <c r="K527" s="40" t="s">
        <v>678</v>
      </c>
      <c r="L527" s="43"/>
      <c r="M527" s="40" t="s">
        <v>7636</v>
      </c>
      <c r="N527" s="47"/>
      <c r="O527" s="47"/>
      <c r="P527" s="47"/>
      <c r="Q527" s="40"/>
      <c r="R527" s="40"/>
      <c r="S527" s="48"/>
      <c r="T527" s="48"/>
      <c r="U527" s="31">
        <f t="shared" ca="1" si="88"/>
        <v>203</v>
      </c>
      <c r="V527" s="45" t="str">
        <f t="shared" si="84"/>
        <v>人類働態学、国際エルゴロジー国際会議問題</v>
      </c>
      <c r="W527" s="51"/>
      <c r="X527" s="88">
        <v>517</v>
      </c>
      <c r="Y527" s="65"/>
      <c r="Z527" s="46"/>
    </row>
    <row r="528" spans="1:26" ht="13.5" hidden="1" customHeight="1">
      <c r="A528" s="29">
        <f t="shared" ca="1" si="85"/>
        <v>18</v>
      </c>
      <c r="B528" s="32">
        <f t="shared" ca="1" si="86"/>
        <v>1975</v>
      </c>
      <c r="C528" s="32">
        <f t="shared" ca="1" si="86"/>
        <v>3</v>
      </c>
      <c r="D528" s="28">
        <v>18</v>
      </c>
      <c r="E528" s="32">
        <f t="shared" ca="1" si="87"/>
        <v>220</v>
      </c>
      <c r="F528" s="28" t="str">
        <f t="shared" ref="F528:F531" si="90">H528&amp;IF(LEN(O528)&gt;0,$W$18&amp;IF(LEN(O528)&gt;3,O528&amp;"年度","第"&amp;O528&amp;IF(LEN(P528)&gt;0,"期","回"))&amp;IF(LEN(P528)&gt;0,"第"&amp;P528&amp;"回",""),"")</f>
        <v>総会：第14回</v>
      </c>
      <c r="G528" s="40"/>
      <c r="H528" s="40" t="s">
        <v>7100</v>
      </c>
      <c r="I528" s="115" t="str">
        <f t="shared" ca="1" si="89"/>
        <v>.</v>
      </c>
      <c r="J528" s="40" t="s">
        <v>7111</v>
      </c>
      <c r="K528" s="40" t="s">
        <v>1050</v>
      </c>
      <c r="L528" s="40" t="s">
        <v>7100</v>
      </c>
      <c r="M528" s="40"/>
      <c r="N528" s="47"/>
      <c r="O528" s="47">
        <v>14</v>
      </c>
      <c r="P528" s="47"/>
      <c r="Q528" s="40"/>
      <c r="R528" s="40"/>
      <c r="S528" s="48"/>
      <c r="T528" s="48"/>
      <c r="U528" s="31">
        <f t="shared" ca="1" si="88"/>
        <v>203</v>
      </c>
      <c r="V528" s="45" t="str">
        <f t="shared" si="84"/>
        <v>総会総会：第14回</v>
      </c>
      <c r="W528" s="51"/>
      <c r="X528" s="88">
        <v>518</v>
      </c>
      <c r="Y528" s="65"/>
      <c r="Z528" s="46"/>
    </row>
    <row r="529" spans="1:26" ht="13.5" hidden="1" customHeight="1">
      <c r="A529" s="29">
        <f t="shared" ca="1" si="85"/>
        <v>18</v>
      </c>
      <c r="B529" s="32">
        <f ca="1">IF(LEN($J529)&gt;0,IF($J529="●",O529,OFFSET(B529,IF(LEN(OFFSET(B529,-1,0))&gt;=1,-1,-2),0)),"")</f>
        <v>1975</v>
      </c>
      <c r="C529" s="32">
        <f ca="1">IF(LEN($J529)&gt;0,IF($J529="●",P529,OFFSET(C529,IF(LEN(OFFSET(C529,-1,0))&gt;=1,-1,-2),0)),"")</f>
        <v>3</v>
      </c>
      <c r="D529" s="28">
        <v>18</v>
      </c>
      <c r="E529" s="32">
        <f t="shared" ca="1" si="87"/>
        <v>220</v>
      </c>
      <c r="F529" s="28" t="str">
        <f t="shared" si="90"/>
        <v>幹事会：第3期第1回</v>
      </c>
      <c r="G529" s="40"/>
      <c r="H529" s="40" t="s">
        <v>7101</v>
      </c>
      <c r="I529" s="115" t="str">
        <f t="shared" ca="1" si="89"/>
        <v>.</v>
      </c>
      <c r="J529" s="40" t="s">
        <v>7111</v>
      </c>
      <c r="K529" s="40" t="s">
        <v>1050</v>
      </c>
      <c r="L529" s="40" t="s">
        <v>7103</v>
      </c>
      <c r="M529" s="40"/>
      <c r="N529" s="47"/>
      <c r="O529" s="47">
        <v>3</v>
      </c>
      <c r="P529" s="47">
        <v>1</v>
      </c>
      <c r="Q529" s="40"/>
      <c r="R529" s="40"/>
      <c r="S529" s="48"/>
      <c r="T529" s="48"/>
      <c r="U529" s="31">
        <f t="shared" ca="1" si="88"/>
        <v>203</v>
      </c>
      <c r="V529" s="45" t="str">
        <f t="shared" si="84"/>
        <v>幹事会幹事会：第3期第1回</v>
      </c>
      <c r="W529" s="51"/>
      <c r="X529" s="88">
        <v>519</v>
      </c>
      <c r="Y529" s="65"/>
      <c r="Z529" s="46"/>
    </row>
    <row r="530" spans="1:26" ht="13.5" hidden="1" customHeight="1">
      <c r="A530" s="29">
        <f t="shared" ca="1" si="85"/>
        <v>18</v>
      </c>
      <c r="B530" s="32">
        <f ca="1">IF(LEN($J530)&gt;0,IF($J530="●",O530,OFFSET(B530,IF(LEN(OFFSET(B530,-1,0))&gt;=1,-1,-2),0)),"")</f>
        <v>1975</v>
      </c>
      <c r="C530" s="32">
        <f ca="1">IF(LEN($J530)&gt;0,IF($J530="●",P530,OFFSET(C530,IF(LEN(OFFSET(C530,-1,0))&gt;=1,-1,-2),0)),"")</f>
        <v>3</v>
      </c>
      <c r="D530" s="28">
        <v>18</v>
      </c>
      <c r="E530" s="32">
        <f t="shared" ca="1" si="87"/>
        <v>220</v>
      </c>
      <c r="F530" s="28" t="str">
        <f t="shared" si="90"/>
        <v>幹事会：第3期第2回</v>
      </c>
      <c r="G530" s="40"/>
      <c r="H530" s="40" t="s">
        <v>7101</v>
      </c>
      <c r="I530" s="115" t="str">
        <f t="shared" ca="1" si="89"/>
        <v>.</v>
      </c>
      <c r="J530" s="40" t="s">
        <v>7111</v>
      </c>
      <c r="K530" s="40" t="s">
        <v>1050</v>
      </c>
      <c r="L530" s="40" t="s">
        <v>7103</v>
      </c>
      <c r="M530" s="40"/>
      <c r="N530" s="47"/>
      <c r="O530" s="47">
        <v>3</v>
      </c>
      <c r="P530" s="47">
        <v>2</v>
      </c>
      <c r="Q530" s="40"/>
      <c r="R530" s="40"/>
      <c r="S530" s="48"/>
      <c r="T530" s="48"/>
      <c r="U530" s="31">
        <f t="shared" ca="1" si="88"/>
        <v>203</v>
      </c>
      <c r="V530" s="45" t="str">
        <f t="shared" si="84"/>
        <v>幹事会幹事会：第3期第2回</v>
      </c>
      <c r="W530" s="51"/>
      <c r="X530" s="88">
        <v>520</v>
      </c>
      <c r="Y530" s="65"/>
      <c r="Z530" s="46"/>
    </row>
    <row r="531" spans="1:26" ht="13.5" hidden="1" customHeight="1">
      <c r="A531" s="29">
        <f t="shared" ca="1" si="85"/>
        <v>18</v>
      </c>
      <c r="B531" s="32">
        <f t="shared" ref="B531:B548" ca="1" si="91">IF(LEN($J531)&gt;0,IF($J531="●",N531,OFFSET(B531,IF(LEN(OFFSET(B531,-1,0))&gt;=1,-1,-2),0)),"")</f>
        <v>1975</v>
      </c>
      <c r="C531" s="32">
        <f t="shared" ref="C531:C548" ca="1" si="92">IF(LEN($J531)&gt;0,IF($J531="●",O531,OFFSET(C531,IF(LEN(OFFSET(C531,-1,0))&gt;=1,-1,-2),0)),"")</f>
        <v>3</v>
      </c>
      <c r="D531" s="28">
        <v>18</v>
      </c>
      <c r="E531" s="32">
        <f t="shared" ca="1" si="87"/>
        <v>220</v>
      </c>
      <c r="F531" s="28" t="str">
        <f t="shared" si="90"/>
        <v>JHE編集会議：第9回</v>
      </c>
      <c r="G531" s="40"/>
      <c r="H531" s="40" t="s">
        <v>1148</v>
      </c>
      <c r="I531" s="115" t="str">
        <f t="shared" ca="1" si="89"/>
        <v>.</v>
      </c>
      <c r="J531" s="40" t="s">
        <v>7111</v>
      </c>
      <c r="K531" s="40" t="s">
        <v>1050</v>
      </c>
      <c r="L531" s="40" t="s">
        <v>7773</v>
      </c>
      <c r="M531" s="40"/>
      <c r="N531" s="47"/>
      <c r="O531" s="47">
        <v>9</v>
      </c>
      <c r="P531" s="47"/>
      <c r="Q531" s="40"/>
      <c r="R531" s="40"/>
      <c r="S531" s="48"/>
      <c r="T531" s="48"/>
      <c r="U531" s="31">
        <f t="shared" ca="1" si="88"/>
        <v>203</v>
      </c>
      <c r="V531" s="45" t="str">
        <f t="shared" si="84"/>
        <v>JHE編集会議JHE編集会議：第9回</v>
      </c>
      <c r="W531" s="51"/>
      <c r="X531" s="88">
        <v>521</v>
      </c>
      <c r="Y531" s="65"/>
      <c r="Z531" s="46"/>
    </row>
    <row r="532" spans="1:26" ht="13.5" hidden="1" customHeight="1">
      <c r="A532" s="29">
        <f t="shared" ca="1" si="85"/>
        <v>18</v>
      </c>
      <c r="B532" s="32">
        <f t="shared" ca="1" si="91"/>
        <v>1975</v>
      </c>
      <c r="C532" s="32">
        <f t="shared" ca="1" si="92"/>
        <v>3</v>
      </c>
      <c r="D532" s="28">
        <v>18</v>
      </c>
      <c r="E532" s="32">
        <f t="shared" ca="1" si="87"/>
        <v>220</v>
      </c>
      <c r="F532" s="40" t="s">
        <v>1175</v>
      </c>
      <c r="G532" s="40"/>
      <c r="H532" s="43"/>
      <c r="I532" s="115" t="str">
        <f t="shared" ca="1" si="89"/>
        <v>.</v>
      </c>
      <c r="J532" s="40" t="s">
        <v>1487</v>
      </c>
      <c r="K532" s="40" t="s">
        <v>2555</v>
      </c>
      <c r="L532" s="40" t="s">
        <v>7615</v>
      </c>
      <c r="M532" s="40" t="s">
        <v>2638</v>
      </c>
      <c r="N532" s="47">
        <v>10</v>
      </c>
      <c r="O532" s="47">
        <v>1975</v>
      </c>
      <c r="P532" s="47">
        <v>6</v>
      </c>
      <c r="Q532" s="40" t="s">
        <v>1176</v>
      </c>
      <c r="R532" s="40" t="s">
        <v>1177</v>
      </c>
      <c r="S532" s="48" t="s">
        <v>1178</v>
      </c>
      <c r="T532" s="48"/>
      <c r="U532" s="31">
        <f t="shared" ca="1" si="88"/>
        <v>203</v>
      </c>
      <c r="V532" s="45" t="str">
        <f t="shared" si="84"/>
        <v>人類働態学研究会第10回大会のお知らせ</v>
      </c>
      <c r="W532" s="51"/>
      <c r="X532" s="88">
        <v>522</v>
      </c>
      <c r="Y532" s="65"/>
      <c r="Z532" s="46"/>
    </row>
    <row r="533" spans="1:26" ht="13.5" hidden="1" customHeight="1">
      <c r="A533" s="29">
        <f t="shared" ca="1" si="85"/>
        <v>18</v>
      </c>
      <c r="B533" s="32">
        <f t="shared" ca="1" si="91"/>
        <v>1975</v>
      </c>
      <c r="C533" s="32">
        <f t="shared" ca="1" si="92"/>
        <v>3</v>
      </c>
      <c r="D533" s="28">
        <v>18</v>
      </c>
      <c r="E533" s="32">
        <f t="shared" ca="1" si="87"/>
        <v>220</v>
      </c>
      <c r="F533" s="40" t="s">
        <v>1289</v>
      </c>
      <c r="G533" s="40"/>
      <c r="H533" s="43"/>
      <c r="I533" s="115" t="str">
        <f t="shared" ca="1" si="89"/>
        <v>.</v>
      </c>
      <c r="J533" s="40" t="s">
        <v>7111</v>
      </c>
      <c r="K533" s="40" t="s">
        <v>2762</v>
      </c>
      <c r="L533" s="40" t="s">
        <v>2724</v>
      </c>
      <c r="M533" s="40"/>
      <c r="N533" s="47"/>
      <c r="O533" s="47"/>
      <c r="P533" s="47"/>
      <c r="Q533" s="40"/>
      <c r="R533" s="40"/>
      <c r="S533" s="48"/>
      <c r="T533" s="48"/>
      <c r="U533" s="31">
        <f t="shared" ca="1" si="88"/>
        <v>203</v>
      </c>
      <c r="V533" s="45" t="str">
        <f t="shared" si="84"/>
        <v>編集後記</v>
      </c>
      <c r="W533" s="51"/>
      <c r="X533" s="88">
        <v>523</v>
      </c>
      <c r="Y533" s="65"/>
      <c r="Z533" s="46"/>
    </row>
    <row r="534" spans="1:26" ht="13.5" hidden="1" customHeight="1">
      <c r="A534" s="29" t="str">
        <f t="shared" ca="1" si="85"/>
        <v>19</v>
      </c>
      <c r="B534" s="32">
        <f t="shared" ca="1" si="91"/>
        <v>1975</v>
      </c>
      <c r="C534" s="32">
        <f t="shared" ca="1" si="92"/>
        <v>6</v>
      </c>
      <c r="D534" s="28">
        <v>0</v>
      </c>
      <c r="E534" s="32" t="str">
        <f t="shared" ca="1" si="87"/>
        <v>221</v>
      </c>
      <c r="F534" s="28" t="str">
        <f ca="1">$W$11&amp;$A534&amp;$W$12&amp;B534&amp;$W$13&amp;TEXT($C534,"00")&amp;$W$14&amp;TEXT($P534,"00")&amp;IF(LEN(U534)&gt;=1,$W$15&amp;$U534&amp;$W$16,"")&amp;$W$17&amp;$H534</f>
        <v>第19号1975年06/01[221]:健康について／JHE3.1</v>
      </c>
      <c r="G534" s="40"/>
      <c r="H534" s="43" t="s">
        <v>6850</v>
      </c>
      <c r="I534" s="115" t="str">
        <f t="shared" ca="1" si="89"/>
        <v>.</v>
      </c>
      <c r="J534" s="40" t="s">
        <v>1179</v>
      </c>
      <c r="K534" s="40" t="s">
        <v>2193</v>
      </c>
      <c r="L534" s="43"/>
      <c r="M534" s="40"/>
      <c r="N534" s="47">
        <v>1975</v>
      </c>
      <c r="O534" s="47">
        <v>6</v>
      </c>
      <c r="P534" s="47">
        <v>1</v>
      </c>
      <c r="Q534" s="40" t="s">
        <v>1930</v>
      </c>
      <c r="R534" s="40"/>
      <c r="S534" s="48"/>
      <c r="T534" s="48"/>
      <c r="U534" s="31" t="str">
        <f t="shared" ca="1" si="88"/>
        <v>221</v>
      </c>
      <c r="V534" s="45" t="str">
        <f t="shared" ca="1" si="84"/>
        <v>健康について／JHE3.1第19号1975年06/01[221]:健康について／JHE3.1</v>
      </c>
      <c r="W534" s="51"/>
      <c r="X534" s="88">
        <v>524</v>
      </c>
      <c r="Y534" s="65"/>
      <c r="Z534" s="46"/>
    </row>
    <row r="535" spans="1:26" ht="13.5" hidden="1" customHeight="1">
      <c r="A535" s="29" t="str">
        <f t="shared" ca="1" si="85"/>
        <v>19</v>
      </c>
      <c r="B535" s="32">
        <f t="shared" ca="1" si="91"/>
        <v>1975</v>
      </c>
      <c r="C535" s="32">
        <f t="shared" ca="1" si="92"/>
        <v>6</v>
      </c>
      <c r="D535" s="28">
        <v>1</v>
      </c>
      <c r="E535" s="32">
        <f t="shared" ca="1" si="87"/>
        <v>221</v>
      </c>
      <c r="F535" s="40" t="s">
        <v>1931</v>
      </c>
      <c r="G535" s="40" t="s">
        <v>7848</v>
      </c>
      <c r="H535" s="43" t="s">
        <v>7141</v>
      </c>
      <c r="I535" s="115" t="str">
        <f t="shared" ca="1" si="89"/>
        <v>.</v>
      </c>
      <c r="J535" s="40" t="s">
        <v>7205</v>
      </c>
      <c r="K535" s="40"/>
      <c r="L535" s="43"/>
      <c r="M535" s="40" t="s">
        <v>2303</v>
      </c>
      <c r="N535" s="47"/>
      <c r="O535" s="47"/>
      <c r="P535" s="47"/>
      <c r="Q535" s="40"/>
      <c r="R535" s="40"/>
      <c r="S535" s="48"/>
      <c r="T535" s="48"/>
      <c r="U535" s="31" t="str">
        <f t="shared" ca="1" si="88"/>
        <v>221</v>
      </c>
      <c r="V535" s="45" t="str">
        <f t="shared" si="84"/>
        <v>健康健康について</v>
      </c>
      <c r="W535" s="51"/>
      <c r="X535" s="88">
        <v>525</v>
      </c>
      <c r="Y535" s="65"/>
      <c r="Z535" s="46"/>
    </row>
    <row r="536" spans="1:26" ht="13.5" hidden="1" customHeight="1">
      <c r="A536" s="29" t="str">
        <f t="shared" ca="1" si="85"/>
        <v>19</v>
      </c>
      <c r="B536" s="32">
        <f t="shared" ca="1" si="91"/>
        <v>1975</v>
      </c>
      <c r="C536" s="32">
        <f t="shared" ca="1" si="92"/>
        <v>6</v>
      </c>
      <c r="D536" s="28">
        <v>2</v>
      </c>
      <c r="E536" s="32">
        <f t="shared" ca="1" si="87"/>
        <v>222</v>
      </c>
      <c r="F536" s="40" t="s">
        <v>1932</v>
      </c>
      <c r="G536" s="40" t="s">
        <v>1933</v>
      </c>
      <c r="H536" s="43" t="s">
        <v>7139</v>
      </c>
      <c r="I536" s="115" t="str">
        <f t="shared" ca="1" si="89"/>
        <v>.</v>
      </c>
      <c r="J536" s="40" t="s">
        <v>7205</v>
      </c>
      <c r="K536" s="40"/>
      <c r="L536" s="43" t="s">
        <v>2008</v>
      </c>
      <c r="M536" s="40"/>
      <c r="N536" s="47"/>
      <c r="O536" s="47"/>
      <c r="P536" s="47"/>
      <c r="Q536" s="40"/>
      <c r="R536" s="40"/>
      <c r="S536" s="48"/>
      <c r="T536" s="48"/>
      <c r="U536" s="31" t="str">
        <f t="shared" ca="1" si="88"/>
        <v>221</v>
      </c>
      <c r="V536" s="45" t="str">
        <f t="shared" si="84"/>
        <v>働態学働態の窓（5）</v>
      </c>
      <c r="W536" s="51"/>
      <c r="X536" s="88">
        <v>526</v>
      </c>
      <c r="Y536" s="65"/>
      <c r="Z536" s="46"/>
    </row>
    <row r="537" spans="1:26" ht="13.5" hidden="1" customHeight="1">
      <c r="A537" s="29" t="str">
        <f t="shared" ca="1" si="85"/>
        <v>19</v>
      </c>
      <c r="B537" s="32">
        <f t="shared" ca="1" si="91"/>
        <v>1975</v>
      </c>
      <c r="C537" s="32">
        <f t="shared" ca="1" si="92"/>
        <v>6</v>
      </c>
      <c r="D537" s="28">
        <v>3</v>
      </c>
      <c r="E537" s="32">
        <f t="shared" ca="1" si="87"/>
        <v>223</v>
      </c>
      <c r="F537" s="28" t="str">
        <f>"J.H.E.（Vol."&amp;N537&amp;" No."&amp;O537&amp;", "&amp;P537&amp;"/"&amp;Q537&amp;"）"</f>
        <v>J.H.E.（Vol.3 No.1, 1974/9）</v>
      </c>
      <c r="G537" s="40"/>
      <c r="H537" s="43"/>
      <c r="I537" s="115" t="str">
        <f t="shared" ca="1" si="89"/>
        <v>.</v>
      </c>
      <c r="J537" s="40" t="s">
        <v>7111</v>
      </c>
      <c r="K537" s="40" t="s">
        <v>1199</v>
      </c>
      <c r="L537" s="40" t="s">
        <v>1921</v>
      </c>
      <c r="M537" s="40" t="s">
        <v>7108</v>
      </c>
      <c r="N537" s="47">
        <v>3</v>
      </c>
      <c r="O537" s="47">
        <v>1</v>
      </c>
      <c r="P537" s="47">
        <v>1974</v>
      </c>
      <c r="Q537" s="40" t="s">
        <v>1249</v>
      </c>
      <c r="R537" s="40"/>
      <c r="S537" s="48"/>
      <c r="T537" s="48"/>
      <c r="U537" s="31" t="str">
        <f t="shared" ca="1" si="88"/>
        <v>221</v>
      </c>
      <c r="V537" s="45" t="str">
        <f t="shared" si="84"/>
        <v>J.H.E.（Vol.3 No.1, 1974/9）</v>
      </c>
      <c r="W537" s="51"/>
      <c r="X537" s="88">
        <v>527</v>
      </c>
      <c r="Y537" s="65"/>
      <c r="Z537" s="46"/>
    </row>
    <row r="538" spans="1:26" ht="13.5" hidden="1" customHeight="1">
      <c r="A538" s="29" t="str">
        <f t="shared" ca="1" si="85"/>
        <v>19</v>
      </c>
      <c r="B538" s="32">
        <f t="shared" ca="1" si="91"/>
        <v>1975</v>
      </c>
      <c r="C538" s="32">
        <f t="shared" ca="1" si="92"/>
        <v>6</v>
      </c>
      <c r="D538" s="28">
        <v>4</v>
      </c>
      <c r="E538" s="32">
        <f t="shared" ca="1" si="87"/>
        <v>224</v>
      </c>
      <c r="F538" s="40" t="s">
        <v>1934</v>
      </c>
      <c r="G538" s="40" t="s">
        <v>15</v>
      </c>
      <c r="H538" s="43" t="s">
        <v>7142</v>
      </c>
      <c r="I538" s="115" t="str">
        <f t="shared" ca="1" si="89"/>
        <v>.</v>
      </c>
      <c r="J538" s="40" t="s">
        <v>7205</v>
      </c>
      <c r="K538" s="40"/>
      <c r="L538" s="43" t="s">
        <v>810</v>
      </c>
      <c r="M538" s="40"/>
      <c r="N538" s="47"/>
      <c r="O538" s="47"/>
      <c r="P538" s="47"/>
      <c r="Q538" s="40"/>
      <c r="R538" s="40"/>
      <c r="S538" s="48"/>
      <c r="T538" s="48"/>
      <c r="U538" s="31" t="str">
        <f t="shared" ca="1" si="88"/>
        <v>221</v>
      </c>
      <c r="V538" s="45" t="str">
        <f t="shared" si="84"/>
        <v>身体足と靴</v>
      </c>
      <c r="W538" s="51"/>
      <c r="X538" s="88">
        <v>528</v>
      </c>
      <c r="Y538" s="65"/>
      <c r="Z538" s="46"/>
    </row>
    <row r="539" spans="1:26" ht="13.5" hidden="1" customHeight="1">
      <c r="A539" s="29" t="str">
        <f t="shared" ca="1" si="85"/>
        <v>19</v>
      </c>
      <c r="B539" s="32">
        <f t="shared" ca="1" si="91"/>
        <v>1975</v>
      </c>
      <c r="C539" s="32">
        <f t="shared" ca="1" si="92"/>
        <v>6</v>
      </c>
      <c r="D539" s="28">
        <v>5</v>
      </c>
      <c r="E539" s="32">
        <f t="shared" ca="1" si="87"/>
        <v>225</v>
      </c>
      <c r="F539" s="40" t="s">
        <v>1935</v>
      </c>
      <c r="G539" s="40" t="s">
        <v>1936</v>
      </c>
      <c r="H539" s="43" t="s">
        <v>7129</v>
      </c>
      <c r="I539" s="115" t="str">
        <f t="shared" ca="1" si="89"/>
        <v>.</v>
      </c>
      <c r="J539" s="40" t="s">
        <v>7205</v>
      </c>
      <c r="K539" s="40"/>
      <c r="L539" s="43" t="s">
        <v>810</v>
      </c>
      <c r="M539" s="40"/>
      <c r="N539" s="47"/>
      <c r="O539" s="47"/>
      <c r="P539" s="47"/>
      <c r="Q539" s="40"/>
      <c r="R539" s="40"/>
      <c r="S539" s="48"/>
      <c r="T539" s="48"/>
      <c r="U539" s="31" t="str">
        <f t="shared" ca="1" si="88"/>
        <v>221</v>
      </c>
      <c r="V539" s="45" t="str">
        <f t="shared" si="84"/>
        <v>方法野外実験あれこれ</v>
      </c>
      <c r="W539" s="51"/>
      <c r="X539" s="88">
        <v>529</v>
      </c>
      <c r="Y539" s="65"/>
      <c r="Z539" s="46"/>
    </row>
    <row r="540" spans="1:26" ht="13.5" hidden="1" customHeight="1">
      <c r="A540" s="29" t="str">
        <f t="shared" ca="1" si="85"/>
        <v>19</v>
      </c>
      <c r="B540" s="32">
        <f t="shared" ca="1" si="91"/>
        <v>1975</v>
      </c>
      <c r="C540" s="32">
        <f t="shared" ca="1" si="92"/>
        <v>6</v>
      </c>
      <c r="D540" s="28">
        <v>6</v>
      </c>
      <c r="E540" s="32">
        <f t="shared" ca="1" si="87"/>
        <v>226</v>
      </c>
      <c r="F540" s="40" t="s">
        <v>1937</v>
      </c>
      <c r="G540" s="40" t="s">
        <v>7892</v>
      </c>
      <c r="H540" s="43"/>
      <c r="I540" s="115" t="str">
        <f t="shared" ca="1" si="89"/>
        <v>.</v>
      </c>
      <c r="J540" s="40" t="s">
        <v>1700</v>
      </c>
      <c r="K540" s="40" t="s">
        <v>678</v>
      </c>
      <c r="L540" s="43" t="s">
        <v>810</v>
      </c>
      <c r="M540" s="40" t="s">
        <v>7636</v>
      </c>
      <c r="N540" s="47"/>
      <c r="O540" s="47"/>
      <c r="P540" s="47"/>
      <c r="Q540" s="40"/>
      <c r="R540" s="40"/>
      <c r="S540" s="48"/>
      <c r="T540" s="48"/>
      <c r="U540" s="31" t="str">
        <f t="shared" ca="1" si="88"/>
        <v>221</v>
      </c>
      <c r="V540" s="45" t="str">
        <f t="shared" si="84"/>
        <v>国際会議偶感</v>
      </c>
      <c r="W540" s="51"/>
      <c r="X540" s="88">
        <v>530</v>
      </c>
      <c r="Y540" s="65"/>
      <c r="Z540" s="46"/>
    </row>
    <row r="541" spans="1:26" ht="13.5" hidden="1" customHeight="1">
      <c r="A541" s="29" t="str">
        <f t="shared" ca="1" si="85"/>
        <v>19</v>
      </c>
      <c r="B541" s="32">
        <f t="shared" ca="1" si="91"/>
        <v>1975</v>
      </c>
      <c r="C541" s="32">
        <f t="shared" ca="1" si="92"/>
        <v>6</v>
      </c>
      <c r="D541" s="28">
        <v>6</v>
      </c>
      <c r="E541" s="32">
        <f t="shared" ca="1" si="87"/>
        <v>226</v>
      </c>
      <c r="F541" s="40" t="s">
        <v>1938</v>
      </c>
      <c r="G541" s="40"/>
      <c r="H541" s="43"/>
      <c r="I541" s="115" t="str">
        <f t="shared" ca="1" si="89"/>
        <v>.</v>
      </c>
      <c r="J541" s="40" t="s">
        <v>7111</v>
      </c>
      <c r="K541" s="40" t="s">
        <v>1199</v>
      </c>
      <c r="L541" s="40" t="s">
        <v>1299</v>
      </c>
      <c r="M541" s="40"/>
      <c r="N541" s="47"/>
      <c r="O541" s="47"/>
      <c r="P541" s="47"/>
      <c r="Q541" s="40"/>
      <c r="R541" s="40"/>
      <c r="S541" s="48"/>
      <c r="T541" s="48"/>
      <c r="U541" s="31" t="str">
        <f t="shared" ca="1" si="88"/>
        <v>221</v>
      </c>
      <c r="V541" s="45" t="str">
        <f t="shared" si="84"/>
        <v>J.H.E.刊行助成会員募集のお願い</v>
      </c>
      <c r="W541" s="51"/>
      <c r="X541" s="88">
        <v>531</v>
      </c>
      <c r="Y541" s="65"/>
      <c r="Z541" s="46"/>
    </row>
    <row r="542" spans="1:26" ht="13.5" hidden="1" customHeight="1">
      <c r="A542" s="29" t="str">
        <f t="shared" ca="1" si="85"/>
        <v>19</v>
      </c>
      <c r="B542" s="32">
        <f t="shared" ca="1" si="91"/>
        <v>1975</v>
      </c>
      <c r="C542" s="32">
        <f t="shared" ca="1" si="92"/>
        <v>6</v>
      </c>
      <c r="D542" s="28">
        <v>6</v>
      </c>
      <c r="E542" s="32">
        <f t="shared" ca="1" si="87"/>
        <v>226</v>
      </c>
      <c r="F542" s="40" t="s">
        <v>2352</v>
      </c>
      <c r="G542" s="40"/>
      <c r="H542" s="43"/>
      <c r="I542" s="115" t="str">
        <f t="shared" ca="1" si="89"/>
        <v>.</v>
      </c>
      <c r="J542" s="40" t="s">
        <v>7111</v>
      </c>
      <c r="K542" s="40" t="s">
        <v>2762</v>
      </c>
      <c r="L542" s="40" t="s">
        <v>1436</v>
      </c>
      <c r="M542" s="40"/>
      <c r="N542" s="47"/>
      <c r="O542" s="47"/>
      <c r="P542" s="47"/>
      <c r="Q542" s="40"/>
      <c r="R542" s="40"/>
      <c r="S542" s="48"/>
      <c r="T542" s="48"/>
      <c r="U542" s="31" t="str">
        <f t="shared" ca="1" si="88"/>
        <v>221</v>
      </c>
      <c r="V542" s="45" t="str">
        <f t="shared" si="84"/>
        <v>訂正</v>
      </c>
      <c r="W542" s="51"/>
      <c r="X542" s="88">
        <v>532</v>
      </c>
      <c r="Y542" s="65"/>
      <c r="Z542" s="46"/>
    </row>
    <row r="543" spans="1:26" ht="13.5" hidden="1" customHeight="1">
      <c r="A543" s="29" t="str">
        <f t="shared" ca="1" si="85"/>
        <v>19</v>
      </c>
      <c r="B543" s="32">
        <f t="shared" ca="1" si="91"/>
        <v>1975</v>
      </c>
      <c r="C543" s="32">
        <f t="shared" ca="1" si="92"/>
        <v>6</v>
      </c>
      <c r="D543" s="28">
        <v>6</v>
      </c>
      <c r="E543" s="32">
        <f t="shared" ca="1" si="87"/>
        <v>226</v>
      </c>
      <c r="F543" s="40" t="s">
        <v>1289</v>
      </c>
      <c r="G543" s="40"/>
      <c r="H543" s="43"/>
      <c r="I543" s="115" t="str">
        <f t="shared" ca="1" si="89"/>
        <v>.</v>
      </c>
      <c r="J543" s="40" t="s">
        <v>7111</v>
      </c>
      <c r="K543" s="40" t="s">
        <v>2762</v>
      </c>
      <c r="L543" s="40" t="s">
        <v>2724</v>
      </c>
      <c r="M543" s="40"/>
      <c r="N543" s="47"/>
      <c r="O543" s="47"/>
      <c r="P543" s="47"/>
      <c r="Q543" s="40"/>
      <c r="R543" s="40"/>
      <c r="S543" s="48"/>
      <c r="T543" s="48"/>
      <c r="U543" s="31" t="str">
        <f t="shared" ca="1" si="88"/>
        <v>221</v>
      </c>
      <c r="V543" s="45" t="str">
        <f t="shared" si="84"/>
        <v>編集後記</v>
      </c>
      <c r="W543" s="51"/>
      <c r="X543" s="88">
        <v>533</v>
      </c>
      <c r="Y543" s="65"/>
      <c r="Z543" s="46"/>
    </row>
    <row r="544" spans="1:26" ht="13.5" hidden="1" customHeight="1">
      <c r="A544" s="29" t="str">
        <f t="shared" ca="1" si="85"/>
        <v>20</v>
      </c>
      <c r="B544" s="32">
        <f t="shared" ca="1" si="91"/>
        <v>1975</v>
      </c>
      <c r="C544" s="32">
        <f t="shared" ca="1" si="92"/>
        <v>9</v>
      </c>
      <c r="D544" s="28">
        <v>0</v>
      </c>
      <c r="E544" s="32" t="str">
        <f t="shared" ca="1" si="87"/>
        <v>227</v>
      </c>
      <c r="F544" s="28" t="str">
        <f ca="1">$W$11&amp;$A544&amp;$W$12&amp;B544&amp;$W$13&amp;TEXT($C544,"00")&amp;$W$14&amp;TEXT($P544,"00")&amp;IF(LEN(U544)&gt;=1,$W$15&amp;$U544&amp;$W$16,"")&amp;$W$17&amp;$H544</f>
        <v>第20号1975年09/01[227]:エルゴロジー管見／第10回大会</v>
      </c>
      <c r="G544" s="40"/>
      <c r="H544" s="43" t="s">
        <v>6851</v>
      </c>
      <c r="I544" s="115" t="str">
        <f t="shared" ca="1" si="89"/>
        <v>.</v>
      </c>
      <c r="J544" s="40" t="s">
        <v>1179</v>
      </c>
      <c r="K544" s="40" t="s">
        <v>2128</v>
      </c>
      <c r="L544" s="43"/>
      <c r="M544" s="40"/>
      <c r="N544" s="47">
        <v>1975</v>
      </c>
      <c r="O544" s="47">
        <v>9</v>
      </c>
      <c r="P544" s="47">
        <v>1</v>
      </c>
      <c r="Q544" s="40" t="s">
        <v>1939</v>
      </c>
      <c r="R544" s="40"/>
      <c r="S544" s="48"/>
      <c r="T544" s="48"/>
      <c r="U544" s="31" t="str">
        <f t="shared" ca="1" si="88"/>
        <v>227</v>
      </c>
      <c r="V544" s="45" t="str">
        <f t="shared" ca="1" si="84"/>
        <v>エルゴロジー管見／第10回大会第20号1975年09/01[227]:エルゴロジー管見／第10回大会</v>
      </c>
      <c r="W544" s="51"/>
      <c r="X544" s="88">
        <v>534</v>
      </c>
      <c r="Y544" s="65"/>
      <c r="Z544" s="46"/>
    </row>
    <row r="545" spans="1:26" ht="13.5" hidden="1" customHeight="1">
      <c r="A545" s="29" t="str">
        <f t="shared" ca="1" si="85"/>
        <v>20</v>
      </c>
      <c r="B545" s="32">
        <f t="shared" ca="1" si="91"/>
        <v>1975</v>
      </c>
      <c r="C545" s="32">
        <f t="shared" ca="1" si="92"/>
        <v>9</v>
      </c>
      <c r="D545" s="28">
        <v>1</v>
      </c>
      <c r="E545" s="32">
        <f t="shared" ca="1" si="87"/>
        <v>227</v>
      </c>
      <c r="F545" s="40" t="s">
        <v>1940</v>
      </c>
      <c r="G545" s="40" t="s">
        <v>7867</v>
      </c>
      <c r="H545" s="43" t="s">
        <v>2604</v>
      </c>
      <c r="I545" s="115" t="str">
        <f t="shared" ca="1" si="89"/>
        <v>.</v>
      </c>
      <c r="J545" s="40" t="s">
        <v>7118</v>
      </c>
      <c r="K545" s="40" t="s">
        <v>7768</v>
      </c>
      <c r="L545" s="40" t="s">
        <v>7769</v>
      </c>
      <c r="M545" s="40" t="s">
        <v>2601</v>
      </c>
      <c r="N545" s="47"/>
      <c r="O545" s="47"/>
      <c r="P545" s="47"/>
      <c r="Q545" s="40"/>
      <c r="R545" s="40"/>
      <c r="S545" s="48"/>
      <c r="T545" s="48"/>
      <c r="U545" s="31" t="str">
        <f t="shared" ca="1" si="88"/>
        <v>227</v>
      </c>
      <c r="V545" s="45" t="str">
        <f t="shared" si="84"/>
        <v>働態学エルゴロジー管見</v>
      </c>
      <c r="W545" s="51"/>
      <c r="X545" s="88">
        <v>535</v>
      </c>
      <c r="Y545" s="65"/>
      <c r="Z545" s="46"/>
    </row>
    <row r="546" spans="1:26" ht="13.5" hidden="1" customHeight="1">
      <c r="A546" s="29" t="str">
        <f t="shared" ca="1" si="85"/>
        <v>20</v>
      </c>
      <c r="B546" s="32">
        <f t="shared" ca="1" si="91"/>
        <v>1975</v>
      </c>
      <c r="C546" s="32">
        <f t="shared" ca="1" si="92"/>
        <v>9</v>
      </c>
      <c r="D546" s="28">
        <v>2</v>
      </c>
      <c r="E546" s="32">
        <f t="shared" ca="1" si="87"/>
        <v>228</v>
      </c>
      <c r="F546" s="40" t="s">
        <v>1941</v>
      </c>
      <c r="G546" s="40" t="s">
        <v>1942</v>
      </c>
      <c r="H546" s="43" t="s">
        <v>7139</v>
      </c>
      <c r="I546" s="115" t="str">
        <f t="shared" ca="1" si="89"/>
        <v>.</v>
      </c>
      <c r="J546" s="40" t="s">
        <v>7205</v>
      </c>
      <c r="K546" s="40"/>
      <c r="L546" s="43" t="s">
        <v>2008</v>
      </c>
      <c r="M546" s="40"/>
      <c r="N546" s="47"/>
      <c r="O546" s="47"/>
      <c r="P546" s="47"/>
      <c r="Q546" s="40"/>
      <c r="R546" s="40"/>
      <c r="S546" s="48"/>
      <c r="T546" s="48"/>
      <c r="U546" s="31" t="str">
        <f t="shared" ca="1" si="88"/>
        <v>227</v>
      </c>
      <c r="V546" s="45" t="str">
        <f t="shared" si="84"/>
        <v>働態学働態の窓（6）</v>
      </c>
      <c r="W546" s="51"/>
      <c r="X546" s="88">
        <v>536</v>
      </c>
      <c r="Y546" s="65"/>
      <c r="Z546" s="46"/>
    </row>
    <row r="547" spans="1:26" ht="13.5" hidden="1" customHeight="1">
      <c r="A547" s="29" t="str">
        <f t="shared" ca="1" si="85"/>
        <v>20</v>
      </c>
      <c r="B547" s="32">
        <f t="shared" ca="1" si="91"/>
        <v>1975</v>
      </c>
      <c r="C547" s="32">
        <f t="shared" ca="1" si="92"/>
        <v>9</v>
      </c>
      <c r="D547" s="28">
        <v>3</v>
      </c>
      <c r="E547" s="32">
        <f t="shared" ca="1" si="87"/>
        <v>229</v>
      </c>
      <c r="F547" s="28" t="str">
        <f>IF(RIGHT(L547,1)=$W$24,"",M547&amp;$W$25)&amp;J547&amp;$W$22&amp;K547&amp;IF(AND(LEN(N547)&gt;0,LEN(N547)&lt;4)," 第"&amp;N547&amp;$W$21,N547)&amp;$W$23&amp;O547&amp;"/"&amp;P547&amp;IF(RIGHT(L547,1)=$W$24,"/"&amp;Q547,"")&amp;"、"&amp;S547&amp;"、"&amp;R547&amp;IF(LEN(H547)&gt;0,$W$27&amp;H547,"")&amp;IF(RIGHT(L547,1)=$W$24,"",$W$26)</f>
        <v>大会．全 第10回　1975/6/13-14、神奈川県産業会館、横浜市</v>
      </c>
      <c r="G547" s="40" t="s">
        <v>29</v>
      </c>
      <c r="H547" s="41" t="s">
        <v>2820</v>
      </c>
      <c r="I547" s="115" t="str">
        <f t="shared" ca="1" si="89"/>
        <v>.</v>
      </c>
      <c r="J547" s="40" t="s">
        <v>252</v>
      </c>
      <c r="K547" s="40" t="s">
        <v>1194</v>
      </c>
      <c r="L547" s="40" t="s">
        <v>6942</v>
      </c>
      <c r="M547" s="40" t="s">
        <v>2742</v>
      </c>
      <c r="N547" s="47">
        <v>10</v>
      </c>
      <c r="O547" s="47">
        <v>1975</v>
      </c>
      <c r="P547" s="47">
        <v>6</v>
      </c>
      <c r="Q547" s="40" t="s">
        <v>1944</v>
      </c>
      <c r="R547" s="40" t="s">
        <v>1945</v>
      </c>
      <c r="S547" s="48" t="s">
        <v>1946</v>
      </c>
      <c r="T547" s="48"/>
      <c r="U547" s="31" t="str">
        <f t="shared" ca="1" si="88"/>
        <v>227</v>
      </c>
      <c r="V547" s="45" t="str">
        <f t="shared" si="84"/>
        <v>大会．全 第10回　1975/6/13-14、神奈川県産業会館、横浜市</v>
      </c>
      <c r="W547" s="51"/>
      <c r="X547" s="88">
        <v>537</v>
      </c>
      <c r="Y547" s="65"/>
      <c r="Z547" s="46"/>
    </row>
    <row r="548" spans="1:26" ht="13.5" hidden="1" customHeight="1">
      <c r="A548" s="29" t="str">
        <f t="shared" ca="1" si="85"/>
        <v>20</v>
      </c>
      <c r="B548" s="32">
        <f t="shared" ca="1" si="91"/>
        <v>1975</v>
      </c>
      <c r="C548" s="32">
        <f t="shared" ca="1" si="92"/>
        <v>9</v>
      </c>
      <c r="D548" s="28">
        <v>3</v>
      </c>
      <c r="E548" s="32">
        <f t="shared" ca="1" si="87"/>
        <v>229</v>
      </c>
      <c r="F548" s="28" t="str">
        <f>M548&amp;"（"&amp;J548&amp;$W$19&amp;K548&amp;IF(LEN(N548)&gt;0," 第"&amp;N548&amp;$W$21,"")&amp;" "&amp;O548&amp;"/"&amp;P548&amp;$W$20&amp;S548&amp;IF(LEN(H548)&gt;0,$W$19&amp;H548,"")&amp;"）"</f>
        <v>抄録（大会/全 第10回 1975/6、神奈川県産業会館）</v>
      </c>
      <c r="G548" s="40" t="s">
        <v>1943</v>
      </c>
      <c r="H548" s="43"/>
      <c r="I548" s="115" t="str">
        <f t="shared" ca="1" si="89"/>
        <v>.</v>
      </c>
      <c r="J548" s="40" t="s">
        <v>252</v>
      </c>
      <c r="K548" s="40" t="s">
        <v>1194</v>
      </c>
      <c r="L548" s="40" t="s">
        <v>6939</v>
      </c>
      <c r="M548" s="40" t="s">
        <v>1486</v>
      </c>
      <c r="N548" s="47">
        <v>10</v>
      </c>
      <c r="O548" s="47">
        <v>1975</v>
      </c>
      <c r="P548" s="47">
        <v>6</v>
      </c>
      <c r="Q548" s="40" t="s">
        <v>1944</v>
      </c>
      <c r="R548" s="40" t="s">
        <v>1945</v>
      </c>
      <c r="S548" s="48" t="s">
        <v>1946</v>
      </c>
      <c r="T548" s="48"/>
      <c r="U548" s="31" t="str">
        <f t="shared" ca="1" si="88"/>
        <v>227</v>
      </c>
      <c r="V548" s="45" t="str">
        <f t="shared" si="84"/>
        <v>抄録（大会/全 第10回 1975/6、神奈川県産業会館）</v>
      </c>
      <c r="W548" s="51"/>
      <c r="X548" s="88">
        <v>538</v>
      </c>
      <c r="Y548" s="65"/>
      <c r="Z548" s="46"/>
    </row>
    <row r="549" spans="1:26" s="12" customFormat="1" ht="13.5" hidden="1" customHeight="1">
      <c r="A549" s="18">
        <v>20</v>
      </c>
      <c r="B549" s="15">
        <v>1975</v>
      </c>
      <c r="C549" s="15">
        <v>9</v>
      </c>
      <c r="D549" s="18">
        <v>3</v>
      </c>
      <c r="E549" s="15">
        <v>229</v>
      </c>
      <c r="F549" s="19" t="s">
        <v>3211</v>
      </c>
      <c r="G549" s="16" t="s">
        <v>3212</v>
      </c>
      <c r="H549" s="17"/>
      <c r="I549" s="115" t="str">
        <f t="shared" ca="1" si="89"/>
        <v>.</v>
      </c>
      <c r="J549" s="16" t="s">
        <v>2856</v>
      </c>
      <c r="K549" s="16" t="s">
        <v>1194</v>
      </c>
      <c r="L549" s="16" t="s">
        <v>2857</v>
      </c>
      <c r="M549" s="16" t="s">
        <v>183</v>
      </c>
      <c r="N549" s="15">
        <v>10</v>
      </c>
      <c r="O549" s="15">
        <v>1975</v>
      </c>
      <c r="P549" s="15">
        <v>6</v>
      </c>
      <c r="Q549" s="16" t="s">
        <v>1944</v>
      </c>
      <c r="R549" s="18" t="s">
        <v>1945</v>
      </c>
      <c r="S549" s="54" t="s">
        <v>1946</v>
      </c>
      <c r="T549" s="54"/>
      <c r="U549" s="69">
        <v>227</v>
      </c>
      <c r="V549" s="45" t="str">
        <f t="shared" si="84"/>
        <v>斜面歩行の足蹠圧について</v>
      </c>
      <c r="W549" s="70"/>
      <c r="X549" s="88">
        <v>539</v>
      </c>
      <c r="Y549" s="66"/>
      <c r="Z549" s="16"/>
    </row>
    <row r="550" spans="1:26" s="12" customFormat="1" ht="13.5" hidden="1" customHeight="1">
      <c r="A550" s="18">
        <v>20</v>
      </c>
      <c r="B550" s="15">
        <v>1975</v>
      </c>
      <c r="C550" s="15">
        <v>9</v>
      </c>
      <c r="D550" s="18">
        <v>3</v>
      </c>
      <c r="E550" s="15">
        <v>229</v>
      </c>
      <c r="F550" s="19" t="s">
        <v>3213</v>
      </c>
      <c r="G550" s="16" t="s">
        <v>2893</v>
      </c>
      <c r="H550" s="17"/>
      <c r="I550" s="115" t="str">
        <f t="shared" ca="1" si="89"/>
        <v>.</v>
      </c>
      <c r="J550" s="16" t="s">
        <v>2856</v>
      </c>
      <c r="K550" s="16" t="s">
        <v>1194</v>
      </c>
      <c r="L550" s="16" t="s">
        <v>2857</v>
      </c>
      <c r="M550" s="16" t="s">
        <v>183</v>
      </c>
      <c r="N550" s="15">
        <v>10</v>
      </c>
      <c r="O550" s="15">
        <v>1975</v>
      </c>
      <c r="P550" s="15">
        <v>6</v>
      </c>
      <c r="Q550" s="16" t="s">
        <v>1944</v>
      </c>
      <c r="R550" s="18" t="s">
        <v>1945</v>
      </c>
      <c r="S550" s="54" t="s">
        <v>1946</v>
      </c>
      <c r="T550" s="54"/>
      <c r="U550" s="69">
        <v>227</v>
      </c>
      <c r="V550" s="45" t="str">
        <f t="shared" si="84"/>
        <v>伸展反射による筋電図レスポンスと疲労の影響</v>
      </c>
      <c r="W550" s="70"/>
      <c r="X550" s="88">
        <v>540</v>
      </c>
      <c r="Y550" s="66"/>
      <c r="Z550" s="16"/>
    </row>
    <row r="551" spans="1:26" s="12" customFormat="1" ht="13.5" hidden="1" customHeight="1">
      <c r="A551" s="18">
        <v>20</v>
      </c>
      <c r="B551" s="15">
        <v>1975</v>
      </c>
      <c r="C551" s="15">
        <v>9</v>
      </c>
      <c r="D551" s="18">
        <v>3</v>
      </c>
      <c r="E551" s="15">
        <v>229</v>
      </c>
      <c r="F551" s="19" t="s">
        <v>3214</v>
      </c>
      <c r="G551" s="16" t="s">
        <v>3215</v>
      </c>
      <c r="H551" s="17"/>
      <c r="I551" s="115" t="str">
        <f t="shared" ca="1" si="89"/>
        <v>.</v>
      </c>
      <c r="J551" s="16" t="s">
        <v>2856</v>
      </c>
      <c r="K551" s="16" t="s">
        <v>1194</v>
      </c>
      <c r="L551" s="16" t="s">
        <v>2857</v>
      </c>
      <c r="M551" s="16" t="s">
        <v>183</v>
      </c>
      <c r="N551" s="15">
        <v>10</v>
      </c>
      <c r="O551" s="15">
        <v>1975</v>
      </c>
      <c r="P551" s="15">
        <v>6</v>
      </c>
      <c r="Q551" s="16" t="s">
        <v>1944</v>
      </c>
      <c r="R551" s="18" t="s">
        <v>1945</v>
      </c>
      <c r="S551" s="54" t="s">
        <v>1946</v>
      </c>
      <c r="T551" s="54"/>
      <c r="U551" s="69">
        <v>227</v>
      </c>
      <c r="V551" s="45" t="str">
        <f t="shared" si="84"/>
        <v>人間の体温調節システムと温熱環境</v>
      </c>
      <c r="W551" s="70"/>
      <c r="X551" s="88">
        <v>541</v>
      </c>
      <c r="Y551" s="66"/>
      <c r="Z551" s="16"/>
    </row>
    <row r="552" spans="1:26" s="12" customFormat="1" ht="13.5" hidden="1" customHeight="1">
      <c r="A552" s="18">
        <v>20</v>
      </c>
      <c r="B552" s="15">
        <v>1975</v>
      </c>
      <c r="C552" s="15">
        <v>9</v>
      </c>
      <c r="D552" s="18">
        <v>4</v>
      </c>
      <c r="E552" s="15">
        <v>230</v>
      </c>
      <c r="F552" s="19" t="s">
        <v>3216</v>
      </c>
      <c r="G552" s="16" t="s">
        <v>3198</v>
      </c>
      <c r="H552" s="17"/>
      <c r="I552" s="115" t="str">
        <f t="shared" ca="1" si="89"/>
        <v>.</v>
      </c>
      <c r="J552" s="16" t="s">
        <v>2856</v>
      </c>
      <c r="K552" s="16" t="s">
        <v>1194</v>
      </c>
      <c r="L552" s="16" t="s">
        <v>2857</v>
      </c>
      <c r="M552" s="16" t="s">
        <v>183</v>
      </c>
      <c r="N552" s="15">
        <v>10</v>
      </c>
      <c r="O552" s="15">
        <v>1975</v>
      </c>
      <c r="P552" s="15">
        <v>6</v>
      </c>
      <c r="Q552" s="16" t="s">
        <v>1944</v>
      </c>
      <c r="R552" s="18" t="s">
        <v>1945</v>
      </c>
      <c r="S552" s="54" t="s">
        <v>1946</v>
      </c>
      <c r="T552" s="54"/>
      <c r="U552" s="69">
        <v>227</v>
      </c>
      <c r="V552" s="45" t="str">
        <f t="shared" si="84"/>
        <v>Human Ecologyを軸とした家庭科授業システムとErgologyとの関連</v>
      </c>
      <c r="W552" s="70"/>
      <c r="X552" s="88">
        <v>542</v>
      </c>
      <c r="Y552" s="66"/>
      <c r="Z552" s="16"/>
    </row>
    <row r="553" spans="1:26" s="12" customFormat="1" ht="13.5" hidden="1" customHeight="1">
      <c r="A553" s="18">
        <v>20</v>
      </c>
      <c r="B553" s="15">
        <v>1975</v>
      </c>
      <c r="C553" s="15">
        <v>9</v>
      </c>
      <c r="D553" s="18">
        <v>4</v>
      </c>
      <c r="E553" s="15">
        <v>230</v>
      </c>
      <c r="F553" s="19" t="s">
        <v>2858</v>
      </c>
      <c r="G553" s="16" t="s">
        <v>2887</v>
      </c>
      <c r="H553" s="17"/>
      <c r="I553" s="115" t="str">
        <f t="shared" ca="1" si="89"/>
        <v>.</v>
      </c>
      <c r="J553" s="16" t="s">
        <v>2856</v>
      </c>
      <c r="K553" s="16" t="s">
        <v>1194</v>
      </c>
      <c r="L553" s="16" t="s">
        <v>2857</v>
      </c>
      <c r="M553" s="16" t="s">
        <v>7078</v>
      </c>
      <c r="N553" s="15">
        <v>10</v>
      </c>
      <c r="O553" s="15">
        <v>1975</v>
      </c>
      <c r="P553" s="15">
        <v>6</v>
      </c>
      <c r="Q553" s="16" t="s">
        <v>1944</v>
      </c>
      <c r="R553" s="18" t="s">
        <v>1945</v>
      </c>
      <c r="S553" s="54" t="s">
        <v>1946</v>
      </c>
      <c r="T553" s="54"/>
      <c r="U553" s="69">
        <v>227</v>
      </c>
      <c r="V553" s="45" t="str">
        <f t="shared" si="84"/>
        <v>[概要]司会のまとめ</v>
      </c>
      <c r="W553" s="70"/>
      <c r="X553" s="88">
        <v>543</v>
      </c>
      <c r="Y553" s="66"/>
      <c r="Z553" s="16"/>
    </row>
    <row r="554" spans="1:26" s="12" customFormat="1" ht="13.5" hidden="1" customHeight="1">
      <c r="A554" s="18">
        <v>20</v>
      </c>
      <c r="B554" s="15">
        <v>1975</v>
      </c>
      <c r="C554" s="15">
        <v>9</v>
      </c>
      <c r="D554" s="18">
        <v>5</v>
      </c>
      <c r="E554" s="15">
        <v>231</v>
      </c>
      <c r="F554" s="19" t="s">
        <v>3217</v>
      </c>
      <c r="G554" s="16" t="s">
        <v>3118</v>
      </c>
      <c r="H554" s="17"/>
      <c r="I554" s="115" t="str">
        <f t="shared" ca="1" si="89"/>
        <v>.</v>
      </c>
      <c r="J554" s="16" t="s">
        <v>2856</v>
      </c>
      <c r="K554" s="16" t="s">
        <v>1194</v>
      </c>
      <c r="L554" s="16" t="s">
        <v>2857</v>
      </c>
      <c r="M554" s="16" t="s">
        <v>183</v>
      </c>
      <c r="N554" s="15">
        <v>10</v>
      </c>
      <c r="O554" s="15">
        <v>1975</v>
      </c>
      <c r="P554" s="15">
        <v>6</v>
      </c>
      <c r="Q554" s="16" t="s">
        <v>1944</v>
      </c>
      <c r="R554" s="18" t="s">
        <v>1945</v>
      </c>
      <c r="S554" s="54" t="s">
        <v>1946</v>
      </c>
      <c r="T554" s="54"/>
      <c r="U554" s="69">
        <v>227</v>
      </c>
      <c r="V554" s="45" t="str">
        <f t="shared" si="84"/>
        <v>世帯構成の比較からみた老年家族の分布</v>
      </c>
      <c r="W554" s="70"/>
      <c r="X554" s="88">
        <v>544</v>
      </c>
      <c r="Y554" s="66"/>
      <c r="Z554" s="16"/>
    </row>
    <row r="555" spans="1:26" s="12" customFormat="1" ht="13.5" hidden="1" customHeight="1">
      <c r="A555" s="18">
        <v>20</v>
      </c>
      <c r="B555" s="15">
        <v>1975</v>
      </c>
      <c r="C555" s="15">
        <v>9</v>
      </c>
      <c r="D555" s="18">
        <v>5</v>
      </c>
      <c r="E555" s="15">
        <v>231</v>
      </c>
      <c r="F555" s="19" t="s">
        <v>3218</v>
      </c>
      <c r="G555" s="16" t="s">
        <v>3219</v>
      </c>
      <c r="H555" s="17"/>
      <c r="I555" s="115" t="str">
        <f t="shared" ca="1" si="89"/>
        <v>.</v>
      </c>
      <c r="J555" s="16" t="s">
        <v>2856</v>
      </c>
      <c r="K555" s="16" t="s">
        <v>1194</v>
      </c>
      <c r="L555" s="16" t="s">
        <v>2857</v>
      </c>
      <c r="M555" s="16" t="s">
        <v>183</v>
      </c>
      <c r="N555" s="15">
        <v>10</v>
      </c>
      <c r="O555" s="15">
        <v>1975</v>
      </c>
      <c r="P555" s="15">
        <v>6</v>
      </c>
      <c r="Q555" s="16" t="s">
        <v>1944</v>
      </c>
      <c r="R555" s="18" t="s">
        <v>1945</v>
      </c>
      <c r="S555" s="54" t="s">
        <v>1946</v>
      </c>
      <c r="T555" s="54"/>
      <c r="U555" s="69">
        <v>227</v>
      </c>
      <c r="V555" s="45" t="str">
        <f t="shared" si="84"/>
        <v>神経疾患々者の生活時間構造</v>
      </c>
      <c r="W555" s="70"/>
      <c r="X555" s="88">
        <v>545</v>
      </c>
      <c r="Y555" s="66"/>
      <c r="Z555" s="16"/>
    </row>
    <row r="556" spans="1:26" s="12" customFormat="1" ht="13.5" hidden="1" customHeight="1">
      <c r="A556" s="18">
        <v>20</v>
      </c>
      <c r="B556" s="15">
        <v>1975</v>
      </c>
      <c r="C556" s="15">
        <v>9</v>
      </c>
      <c r="D556" s="18">
        <v>5</v>
      </c>
      <c r="E556" s="15">
        <v>231</v>
      </c>
      <c r="F556" s="19" t="s">
        <v>2858</v>
      </c>
      <c r="G556" s="16" t="s">
        <v>3205</v>
      </c>
      <c r="H556" s="17"/>
      <c r="I556" s="115" t="str">
        <f t="shared" ca="1" si="89"/>
        <v>.</v>
      </c>
      <c r="J556" s="16" t="s">
        <v>2856</v>
      </c>
      <c r="K556" s="16" t="s">
        <v>1194</v>
      </c>
      <c r="L556" s="16" t="s">
        <v>2857</v>
      </c>
      <c r="M556" s="16" t="s">
        <v>7078</v>
      </c>
      <c r="N556" s="15">
        <v>10</v>
      </c>
      <c r="O556" s="15">
        <v>1975</v>
      </c>
      <c r="P556" s="15">
        <v>6</v>
      </c>
      <c r="Q556" s="16" t="s">
        <v>1944</v>
      </c>
      <c r="R556" s="18" t="s">
        <v>1945</v>
      </c>
      <c r="S556" s="54" t="s">
        <v>1946</v>
      </c>
      <c r="T556" s="54"/>
      <c r="U556" s="69">
        <v>227</v>
      </c>
      <c r="V556" s="45" t="str">
        <f t="shared" si="84"/>
        <v>[概要]司会のまとめ</v>
      </c>
      <c r="W556" s="70"/>
      <c r="X556" s="88">
        <v>546</v>
      </c>
      <c r="Y556" s="66"/>
      <c r="Z556" s="16"/>
    </row>
    <row r="557" spans="1:26" s="12" customFormat="1" ht="13.5" hidden="1" customHeight="1">
      <c r="A557" s="18">
        <v>20</v>
      </c>
      <c r="B557" s="15">
        <v>1975</v>
      </c>
      <c r="C557" s="15">
        <v>9</v>
      </c>
      <c r="D557" s="18">
        <v>6</v>
      </c>
      <c r="E557" s="15">
        <v>232</v>
      </c>
      <c r="F557" s="19" t="s">
        <v>3220</v>
      </c>
      <c r="G557" s="16" t="s">
        <v>3221</v>
      </c>
      <c r="H557" s="17" t="s">
        <v>1947</v>
      </c>
      <c r="I557" s="115" t="str">
        <f t="shared" ca="1" si="89"/>
        <v>.</v>
      </c>
      <c r="J557" s="21" t="s">
        <v>2925</v>
      </c>
      <c r="K557" s="16" t="s">
        <v>1194</v>
      </c>
      <c r="L557" s="16" t="s">
        <v>2918</v>
      </c>
      <c r="M557" s="16" t="s">
        <v>1302</v>
      </c>
      <c r="N557" s="15">
        <v>10</v>
      </c>
      <c r="O557" s="15">
        <v>1975</v>
      </c>
      <c r="P557" s="15">
        <v>6</v>
      </c>
      <c r="Q557" s="16" t="s">
        <v>1944</v>
      </c>
      <c r="R557" s="18" t="s">
        <v>1945</v>
      </c>
      <c r="S557" s="54" t="s">
        <v>1946</v>
      </c>
      <c r="T557" s="54"/>
      <c r="U557" s="69">
        <v>227</v>
      </c>
      <c r="V557" s="45" t="str">
        <f t="shared" si="84"/>
        <v>インテリアと人間デザイナーからみたインテリアの問題点</v>
      </c>
      <c r="W557" s="70"/>
      <c r="X557" s="88">
        <v>547</v>
      </c>
      <c r="Y557" s="66"/>
      <c r="Z557" s="16"/>
    </row>
    <row r="558" spans="1:26" s="12" customFormat="1" ht="13.5" hidden="1" customHeight="1">
      <c r="A558" s="18">
        <v>20</v>
      </c>
      <c r="B558" s="15">
        <v>1975</v>
      </c>
      <c r="C558" s="15">
        <v>9</v>
      </c>
      <c r="D558" s="18">
        <v>6</v>
      </c>
      <c r="E558" s="15">
        <v>232</v>
      </c>
      <c r="F558" s="19" t="s">
        <v>3222</v>
      </c>
      <c r="G558" s="16" t="s">
        <v>3223</v>
      </c>
      <c r="H558" s="17" t="s">
        <v>1947</v>
      </c>
      <c r="I558" s="115" t="str">
        <f t="shared" ca="1" si="89"/>
        <v>.</v>
      </c>
      <c r="J558" s="21" t="s">
        <v>2925</v>
      </c>
      <c r="K558" s="16" t="s">
        <v>1194</v>
      </c>
      <c r="L558" s="16" t="s">
        <v>2918</v>
      </c>
      <c r="M558" s="16" t="s">
        <v>1302</v>
      </c>
      <c r="N558" s="15">
        <v>10</v>
      </c>
      <c r="O558" s="15">
        <v>1975</v>
      </c>
      <c r="P558" s="15">
        <v>6</v>
      </c>
      <c r="Q558" s="16" t="s">
        <v>1944</v>
      </c>
      <c r="R558" s="18" t="s">
        <v>1945</v>
      </c>
      <c r="S558" s="54" t="s">
        <v>1946</v>
      </c>
      <c r="T558" s="54"/>
      <c r="U558" s="69">
        <v>227</v>
      </c>
      <c r="V558" s="45" t="str">
        <f t="shared" si="84"/>
        <v>インテリアと人間プレハブリケーション</v>
      </c>
      <c r="W558" s="70"/>
      <c r="X558" s="88">
        <v>548</v>
      </c>
      <c r="Y558" s="66"/>
      <c r="Z558" s="16"/>
    </row>
    <row r="559" spans="1:26" s="12" customFormat="1" ht="13.5" hidden="1" customHeight="1">
      <c r="A559" s="18">
        <v>20</v>
      </c>
      <c r="B559" s="15">
        <v>1975</v>
      </c>
      <c r="C559" s="15">
        <v>9</v>
      </c>
      <c r="D559" s="18">
        <v>6</v>
      </c>
      <c r="E559" s="15">
        <v>232</v>
      </c>
      <c r="F559" s="19" t="s">
        <v>1948</v>
      </c>
      <c r="G559" s="16" t="s">
        <v>3224</v>
      </c>
      <c r="H559" s="17" t="s">
        <v>1947</v>
      </c>
      <c r="I559" s="115" t="str">
        <f t="shared" ca="1" si="89"/>
        <v>.</v>
      </c>
      <c r="J559" s="21" t="s">
        <v>2925</v>
      </c>
      <c r="K559" s="16" t="s">
        <v>1194</v>
      </c>
      <c r="L559" s="16" t="s">
        <v>2918</v>
      </c>
      <c r="M559" s="16" t="s">
        <v>183</v>
      </c>
      <c r="N559" s="15">
        <v>10</v>
      </c>
      <c r="O559" s="15">
        <v>1975</v>
      </c>
      <c r="P559" s="15">
        <v>6</v>
      </c>
      <c r="Q559" s="16" t="s">
        <v>1944</v>
      </c>
      <c r="R559" s="18" t="s">
        <v>1945</v>
      </c>
      <c r="S559" s="54" t="s">
        <v>1946</v>
      </c>
      <c r="T559" s="54"/>
      <c r="U559" s="69">
        <v>227</v>
      </c>
      <c r="V559" s="45" t="str">
        <f t="shared" si="84"/>
        <v>インテリアと人間公団住宅における座居様式の時間的推移</v>
      </c>
      <c r="W559" s="70"/>
      <c r="X559" s="88">
        <v>549</v>
      </c>
      <c r="Y559" s="66"/>
      <c r="Z559" s="16"/>
    </row>
    <row r="560" spans="1:26" s="12" customFormat="1" ht="13.5" hidden="1" customHeight="1">
      <c r="A560" s="18">
        <v>20</v>
      </c>
      <c r="B560" s="15">
        <v>1975</v>
      </c>
      <c r="C560" s="15">
        <v>9</v>
      </c>
      <c r="D560" s="18">
        <v>6</v>
      </c>
      <c r="E560" s="15">
        <v>232</v>
      </c>
      <c r="F560" s="19" t="s">
        <v>1949</v>
      </c>
      <c r="G560" s="16" t="s">
        <v>3225</v>
      </c>
      <c r="H560" s="17" t="s">
        <v>1947</v>
      </c>
      <c r="I560" s="115" t="str">
        <f t="shared" ca="1" si="89"/>
        <v>.</v>
      </c>
      <c r="J560" s="21" t="s">
        <v>2925</v>
      </c>
      <c r="K560" s="16" t="s">
        <v>1194</v>
      </c>
      <c r="L560" s="16" t="s">
        <v>2918</v>
      </c>
      <c r="M560" s="16" t="s">
        <v>183</v>
      </c>
      <c r="N560" s="15">
        <v>10</v>
      </c>
      <c r="O560" s="15">
        <v>1975</v>
      </c>
      <c r="P560" s="15">
        <v>6</v>
      </c>
      <c r="Q560" s="16" t="s">
        <v>1944</v>
      </c>
      <c r="R560" s="18" t="s">
        <v>1945</v>
      </c>
      <c r="S560" s="54" t="s">
        <v>1946</v>
      </c>
      <c r="T560" s="54"/>
      <c r="U560" s="69">
        <v>227</v>
      </c>
      <c r="V560" s="45" t="str">
        <f t="shared" si="84"/>
        <v>インテリアと人間住宅における家具概念の分析</v>
      </c>
      <c r="W560" s="70"/>
      <c r="X560" s="88">
        <v>550</v>
      </c>
      <c r="Y560" s="66"/>
      <c r="Z560" s="16"/>
    </row>
    <row r="561" spans="1:26" s="12" customFormat="1" ht="13.5" hidden="1" customHeight="1">
      <c r="A561" s="18">
        <v>20</v>
      </c>
      <c r="B561" s="15">
        <v>1975</v>
      </c>
      <c r="C561" s="15">
        <v>9</v>
      </c>
      <c r="D561" s="18">
        <v>6</v>
      </c>
      <c r="E561" s="15">
        <v>232</v>
      </c>
      <c r="F561" s="18" t="s">
        <v>7050</v>
      </c>
      <c r="G561" s="16" t="s">
        <v>3226</v>
      </c>
      <c r="H561" s="17"/>
      <c r="I561" s="115" t="str">
        <f t="shared" ca="1" si="89"/>
        <v>.</v>
      </c>
      <c r="J561" s="21" t="s">
        <v>2925</v>
      </c>
      <c r="K561" s="16" t="s">
        <v>1194</v>
      </c>
      <c r="L561" s="16" t="s">
        <v>7004</v>
      </c>
      <c r="M561" s="16" t="s">
        <v>7078</v>
      </c>
      <c r="N561" s="15">
        <v>10</v>
      </c>
      <c r="O561" s="15">
        <v>1975</v>
      </c>
      <c r="P561" s="15">
        <v>6</v>
      </c>
      <c r="Q561" s="16" t="s">
        <v>1944</v>
      </c>
      <c r="R561" s="18" t="s">
        <v>1945</v>
      </c>
      <c r="S561" s="54" t="s">
        <v>1946</v>
      </c>
      <c r="T561" s="54"/>
      <c r="U561" s="69">
        <v>227</v>
      </c>
      <c r="V561" s="45" t="str">
        <f t="shared" si="84"/>
        <v>インテリアと人間：司会のまとめ</v>
      </c>
      <c r="W561" s="70"/>
      <c r="X561" s="88">
        <v>551</v>
      </c>
      <c r="Y561" s="66"/>
      <c r="Z561" s="16"/>
    </row>
    <row r="562" spans="1:26" s="12" customFormat="1" ht="13.5" hidden="1" customHeight="1">
      <c r="A562" s="18">
        <v>20</v>
      </c>
      <c r="B562" s="15">
        <v>1975</v>
      </c>
      <c r="C562" s="15">
        <v>9</v>
      </c>
      <c r="D562" s="18">
        <v>7</v>
      </c>
      <c r="E562" s="15">
        <v>233</v>
      </c>
      <c r="F562" s="19" t="s">
        <v>2611</v>
      </c>
      <c r="G562" s="16" t="s">
        <v>3228</v>
      </c>
      <c r="H562" s="17" t="s">
        <v>3227</v>
      </c>
      <c r="I562" s="115" t="str">
        <f t="shared" ca="1" si="89"/>
        <v>.</v>
      </c>
      <c r="J562" s="21" t="s">
        <v>2929</v>
      </c>
      <c r="K562" s="16" t="s">
        <v>1194</v>
      </c>
      <c r="L562" s="16" t="s">
        <v>2918</v>
      </c>
      <c r="M562" s="16" t="s">
        <v>183</v>
      </c>
      <c r="N562" s="15">
        <v>10</v>
      </c>
      <c r="O562" s="15">
        <v>1975</v>
      </c>
      <c r="P562" s="15">
        <v>6</v>
      </c>
      <c r="Q562" s="16" t="s">
        <v>1944</v>
      </c>
      <c r="R562" s="18" t="s">
        <v>1945</v>
      </c>
      <c r="S562" s="54" t="s">
        <v>1946</v>
      </c>
      <c r="T562" s="54"/>
      <c r="U562" s="69">
        <v>227</v>
      </c>
      <c r="V562" s="45" t="str">
        <f t="shared" si="84"/>
        <v>動作と休息全身動作と休息</v>
      </c>
      <c r="W562" s="70"/>
      <c r="X562" s="88">
        <v>552</v>
      </c>
      <c r="Y562" s="66"/>
      <c r="Z562" s="16"/>
    </row>
    <row r="563" spans="1:26" s="12" customFormat="1" ht="13.5" hidden="1" customHeight="1">
      <c r="A563" s="18">
        <v>20</v>
      </c>
      <c r="B563" s="15">
        <v>1975</v>
      </c>
      <c r="C563" s="15">
        <v>9</v>
      </c>
      <c r="D563" s="18">
        <v>7</v>
      </c>
      <c r="E563" s="15">
        <v>233</v>
      </c>
      <c r="F563" s="19" t="s">
        <v>2612</v>
      </c>
      <c r="G563" s="16" t="s">
        <v>3229</v>
      </c>
      <c r="H563" s="17" t="s">
        <v>3227</v>
      </c>
      <c r="I563" s="115" t="str">
        <f t="shared" ca="1" si="89"/>
        <v>.</v>
      </c>
      <c r="J563" s="21" t="s">
        <v>2925</v>
      </c>
      <c r="K563" s="16" t="s">
        <v>1194</v>
      </c>
      <c r="L563" s="16" t="s">
        <v>2918</v>
      </c>
      <c r="M563" s="16" t="s">
        <v>183</v>
      </c>
      <c r="N563" s="15">
        <v>10</v>
      </c>
      <c r="O563" s="15">
        <v>1975</v>
      </c>
      <c r="P563" s="15">
        <v>6</v>
      </c>
      <c r="Q563" s="16" t="s">
        <v>1944</v>
      </c>
      <c r="R563" s="18" t="s">
        <v>1945</v>
      </c>
      <c r="S563" s="54" t="s">
        <v>1946</v>
      </c>
      <c r="T563" s="54"/>
      <c r="U563" s="69">
        <v>227</v>
      </c>
      <c r="V563" s="45" t="str">
        <f t="shared" si="84"/>
        <v>動作と休息クランキング作業における作業肢の自発的交代</v>
      </c>
      <c r="W563" s="70"/>
      <c r="X563" s="88">
        <v>553</v>
      </c>
      <c r="Y563" s="66"/>
      <c r="Z563" s="16"/>
    </row>
    <row r="564" spans="1:26" s="12" customFormat="1" ht="13.5" hidden="1" customHeight="1">
      <c r="A564" s="18">
        <v>20</v>
      </c>
      <c r="B564" s="15">
        <v>1975</v>
      </c>
      <c r="C564" s="15">
        <v>9</v>
      </c>
      <c r="D564" s="18">
        <v>7</v>
      </c>
      <c r="E564" s="15">
        <v>233</v>
      </c>
      <c r="F564" s="19" t="s">
        <v>2613</v>
      </c>
      <c r="G564" s="16" t="s">
        <v>3230</v>
      </c>
      <c r="H564" s="17" t="s">
        <v>3227</v>
      </c>
      <c r="I564" s="115" t="str">
        <f t="shared" ca="1" si="89"/>
        <v>.</v>
      </c>
      <c r="J564" s="21" t="s">
        <v>2925</v>
      </c>
      <c r="K564" s="16" t="s">
        <v>1194</v>
      </c>
      <c r="L564" s="16" t="s">
        <v>2918</v>
      </c>
      <c r="M564" s="16" t="s">
        <v>183</v>
      </c>
      <c r="N564" s="15">
        <v>10</v>
      </c>
      <c r="O564" s="15">
        <v>1975</v>
      </c>
      <c r="P564" s="15">
        <v>6</v>
      </c>
      <c r="Q564" s="16" t="s">
        <v>1944</v>
      </c>
      <c r="R564" s="18" t="s">
        <v>1945</v>
      </c>
      <c r="S564" s="54" t="s">
        <v>1946</v>
      </c>
      <c r="T564" s="54"/>
      <c r="U564" s="69">
        <v>227</v>
      </c>
      <c r="V564" s="45" t="str">
        <f t="shared" si="84"/>
        <v>動作と休息電話交換作業における動作状態について</v>
      </c>
      <c r="W564" s="70"/>
      <c r="X564" s="88">
        <v>554</v>
      </c>
      <c r="Y564" s="66"/>
      <c r="Z564" s="16"/>
    </row>
    <row r="565" spans="1:26" s="12" customFormat="1" ht="13.5" hidden="1" customHeight="1">
      <c r="A565" s="18">
        <v>20</v>
      </c>
      <c r="B565" s="15">
        <v>1975</v>
      </c>
      <c r="C565" s="15">
        <v>9</v>
      </c>
      <c r="D565" s="18">
        <v>8</v>
      </c>
      <c r="E565" s="15">
        <v>234</v>
      </c>
      <c r="F565" s="18" t="s">
        <v>7049</v>
      </c>
      <c r="G565" s="16" t="s">
        <v>2859</v>
      </c>
      <c r="H565" s="17"/>
      <c r="I565" s="115" t="str">
        <f t="shared" ca="1" si="89"/>
        <v>.</v>
      </c>
      <c r="J565" s="21" t="s">
        <v>2925</v>
      </c>
      <c r="K565" s="16" t="s">
        <v>1194</v>
      </c>
      <c r="L565" s="16" t="s">
        <v>7004</v>
      </c>
      <c r="M565" s="16" t="s">
        <v>7078</v>
      </c>
      <c r="N565" s="15">
        <v>10</v>
      </c>
      <c r="O565" s="15">
        <v>1975</v>
      </c>
      <c r="P565" s="15">
        <v>6</v>
      </c>
      <c r="Q565" s="16" t="s">
        <v>1944</v>
      </c>
      <c r="R565" s="18" t="s">
        <v>1945</v>
      </c>
      <c r="S565" s="54" t="s">
        <v>1946</v>
      </c>
      <c r="T565" s="54"/>
      <c r="U565" s="69">
        <v>227</v>
      </c>
      <c r="V565" s="45" t="str">
        <f t="shared" si="84"/>
        <v>動作と休息：司会のまとめ</v>
      </c>
      <c r="W565" s="70"/>
      <c r="X565" s="88">
        <v>555</v>
      </c>
      <c r="Y565" s="66"/>
      <c r="Z565" s="16"/>
    </row>
    <row r="566" spans="1:26" s="12" customFormat="1" ht="13.5" hidden="1" customHeight="1">
      <c r="A566" s="18">
        <v>20</v>
      </c>
      <c r="B566" s="15">
        <v>1975</v>
      </c>
      <c r="C566" s="15">
        <v>9</v>
      </c>
      <c r="D566" s="18">
        <v>8</v>
      </c>
      <c r="E566" s="15">
        <v>234</v>
      </c>
      <c r="F566" s="19" t="s">
        <v>2615</v>
      </c>
      <c r="G566" s="16" t="s">
        <v>2959</v>
      </c>
      <c r="H566" s="17" t="s">
        <v>2614</v>
      </c>
      <c r="I566" s="115" t="str">
        <f t="shared" ca="1" si="89"/>
        <v>.</v>
      </c>
      <c r="J566" s="21" t="s">
        <v>2925</v>
      </c>
      <c r="K566" s="16" t="s">
        <v>1194</v>
      </c>
      <c r="L566" s="16" t="s">
        <v>2918</v>
      </c>
      <c r="M566" s="16" t="s">
        <v>183</v>
      </c>
      <c r="N566" s="15">
        <v>10</v>
      </c>
      <c r="O566" s="15">
        <v>1975</v>
      </c>
      <c r="P566" s="15">
        <v>6</v>
      </c>
      <c r="Q566" s="16" t="s">
        <v>1944</v>
      </c>
      <c r="R566" s="18" t="s">
        <v>1945</v>
      </c>
      <c r="S566" s="54" t="s">
        <v>1946</v>
      </c>
      <c r="T566" s="54"/>
      <c r="U566" s="69">
        <v>227</v>
      </c>
      <c r="V566" s="45" t="str">
        <f t="shared" si="84"/>
        <v>都市生活者の特徴と問題点都市生活者の特徴</v>
      </c>
      <c r="W566" s="70"/>
      <c r="X566" s="88">
        <v>556</v>
      </c>
      <c r="Y566" s="66"/>
      <c r="Z566" s="16"/>
    </row>
    <row r="567" spans="1:26" s="12" customFormat="1" ht="13.5" hidden="1" customHeight="1">
      <c r="A567" s="18">
        <v>20</v>
      </c>
      <c r="B567" s="15">
        <v>1975</v>
      </c>
      <c r="C567" s="15">
        <v>9</v>
      </c>
      <c r="D567" s="18">
        <v>8</v>
      </c>
      <c r="E567" s="15">
        <v>234</v>
      </c>
      <c r="F567" s="19" t="s">
        <v>2616</v>
      </c>
      <c r="G567" s="16" t="s">
        <v>2841</v>
      </c>
      <c r="H567" s="17" t="s">
        <v>2614</v>
      </c>
      <c r="I567" s="115" t="str">
        <f t="shared" ca="1" si="89"/>
        <v>.</v>
      </c>
      <c r="J567" s="21" t="s">
        <v>2929</v>
      </c>
      <c r="K567" s="16" t="s">
        <v>1194</v>
      </c>
      <c r="L567" s="16" t="s">
        <v>2918</v>
      </c>
      <c r="M567" s="16" t="s">
        <v>183</v>
      </c>
      <c r="N567" s="15">
        <v>10</v>
      </c>
      <c r="O567" s="15">
        <v>1975</v>
      </c>
      <c r="P567" s="15">
        <v>6</v>
      </c>
      <c r="Q567" s="16" t="s">
        <v>1944</v>
      </c>
      <c r="R567" s="18" t="s">
        <v>1945</v>
      </c>
      <c r="S567" s="54" t="s">
        <v>1946</v>
      </c>
      <c r="T567" s="54"/>
      <c r="U567" s="69">
        <v>227</v>
      </c>
      <c r="V567" s="45" t="str">
        <f t="shared" si="84"/>
        <v>都市生活者の特徴と問題点都市フレックスタイム勤務者の労働生活</v>
      </c>
      <c r="W567" s="70"/>
      <c r="X567" s="88">
        <v>557</v>
      </c>
      <c r="Y567" s="66"/>
      <c r="Z567" s="16"/>
    </row>
    <row r="568" spans="1:26" s="12" customFormat="1" ht="13.5" hidden="1" customHeight="1">
      <c r="A568" s="18">
        <v>20</v>
      </c>
      <c r="B568" s="15">
        <v>1975</v>
      </c>
      <c r="C568" s="15">
        <v>9</v>
      </c>
      <c r="D568" s="18">
        <v>8</v>
      </c>
      <c r="E568" s="15">
        <v>234</v>
      </c>
      <c r="F568" s="19" t="s">
        <v>2617</v>
      </c>
      <c r="G568" s="16" t="s">
        <v>3231</v>
      </c>
      <c r="H568" s="17" t="s">
        <v>2614</v>
      </c>
      <c r="I568" s="115" t="str">
        <f t="shared" ca="1" si="89"/>
        <v>.</v>
      </c>
      <c r="J568" s="21" t="s">
        <v>2929</v>
      </c>
      <c r="K568" s="16" t="s">
        <v>1194</v>
      </c>
      <c r="L568" s="16" t="s">
        <v>2918</v>
      </c>
      <c r="M568" s="16" t="s">
        <v>183</v>
      </c>
      <c r="N568" s="15">
        <v>10</v>
      </c>
      <c r="O568" s="15">
        <v>1975</v>
      </c>
      <c r="P568" s="15">
        <v>6</v>
      </c>
      <c r="Q568" s="16" t="s">
        <v>1944</v>
      </c>
      <c r="R568" s="18" t="s">
        <v>1945</v>
      </c>
      <c r="S568" s="54" t="s">
        <v>1946</v>
      </c>
      <c r="T568" s="54"/>
      <c r="U568" s="69">
        <v>227</v>
      </c>
      <c r="V568" s="45" t="str">
        <f t="shared" si="84"/>
        <v>都市生活者の特徴と問題点都市と農村における健康度の移行</v>
      </c>
      <c r="W568" s="70"/>
      <c r="X568" s="88">
        <v>558</v>
      </c>
      <c r="Y568" s="66"/>
      <c r="Z568" s="16"/>
    </row>
    <row r="569" spans="1:26" s="12" customFormat="1" ht="13.5" hidden="1" customHeight="1">
      <c r="A569" s="18">
        <v>20</v>
      </c>
      <c r="B569" s="15">
        <v>1975</v>
      </c>
      <c r="C569" s="15">
        <v>9</v>
      </c>
      <c r="D569" s="18">
        <v>8</v>
      </c>
      <c r="E569" s="15">
        <v>234</v>
      </c>
      <c r="F569" s="19" t="s">
        <v>2618</v>
      </c>
      <c r="G569" s="16" t="s">
        <v>3232</v>
      </c>
      <c r="H569" s="17" t="s">
        <v>2614</v>
      </c>
      <c r="I569" s="115" t="str">
        <f t="shared" ca="1" si="89"/>
        <v>.</v>
      </c>
      <c r="J569" s="21" t="s">
        <v>2929</v>
      </c>
      <c r="K569" s="16" t="s">
        <v>1194</v>
      </c>
      <c r="L569" s="16" t="s">
        <v>2918</v>
      </c>
      <c r="M569" s="16" t="s">
        <v>183</v>
      </c>
      <c r="N569" s="15">
        <v>10</v>
      </c>
      <c r="O569" s="15">
        <v>1975</v>
      </c>
      <c r="P569" s="15">
        <v>6</v>
      </c>
      <c r="Q569" s="16" t="s">
        <v>1944</v>
      </c>
      <c r="R569" s="18" t="s">
        <v>1945</v>
      </c>
      <c r="S569" s="54" t="s">
        <v>1946</v>
      </c>
      <c r="T569" s="54"/>
      <c r="U569" s="69">
        <v>227</v>
      </c>
      <c r="V569" s="45" t="str">
        <f t="shared" ref="V569:V630" si="93">$H569&amp;$F569</f>
        <v>都市生活者の特徴と問題点都市化と中高年者の体力</v>
      </c>
      <c r="W569" s="70"/>
      <c r="X569" s="88">
        <v>559</v>
      </c>
      <c r="Y569" s="66"/>
      <c r="Z569" s="16"/>
    </row>
    <row r="570" spans="1:26" s="12" customFormat="1" ht="13.5" hidden="1" customHeight="1">
      <c r="A570" s="18">
        <v>20</v>
      </c>
      <c r="B570" s="15">
        <v>1975</v>
      </c>
      <c r="C570" s="15">
        <v>9</v>
      </c>
      <c r="D570" s="18">
        <v>8</v>
      </c>
      <c r="E570" s="15">
        <v>234</v>
      </c>
      <c r="F570" s="18" t="s">
        <v>7048</v>
      </c>
      <c r="G570" s="16" t="s">
        <v>3233</v>
      </c>
      <c r="H570" s="17"/>
      <c r="I570" s="115" t="str">
        <f t="shared" ca="1" si="89"/>
        <v>.</v>
      </c>
      <c r="J570" s="21" t="s">
        <v>2929</v>
      </c>
      <c r="K570" s="16" t="s">
        <v>1194</v>
      </c>
      <c r="L570" s="16" t="s">
        <v>7004</v>
      </c>
      <c r="M570" s="16" t="s">
        <v>7078</v>
      </c>
      <c r="N570" s="15">
        <v>10</v>
      </c>
      <c r="O570" s="15">
        <v>1975</v>
      </c>
      <c r="P570" s="15">
        <v>6</v>
      </c>
      <c r="Q570" s="16" t="s">
        <v>1944</v>
      </c>
      <c r="R570" s="18" t="s">
        <v>1945</v>
      </c>
      <c r="S570" s="54" t="s">
        <v>1946</v>
      </c>
      <c r="T570" s="54"/>
      <c r="U570" s="69">
        <v>227</v>
      </c>
      <c r="V570" s="45" t="str">
        <f t="shared" si="93"/>
        <v>都市生活者の特徴と問題点：司会のまとめ</v>
      </c>
      <c r="W570" s="70"/>
      <c r="X570" s="88">
        <v>560</v>
      </c>
      <c r="Y570" s="66"/>
      <c r="Z570" s="16"/>
    </row>
    <row r="571" spans="1:26" ht="13.5" hidden="1" customHeight="1">
      <c r="A571" s="29">
        <f t="shared" ref="A571:A596" ca="1" si="94">IF(LEN($J571)&gt;0,IF($J571="●",K571,OFFSET(A571,IF(LEN(OFFSET(A571,-1,0))&gt;=1,-1,-2),0)),"")</f>
        <v>20</v>
      </c>
      <c r="B571" s="32">
        <f t="shared" ref="B571:B596" ca="1" si="95">IF(LEN($J571)&gt;0,IF($J571="●",N571,OFFSET(B571,IF(LEN(OFFSET(B571,-1,0))&gt;=1,-1,-2),0)),"")</f>
        <v>1975</v>
      </c>
      <c r="C571" s="32">
        <f t="shared" ref="C571:C596" ca="1" si="96">IF(LEN($J571)&gt;0,IF($J571="●",O571,OFFSET(C571,IF(LEN(OFFSET(C571,-1,0))&gt;=1,-1,-2),0)),"")</f>
        <v>9</v>
      </c>
      <c r="D571" s="28">
        <v>10</v>
      </c>
      <c r="E571" s="32">
        <f t="shared" ref="E571:E596" ca="1" si="97">IF(LEN($J571)&gt;0,IF($J571="●",U571,IF(LEN(D571)&gt;0,U571+D571-1,"")),"")</f>
        <v>236</v>
      </c>
      <c r="F571" s="28" t="str">
        <f>IF(RIGHT(L571,1)=$W$24,"",M571&amp;$W$25)&amp;J571&amp;$W$22&amp;K571&amp;IF(AND(LEN(N571)&gt;0,LEN(N571)&lt;4)," 第"&amp;N571&amp;$W$21,N571)&amp;$W$23&amp;O571&amp;"/"&amp;P571&amp;IF(RIGHT(L571,1)=$W$24,"/"&amp;Q571,"")&amp;"、"&amp;S571&amp;"、"&amp;R571&amp;IF(LEN(H571)&gt;0,$W$27&amp;H571,"")&amp;IF(RIGHT(L571,1)=$W$24,"",$W$26)</f>
        <v>開催記(大会．全 第10回　1975/6、神奈川県産業会館、横浜市)</v>
      </c>
      <c r="G571" s="40" t="s">
        <v>1291</v>
      </c>
      <c r="H571" s="41" t="s">
        <v>2820</v>
      </c>
      <c r="I571" s="115" t="str">
        <f t="shared" ca="1" si="89"/>
        <v>.</v>
      </c>
      <c r="J571" s="40" t="s">
        <v>252</v>
      </c>
      <c r="K571" s="40" t="s">
        <v>1194</v>
      </c>
      <c r="L571" s="40" t="s">
        <v>6949</v>
      </c>
      <c r="M571" s="40" t="s">
        <v>313</v>
      </c>
      <c r="N571" s="47">
        <v>10</v>
      </c>
      <c r="O571" s="47">
        <v>1975</v>
      </c>
      <c r="P571" s="47">
        <v>6</v>
      </c>
      <c r="Q571" s="40" t="s">
        <v>1944</v>
      </c>
      <c r="R571" s="40" t="s">
        <v>1945</v>
      </c>
      <c r="S571" s="48" t="s">
        <v>1946</v>
      </c>
      <c r="T571" s="48"/>
      <c r="U571" s="31">
        <f t="shared" ref="U571:U596" ca="1" si="98">IF(LEN($J571)&gt;0,IF($J571="●",Q571,OFFSET(U571,IF(LEN(OFFSET(U571,-1,0))&gt;=1,-1,-2),0)),"")</f>
        <v>227</v>
      </c>
      <c r="V571" s="45" t="str">
        <f t="shared" si="93"/>
        <v>開催記(大会．全 第10回　1975/6、神奈川県産業会館、横浜市)</v>
      </c>
      <c r="W571" s="51"/>
      <c r="X571" s="88">
        <v>561</v>
      </c>
      <c r="Y571" s="65"/>
      <c r="Z571" s="46"/>
    </row>
    <row r="572" spans="1:26" ht="13.5" hidden="1" customHeight="1">
      <c r="A572" s="29">
        <f t="shared" ca="1" si="94"/>
        <v>20</v>
      </c>
      <c r="B572" s="32">
        <f t="shared" ca="1" si="95"/>
        <v>1975</v>
      </c>
      <c r="C572" s="32">
        <f t="shared" ca="1" si="96"/>
        <v>9</v>
      </c>
      <c r="D572" s="28">
        <v>10</v>
      </c>
      <c r="E572" s="32">
        <f t="shared" ca="1" si="97"/>
        <v>236</v>
      </c>
      <c r="F572" s="40" t="s">
        <v>2619</v>
      </c>
      <c r="G572" s="40" t="s">
        <v>2620</v>
      </c>
      <c r="H572" s="43"/>
      <c r="I572" s="115" t="str">
        <f t="shared" ca="1" si="89"/>
        <v>.</v>
      </c>
      <c r="J572" s="40" t="s">
        <v>252</v>
      </c>
      <c r="K572" s="40" t="s">
        <v>1194</v>
      </c>
      <c r="L572" s="40" t="s">
        <v>7587</v>
      </c>
      <c r="M572" s="40" t="s">
        <v>7586</v>
      </c>
      <c r="N572" s="47">
        <v>10</v>
      </c>
      <c r="O572" s="47">
        <v>1975</v>
      </c>
      <c r="P572" s="47">
        <v>6</v>
      </c>
      <c r="Q572" s="40" t="s">
        <v>1944</v>
      </c>
      <c r="R572" s="40" t="s">
        <v>1945</v>
      </c>
      <c r="S572" s="48" t="s">
        <v>1946</v>
      </c>
      <c r="T572" s="48"/>
      <c r="U572" s="31">
        <f t="shared" ca="1" si="98"/>
        <v>227</v>
      </c>
      <c r="V572" s="45" t="str">
        <f t="shared" si="93"/>
        <v>人類働態学研究会第10回大会のお世話をして</v>
      </c>
      <c r="W572" s="51"/>
      <c r="X572" s="88">
        <v>562</v>
      </c>
      <c r="Y572" s="65"/>
      <c r="Z572" s="46"/>
    </row>
    <row r="573" spans="1:26" ht="13.5" hidden="1" customHeight="1">
      <c r="A573" s="29">
        <f t="shared" ca="1" si="94"/>
        <v>20</v>
      </c>
      <c r="B573" s="32">
        <f t="shared" ca="1" si="95"/>
        <v>1975</v>
      </c>
      <c r="C573" s="32">
        <f t="shared" ca="1" si="96"/>
        <v>9</v>
      </c>
      <c r="D573" s="28">
        <v>10</v>
      </c>
      <c r="E573" s="32">
        <f t="shared" ca="1" si="97"/>
        <v>236</v>
      </c>
      <c r="F573" s="28" t="str">
        <f>IF(RIGHT(L573,1)=$W$24,"",M573&amp;$W$25)&amp;J573&amp;$W$22&amp;K573&amp;IF(AND(LEN(N573)&gt;0,LEN(N573)&lt;4)," 第"&amp;N573&amp;$W$21,N573)&amp;$W$23&amp;O573&amp;"/"&amp;P573&amp;IF(RIGHT(L573,1)=$W$24,"/"&amp;Q573,"")&amp;"、"&amp;S573&amp;"、"&amp;R573&amp;IF(LEN(H573)&gt;0,$W$27&amp;H573,"")&amp;IF(RIGHT(L573,1)=$W$24,"",$W$26)</f>
        <v>研修・催事．発表会　1975/8/27-28、リクルート葉山研修所、神奈川県葉山町/働態観察と反応時間</v>
      </c>
      <c r="G573" s="28" t="s">
        <v>1486</v>
      </c>
      <c r="H573" s="43" t="s">
        <v>6941</v>
      </c>
      <c r="I573" s="115" t="str">
        <f t="shared" ca="1" si="89"/>
        <v>.</v>
      </c>
      <c r="J573" s="40" t="s">
        <v>7780</v>
      </c>
      <c r="K573" s="40" t="s">
        <v>7538</v>
      </c>
      <c r="L573" s="40" t="s">
        <v>7012</v>
      </c>
      <c r="M573" s="40" t="s">
        <v>1302</v>
      </c>
      <c r="N573" s="47"/>
      <c r="O573" s="47">
        <v>1975</v>
      </c>
      <c r="P573" s="47">
        <v>8</v>
      </c>
      <c r="Q573" s="40" t="s">
        <v>1476</v>
      </c>
      <c r="R573" s="40" t="s">
        <v>1811</v>
      </c>
      <c r="S573" s="48" t="s">
        <v>1812</v>
      </c>
      <c r="T573" s="48"/>
      <c r="U573" s="31">
        <f t="shared" ca="1" si="98"/>
        <v>227</v>
      </c>
      <c r="V573" s="45" t="str">
        <f t="shared" si="93"/>
        <v>働態観察と反応時間研修・催事．発表会　1975/8/27-28、リクルート葉山研修所、神奈川県葉山町/働態観察と反応時間</v>
      </c>
      <c r="W573" s="51"/>
      <c r="X573" s="88">
        <v>563</v>
      </c>
      <c r="Y573" s="65"/>
      <c r="Z573" s="46"/>
    </row>
    <row r="574" spans="1:26" ht="13.5" hidden="1" customHeight="1">
      <c r="A574" s="29">
        <f t="shared" ca="1" si="94"/>
        <v>20</v>
      </c>
      <c r="B574" s="32">
        <f t="shared" ca="1" si="95"/>
        <v>1975</v>
      </c>
      <c r="C574" s="32">
        <f t="shared" ca="1" si="96"/>
        <v>9</v>
      </c>
      <c r="D574" s="28">
        <v>10</v>
      </c>
      <c r="E574" s="32">
        <f t="shared" ca="1" si="97"/>
        <v>236</v>
      </c>
      <c r="F574" s="28" t="str">
        <f>M574&amp;"（"&amp;J574&amp;$W$19&amp;K574&amp;IF(LEN(N574)&gt;0," 第"&amp;N574&amp;$W$21,"")&amp;" "&amp;O574&amp;"/"&amp;P574&amp;$W$20&amp;S574&amp;IF(LEN(H574)&gt;0,$W$19&amp;H574,"")&amp;"）"</f>
        <v>抄録（研修・催事/発表会 1975/8、リクルート葉山研修所/働態観察と反応時間）</v>
      </c>
      <c r="G574" s="40" t="s">
        <v>2622</v>
      </c>
      <c r="H574" s="43" t="s">
        <v>6941</v>
      </c>
      <c r="I574" s="115" t="str">
        <f t="shared" ca="1" si="89"/>
        <v>.</v>
      </c>
      <c r="J574" s="40" t="s">
        <v>7780</v>
      </c>
      <c r="K574" s="40" t="s">
        <v>7538</v>
      </c>
      <c r="L574" s="40" t="s">
        <v>6939</v>
      </c>
      <c r="M574" s="40" t="s">
        <v>1486</v>
      </c>
      <c r="N574" s="47"/>
      <c r="O574" s="47">
        <v>1975</v>
      </c>
      <c r="P574" s="47">
        <v>8</v>
      </c>
      <c r="Q574" s="40" t="s">
        <v>1476</v>
      </c>
      <c r="R574" s="40" t="s">
        <v>1811</v>
      </c>
      <c r="S574" s="48" t="s">
        <v>1812</v>
      </c>
      <c r="T574" s="48"/>
      <c r="U574" s="31">
        <f t="shared" ca="1" si="98"/>
        <v>227</v>
      </c>
      <c r="V574" s="45" t="str">
        <f t="shared" si="93"/>
        <v>働態観察と反応時間抄録（研修・催事/発表会 1975/8、リクルート葉山研修所/働態観察と反応時間）</v>
      </c>
      <c r="W574" s="51"/>
      <c r="X574" s="88">
        <v>564</v>
      </c>
      <c r="Y574" s="65"/>
      <c r="Z574" s="46"/>
    </row>
    <row r="575" spans="1:26" ht="13.5" hidden="1" customHeight="1">
      <c r="A575" s="29">
        <f t="shared" ca="1" si="94"/>
        <v>20</v>
      </c>
      <c r="B575" s="32">
        <f t="shared" ca="1" si="95"/>
        <v>1975</v>
      </c>
      <c r="C575" s="32">
        <f t="shared" ca="1" si="96"/>
        <v>9</v>
      </c>
      <c r="D575" s="28">
        <v>10</v>
      </c>
      <c r="E575" s="32">
        <f t="shared" ca="1" si="97"/>
        <v>236</v>
      </c>
      <c r="F575" s="40" t="s">
        <v>2621</v>
      </c>
      <c r="G575" s="40" t="s">
        <v>2622</v>
      </c>
      <c r="H575" s="43" t="s">
        <v>6941</v>
      </c>
      <c r="I575" s="115" t="str">
        <f t="shared" ca="1" si="89"/>
        <v>.</v>
      </c>
      <c r="J575" s="40" t="s">
        <v>7780</v>
      </c>
      <c r="K575" s="40" t="s">
        <v>7538</v>
      </c>
      <c r="L575" s="40" t="s">
        <v>7090</v>
      </c>
      <c r="M575" s="40" t="s">
        <v>1486</v>
      </c>
      <c r="N575" s="47"/>
      <c r="O575" s="47">
        <v>1975</v>
      </c>
      <c r="P575" s="47">
        <v>8</v>
      </c>
      <c r="Q575" s="40" t="s">
        <v>1476</v>
      </c>
      <c r="R575" s="40" t="s">
        <v>1811</v>
      </c>
      <c r="S575" s="48" t="s">
        <v>1812</v>
      </c>
      <c r="T575" s="48"/>
      <c r="U575" s="31">
        <f t="shared" ca="1" si="98"/>
        <v>227</v>
      </c>
      <c r="V575" s="45" t="str">
        <f t="shared" si="93"/>
        <v>働態観察と反応時間話題提供1</v>
      </c>
      <c r="W575" s="51"/>
      <c r="X575" s="88">
        <v>565</v>
      </c>
      <c r="Y575" s="65"/>
      <c r="Z575" s="46"/>
    </row>
    <row r="576" spans="1:26" ht="13.5" hidden="1" customHeight="1">
      <c r="A576" s="29">
        <f t="shared" ca="1" si="94"/>
        <v>20</v>
      </c>
      <c r="B576" s="32">
        <f t="shared" ca="1" si="95"/>
        <v>1975</v>
      </c>
      <c r="C576" s="32">
        <f t="shared" ca="1" si="96"/>
        <v>9</v>
      </c>
      <c r="D576" s="28">
        <v>10</v>
      </c>
      <c r="E576" s="32">
        <f t="shared" ca="1" si="97"/>
        <v>236</v>
      </c>
      <c r="F576" s="40" t="s">
        <v>1841</v>
      </c>
      <c r="G576" s="40" t="s">
        <v>2623</v>
      </c>
      <c r="H576" s="43" t="s">
        <v>6941</v>
      </c>
      <c r="I576" s="115" t="str">
        <f t="shared" ca="1" si="89"/>
        <v>.</v>
      </c>
      <c r="J576" s="40" t="s">
        <v>7780</v>
      </c>
      <c r="K576" s="40" t="s">
        <v>7538</v>
      </c>
      <c r="L576" s="40" t="s">
        <v>7090</v>
      </c>
      <c r="M576" s="40" t="s">
        <v>1486</v>
      </c>
      <c r="N576" s="47"/>
      <c r="O576" s="47">
        <v>1975</v>
      </c>
      <c r="P576" s="47">
        <v>8</v>
      </c>
      <c r="Q576" s="40" t="s">
        <v>1476</v>
      </c>
      <c r="R576" s="40" t="s">
        <v>1811</v>
      </c>
      <c r="S576" s="48" t="s">
        <v>1812</v>
      </c>
      <c r="T576" s="48"/>
      <c r="U576" s="31">
        <f t="shared" ca="1" si="98"/>
        <v>227</v>
      </c>
      <c r="V576" s="45" t="str">
        <f t="shared" si="93"/>
        <v>働態観察と反応時間話題提供2</v>
      </c>
      <c r="W576" s="51"/>
      <c r="X576" s="88">
        <v>566</v>
      </c>
      <c r="Y576" s="65"/>
      <c r="Z576" s="46"/>
    </row>
    <row r="577" spans="1:26" ht="13.5" hidden="1" customHeight="1">
      <c r="A577" s="29">
        <f t="shared" ca="1" si="94"/>
        <v>20</v>
      </c>
      <c r="B577" s="32">
        <f t="shared" ca="1" si="95"/>
        <v>1975</v>
      </c>
      <c r="C577" s="32">
        <f t="shared" ca="1" si="96"/>
        <v>9</v>
      </c>
      <c r="D577" s="28">
        <v>10</v>
      </c>
      <c r="E577" s="32">
        <f t="shared" ca="1" si="97"/>
        <v>236</v>
      </c>
      <c r="F577" s="40" t="s">
        <v>1842</v>
      </c>
      <c r="G577" s="40" t="s">
        <v>2624</v>
      </c>
      <c r="H577" s="43" t="s">
        <v>6941</v>
      </c>
      <c r="I577" s="115" t="str">
        <f t="shared" ca="1" si="89"/>
        <v>.</v>
      </c>
      <c r="J577" s="40" t="s">
        <v>7780</v>
      </c>
      <c r="K577" s="40" t="s">
        <v>7538</v>
      </c>
      <c r="L577" s="40" t="s">
        <v>7090</v>
      </c>
      <c r="M577" s="40" t="s">
        <v>1486</v>
      </c>
      <c r="N577" s="47"/>
      <c r="O577" s="47">
        <v>1975</v>
      </c>
      <c r="P577" s="47">
        <v>8</v>
      </c>
      <c r="Q577" s="40" t="s">
        <v>1476</v>
      </c>
      <c r="R577" s="40" t="s">
        <v>1811</v>
      </c>
      <c r="S577" s="48" t="s">
        <v>1812</v>
      </c>
      <c r="T577" s="48"/>
      <c r="U577" s="31">
        <f t="shared" ca="1" si="98"/>
        <v>227</v>
      </c>
      <c r="V577" s="45" t="str">
        <f t="shared" si="93"/>
        <v>働態観察と反応時間話題提供3</v>
      </c>
      <c r="W577" s="51"/>
      <c r="X577" s="88">
        <v>567</v>
      </c>
      <c r="Y577" s="65"/>
      <c r="Z577" s="46"/>
    </row>
    <row r="578" spans="1:26" ht="13.5" hidden="1" customHeight="1">
      <c r="A578" s="29">
        <f t="shared" ca="1" si="94"/>
        <v>20</v>
      </c>
      <c r="B578" s="32">
        <f t="shared" ca="1" si="95"/>
        <v>1975</v>
      </c>
      <c r="C578" s="32">
        <f t="shared" ca="1" si="96"/>
        <v>9</v>
      </c>
      <c r="D578" s="28">
        <v>12</v>
      </c>
      <c r="E578" s="32">
        <f t="shared" ca="1" si="97"/>
        <v>238</v>
      </c>
      <c r="F578" s="40" t="s">
        <v>2625</v>
      </c>
      <c r="G578" s="40" t="s">
        <v>7859</v>
      </c>
      <c r="H578" s="43" t="s">
        <v>7143</v>
      </c>
      <c r="I578" s="115" t="str">
        <f t="shared" ca="1" si="89"/>
        <v>.</v>
      </c>
      <c r="J578" s="40" t="s">
        <v>7205</v>
      </c>
      <c r="K578" s="40" t="s">
        <v>678</v>
      </c>
      <c r="L578" s="43" t="s">
        <v>810</v>
      </c>
      <c r="M578" s="40" t="s">
        <v>7635</v>
      </c>
      <c r="N578" s="47"/>
      <c r="O578" s="47"/>
      <c r="P578" s="47"/>
      <c r="Q578" s="40"/>
      <c r="R578" s="40"/>
      <c r="S578" s="48"/>
      <c r="T578" s="48"/>
      <c r="U578" s="31">
        <f t="shared" ca="1" si="98"/>
        <v>227</v>
      </c>
      <c r="V578" s="45" t="str">
        <f t="shared" si="93"/>
        <v>国際研究アメリカの人間工学研究を見て</v>
      </c>
      <c r="W578" s="51"/>
      <c r="X578" s="88">
        <v>568</v>
      </c>
      <c r="Y578" s="65"/>
      <c r="Z578" s="46"/>
    </row>
    <row r="579" spans="1:26" ht="13.5" hidden="1" customHeight="1">
      <c r="A579" s="29">
        <f t="shared" ca="1" si="94"/>
        <v>20</v>
      </c>
      <c r="B579" s="32">
        <f t="shared" ca="1" si="95"/>
        <v>1975</v>
      </c>
      <c r="C579" s="32">
        <f t="shared" ca="1" si="96"/>
        <v>9</v>
      </c>
      <c r="D579" s="28">
        <v>13</v>
      </c>
      <c r="E579" s="32">
        <f t="shared" ca="1" si="97"/>
        <v>239</v>
      </c>
      <c r="F579" s="40" t="s">
        <v>2626</v>
      </c>
      <c r="G579" s="40" t="s">
        <v>2627</v>
      </c>
      <c r="H579" s="43" t="s">
        <v>7144</v>
      </c>
      <c r="I579" s="115" t="str">
        <f t="shared" ca="1" si="89"/>
        <v>.</v>
      </c>
      <c r="J579" s="40" t="s">
        <v>1700</v>
      </c>
      <c r="K579" s="40" t="s">
        <v>7208</v>
      </c>
      <c r="L579" s="43" t="s">
        <v>810</v>
      </c>
      <c r="M579" s="40" t="s">
        <v>7636</v>
      </c>
      <c r="N579" s="47"/>
      <c r="O579" s="47"/>
      <c r="P579" s="47"/>
      <c r="Q579" s="40"/>
      <c r="R579" s="40"/>
      <c r="S579" s="48"/>
      <c r="T579" s="48"/>
      <c r="U579" s="31">
        <f t="shared" ca="1" si="98"/>
        <v>227</v>
      </c>
      <c r="V579" s="45" t="str">
        <f t="shared" si="93"/>
        <v>国際交流国際的学術交流について</v>
      </c>
      <c r="W579" s="51"/>
      <c r="X579" s="88">
        <v>569</v>
      </c>
      <c r="Y579" s="65"/>
      <c r="Z579" s="46"/>
    </row>
    <row r="580" spans="1:26" ht="13.5" hidden="1" customHeight="1">
      <c r="A580" s="29">
        <f t="shared" ca="1" si="94"/>
        <v>20</v>
      </c>
      <c r="B580" s="32">
        <f t="shared" ca="1" si="95"/>
        <v>1975</v>
      </c>
      <c r="C580" s="32">
        <f t="shared" ca="1" si="96"/>
        <v>9</v>
      </c>
      <c r="D580" s="28">
        <v>13</v>
      </c>
      <c r="E580" s="32">
        <f t="shared" ca="1" si="97"/>
        <v>239</v>
      </c>
      <c r="F580" s="40" t="s">
        <v>2628</v>
      </c>
      <c r="G580" s="40" t="s">
        <v>1810</v>
      </c>
      <c r="H580" s="43"/>
      <c r="I580" s="115" t="str">
        <f t="shared" ca="1" si="89"/>
        <v>.</v>
      </c>
      <c r="J580" s="40" t="s">
        <v>7118</v>
      </c>
      <c r="K580" s="40" t="s">
        <v>7768</v>
      </c>
      <c r="L580" s="40" t="s">
        <v>7769</v>
      </c>
      <c r="M580" s="40" t="s">
        <v>2601</v>
      </c>
      <c r="N580" s="47"/>
      <c r="O580" s="47"/>
      <c r="P580" s="47"/>
      <c r="Q580" s="40"/>
      <c r="R580" s="40"/>
      <c r="S580" s="48" t="s">
        <v>2602</v>
      </c>
      <c r="T580" s="48"/>
      <c r="U580" s="31">
        <f t="shared" ca="1" si="98"/>
        <v>227</v>
      </c>
      <c r="V580" s="45" t="str">
        <f t="shared" si="93"/>
        <v>会誌の役割と財政問題について</v>
      </c>
      <c r="W580" s="51"/>
      <c r="X580" s="88">
        <v>570</v>
      </c>
      <c r="Y580" s="65"/>
      <c r="Z580" s="46"/>
    </row>
    <row r="581" spans="1:26" ht="13.5" hidden="1" customHeight="1">
      <c r="A581" s="29">
        <f t="shared" ca="1" si="94"/>
        <v>20</v>
      </c>
      <c r="B581" s="32">
        <f t="shared" ca="1" si="95"/>
        <v>1975</v>
      </c>
      <c r="C581" s="32">
        <f t="shared" ca="1" si="96"/>
        <v>9</v>
      </c>
      <c r="D581" s="28">
        <v>14</v>
      </c>
      <c r="E581" s="32">
        <f t="shared" ca="1" si="97"/>
        <v>240</v>
      </c>
      <c r="F581" s="28" t="str">
        <f t="shared" ref="F581:F582" si="99">H581&amp;IF(LEN(O581)&gt;0,$W$18&amp;IF(LEN(O581)&gt;3,O581&amp;"年度","第"&amp;O581&amp;IF(LEN(P581)&gt;0,"期","回"))&amp;IF(LEN(P581)&gt;0,"第"&amp;P581&amp;"回",""),"")</f>
        <v>幹事会：第3回</v>
      </c>
      <c r="G581" s="40"/>
      <c r="H581" s="40" t="s">
        <v>7101</v>
      </c>
      <c r="I581" s="115" t="str">
        <f t="shared" ca="1" si="89"/>
        <v>.</v>
      </c>
      <c r="J581" s="40" t="s">
        <v>7111</v>
      </c>
      <c r="K581" s="40" t="s">
        <v>1050</v>
      </c>
      <c r="L581" s="40" t="s">
        <v>7103</v>
      </c>
      <c r="M581" s="40"/>
      <c r="N581" s="47"/>
      <c r="O581" s="47">
        <v>3</v>
      </c>
      <c r="P581" s="47"/>
      <c r="Q581" s="40"/>
      <c r="R581" s="40"/>
      <c r="S581" s="48"/>
      <c r="T581" s="48"/>
      <c r="U581" s="31">
        <f t="shared" ca="1" si="98"/>
        <v>227</v>
      </c>
      <c r="V581" s="45" t="str">
        <f t="shared" si="93"/>
        <v>幹事会幹事会：第3回</v>
      </c>
      <c r="W581" s="51"/>
      <c r="X581" s="88">
        <v>571</v>
      </c>
      <c r="Y581" s="65"/>
      <c r="Z581" s="46"/>
    </row>
    <row r="582" spans="1:26" ht="13.5" hidden="1" customHeight="1">
      <c r="A582" s="29">
        <f t="shared" ca="1" si="94"/>
        <v>20</v>
      </c>
      <c r="B582" s="32">
        <f t="shared" ca="1" si="95"/>
        <v>1975</v>
      </c>
      <c r="C582" s="32">
        <f t="shared" ca="1" si="96"/>
        <v>9</v>
      </c>
      <c r="D582" s="28">
        <v>14</v>
      </c>
      <c r="E582" s="32">
        <f t="shared" ca="1" si="97"/>
        <v>240</v>
      </c>
      <c r="F582" s="28" t="str">
        <f t="shared" si="99"/>
        <v>総会：第15回</v>
      </c>
      <c r="G582" s="40"/>
      <c r="H582" s="40" t="s">
        <v>7100</v>
      </c>
      <c r="I582" s="115" t="str">
        <f t="shared" ca="1" si="89"/>
        <v>.</v>
      </c>
      <c r="J582" s="40" t="s">
        <v>7111</v>
      </c>
      <c r="K582" s="40" t="s">
        <v>1050</v>
      </c>
      <c r="L582" s="40" t="s">
        <v>7100</v>
      </c>
      <c r="M582" s="40"/>
      <c r="N582" s="47"/>
      <c r="O582" s="47">
        <v>15</v>
      </c>
      <c r="P582" s="47"/>
      <c r="Q582" s="40"/>
      <c r="R582" s="40"/>
      <c r="S582" s="48"/>
      <c r="T582" s="48"/>
      <c r="U582" s="31">
        <f t="shared" ca="1" si="98"/>
        <v>227</v>
      </c>
      <c r="V582" s="45" t="str">
        <f t="shared" si="93"/>
        <v>総会総会：第15回</v>
      </c>
      <c r="W582" s="51"/>
      <c r="X582" s="88">
        <v>572</v>
      </c>
      <c r="Y582" s="65"/>
      <c r="Z582" s="46"/>
    </row>
    <row r="583" spans="1:26" ht="13.5" hidden="1" customHeight="1">
      <c r="A583" s="29">
        <f t="shared" ca="1" si="94"/>
        <v>20</v>
      </c>
      <c r="B583" s="32">
        <f t="shared" ca="1" si="95"/>
        <v>1975</v>
      </c>
      <c r="C583" s="32">
        <f t="shared" ca="1" si="96"/>
        <v>9</v>
      </c>
      <c r="D583" s="28">
        <v>14</v>
      </c>
      <c r="E583" s="32">
        <f t="shared" ca="1" si="97"/>
        <v>240</v>
      </c>
      <c r="F583" s="40" t="s">
        <v>1813</v>
      </c>
      <c r="G583" s="40"/>
      <c r="H583" s="43"/>
      <c r="I583" s="115" t="str">
        <f t="shared" ca="1" si="89"/>
        <v>.</v>
      </c>
      <c r="J583" s="40" t="s">
        <v>7110</v>
      </c>
      <c r="K583" s="40" t="s">
        <v>7768</v>
      </c>
      <c r="L583" s="40" t="s">
        <v>7770</v>
      </c>
      <c r="M583" s="40" t="s">
        <v>7631</v>
      </c>
      <c r="N583" s="47"/>
      <c r="O583" s="47"/>
      <c r="P583" s="47"/>
      <c r="Q583" s="40"/>
      <c r="R583" s="40"/>
      <c r="S583" s="48"/>
      <c r="T583" s="48"/>
      <c r="U583" s="31">
        <f t="shared" ca="1" si="98"/>
        <v>227</v>
      </c>
      <c r="V583" s="45" t="str">
        <f t="shared" si="93"/>
        <v>地方会だより</v>
      </c>
      <c r="W583" s="51"/>
      <c r="X583" s="88">
        <v>573</v>
      </c>
      <c r="Y583" s="65"/>
      <c r="Z583" s="46"/>
    </row>
    <row r="584" spans="1:26" ht="13.5" hidden="1" customHeight="1">
      <c r="A584" s="29">
        <f t="shared" ca="1" si="94"/>
        <v>20</v>
      </c>
      <c r="B584" s="32">
        <f t="shared" ca="1" si="95"/>
        <v>1975</v>
      </c>
      <c r="C584" s="32">
        <f t="shared" ca="1" si="96"/>
        <v>9</v>
      </c>
      <c r="D584" s="28">
        <v>14</v>
      </c>
      <c r="E584" s="32">
        <f t="shared" ca="1" si="97"/>
        <v>240</v>
      </c>
      <c r="F584" s="40" t="s">
        <v>1289</v>
      </c>
      <c r="G584" s="40"/>
      <c r="H584" s="43"/>
      <c r="I584" s="115" t="str">
        <f t="shared" ca="1" si="89"/>
        <v>.</v>
      </c>
      <c r="J584" s="40" t="s">
        <v>7111</v>
      </c>
      <c r="K584" s="40" t="s">
        <v>2762</v>
      </c>
      <c r="L584" s="40" t="s">
        <v>2724</v>
      </c>
      <c r="M584" s="40"/>
      <c r="N584" s="47"/>
      <c r="O584" s="47"/>
      <c r="P584" s="47"/>
      <c r="Q584" s="40"/>
      <c r="R584" s="40"/>
      <c r="S584" s="48"/>
      <c r="T584" s="48"/>
      <c r="U584" s="31">
        <f t="shared" ca="1" si="98"/>
        <v>227</v>
      </c>
      <c r="V584" s="45" t="str">
        <f t="shared" si="93"/>
        <v>編集後記</v>
      </c>
      <c r="W584" s="51"/>
      <c r="X584" s="88">
        <v>574</v>
      </c>
      <c r="Y584" s="65"/>
      <c r="Z584" s="46"/>
    </row>
    <row r="585" spans="1:26" ht="13.5" hidden="1" customHeight="1">
      <c r="A585" s="29" t="str">
        <f t="shared" ca="1" si="94"/>
        <v>21</v>
      </c>
      <c r="B585" s="32">
        <f t="shared" ca="1" si="95"/>
        <v>1976</v>
      </c>
      <c r="C585" s="32">
        <f t="shared" ca="1" si="96"/>
        <v>2</v>
      </c>
      <c r="D585" s="28">
        <v>0</v>
      </c>
      <c r="E585" s="32" t="str">
        <f t="shared" ca="1" si="97"/>
        <v>241</v>
      </c>
      <c r="F585" s="28" t="str">
        <f ca="1">$W$11&amp;$A585&amp;$W$12&amp;B585&amp;$W$13&amp;TEXT($C585,"00")&amp;$W$14&amp;TEXT($P585,"00")&amp;IF(LEN(U585)&gt;=1,$W$15&amp;$U585&amp;$W$16,"")&amp;$W$17&amp;$H585</f>
        <v>第21号1976年02/01[241]:長谷部言人論文に見る働態学（Ergology）</v>
      </c>
      <c r="G585" s="40"/>
      <c r="H585" s="43" t="s">
        <v>1815</v>
      </c>
      <c r="I585" s="115" t="str">
        <f t="shared" ca="1" si="89"/>
        <v>.</v>
      </c>
      <c r="J585" s="40" t="s">
        <v>1179</v>
      </c>
      <c r="K585" s="40" t="s">
        <v>2197</v>
      </c>
      <c r="L585" s="43"/>
      <c r="M585" s="40"/>
      <c r="N585" s="47">
        <v>1976</v>
      </c>
      <c r="O585" s="47">
        <v>2</v>
      </c>
      <c r="P585" s="47">
        <v>1</v>
      </c>
      <c r="Q585" s="40" t="s">
        <v>1814</v>
      </c>
      <c r="R585" s="40"/>
      <c r="S585" s="48"/>
      <c r="T585" s="48"/>
      <c r="U585" s="31" t="str">
        <f t="shared" ca="1" si="98"/>
        <v>241</v>
      </c>
      <c r="V585" s="45" t="str">
        <f t="shared" ca="1" si="93"/>
        <v>長谷部言人論文に見る働態学（Ergology）第21号1976年02/01[241]:長谷部言人論文に見る働態学（Ergology）</v>
      </c>
      <c r="W585" s="51"/>
      <c r="X585" s="88">
        <v>575</v>
      </c>
      <c r="Y585" s="65"/>
      <c r="Z585" s="46"/>
    </row>
    <row r="586" spans="1:26" ht="13.5" hidden="1" customHeight="1">
      <c r="A586" s="29" t="str">
        <f t="shared" ca="1" si="94"/>
        <v>21</v>
      </c>
      <c r="B586" s="32">
        <f t="shared" ca="1" si="95"/>
        <v>1976</v>
      </c>
      <c r="C586" s="32">
        <f t="shared" ca="1" si="96"/>
        <v>2</v>
      </c>
      <c r="D586" s="28">
        <v>1</v>
      </c>
      <c r="E586" s="32">
        <f t="shared" ca="1" si="97"/>
        <v>241</v>
      </c>
      <c r="F586" s="40" t="s">
        <v>1815</v>
      </c>
      <c r="G586" s="40"/>
      <c r="H586" s="17" t="s">
        <v>7679</v>
      </c>
      <c r="I586" s="115" t="str">
        <f t="shared" ca="1" si="89"/>
        <v>.</v>
      </c>
      <c r="J586" s="40" t="s">
        <v>7205</v>
      </c>
      <c r="K586" s="40"/>
      <c r="L586" s="43" t="s">
        <v>7689</v>
      </c>
      <c r="M586" s="40" t="s">
        <v>2303</v>
      </c>
      <c r="N586" s="47"/>
      <c r="O586" s="47"/>
      <c r="P586" s="47"/>
      <c r="Q586" s="40"/>
      <c r="R586" s="40"/>
      <c r="S586" s="48"/>
      <c r="T586" s="48"/>
      <c r="U586" s="31" t="str">
        <f t="shared" ca="1" si="98"/>
        <v>241</v>
      </c>
      <c r="V586" s="45" t="str">
        <f t="shared" si="93"/>
        <v>長谷部言人先生と働態学、人類働態学長谷部言人論文に見る働態学（Ergology）</v>
      </c>
      <c r="W586" s="51"/>
      <c r="X586" s="88">
        <v>576</v>
      </c>
      <c r="Y586" s="65"/>
      <c r="Z586" s="46"/>
    </row>
    <row r="587" spans="1:26" ht="13.5" hidden="1" customHeight="1">
      <c r="A587" s="29" t="str">
        <f t="shared" ca="1" si="94"/>
        <v>21</v>
      </c>
      <c r="B587" s="32">
        <f t="shared" ca="1" si="95"/>
        <v>1976</v>
      </c>
      <c r="C587" s="32">
        <f t="shared" ca="1" si="96"/>
        <v>2</v>
      </c>
      <c r="D587" s="28">
        <v>4</v>
      </c>
      <c r="E587" s="32">
        <f t="shared" ca="1" si="97"/>
        <v>244</v>
      </c>
      <c r="F587" s="40" t="s">
        <v>1654</v>
      </c>
      <c r="G587" s="40"/>
      <c r="H587" s="43"/>
      <c r="I587" s="115" t="str">
        <f t="shared" ca="1" si="89"/>
        <v>.</v>
      </c>
      <c r="J587" s="40" t="s">
        <v>7111</v>
      </c>
      <c r="K587" s="40" t="s">
        <v>7094</v>
      </c>
      <c r="L587" s="43" t="s">
        <v>1653</v>
      </c>
      <c r="M587" s="40"/>
      <c r="N587" s="47"/>
      <c r="O587" s="47"/>
      <c r="P587" s="47"/>
      <c r="Q587" s="40"/>
      <c r="R587" s="40"/>
      <c r="S587" s="48"/>
      <c r="T587" s="48"/>
      <c r="U587" s="31" t="str">
        <f t="shared" ca="1" si="98"/>
        <v>241</v>
      </c>
      <c r="V587" s="45" t="str">
        <f t="shared" si="93"/>
        <v>人類働態学研究会会員名簿</v>
      </c>
      <c r="W587" s="51"/>
      <c r="X587" s="88">
        <v>577</v>
      </c>
      <c r="Y587" s="65"/>
      <c r="Z587" s="46"/>
    </row>
    <row r="588" spans="1:26" ht="13.5" hidden="1" customHeight="1">
      <c r="A588" s="29" t="str">
        <f t="shared" ca="1" si="94"/>
        <v>21</v>
      </c>
      <c r="B588" s="32">
        <f t="shared" ca="1" si="95"/>
        <v>1976</v>
      </c>
      <c r="C588" s="32">
        <f t="shared" ca="1" si="96"/>
        <v>2</v>
      </c>
      <c r="D588" s="28">
        <v>10</v>
      </c>
      <c r="E588" s="32">
        <f t="shared" ca="1" si="97"/>
        <v>250</v>
      </c>
      <c r="F588" s="28" t="str">
        <f>H588&amp;IF(LEN(O588)&gt;0,$W$18&amp;IF(LEN(O588)&gt;3,O588&amp;"年度","第"&amp;O588&amp;IF(LEN(P588)&gt;0,"期","回"))&amp;IF(LEN(P588)&gt;0,"第"&amp;P588&amp;"回",""),"")</f>
        <v>幹事会：第4回</v>
      </c>
      <c r="G588" s="40"/>
      <c r="H588" s="40" t="s">
        <v>7101</v>
      </c>
      <c r="I588" s="115" t="str">
        <f t="shared" ref="I588:I651" ca="1" si="100">IF(OR($S$1,IF($N$2,OFFSET($O$2,0,ISERROR(FIND($F$2,OFFSET($G588,0,$T$2)))+$S$2),0)+IF($N$3,OFFSET($O$3,0,ISERROR(FIND($F$3,OFFSET($G588,0,$T$3)))+$S$3),0)+IF($N$4,OFFSET($O$4,0,ISERROR(FIND($F$4,OFFSET($G588,0,$T$4)))+$S$4),0)+IF($N$5,OFFSET($O$5,0,ISERROR(FIND($F$5,OFFSET($G588,0,$T$5)))+$S$5),0)+IF($N$6,OFFSET($O$6,0,ISERROR(FIND($F$6,OFFSET($G588,0,$T$6)))+$S$6),0)+IF($N$7,OFFSET($O$7,0,ISERROR(FIND($F$7,OFFSET($G588,0,$T$7)))+$S$7),0)+IF($N$8,OFFSET($O$8,0,ISERROR(FIND($F$8,OFFSET($G588,0,$T$8)))+$S$8),0)&gt;$Y$1),$W$28,$W$29)</f>
        <v>.</v>
      </c>
      <c r="J588" s="40" t="s">
        <v>7111</v>
      </c>
      <c r="K588" s="40" t="s">
        <v>1050</v>
      </c>
      <c r="L588" s="40" t="s">
        <v>7103</v>
      </c>
      <c r="M588" s="40"/>
      <c r="N588" s="47"/>
      <c r="O588" s="47">
        <v>4</v>
      </c>
      <c r="P588" s="47"/>
      <c r="Q588" s="40"/>
      <c r="R588" s="40"/>
      <c r="S588" s="48"/>
      <c r="T588" s="48"/>
      <c r="U588" s="31" t="str">
        <f t="shared" ca="1" si="98"/>
        <v>241</v>
      </c>
      <c r="V588" s="45" t="str">
        <f t="shared" si="93"/>
        <v>幹事会幹事会：第4回</v>
      </c>
      <c r="W588" s="51"/>
      <c r="X588" s="88">
        <v>578</v>
      </c>
      <c r="Y588" s="65"/>
      <c r="Z588" s="46"/>
    </row>
    <row r="589" spans="1:26" ht="13.5" hidden="1" customHeight="1">
      <c r="A589" s="29" t="str">
        <f t="shared" ca="1" si="94"/>
        <v>21</v>
      </c>
      <c r="B589" s="32">
        <f t="shared" ca="1" si="95"/>
        <v>1976</v>
      </c>
      <c r="C589" s="32">
        <f t="shared" ca="1" si="96"/>
        <v>2</v>
      </c>
      <c r="D589" s="28">
        <v>10</v>
      </c>
      <c r="E589" s="32">
        <f t="shared" ca="1" si="97"/>
        <v>250</v>
      </c>
      <c r="F589" s="40" t="s">
        <v>1289</v>
      </c>
      <c r="G589" s="40"/>
      <c r="H589" s="43"/>
      <c r="I589" s="115" t="str">
        <f t="shared" ca="1" si="100"/>
        <v>.</v>
      </c>
      <c r="J589" s="40" t="s">
        <v>7111</v>
      </c>
      <c r="K589" s="40" t="s">
        <v>2762</v>
      </c>
      <c r="L589" s="40" t="s">
        <v>2724</v>
      </c>
      <c r="M589" s="40"/>
      <c r="N589" s="47"/>
      <c r="O589" s="47"/>
      <c r="P589" s="47"/>
      <c r="Q589" s="40"/>
      <c r="R589" s="40"/>
      <c r="S589" s="48"/>
      <c r="T589" s="48"/>
      <c r="U589" s="31" t="str">
        <f t="shared" ca="1" si="98"/>
        <v>241</v>
      </c>
      <c r="V589" s="45" t="str">
        <f t="shared" si="93"/>
        <v>編集後記</v>
      </c>
      <c r="W589" s="51"/>
      <c r="X589" s="88">
        <v>579</v>
      </c>
      <c r="Y589" s="65"/>
      <c r="Z589" s="46"/>
    </row>
    <row r="590" spans="1:26" ht="13.5" hidden="1" customHeight="1">
      <c r="A590" s="29" t="str">
        <f t="shared" ca="1" si="94"/>
        <v>22</v>
      </c>
      <c r="B590" s="32">
        <f t="shared" ca="1" si="95"/>
        <v>1976</v>
      </c>
      <c r="C590" s="32">
        <f t="shared" ca="1" si="96"/>
        <v>4</v>
      </c>
      <c r="D590" s="28">
        <v>0</v>
      </c>
      <c r="E590" s="32" t="str">
        <f t="shared" ca="1" si="97"/>
        <v>251</v>
      </c>
      <c r="F590" s="28" t="str">
        <f ca="1">$W$11&amp;$A590&amp;$W$12&amp;B590&amp;$W$13&amp;TEXT($C590,"00")&amp;$W$14&amp;TEXT($P590,"00")&amp;IF(LEN(U590)&gt;=1,$W$15&amp;$U590&amp;$W$16,"")&amp;$W$17&amp;$H590</f>
        <v>第22号1976年04/01[251]:「安静」ということば／JHE4.4／西地1回</v>
      </c>
      <c r="G590" s="40"/>
      <c r="H590" s="43" t="s">
        <v>6852</v>
      </c>
      <c r="I590" s="115" t="str">
        <f t="shared" ca="1" si="100"/>
        <v>.</v>
      </c>
      <c r="J590" s="40" t="s">
        <v>1179</v>
      </c>
      <c r="K590" s="40" t="s">
        <v>1029</v>
      </c>
      <c r="L590" s="43"/>
      <c r="M590" s="40"/>
      <c r="N590" s="47">
        <v>1976</v>
      </c>
      <c r="O590" s="47">
        <v>4</v>
      </c>
      <c r="P590" s="47">
        <v>1</v>
      </c>
      <c r="Q590" s="40" t="s">
        <v>1816</v>
      </c>
      <c r="R590" s="40"/>
      <c r="S590" s="48"/>
      <c r="T590" s="48"/>
      <c r="U590" s="31" t="str">
        <f t="shared" ca="1" si="98"/>
        <v>251</v>
      </c>
      <c r="V590" s="45" t="str">
        <f t="shared" ca="1" si="93"/>
        <v>「安静」ということば／JHE4.4／西地1回第22号1976年04/01[251]:「安静」ということば／JHE4.4／西地1回</v>
      </c>
      <c r="W590" s="51"/>
      <c r="X590" s="88">
        <v>580</v>
      </c>
      <c r="Y590" s="65"/>
      <c r="Z590" s="46"/>
    </row>
    <row r="591" spans="1:26" ht="13.5" hidden="1" customHeight="1">
      <c r="A591" s="29" t="str">
        <f t="shared" ca="1" si="94"/>
        <v>22</v>
      </c>
      <c r="B591" s="32">
        <f t="shared" ca="1" si="95"/>
        <v>1976</v>
      </c>
      <c r="C591" s="32">
        <f t="shared" ca="1" si="96"/>
        <v>4</v>
      </c>
      <c r="D591" s="28">
        <v>1</v>
      </c>
      <c r="E591" s="32">
        <f t="shared" ca="1" si="97"/>
        <v>251</v>
      </c>
      <c r="F591" s="40" t="s">
        <v>1817</v>
      </c>
      <c r="G591" s="40" t="s">
        <v>1818</v>
      </c>
      <c r="H591" s="43" t="s">
        <v>7141</v>
      </c>
      <c r="I591" s="115" t="str">
        <f t="shared" ca="1" si="100"/>
        <v>.</v>
      </c>
      <c r="J591" s="40" t="s">
        <v>7205</v>
      </c>
      <c r="K591" s="40"/>
      <c r="L591" s="43"/>
      <c r="M591" s="40" t="s">
        <v>2303</v>
      </c>
      <c r="N591" s="47"/>
      <c r="O591" s="47"/>
      <c r="P591" s="47"/>
      <c r="Q591" s="40"/>
      <c r="R591" s="40"/>
      <c r="S591" s="48"/>
      <c r="T591" s="48"/>
      <c r="U591" s="31" t="str">
        <f t="shared" ca="1" si="98"/>
        <v>251</v>
      </c>
      <c r="V591" s="45" t="str">
        <f t="shared" si="93"/>
        <v>健康「安静」ということば</v>
      </c>
      <c r="W591" s="51"/>
      <c r="X591" s="88">
        <v>581</v>
      </c>
      <c r="Y591" s="65"/>
      <c r="Z591" s="46"/>
    </row>
    <row r="592" spans="1:26" ht="13.5" hidden="1" customHeight="1">
      <c r="A592" s="29" t="str">
        <f t="shared" ca="1" si="94"/>
        <v>22</v>
      </c>
      <c r="B592" s="32">
        <f t="shared" ca="1" si="95"/>
        <v>1976</v>
      </c>
      <c r="C592" s="32">
        <f t="shared" ca="1" si="96"/>
        <v>4</v>
      </c>
      <c r="D592" s="28">
        <v>2</v>
      </c>
      <c r="E592" s="32">
        <f t="shared" ca="1" si="97"/>
        <v>252</v>
      </c>
      <c r="F592" s="40" t="s">
        <v>1819</v>
      </c>
      <c r="G592" s="40" t="s">
        <v>1833</v>
      </c>
      <c r="H592" s="43" t="s">
        <v>7139</v>
      </c>
      <c r="I592" s="115" t="str">
        <f t="shared" ca="1" si="100"/>
        <v>.</v>
      </c>
      <c r="J592" s="40" t="s">
        <v>7205</v>
      </c>
      <c r="K592" s="40"/>
      <c r="L592" s="43" t="s">
        <v>2008</v>
      </c>
      <c r="M592" s="40"/>
      <c r="N592" s="47"/>
      <c r="O592" s="47"/>
      <c r="P592" s="47"/>
      <c r="Q592" s="40"/>
      <c r="R592" s="40"/>
      <c r="S592" s="48"/>
      <c r="T592" s="48"/>
      <c r="U592" s="31" t="str">
        <f t="shared" ca="1" si="98"/>
        <v>251</v>
      </c>
      <c r="V592" s="45" t="str">
        <f t="shared" si="93"/>
        <v>働態学働態の窓（７）</v>
      </c>
      <c r="W592" s="51"/>
      <c r="X592" s="88">
        <v>582</v>
      </c>
      <c r="Y592" s="65"/>
      <c r="Z592" s="46"/>
    </row>
    <row r="593" spans="1:26" ht="13.5" hidden="1" customHeight="1">
      <c r="A593" s="29" t="str">
        <f t="shared" ca="1" si="94"/>
        <v>22</v>
      </c>
      <c r="B593" s="32">
        <f t="shared" ca="1" si="95"/>
        <v>1976</v>
      </c>
      <c r="C593" s="32">
        <f t="shared" ca="1" si="96"/>
        <v>4</v>
      </c>
      <c r="D593" s="28">
        <v>4</v>
      </c>
      <c r="E593" s="32">
        <f t="shared" ca="1" si="97"/>
        <v>254</v>
      </c>
      <c r="F593" s="28" t="str">
        <f>"J.H.E.（Vol."&amp;N593&amp;" No."&amp;O593&amp;", "&amp;P593&amp;"/"&amp;Q593&amp;"）"</f>
        <v>J.H.E.（Vol.4 No.4, 1975/9）</v>
      </c>
      <c r="G593" s="40"/>
      <c r="H593" s="43"/>
      <c r="I593" s="115" t="str">
        <f t="shared" ca="1" si="100"/>
        <v>.</v>
      </c>
      <c r="J593" s="40" t="s">
        <v>7111</v>
      </c>
      <c r="K593" s="40" t="s">
        <v>1199</v>
      </c>
      <c r="L593" s="40" t="s">
        <v>1921</v>
      </c>
      <c r="M593" s="40" t="s">
        <v>7108</v>
      </c>
      <c r="N593" s="47">
        <v>4</v>
      </c>
      <c r="O593" s="47">
        <v>4</v>
      </c>
      <c r="P593" s="47">
        <v>1975</v>
      </c>
      <c r="Q593" s="40" t="s">
        <v>1249</v>
      </c>
      <c r="R593" s="40"/>
      <c r="S593" s="48"/>
      <c r="T593" s="48"/>
      <c r="U593" s="31" t="str">
        <f t="shared" ca="1" si="98"/>
        <v>251</v>
      </c>
      <c r="V593" s="45" t="str">
        <f t="shared" si="93"/>
        <v>J.H.E.（Vol.4 No.4, 1975/9）</v>
      </c>
      <c r="W593" s="51"/>
      <c r="X593" s="88">
        <v>583</v>
      </c>
      <c r="Y593" s="65"/>
      <c r="Z593" s="46"/>
    </row>
    <row r="594" spans="1:26" ht="13.5" hidden="1" customHeight="1">
      <c r="A594" s="29" t="str">
        <f t="shared" ca="1" si="94"/>
        <v>22</v>
      </c>
      <c r="B594" s="32">
        <f t="shared" ca="1" si="95"/>
        <v>1976</v>
      </c>
      <c r="C594" s="32">
        <f t="shared" ca="1" si="96"/>
        <v>4</v>
      </c>
      <c r="D594" s="28">
        <v>4</v>
      </c>
      <c r="E594" s="32">
        <f t="shared" ca="1" si="97"/>
        <v>254</v>
      </c>
      <c r="F594" s="40" t="s">
        <v>1820</v>
      </c>
      <c r="G594" s="40" t="s">
        <v>7854</v>
      </c>
      <c r="H594" s="43" t="s">
        <v>7143</v>
      </c>
      <c r="I594" s="115" t="str">
        <f t="shared" ca="1" si="100"/>
        <v>.</v>
      </c>
      <c r="J594" s="40" t="s">
        <v>7205</v>
      </c>
      <c r="K594" s="40" t="s">
        <v>678</v>
      </c>
      <c r="L594" s="43" t="s">
        <v>810</v>
      </c>
      <c r="M594" s="40" t="s">
        <v>7635</v>
      </c>
      <c r="N594" s="47"/>
      <c r="O594" s="47"/>
      <c r="P594" s="47"/>
      <c r="Q594" s="40"/>
      <c r="R594" s="40"/>
      <c r="S594" s="48"/>
      <c r="T594" s="48"/>
      <c r="U594" s="31" t="str">
        <f t="shared" ca="1" si="98"/>
        <v>251</v>
      </c>
      <c r="V594" s="45" t="str">
        <f t="shared" si="93"/>
        <v>国際研究米国と欧州見聞4ヶ月</v>
      </c>
      <c r="W594" s="51"/>
      <c r="X594" s="88">
        <v>584</v>
      </c>
      <c r="Y594" s="65"/>
      <c r="Z594" s="46"/>
    </row>
    <row r="595" spans="1:26" ht="13.5" hidden="1" customHeight="1">
      <c r="A595" s="29" t="str">
        <f t="shared" ca="1" si="94"/>
        <v>22</v>
      </c>
      <c r="B595" s="32">
        <f t="shared" ca="1" si="95"/>
        <v>1976</v>
      </c>
      <c r="C595" s="32">
        <f t="shared" ca="1" si="96"/>
        <v>4</v>
      </c>
      <c r="D595" s="28">
        <v>6</v>
      </c>
      <c r="E595" s="32">
        <f t="shared" ca="1" si="97"/>
        <v>256</v>
      </c>
      <c r="F595" s="28" t="str">
        <f>IF(RIGHT(L595,1)=$W$24,"",M595&amp;$W$25)&amp;J595&amp;$W$22&amp;K595&amp;IF(AND(LEN(N595)&gt;0,LEN(N595)&lt;4)," 第"&amp;N595&amp;$W$21,N595)&amp;$W$23&amp;O595&amp;"/"&amp;P595&amp;IF(RIGHT(L595,1)=$W$24,"/"&amp;Q595,"")&amp;"、"&amp;S595&amp;"、"&amp;R595&amp;IF(LEN(H595)&gt;0,$W$27&amp;H595,"")&amp;IF(RIGHT(L595,1)=$W$24,"",$W$26)</f>
        <v>大会．西 第1回　1975/12/7、熊本県立教育センター、熊本市</v>
      </c>
      <c r="G595" s="40" t="s">
        <v>29</v>
      </c>
      <c r="H595" s="41" t="s">
        <v>2820</v>
      </c>
      <c r="I595" s="115" t="str">
        <f t="shared" ca="1" si="100"/>
        <v>.</v>
      </c>
      <c r="J595" s="40" t="s">
        <v>1487</v>
      </c>
      <c r="K595" s="40" t="s">
        <v>2109</v>
      </c>
      <c r="L595" s="40" t="s">
        <v>6942</v>
      </c>
      <c r="M595" s="40" t="s">
        <v>2742</v>
      </c>
      <c r="N595" s="47">
        <v>1</v>
      </c>
      <c r="O595" s="47">
        <v>1975</v>
      </c>
      <c r="P595" s="47">
        <v>12</v>
      </c>
      <c r="Q595" s="40" t="s">
        <v>2123</v>
      </c>
      <c r="R595" s="40" t="s">
        <v>1834</v>
      </c>
      <c r="S595" s="48" t="s">
        <v>1835</v>
      </c>
      <c r="T595" s="48"/>
      <c r="U595" s="31" t="str">
        <f t="shared" ca="1" si="98"/>
        <v>251</v>
      </c>
      <c r="V595" s="45" t="str">
        <f t="shared" si="93"/>
        <v>大会．西 第1回　1975/12/7、熊本県立教育センター、熊本市</v>
      </c>
      <c r="W595" s="51"/>
      <c r="X595" s="88">
        <v>585</v>
      </c>
      <c r="Y595" s="65"/>
      <c r="Z595" s="46"/>
    </row>
    <row r="596" spans="1:26" ht="13.5" hidden="1" customHeight="1">
      <c r="A596" s="29" t="str">
        <f t="shared" ca="1" si="94"/>
        <v>22</v>
      </c>
      <c r="B596" s="32">
        <f t="shared" ca="1" si="95"/>
        <v>1976</v>
      </c>
      <c r="C596" s="32">
        <f t="shared" ca="1" si="96"/>
        <v>4</v>
      </c>
      <c r="D596" s="28">
        <v>6</v>
      </c>
      <c r="E596" s="32">
        <f t="shared" ca="1" si="97"/>
        <v>256</v>
      </c>
      <c r="F596" s="28" t="str">
        <f>M596&amp;"（"&amp;J596&amp;$W$19&amp;K596&amp;IF(LEN(N596)&gt;0," 第"&amp;N596&amp;$W$21,"")&amp;" "&amp;O596&amp;"/"&amp;P596&amp;$W$20&amp;S596&amp;IF(LEN(H596)&gt;0,$W$19&amp;H596,"")&amp;"）"</f>
        <v>抄録（大会/西 第1回 1975/12、熊本県立教育センター）</v>
      </c>
      <c r="G596" s="40" t="s">
        <v>1821</v>
      </c>
      <c r="H596" s="43"/>
      <c r="I596" s="115" t="str">
        <f t="shared" ca="1" si="100"/>
        <v>.</v>
      </c>
      <c r="J596" s="40" t="s">
        <v>1487</v>
      </c>
      <c r="K596" s="40" t="s">
        <v>2109</v>
      </c>
      <c r="L596" s="40" t="s">
        <v>6939</v>
      </c>
      <c r="M596" s="40" t="s">
        <v>1486</v>
      </c>
      <c r="N596" s="47">
        <v>1</v>
      </c>
      <c r="O596" s="47">
        <v>1975</v>
      </c>
      <c r="P596" s="47">
        <v>12</v>
      </c>
      <c r="Q596" s="40" t="s">
        <v>2123</v>
      </c>
      <c r="R596" s="40" t="s">
        <v>1834</v>
      </c>
      <c r="S596" s="48" t="s">
        <v>1835</v>
      </c>
      <c r="T596" s="48"/>
      <c r="U596" s="31" t="str">
        <f t="shared" ca="1" si="98"/>
        <v>251</v>
      </c>
      <c r="V596" s="45" t="str">
        <f t="shared" si="93"/>
        <v>抄録（大会/西 第1回 1975/12、熊本県立教育センター）</v>
      </c>
      <c r="W596" s="51"/>
      <c r="X596" s="88">
        <v>586</v>
      </c>
      <c r="Y596" s="65"/>
      <c r="Z596" s="46"/>
    </row>
    <row r="597" spans="1:26" s="12" customFormat="1" ht="13.5" hidden="1" customHeight="1">
      <c r="A597" s="18">
        <v>22</v>
      </c>
      <c r="B597" s="15">
        <v>1976</v>
      </c>
      <c r="C597" s="15">
        <v>4</v>
      </c>
      <c r="D597" s="18">
        <v>6</v>
      </c>
      <c r="E597" s="15">
        <v>256</v>
      </c>
      <c r="F597" s="19" t="s">
        <v>3243</v>
      </c>
      <c r="G597" s="16" t="s">
        <v>3244</v>
      </c>
      <c r="H597" s="17"/>
      <c r="I597" s="115" t="str">
        <f t="shared" ca="1" si="100"/>
        <v>.</v>
      </c>
      <c r="J597" s="16" t="s">
        <v>2856</v>
      </c>
      <c r="K597" s="16" t="s">
        <v>1769</v>
      </c>
      <c r="L597" s="16" t="s">
        <v>2857</v>
      </c>
      <c r="M597" s="16" t="s">
        <v>183</v>
      </c>
      <c r="N597" s="15">
        <v>1</v>
      </c>
      <c r="O597" s="15">
        <v>1975</v>
      </c>
      <c r="P597" s="15">
        <v>12</v>
      </c>
      <c r="Q597" s="18">
        <v>7</v>
      </c>
      <c r="R597" s="18" t="s">
        <v>1080</v>
      </c>
      <c r="S597" s="54" t="s">
        <v>3242</v>
      </c>
      <c r="T597" s="54"/>
      <c r="U597" s="69">
        <v>251</v>
      </c>
      <c r="V597" s="45" t="str">
        <f t="shared" si="93"/>
        <v>バネ式握力計の精度について</v>
      </c>
      <c r="W597" s="70"/>
      <c r="X597" s="88">
        <v>587</v>
      </c>
      <c r="Y597" s="66"/>
      <c r="Z597" s="16"/>
    </row>
    <row r="598" spans="1:26" s="12" customFormat="1" ht="13.5" hidden="1" customHeight="1">
      <c r="A598" s="18">
        <v>22</v>
      </c>
      <c r="B598" s="15">
        <v>1976</v>
      </c>
      <c r="C598" s="15">
        <v>4</v>
      </c>
      <c r="D598" s="18">
        <v>6</v>
      </c>
      <c r="E598" s="15">
        <v>256</v>
      </c>
      <c r="F598" s="19" t="s">
        <v>3245</v>
      </c>
      <c r="G598" s="16" t="s">
        <v>3246</v>
      </c>
      <c r="H598" s="17"/>
      <c r="I598" s="115" t="str">
        <f t="shared" ca="1" si="100"/>
        <v>.</v>
      </c>
      <c r="J598" s="16" t="s">
        <v>2856</v>
      </c>
      <c r="K598" s="16" t="s">
        <v>1769</v>
      </c>
      <c r="L598" s="16" t="s">
        <v>2857</v>
      </c>
      <c r="M598" s="16" t="s">
        <v>183</v>
      </c>
      <c r="N598" s="15">
        <v>1</v>
      </c>
      <c r="O598" s="15">
        <v>1975</v>
      </c>
      <c r="P598" s="15">
        <v>12</v>
      </c>
      <c r="Q598" s="18">
        <v>7</v>
      </c>
      <c r="R598" s="18" t="s">
        <v>1080</v>
      </c>
      <c r="S598" s="54" t="s">
        <v>3242</v>
      </c>
      <c r="T598" s="54"/>
      <c r="U598" s="69">
        <v>251</v>
      </c>
      <c r="V598" s="45" t="str">
        <f t="shared" si="93"/>
        <v>簡易型デイジタル握力計の試作について</v>
      </c>
      <c r="W598" s="70"/>
      <c r="X598" s="88">
        <v>588</v>
      </c>
      <c r="Y598" s="66"/>
      <c r="Z598" s="16"/>
    </row>
    <row r="599" spans="1:26" s="12" customFormat="1" ht="13.5" hidden="1" customHeight="1">
      <c r="A599" s="18">
        <v>22</v>
      </c>
      <c r="B599" s="15">
        <v>1976</v>
      </c>
      <c r="C599" s="15">
        <v>4</v>
      </c>
      <c r="D599" s="18">
        <v>7</v>
      </c>
      <c r="E599" s="15">
        <v>257</v>
      </c>
      <c r="F599" s="19" t="s">
        <v>3247</v>
      </c>
      <c r="G599" s="16" t="s">
        <v>3248</v>
      </c>
      <c r="H599" s="17"/>
      <c r="I599" s="115" t="str">
        <f t="shared" ca="1" si="100"/>
        <v>.</v>
      </c>
      <c r="J599" s="16" t="s">
        <v>2856</v>
      </c>
      <c r="K599" s="16" t="s">
        <v>1769</v>
      </c>
      <c r="L599" s="16" t="s">
        <v>2857</v>
      </c>
      <c r="M599" s="16" t="s">
        <v>183</v>
      </c>
      <c r="N599" s="15">
        <v>1</v>
      </c>
      <c r="O599" s="15">
        <v>1975</v>
      </c>
      <c r="P599" s="15">
        <v>12</v>
      </c>
      <c r="Q599" s="18">
        <v>7</v>
      </c>
      <c r="R599" s="18" t="s">
        <v>1080</v>
      </c>
      <c r="S599" s="54" t="s">
        <v>3242</v>
      </c>
      <c r="T599" s="54"/>
      <c r="U599" s="69">
        <v>251</v>
      </c>
      <c r="V599" s="45" t="str">
        <f t="shared" si="93"/>
        <v>ばね式握力計の耐久性について</v>
      </c>
      <c r="W599" s="70"/>
      <c r="X599" s="88">
        <v>589</v>
      </c>
      <c r="Y599" s="66"/>
      <c r="Z599" s="16"/>
    </row>
    <row r="600" spans="1:26" s="12" customFormat="1" ht="13.5" hidden="1" customHeight="1">
      <c r="A600" s="18">
        <v>22</v>
      </c>
      <c r="B600" s="15">
        <v>1976</v>
      </c>
      <c r="C600" s="15">
        <v>4</v>
      </c>
      <c r="D600" s="18">
        <v>7</v>
      </c>
      <c r="E600" s="15">
        <v>257</v>
      </c>
      <c r="F600" s="19" t="s">
        <v>3249</v>
      </c>
      <c r="G600" s="16" t="s">
        <v>3250</v>
      </c>
      <c r="H600" s="17"/>
      <c r="I600" s="115" t="str">
        <f t="shared" ca="1" si="100"/>
        <v>.</v>
      </c>
      <c r="J600" s="16" t="s">
        <v>2856</v>
      </c>
      <c r="K600" s="16" t="s">
        <v>1769</v>
      </c>
      <c r="L600" s="16" t="s">
        <v>2857</v>
      </c>
      <c r="M600" s="16" t="s">
        <v>183</v>
      </c>
      <c r="N600" s="15">
        <v>1</v>
      </c>
      <c r="O600" s="15">
        <v>1975</v>
      </c>
      <c r="P600" s="15">
        <v>12</v>
      </c>
      <c r="Q600" s="18">
        <v>7</v>
      </c>
      <c r="R600" s="18" t="s">
        <v>1080</v>
      </c>
      <c r="S600" s="54" t="s">
        <v>3242</v>
      </c>
      <c r="T600" s="54"/>
      <c r="U600" s="69">
        <v>251</v>
      </c>
      <c r="V600" s="45" t="str">
        <f t="shared" si="93"/>
        <v>青年男子の筋力と静的持久力</v>
      </c>
      <c r="W600" s="70"/>
      <c r="X600" s="88">
        <v>590</v>
      </c>
      <c r="Y600" s="66"/>
      <c r="Z600" s="16"/>
    </row>
    <row r="601" spans="1:26" s="12" customFormat="1" ht="13.5" hidden="1" customHeight="1">
      <c r="A601" s="18">
        <v>22</v>
      </c>
      <c r="B601" s="15">
        <v>1976</v>
      </c>
      <c r="C601" s="15">
        <v>4</v>
      </c>
      <c r="D601" s="18">
        <v>7</v>
      </c>
      <c r="E601" s="15">
        <v>257</v>
      </c>
      <c r="F601" s="19" t="s">
        <v>3251</v>
      </c>
      <c r="G601" s="16" t="s">
        <v>3252</v>
      </c>
      <c r="H601" s="17"/>
      <c r="I601" s="115" t="str">
        <f t="shared" ca="1" si="100"/>
        <v>.</v>
      </c>
      <c r="J601" s="16" t="s">
        <v>2856</v>
      </c>
      <c r="K601" s="16" t="s">
        <v>1769</v>
      </c>
      <c r="L601" s="16" t="s">
        <v>2857</v>
      </c>
      <c r="M601" s="16" t="s">
        <v>183</v>
      </c>
      <c r="N601" s="15">
        <v>1</v>
      </c>
      <c r="O601" s="15">
        <v>1975</v>
      </c>
      <c r="P601" s="15">
        <v>12</v>
      </c>
      <c r="Q601" s="18">
        <v>7</v>
      </c>
      <c r="R601" s="18" t="s">
        <v>1080</v>
      </c>
      <c r="S601" s="54" t="s">
        <v>3242</v>
      </c>
      <c r="T601" s="54"/>
      <c r="U601" s="69">
        <v>251</v>
      </c>
      <c r="V601" s="45" t="str">
        <f t="shared" si="93"/>
        <v>長距離トレーニングが踏台昇降時の心拍数におよぼす影響</v>
      </c>
      <c r="W601" s="70"/>
      <c r="X601" s="88">
        <v>591</v>
      </c>
      <c r="Y601" s="66"/>
      <c r="Z601" s="16"/>
    </row>
    <row r="602" spans="1:26" s="12" customFormat="1" ht="13.5" hidden="1" customHeight="1">
      <c r="A602" s="18">
        <v>22</v>
      </c>
      <c r="B602" s="15">
        <v>1976</v>
      </c>
      <c r="C602" s="15">
        <v>4</v>
      </c>
      <c r="D602" s="18">
        <v>8</v>
      </c>
      <c r="E602" s="15">
        <v>258</v>
      </c>
      <c r="F602" s="19" t="s">
        <v>3253</v>
      </c>
      <c r="G602" s="16" t="s">
        <v>3254</v>
      </c>
      <c r="H602" s="17"/>
      <c r="I602" s="115" t="str">
        <f t="shared" ca="1" si="100"/>
        <v>.</v>
      </c>
      <c r="J602" s="16" t="s">
        <v>2856</v>
      </c>
      <c r="K602" s="16" t="s">
        <v>1769</v>
      </c>
      <c r="L602" s="16" t="s">
        <v>2857</v>
      </c>
      <c r="M602" s="16" t="s">
        <v>183</v>
      </c>
      <c r="N602" s="15">
        <v>1</v>
      </c>
      <c r="O602" s="15">
        <v>1975</v>
      </c>
      <c r="P602" s="15">
        <v>12</v>
      </c>
      <c r="Q602" s="18">
        <v>7</v>
      </c>
      <c r="R602" s="18" t="s">
        <v>1080</v>
      </c>
      <c r="S602" s="54" t="s">
        <v>3242</v>
      </c>
      <c r="T602" s="54"/>
      <c r="U602" s="69">
        <v>251</v>
      </c>
      <c r="V602" s="45" t="str">
        <f t="shared" si="93"/>
        <v>精神遅滞児の養護・訓練と運動能力に関する研究－複式学級児の運動能力に関する一考察－</v>
      </c>
      <c r="W602" s="70"/>
      <c r="X602" s="88">
        <v>592</v>
      </c>
      <c r="Y602" s="66"/>
      <c r="Z602" s="16"/>
    </row>
    <row r="603" spans="1:26" s="12" customFormat="1" ht="13.5" hidden="1" customHeight="1">
      <c r="A603" s="18">
        <v>22</v>
      </c>
      <c r="B603" s="15">
        <v>1976</v>
      </c>
      <c r="C603" s="15">
        <v>4</v>
      </c>
      <c r="D603" s="18">
        <v>8</v>
      </c>
      <c r="E603" s="15">
        <v>258</v>
      </c>
      <c r="F603" s="19" t="s">
        <v>3255</v>
      </c>
      <c r="G603" s="16" t="s">
        <v>3256</v>
      </c>
      <c r="H603" s="17"/>
      <c r="I603" s="115" t="str">
        <f t="shared" ca="1" si="100"/>
        <v>.</v>
      </c>
      <c r="J603" s="16" t="s">
        <v>2856</v>
      </c>
      <c r="K603" s="16" t="s">
        <v>1769</v>
      </c>
      <c r="L603" s="16" t="s">
        <v>2857</v>
      </c>
      <c r="M603" s="16" t="s">
        <v>183</v>
      </c>
      <c r="N603" s="15">
        <v>1</v>
      </c>
      <c r="O603" s="15">
        <v>1975</v>
      </c>
      <c r="P603" s="15">
        <v>12</v>
      </c>
      <c r="Q603" s="18">
        <v>7</v>
      </c>
      <c r="R603" s="18" t="s">
        <v>1080</v>
      </c>
      <c r="S603" s="54" t="s">
        <v>3242</v>
      </c>
      <c r="T603" s="54"/>
      <c r="U603" s="69">
        <v>251</v>
      </c>
      <c r="V603" s="45" t="str">
        <f t="shared" si="93"/>
        <v>精神遅滞児のIQと全身反応時間の相関について</v>
      </c>
      <c r="W603" s="70"/>
      <c r="X603" s="88">
        <v>593</v>
      </c>
      <c r="Y603" s="66"/>
      <c r="Z603" s="16"/>
    </row>
    <row r="604" spans="1:26" s="12" customFormat="1" ht="13.5" hidden="1" customHeight="1">
      <c r="A604" s="18">
        <v>22</v>
      </c>
      <c r="B604" s="15">
        <v>1976</v>
      </c>
      <c r="C604" s="15">
        <v>4</v>
      </c>
      <c r="D604" s="18">
        <v>8</v>
      </c>
      <c r="E604" s="15">
        <v>258</v>
      </c>
      <c r="F604" s="19" t="s">
        <v>3257</v>
      </c>
      <c r="G604" s="16" t="s">
        <v>3258</v>
      </c>
      <c r="H604" s="17"/>
      <c r="I604" s="115" t="str">
        <f t="shared" ca="1" si="100"/>
        <v>.</v>
      </c>
      <c r="J604" s="16" t="s">
        <v>2856</v>
      </c>
      <c r="K604" s="16" t="s">
        <v>1769</v>
      </c>
      <c r="L604" s="16" t="s">
        <v>2857</v>
      </c>
      <c r="M604" s="16" t="s">
        <v>183</v>
      </c>
      <c r="N604" s="15">
        <v>1</v>
      </c>
      <c r="O604" s="15">
        <v>1975</v>
      </c>
      <c r="P604" s="15">
        <v>12</v>
      </c>
      <c r="Q604" s="18">
        <v>7</v>
      </c>
      <c r="R604" s="18" t="s">
        <v>1080</v>
      </c>
      <c r="S604" s="54" t="s">
        <v>3242</v>
      </c>
      <c r="T604" s="54"/>
      <c r="U604" s="69">
        <v>251</v>
      </c>
      <c r="V604" s="45" t="str">
        <f t="shared" si="93"/>
        <v>槍投げの解析学的研究</v>
      </c>
      <c r="W604" s="70"/>
      <c r="X604" s="88">
        <v>594</v>
      </c>
      <c r="Y604" s="66"/>
      <c r="Z604" s="16"/>
    </row>
    <row r="605" spans="1:26" s="12" customFormat="1" ht="13.5" hidden="1" customHeight="1">
      <c r="A605" s="18">
        <v>22</v>
      </c>
      <c r="B605" s="15">
        <v>1976</v>
      </c>
      <c r="C605" s="15">
        <v>4</v>
      </c>
      <c r="D605" s="18">
        <v>9</v>
      </c>
      <c r="E605" s="15">
        <v>259</v>
      </c>
      <c r="F605" s="19" t="s">
        <v>3259</v>
      </c>
      <c r="G605" s="16" t="s">
        <v>3260</v>
      </c>
      <c r="H605" s="17"/>
      <c r="I605" s="115" t="str">
        <f t="shared" ca="1" si="100"/>
        <v>.</v>
      </c>
      <c r="J605" s="16" t="s">
        <v>2856</v>
      </c>
      <c r="K605" s="16" t="s">
        <v>1769</v>
      </c>
      <c r="L605" s="16" t="s">
        <v>2857</v>
      </c>
      <c r="M605" s="16" t="s">
        <v>183</v>
      </c>
      <c r="N605" s="15">
        <v>1</v>
      </c>
      <c r="O605" s="15">
        <v>1975</v>
      </c>
      <c r="P605" s="15">
        <v>12</v>
      </c>
      <c r="Q605" s="18">
        <v>7</v>
      </c>
      <c r="R605" s="18" t="s">
        <v>1080</v>
      </c>
      <c r="S605" s="54" t="s">
        <v>3242</v>
      </c>
      <c r="T605" s="54"/>
      <c r="U605" s="69">
        <v>251</v>
      </c>
      <c r="V605" s="45" t="str">
        <f t="shared" si="93"/>
        <v>超高速度撮影によるゴルフスイングの動態について</v>
      </c>
      <c r="W605" s="70"/>
      <c r="X605" s="88">
        <v>595</v>
      </c>
      <c r="Y605" s="66"/>
      <c r="Z605" s="16"/>
    </row>
    <row r="606" spans="1:26" s="12" customFormat="1" ht="13.5" hidden="1" customHeight="1">
      <c r="A606" s="18">
        <v>22</v>
      </c>
      <c r="B606" s="15">
        <v>1976</v>
      </c>
      <c r="C606" s="15">
        <v>4</v>
      </c>
      <c r="D606" s="18">
        <v>9</v>
      </c>
      <c r="E606" s="15">
        <v>259</v>
      </c>
      <c r="F606" s="19" t="s">
        <v>3261</v>
      </c>
      <c r="G606" s="16" t="s">
        <v>3262</v>
      </c>
      <c r="H606" s="17"/>
      <c r="I606" s="115" t="str">
        <f t="shared" ca="1" si="100"/>
        <v>.</v>
      </c>
      <c r="J606" s="16" t="s">
        <v>2856</v>
      </c>
      <c r="K606" s="16" t="s">
        <v>1769</v>
      </c>
      <c r="L606" s="16" t="s">
        <v>2857</v>
      </c>
      <c r="M606" s="16" t="s">
        <v>183</v>
      </c>
      <c r="N606" s="15">
        <v>1</v>
      </c>
      <c r="O606" s="15">
        <v>1975</v>
      </c>
      <c r="P606" s="15">
        <v>12</v>
      </c>
      <c r="Q606" s="18">
        <v>7</v>
      </c>
      <c r="R606" s="18" t="s">
        <v>1080</v>
      </c>
      <c r="S606" s="54" t="s">
        <v>3242</v>
      </c>
      <c r="T606" s="54"/>
      <c r="U606" s="69">
        <v>251</v>
      </c>
      <c r="V606" s="45" t="str">
        <f t="shared" si="93"/>
        <v>長距離走における尿中ピルビン酸および乳酸脱水素酵素アイソザイムの変動について</v>
      </c>
      <c r="W606" s="70"/>
      <c r="X606" s="88">
        <v>596</v>
      </c>
      <c r="Y606" s="66"/>
      <c r="Z606" s="16"/>
    </row>
    <row r="607" spans="1:26" s="12" customFormat="1" ht="13.5" hidden="1" customHeight="1">
      <c r="A607" s="18">
        <v>22</v>
      </c>
      <c r="B607" s="15">
        <v>1976</v>
      </c>
      <c r="C607" s="15">
        <v>4</v>
      </c>
      <c r="D607" s="18">
        <v>9</v>
      </c>
      <c r="E607" s="15">
        <v>259</v>
      </c>
      <c r="F607" s="19" t="s">
        <v>3263</v>
      </c>
      <c r="G607" s="16" t="s">
        <v>3264</v>
      </c>
      <c r="H607" s="17"/>
      <c r="I607" s="115" t="str">
        <f t="shared" ca="1" si="100"/>
        <v>.</v>
      </c>
      <c r="J607" s="16" t="s">
        <v>2856</v>
      </c>
      <c r="K607" s="16" t="s">
        <v>1769</v>
      </c>
      <c r="L607" s="16" t="s">
        <v>2857</v>
      </c>
      <c r="M607" s="16" t="s">
        <v>183</v>
      </c>
      <c r="N607" s="15">
        <v>1</v>
      </c>
      <c r="O607" s="15">
        <v>1975</v>
      </c>
      <c r="P607" s="15">
        <v>12</v>
      </c>
      <c r="Q607" s="18">
        <v>7</v>
      </c>
      <c r="R607" s="18" t="s">
        <v>1080</v>
      </c>
      <c r="S607" s="54" t="s">
        <v>3242</v>
      </c>
      <c r="T607" s="54"/>
      <c r="U607" s="69">
        <v>251</v>
      </c>
      <c r="V607" s="45" t="str">
        <f t="shared" si="93"/>
        <v>運動による尿中免疫反応陽性成長ホルモンの変動について</v>
      </c>
      <c r="W607" s="70"/>
      <c r="X607" s="88">
        <v>597</v>
      </c>
      <c r="Y607" s="66"/>
      <c r="Z607" s="16"/>
    </row>
    <row r="608" spans="1:26" s="12" customFormat="1" ht="13.5" hidden="1" customHeight="1">
      <c r="A608" s="18">
        <v>22</v>
      </c>
      <c r="B608" s="15">
        <v>1976</v>
      </c>
      <c r="C608" s="15">
        <v>4</v>
      </c>
      <c r="D608" s="18">
        <v>10</v>
      </c>
      <c r="E608" s="15">
        <v>260</v>
      </c>
      <c r="F608" s="19" t="s">
        <v>3265</v>
      </c>
      <c r="G608" s="16" t="s">
        <v>3266</v>
      </c>
      <c r="H608" s="17"/>
      <c r="I608" s="115" t="str">
        <f t="shared" ca="1" si="100"/>
        <v>.</v>
      </c>
      <c r="J608" s="16" t="s">
        <v>2856</v>
      </c>
      <c r="K608" s="16" t="s">
        <v>1769</v>
      </c>
      <c r="L608" s="16" t="s">
        <v>2857</v>
      </c>
      <c r="M608" s="16" t="s">
        <v>183</v>
      </c>
      <c r="N608" s="15">
        <v>1</v>
      </c>
      <c r="O608" s="15">
        <v>1975</v>
      </c>
      <c r="P608" s="15">
        <v>12</v>
      </c>
      <c r="Q608" s="18">
        <v>7</v>
      </c>
      <c r="R608" s="18" t="s">
        <v>1080</v>
      </c>
      <c r="S608" s="54" t="s">
        <v>3242</v>
      </c>
      <c r="T608" s="54"/>
      <c r="U608" s="69">
        <v>251</v>
      </c>
      <c r="V608" s="45" t="str">
        <f t="shared" si="93"/>
        <v>人成長ホルモン(KABI-HGH)による下垂体性こびと症の発育について</v>
      </c>
      <c r="W608" s="70"/>
      <c r="X608" s="88">
        <v>598</v>
      </c>
      <c r="Y608" s="66"/>
      <c r="Z608" s="16"/>
    </row>
    <row r="609" spans="1:26" s="12" customFormat="1" ht="13.5" hidden="1" customHeight="1">
      <c r="A609" s="18">
        <v>22</v>
      </c>
      <c r="B609" s="15">
        <v>1976</v>
      </c>
      <c r="C609" s="15">
        <v>4</v>
      </c>
      <c r="D609" s="18">
        <v>10</v>
      </c>
      <c r="E609" s="15">
        <v>260</v>
      </c>
      <c r="F609" s="19" t="s">
        <v>3267</v>
      </c>
      <c r="G609" s="16" t="s">
        <v>3050</v>
      </c>
      <c r="H609" s="17"/>
      <c r="I609" s="115" t="str">
        <f t="shared" ca="1" si="100"/>
        <v>.</v>
      </c>
      <c r="J609" s="16" t="s">
        <v>2856</v>
      </c>
      <c r="K609" s="16" t="s">
        <v>1769</v>
      </c>
      <c r="L609" s="16" t="s">
        <v>2857</v>
      </c>
      <c r="M609" s="16" t="s">
        <v>183</v>
      </c>
      <c r="N609" s="15">
        <v>1</v>
      </c>
      <c r="O609" s="15">
        <v>1975</v>
      </c>
      <c r="P609" s="15">
        <v>12</v>
      </c>
      <c r="Q609" s="18">
        <v>7</v>
      </c>
      <c r="R609" s="18" t="s">
        <v>1080</v>
      </c>
      <c r="S609" s="54" t="s">
        <v>3242</v>
      </c>
      <c r="T609" s="54"/>
      <c r="U609" s="69">
        <v>251</v>
      </c>
      <c r="V609" s="45" t="str">
        <f t="shared" si="93"/>
        <v>人間と機械の相違点についての一つの考察</v>
      </c>
      <c r="W609" s="70"/>
      <c r="X609" s="88">
        <v>599</v>
      </c>
      <c r="Y609" s="66"/>
      <c r="Z609" s="16"/>
    </row>
    <row r="610" spans="1:26" s="12" customFormat="1" ht="13.5" hidden="1" customHeight="1">
      <c r="A610" s="18">
        <v>22</v>
      </c>
      <c r="B610" s="15">
        <v>1976</v>
      </c>
      <c r="C610" s="15">
        <v>4</v>
      </c>
      <c r="D610" s="18">
        <v>10</v>
      </c>
      <c r="E610" s="15">
        <v>260</v>
      </c>
      <c r="F610" s="19" t="s">
        <v>1822</v>
      </c>
      <c r="G610" s="16" t="s">
        <v>3269</v>
      </c>
      <c r="H610" s="22"/>
      <c r="I610" s="115" t="str">
        <f t="shared" ca="1" si="100"/>
        <v>.</v>
      </c>
      <c r="J610" s="21" t="s">
        <v>3268</v>
      </c>
      <c r="K610" s="16" t="s">
        <v>1769</v>
      </c>
      <c r="L610" s="16" t="s">
        <v>7004</v>
      </c>
      <c r="M610" s="16" t="s">
        <v>1302</v>
      </c>
      <c r="N610" s="15">
        <v>1</v>
      </c>
      <c r="O610" s="15">
        <v>1975</v>
      </c>
      <c r="P610" s="15">
        <v>12</v>
      </c>
      <c r="Q610" s="18">
        <v>7</v>
      </c>
      <c r="R610" s="18" t="s">
        <v>1080</v>
      </c>
      <c r="S610" s="54" t="s">
        <v>3242</v>
      </c>
      <c r="T610" s="54"/>
      <c r="U610" s="69">
        <v>251</v>
      </c>
      <c r="V610" s="45" t="str">
        <f t="shared" si="93"/>
        <v>心拍数について</v>
      </c>
      <c r="W610" s="70"/>
      <c r="X610" s="88">
        <v>600</v>
      </c>
      <c r="Y610" s="66"/>
      <c r="Z610" s="16"/>
    </row>
    <row r="611" spans="1:26" s="12" customFormat="1" ht="13.5" hidden="1" customHeight="1">
      <c r="A611" s="18">
        <v>22</v>
      </c>
      <c r="B611" s="15">
        <v>1976</v>
      </c>
      <c r="C611" s="15">
        <v>4</v>
      </c>
      <c r="D611" s="18">
        <v>10</v>
      </c>
      <c r="E611" s="15">
        <v>260</v>
      </c>
      <c r="F611" s="19" t="s">
        <v>1823</v>
      </c>
      <c r="G611" s="16" t="s">
        <v>3270</v>
      </c>
      <c r="H611" s="17" t="s">
        <v>1822</v>
      </c>
      <c r="I611" s="115" t="str">
        <f t="shared" ca="1" si="100"/>
        <v>.</v>
      </c>
      <c r="J611" s="21" t="s">
        <v>1287</v>
      </c>
      <c r="K611" s="16" t="s">
        <v>1769</v>
      </c>
      <c r="L611" s="16" t="s">
        <v>2918</v>
      </c>
      <c r="M611" s="16" t="s">
        <v>183</v>
      </c>
      <c r="N611" s="15">
        <v>1</v>
      </c>
      <c r="O611" s="15">
        <v>1975</v>
      </c>
      <c r="P611" s="15">
        <v>12</v>
      </c>
      <c r="Q611" s="18">
        <v>7</v>
      </c>
      <c r="R611" s="18" t="s">
        <v>1080</v>
      </c>
      <c r="S611" s="54" t="s">
        <v>3242</v>
      </c>
      <c r="T611" s="54"/>
      <c r="U611" s="69">
        <v>251</v>
      </c>
      <c r="V611" s="45" t="str">
        <f t="shared" si="93"/>
        <v>心拍数について5分間走における心拍数と尿中成分の変化について</v>
      </c>
      <c r="W611" s="70"/>
      <c r="X611" s="88">
        <v>601</v>
      </c>
      <c r="Y611" s="66"/>
      <c r="Z611" s="16"/>
    </row>
    <row r="612" spans="1:26" s="12" customFormat="1" ht="13.5" hidden="1" customHeight="1">
      <c r="A612" s="18">
        <v>22</v>
      </c>
      <c r="B612" s="15">
        <v>1976</v>
      </c>
      <c r="C612" s="15">
        <v>4</v>
      </c>
      <c r="D612" s="18">
        <v>11</v>
      </c>
      <c r="E612" s="15">
        <v>261</v>
      </c>
      <c r="F612" s="19" t="s">
        <v>3271</v>
      </c>
      <c r="G612" s="16" t="s">
        <v>3272</v>
      </c>
      <c r="H612" s="17" t="s">
        <v>1822</v>
      </c>
      <c r="I612" s="115" t="str">
        <f t="shared" ca="1" si="100"/>
        <v>.</v>
      </c>
      <c r="J612" s="21" t="s">
        <v>1287</v>
      </c>
      <c r="K612" s="16" t="s">
        <v>1769</v>
      </c>
      <c r="L612" s="16" t="s">
        <v>2918</v>
      </c>
      <c r="M612" s="16" t="s">
        <v>183</v>
      </c>
      <c r="N612" s="15">
        <v>1</v>
      </c>
      <c r="O612" s="15">
        <v>1975</v>
      </c>
      <c r="P612" s="15">
        <v>12</v>
      </c>
      <c r="Q612" s="18">
        <v>7</v>
      </c>
      <c r="R612" s="18" t="s">
        <v>1080</v>
      </c>
      <c r="S612" s="54" t="s">
        <v>3242</v>
      </c>
      <c r="T612" s="54"/>
      <c r="U612" s="69">
        <v>251</v>
      </c>
      <c r="V612" s="45" t="str">
        <f t="shared" si="93"/>
        <v>心拍数について心拍数および尿中成分変動からみた走トレーニングの順応状態</v>
      </c>
      <c r="W612" s="70"/>
      <c r="X612" s="88">
        <v>602</v>
      </c>
      <c r="Y612" s="66"/>
      <c r="Z612" s="16"/>
    </row>
    <row r="613" spans="1:26" s="12" customFormat="1" ht="13.5" hidden="1" customHeight="1">
      <c r="A613" s="18">
        <v>22</v>
      </c>
      <c r="B613" s="15">
        <v>1976</v>
      </c>
      <c r="C613" s="15">
        <v>4</v>
      </c>
      <c r="D613" s="18">
        <v>11</v>
      </c>
      <c r="E613" s="15">
        <v>261</v>
      </c>
      <c r="F613" s="19" t="s">
        <v>1824</v>
      </c>
      <c r="G613" s="16" t="s">
        <v>3273</v>
      </c>
      <c r="H613" s="17" t="s">
        <v>1822</v>
      </c>
      <c r="I613" s="115" t="str">
        <f t="shared" ca="1" si="100"/>
        <v>.</v>
      </c>
      <c r="J613" s="21" t="s">
        <v>1287</v>
      </c>
      <c r="K613" s="16" t="s">
        <v>1769</v>
      </c>
      <c r="L613" s="16" t="s">
        <v>2918</v>
      </c>
      <c r="M613" s="16" t="s">
        <v>183</v>
      </c>
      <c r="N613" s="15">
        <v>1</v>
      </c>
      <c r="O613" s="15">
        <v>1975</v>
      </c>
      <c r="P613" s="15">
        <v>12</v>
      </c>
      <c r="Q613" s="18">
        <v>7</v>
      </c>
      <c r="R613" s="18" t="s">
        <v>1080</v>
      </c>
      <c r="S613" s="54" t="s">
        <v>3242</v>
      </c>
      <c r="T613" s="54"/>
      <c r="U613" s="69">
        <v>251</v>
      </c>
      <c r="V613" s="45" t="str">
        <f t="shared" si="93"/>
        <v>心拍数について壮年者駅伝競走前後における心拍数と尿成分について</v>
      </c>
      <c r="W613" s="70"/>
      <c r="X613" s="88">
        <v>603</v>
      </c>
      <c r="Y613" s="66"/>
      <c r="Z613" s="16"/>
    </row>
    <row r="614" spans="1:26" s="12" customFormat="1" ht="13.5" hidden="1" customHeight="1">
      <c r="A614" s="18">
        <v>22</v>
      </c>
      <c r="B614" s="15">
        <v>1976</v>
      </c>
      <c r="C614" s="15">
        <v>4</v>
      </c>
      <c r="D614" s="18">
        <v>11</v>
      </c>
      <c r="E614" s="15">
        <v>261</v>
      </c>
      <c r="F614" s="19" t="s">
        <v>1825</v>
      </c>
      <c r="G614" s="16" t="s">
        <v>3274</v>
      </c>
      <c r="H614" s="17" t="s">
        <v>1822</v>
      </c>
      <c r="I614" s="115" t="str">
        <f t="shared" ca="1" si="100"/>
        <v>.</v>
      </c>
      <c r="J614" s="21" t="s">
        <v>1287</v>
      </c>
      <c r="K614" s="16" t="s">
        <v>1769</v>
      </c>
      <c r="L614" s="16" t="s">
        <v>2918</v>
      </c>
      <c r="M614" s="16" t="s">
        <v>183</v>
      </c>
      <c r="N614" s="15">
        <v>1</v>
      </c>
      <c r="O614" s="15">
        <v>1975</v>
      </c>
      <c r="P614" s="15">
        <v>12</v>
      </c>
      <c r="Q614" s="18">
        <v>7</v>
      </c>
      <c r="R614" s="18" t="s">
        <v>1080</v>
      </c>
      <c r="S614" s="54" t="s">
        <v>3242</v>
      </c>
      <c r="T614" s="54"/>
      <c r="U614" s="69">
        <v>251</v>
      </c>
      <c r="V614" s="45" t="str">
        <f t="shared" si="93"/>
        <v>心拍数について心拍間隔の変動性について</v>
      </c>
      <c r="W614" s="70"/>
      <c r="X614" s="88">
        <v>604</v>
      </c>
      <c r="Y614" s="66"/>
      <c r="Z614" s="16"/>
    </row>
    <row r="615" spans="1:26" s="12" customFormat="1" ht="13.5" hidden="1" customHeight="1">
      <c r="A615" s="18">
        <v>22</v>
      </c>
      <c r="B615" s="15">
        <v>1976</v>
      </c>
      <c r="C615" s="15">
        <v>4</v>
      </c>
      <c r="D615" s="18">
        <v>12</v>
      </c>
      <c r="E615" s="15">
        <v>262</v>
      </c>
      <c r="F615" s="18" t="s">
        <v>7047</v>
      </c>
      <c r="G615" s="16" t="s">
        <v>3275</v>
      </c>
      <c r="H615" s="17" t="s">
        <v>1822</v>
      </c>
      <c r="I615" s="115" t="str">
        <f t="shared" ca="1" si="100"/>
        <v>.</v>
      </c>
      <c r="J615" s="21" t="s">
        <v>1287</v>
      </c>
      <c r="K615" s="16" t="s">
        <v>1769</v>
      </c>
      <c r="L615" s="16" t="s">
        <v>2918</v>
      </c>
      <c r="M615" s="16" t="s">
        <v>7078</v>
      </c>
      <c r="N615" s="15">
        <v>1</v>
      </c>
      <c r="O615" s="15">
        <v>1975</v>
      </c>
      <c r="P615" s="15">
        <v>12</v>
      </c>
      <c r="Q615" s="18">
        <v>7</v>
      </c>
      <c r="R615" s="18" t="s">
        <v>1080</v>
      </c>
      <c r="S615" s="54" t="s">
        <v>3242</v>
      </c>
      <c r="T615" s="54"/>
      <c r="U615" s="69">
        <v>251</v>
      </c>
      <c r="V615" s="45" t="str">
        <f t="shared" si="93"/>
        <v>心拍数について心拍数について：司会のまとめ</v>
      </c>
      <c r="W615" s="70"/>
      <c r="X615" s="88">
        <v>605</v>
      </c>
      <c r="Y615" s="66"/>
      <c r="Z615" s="16"/>
    </row>
    <row r="616" spans="1:26" s="12" customFormat="1" ht="13.5" hidden="1" customHeight="1">
      <c r="A616" s="18">
        <v>22</v>
      </c>
      <c r="B616" s="15">
        <v>1976</v>
      </c>
      <c r="C616" s="15">
        <v>4</v>
      </c>
      <c r="D616" s="18">
        <v>12</v>
      </c>
      <c r="E616" s="15">
        <v>262</v>
      </c>
      <c r="F616" s="16" t="s">
        <v>1826</v>
      </c>
      <c r="G616" s="16" t="s">
        <v>6961</v>
      </c>
      <c r="H616" s="17"/>
      <c r="I616" s="115" t="str">
        <f t="shared" ca="1" si="100"/>
        <v>.</v>
      </c>
      <c r="J616" s="21" t="s">
        <v>3276</v>
      </c>
      <c r="K616" s="16" t="s">
        <v>1769</v>
      </c>
      <c r="L616" s="16" t="s">
        <v>7004</v>
      </c>
      <c r="M616" s="16" t="s">
        <v>1302</v>
      </c>
      <c r="N616" s="15">
        <v>1</v>
      </c>
      <c r="O616" s="15">
        <v>1975</v>
      </c>
      <c r="P616" s="15">
        <v>12</v>
      </c>
      <c r="Q616" s="18">
        <v>7</v>
      </c>
      <c r="R616" s="18" t="s">
        <v>1080</v>
      </c>
      <c r="S616" s="54" t="s">
        <v>3242</v>
      </c>
      <c r="T616" s="54"/>
      <c r="U616" s="69">
        <v>251</v>
      </c>
      <c r="V616" s="45" t="str">
        <f t="shared" si="93"/>
        <v>姿勢について</v>
      </c>
      <c r="W616" s="70"/>
      <c r="X616" s="88">
        <v>606</v>
      </c>
      <c r="Y616" s="66"/>
      <c r="Z616" s="16"/>
    </row>
    <row r="617" spans="1:26" s="12" customFormat="1" ht="13.5" hidden="1" customHeight="1">
      <c r="A617" s="18">
        <v>22</v>
      </c>
      <c r="B617" s="15">
        <v>1976</v>
      </c>
      <c r="C617" s="15">
        <v>4</v>
      </c>
      <c r="D617" s="18">
        <v>12</v>
      </c>
      <c r="E617" s="15">
        <v>262</v>
      </c>
      <c r="F617" s="19" t="s">
        <v>3277</v>
      </c>
      <c r="G617" s="16" t="s">
        <v>896</v>
      </c>
      <c r="H617" s="17" t="s">
        <v>1826</v>
      </c>
      <c r="I617" s="115" t="str">
        <f t="shared" ca="1" si="100"/>
        <v>.</v>
      </c>
      <c r="J617" s="21" t="s">
        <v>1287</v>
      </c>
      <c r="K617" s="16" t="s">
        <v>1769</v>
      </c>
      <c r="L617" s="16" t="s">
        <v>2918</v>
      </c>
      <c r="M617" s="16" t="s">
        <v>183</v>
      </c>
      <c r="N617" s="15">
        <v>1</v>
      </c>
      <c r="O617" s="15">
        <v>1975</v>
      </c>
      <c r="P617" s="15">
        <v>12</v>
      </c>
      <c r="Q617" s="18">
        <v>7</v>
      </c>
      <c r="R617" s="18" t="s">
        <v>1080</v>
      </c>
      <c r="S617" s="54" t="s">
        <v>3242</v>
      </c>
      <c r="T617" s="54"/>
      <c r="U617" s="69">
        <v>251</v>
      </c>
      <c r="V617" s="45" t="str">
        <f t="shared" si="93"/>
        <v>姿勢について生理人類学姿勢研究班の活動外観</v>
      </c>
      <c r="W617" s="70"/>
      <c r="X617" s="88">
        <v>607</v>
      </c>
      <c r="Y617" s="66"/>
      <c r="Z617" s="16"/>
    </row>
    <row r="618" spans="1:26" s="12" customFormat="1" ht="13.5" hidden="1" customHeight="1">
      <c r="A618" s="18">
        <v>22</v>
      </c>
      <c r="B618" s="15">
        <v>1976</v>
      </c>
      <c r="C618" s="15">
        <v>4</v>
      </c>
      <c r="D618" s="18">
        <v>12</v>
      </c>
      <c r="E618" s="15">
        <v>262</v>
      </c>
      <c r="F618" s="19" t="s">
        <v>3278</v>
      </c>
      <c r="G618" s="16" t="s">
        <v>3279</v>
      </c>
      <c r="H618" s="17" t="s">
        <v>1826</v>
      </c>
      <c r="I618" s="115" t="str">
        <f t="shared" ca="1" si="100"/>
        <v>.</v>
      </c>
      <c r="J618" s="21" t="s">
        <v>1287</v>
      </c>
      <c r="K618" s="16" t="s">
        <v>1769</v>
      </c>
      <c r="L618" s="16" t="s">
        <v>2918</v>
      </c>
      <c r="M618" s="16" t="s">
        <v>183</v>
      </c>
      <c r="N618" s="15">
        <v>1</v>
      </c>
      <c r="O618" s="15">
        <v>1975</v>
      </c>
      <c r="P618" s="15">
        <v>12</v>
      </c>
      <c r="Q618" s="18">
        <v>7</v>
      </c>
      <c r="R618" s="18" t="s">
        <v>1080</v>
      </c>
      <c r="S618" s="54" t="s">
        <v>3242</v>
      </c>
      <c r="T618" s="54"/>
      <c r="U618" s="69">
        <v>251</v>
      </c>
      <c r="V618" s="45" t="str">
        <f t="shared" si="93"/>
        <v>姿勢について農作業の姿勢が身体におよぼす影響（その2）</v>
      </c>
      <c r="W618" s="70"/>
      <c r="X618" s="88">
        <v>608</v>
      </c>
      <c r="Y618" s="66"/>
      <c r="Z618" s="16"/>
    </row>
    <row r="619" spans="1:26" s="12" customFormat="1" ht="13.5" hidden="1" customHeight="1">
      <c r="A619" s="18">
        <v>22</v>
      </c>
      <c r="B619" s="15">
        <v>1976</v>
      </c>
      <c r="C619" s="15">
        <v>4</v>
      </c>
      <c r="D619" s="18">
        <v>13</v>
      </c>
      <c r="E619" s="15">
        <v>263</v>
      </c>
      <c r="F619" s="19" t="s">
        <v>1828</v>
      </c>
      <c r="G619" s="16" t="s">
        <v>3280</v>
      </c>
      <c r="H619" s="17" t="s">
        <v>1826</v>
      </c>
      <c r="I619" s="115" t="str">
        <f t="shared" ca="1" si="100"/>
        <v>.</v>
      </c>
      <c r="J619" s="21" t="s">
        <v>1287</v>
      </c>
      <c r="K619" s="16" t="s">
        <v>1769</v>
      </c>
      <c r="L619" s="16" t="s">
        <v>2918</v>
      </c>
      <c r="M619" s="16" t="s">
        <v>183</v>
      </c>
      <c r="N619" s="15">
        <v>1</v>
      </c>
      <c r="O619" s="15">
        <v>1975</v>
      </c>
      <c r="P619" s="15">
        <v>12</v>
      </c>
      <c r="Q619" s="18">
        <v>7</v>
      </c>
      <c r="R619" s="18" t="s">
        <v>1080</v>
      </c>
      <c r="S619" s="54" t="s">
        <v>3242</v>
      </c>
      <c r="T619" s="54"/>
      <c r="U619" s="69">
        <v>251</v>
      </c>
      <c r="V619" s="45" t="str">
        <f t="shared" si="93"/>
        <v>姿勢についていちご作農家の作業姿勢について</v>
      </c>
      <c r="W619" s="70"/>
      <c r="X619" s="88">
        <v>609</v>
      </c>
      <c r="Y619" s="66"/>
      <c r="Z619" s="16"/>
    </row>
    <row r="620" spans="1:26" s="12" customFormat="1" ht="13.5" hidden="1" customHeight="1">
      <c r="A620" s="18">
        <v>22</v>
      </c>
      <c r="B620" s="15">
        <v>1976</v>
      </c>
      <c r="C620" s="15">
        <v>4</v>
      </c>
      <c r="D620" s="18">
        <v>13</v>
      </c>
      <c r="E620" s="15">
        <v>263</v>
      </c>
      <c r="F620" s="19" t="s">
        <v>3281</v>
      </c>
      <c r="G620" s="16" t="s">
        <v>3282</v>
      </c>
      <c r="H620" s="17" t="s">
        <v>1826</v>
      </c>
      <c r="I620" s="115" t="str">
        <f t="shared" ca="1" si="100"/>
        <v>.</v>
      </c>
      <c r="J620" s="21" t="s">
        <v>1287</v>
      </c>
      <c r="K620" s="16" t="s">
        <v>1769</v>
      </c>
      <c r="L620" s="16" t="s">
        <v>2918</v>
      </c>
      <c r="M620" s="16" t="s">
        <v>183</v>
      </c>
      <c r="N620" s="15">
        <v>1</v>
      </c>
      <c r="O620" s="15">
        <v>1975</v>
      </c>
      <c r="P620" s="15">
        <v>12</v>
      </c>
      <c r="Q620" s="18">
        <v>7</v>
      </c>
      <c r="R620" s="18" t="s">
        <v>1080</v>
      </c>
      <c r="S620" s="54" t="s">
        <v>3242</v>
      </c>
      <c r="T620" s="54"/>
      <c r="U620" s="69">
        <v>251</v>
      </c>
      <c r="V620" s="45" t="str">
        <f t="shared" si="93"/>
        <v>姿勢についてヒール高の変化による女子体形の各部位の角度の変化について</v>
      </c>
      <c r="W620" s="70"/>
      <c r="X620" s="88">
        <v>610</v>
      </c>
      <c r="Y620" s="66"/>
      <c r="Z620" s="16"/>
    </row>
    <row r="621" spans="1:26" s="12" customFormat="1" ht="13.5" hidden="1" customHeight="1">
      <c r="A621" s="18">
        <v>22</v>
      </c>
      <c r="B621" s="15">
        <v>1976</v>
      </c>
      <c r="C621" s="15">
        <v>4</v>
      </c>
      <c r="D621" s="18">
        <v>14</v>
      </c>
      <c r="E621" s="15">
        <v>264</v>
      </c>
      <c r="F621" s="19" t="s">
        <v>1829</v>
      </c>
      <c r="G621" s="16" t="s">
        <v>3283</v>
      </c>
      <c r="H621" s="17" t="s">
        <v>1826</v>
      </c>
      <c r="I621" s="115" t="str">
        <f t="shared" ca="1" si="100"/>
        <v>.</v>
      </c>
      <c r="J621" s="21" t="s">
        <v>1287</v>
      </c>
      <c r="K621" s="16" t="s">
        <v>1769</v>
      </c>
      <c r="L621" s="16" t="s">
        <v>2918</v>
      </c>
      <c r="M621" s="16" t="s">
        <v>183</v>
      </c>
      <c r="N621" s="15">
        <v>1</v>
      </c>
      <c r="O621" s="15">
        <v>1975</v>
      </c>
      <c r="P621" s="15">
        <v>12</v>
      </c>
      <c r="Q621" s="18">
        <v>7</v>
      </c>
      <c r="R621" s="18" t="s">
        <v>1080</v>
      </c>
      <c r="S621" s="54" t="s">
        <v>3242</v>
      </c>
      <c r="T621" s="54"/>
      <c r="U621" s="69">
        <v>251</v>
      </c>
      <c r="V621" s="45" t="str">
        <f t="shared" si="93"/>
        <v>姿勢についてヒール高の変化による女子体型のモアレ図について</v>
      </c>
      <c r="W621" s="70"/>
      <c r="X621" s="88">
        <v>611</v>
      </c>
      <c r="Y621" s="66"/>
      <c r="Z621" s="16"/>
    </row>
    <row r="622" spans="1:26" s="12" customFormat="1" ht="13.5" hidden="1" customHeight="1">
      <c r="A622" s="18">
        <v>22</v>
      </c>
      <c r="B622" s="15">
        <v>1976</v>
      </c>
      <c r="C622" s="15">
        <v>4</v>
      </c>
      <c r="D622" s="18">
        <v>14</v>
      </c>
      <c r="E622" s="15">
        <v>264</v>
      </c>
      <c r="F622" s="19" t="s">
        <v>1830</v>
      </c>
      <c r="G622" s="16" t="s">
        <v>2699</v>
      </c>
      <c r="H622" s="17" t="s">
        <v>1826</v>
      </c>
      <c r="I622" s="115" t="str">
        <f t="shared" ca="1" si="100"/>
        <v>.</v>
      </c>
      <c r="J622" s="21" t="s">
        <v>1287</v>
      </c>
      <c r="K622" s="16" t="s">
        <v>1769</v>
      </c>
      <c r="L622" s="16" t="s">
        <v>2918</v>
      </c>
      <c r="M622" s="16" t="s">
        <v>183</v>
      </c>
      <c r="N622" s="15">
        <v>1</v>
      </c>
      <c r="O622" s="15">
        <v>1975</v>
      </c>
      <c r="P622" s="15">
        <v>12</v>
      </c>
      <c r="Q622" s="18">
        <v>7</v>
      </c>
      <c r="R622" s="18" t="s">
        <v>1080</v>
      </c>
      <c r="S622" s="54" t="s">
        <v>3242</v>
      </c>
      <c r="T622" s="54"/>
      <c r="U622" s="69">
        <v>251</v>
      </c>
      <c r="V622" s="45" t="str">
        <f t="shared" si="93"/>
        <v>姿勢について腰椎角とその可動性</v>
      </c>
      <c r="W622" s="70"/>
      <c r="X622" s="88">
        <v>612</v>
      </c>
      <c r="Y622" s="66"/>
      <c r="Z622" s="16"/>
    </row>
    <row r="623" spans="1:26" s="12" customFormat="1" ht="13.5" hidden="1" customHeight="1">
      <c r="A623" s="18"/>
      <c r="B623" s="15" t="s">
        <v>2820</v>
      </c>
      <c r="C623" s="15"/>
      <c r="D623" s="18"/>
      <c r="E623" s="15"/>
      <c r="F623" s="19" t="s">
        <v>3981</v>
      </c>
      <c r="G623" s="16"/>
      <c r="H623" s="17" t="s">
        <v>3234</v>
      </c>
      <c r="I623" s="115" t="str">
        <f t="shared" ca="1" si="100"/>
        <v>.</v>
      </c>
      <c r="J623" s="16" t="s">
        <v>1487</v>
      </c>
      <c r="K623" s="16" t="s">
        <v>1185</v>
      </c>
      <c r="L623" s="40" t="s">
        <v>7012</v>
      </c>
      <c r="M623" s="16" t="s">
        <v>1302</v>
      </c>
      <c r="N623" s="15">
        <v>1</v>
      </c>
      <c r="O623" s="15"/>
      <c r="P623" s="15"/>
      <c r="Q623" s="18"/>
      <c r="R623" s="18"/>
      <c r="S623" s="54"/>
      <c r="T623" s="54"/>
      <c r="U623" s="69"/>
      <c r="V623" s="45" t="str">
        <f t="shared" si="93"/>
        <v>生体反応の測定をめぐって会報記載無し</v>
      </c>
      <c r="W623" s="70"/>
      <c r="X623" s="88">
        <v>613</v>
      </c>
      <c r="Y623" s="66"/>
      <c r="Z623" s="16"/>
    </row>
    <row r="624" spans="1:26" s="12" customFormat="1" ht="13.5" hidden="1" customHeight="1">
      <c r="A624" s="18"/>
      <c r="B624" s="15" t="s">
        <v>2820</v>
      </c>
      <c r="C624" s="15"/>
      <c r="D624" s="18"/>
      <c r="E624" s="15"/>
      <c r="F624" s="19" t="s">
        <v>3234</v>
      </c>
      <c r="G624" s="16" t="s">
        <v>3284</v>
      </c>
      <c r="H624" s="17" t="s">
        <v>3234</v>
      </c>
      <c r="I624" s="115" t="str">
        <f t="shared" ca="1" si="100"/>
        <v>.</v>
      </c>
      <c r="J624" s="16" t="s">
        <v>1487</v>
      </c>
      <c r="K624" s="16" t="s">
        <v>1185</v>
      </c>
      <c r="L624" s="16" t="s">
        <v>3100</v>
      </c>
      <c r="M624" s="16" t="s">
        <v>1302</v>
      </c>
      <c r="N624" s="15">
        <v>1</v>
      </c>
      <c r="O624" s="15"/>
      <c r="P624" s="15"/>
      <c r="Q624" s="18"/>
      <c r="R624" s="18"/>
      <c r="S624" s="54"/>
      <c r="T624" s="54"/>
      <c r="U624" s="69"/>
      <c r="V624" s="45" t="str">
        <f t="shared" si="93"/>
        <v>生体反応の測定をめぐって生体反応の測定をめぐって</v>
      </c>
      <c r="W624" s="70"/>
      <c r="X624" s="88">
        <v>614</v>
      </c>
      <c r="Y624" s="66"/>
      <c r="Z624" s="16"/>
    </row>
    <row r="625" spans="1:26" s="12" customFormat="1" ht="13.5" hidden="1" customHeight="1">
      <c r="A625" s="18"/>
      <c r="B625" s="15" t="s">
        <v>2820</v>
      </c>
      <c r="C625" s="15"/>
      <c r="D625" s="18"/>
      <c r="E625" s="15"/>
      <c r="F625" s="19" t="s">
        <v>3234</v>
      </c>
      <c r="G625" s="16" t="s">
        <v>3285</v>
      </c>
      <c r="H625" s="17" t="s">
        <v>3234</v>
      </c>
      <c r="I625" s="115" t="str">
        <f t="shared" ca="1" si="100"/>
        <v>.</v>
      </c>
      <c r="J625" s="16" t="s">
        <v>1487</v>
      </c>
      <c r="K625" s="16" t="s">
        <v>1185</v>
      </c>
      <c r="L625" s="16" t="s">
        <v>3100</v>
      </c>
      <c r="M625" s="16" t="s">
        <v>1302</v>
      </c>
      <c r="N625" s="15">
        <v>1</v>
      </c>
      <c r="O625" s="15"/>
      <c r="P625" s="15"/>
      <c r="Q625" s="18"/>
      <c r="R625" s="18"/>
      <c r="S625" s="54"/>
      <c r="T625" s="54"/>
      <c r="U625" s="69"/>
      <c r="V625" s="45" t="str">
        <f t="shared" si="93"/>
        <v>生体反応の測定をめぐって生体反応の測定をめぐって</v>
      </c>
      <c r="W625" s="70"/>
      <c r="X625" s="88">
        <v>615</v>
      </c>
      <c r="Y625" s="66"/>
      <c r="Z625" s="16"/>
    </row>
    <row r="626" spans="1:26" ht="13.5" hidden="1" customHeight="1">
      <c r="A626" s="29">
        <v>22</v>
      </c>
      <c r="B626" s="32">
        <v>1976</v>
      </c>
      <c r="C626" s="32">
        <v>4</v>
      </c>
      <c r="D626" s="28">
        <v>14</v>
      </c>
      <c r="E626" s="32">
        <f>IF(LEN($J626)&gt;0,IF($J626="●",U626,IF(LEN(D626)&gt;0,U626+D626-1,"")),"")</f>
        <v>264</v>
      </c>
      <c r="F626" s="28" t="str">
        <f>IF(RIGHT(L626,1)=$W$24,"",M626&amp;$W$25)&amp;J626&amp;$W$22&amp;K626&amp;IF(AND(LEN(N626)&gt;0,LEN(N626)&lt;4)," 第"&amp;N626&amp;$W$21,N626)&amp;$W$23&amp;O626&amp;"/"&amp;P626&amp;IF(RIGHT(L626,1)=$W$24,"/"&amp;Q626,"")&amp;"、"&amp;S626&amp;"、"&amp;R626&amp;IF(LEN(H626)&gt;0,$W$27&amp;H626,"")&amp;IF(RIGHT(L626,1)=$W$24,"",$W$26)</f>
        <v>大会．東 第2回　1976/2/28、重複障害教育研究所、東京都/関東地方会｜テーマ：フィールド調査における生体観察法について</v>
      </c>
      <c r="G626" s="40" t="s">
        <v>498</v>
      </c>
      <c r="H626" s="41" t="s">
        <v>6928</v>
      </c>
      <c r="I626" s="115" t="str">
        <f t="shared" ca="1" si="100"/>
        <v>.</v>
      </c>
      <c r="J626" s="40" t="s">
        <v>1487</v>
      </c>
      <c r="K626" s="40" t="s">
        <v>1491</v>
      </c>
      <c r="L626" s="40" t="s">
        <v>7012</v>
      </c>
      <c r="M626" s="40" t="s">
        <v>2742</v>
      </c>
      <c r="N626" s="47">
        <v>2</v>
      </c>
      <c r="O626" s="47">
        <v>1976</v>
      </c>
      <c r="P626" s="47">
        <v>2</v>
      </c>
      <c r="Q626" s="40" t="s">
        <v>2111</v>
      </c>
      <c r="R626" s="40" t="s">
        <v>2317</v>
      </c>
      <c r="S626" s="48" t="s">
        <v>1836</v>
      </c>
      <c r="T626" s="48"/>
      <c r="U626" s="31">
        <v>251</v>
      </c>
      <c r="V626" s="45" t="str">
        <f t="shared" si="93"/>
        <v>関東地方会｜テーマ：フィールド調査における生体観察法について大会．東 第2回　1976/2/28、重複障害教育研究所、東京都/関東地方会｜テーマ：フィールド調査における生体観察法について</v>
      </c>
      <c r="W626" s="51"/>
      <c r="X626" s="88">
        <v>616</v>
      </c>
      <c r="Y626" s="65"/>
      <c r="Z626" s="46"/>
    </row>
    <row r="627" spans="1:26" ht="13.5" hidden="1" customHeight="1">
      <c r="A627" s="18">
        <v>22</v>
      </c>
      <c r="B627" s="15">
        <v>1976</v>
      </c>
      <c r="C627" s="15">
        <v>4</v>
      </c>
      <c r="D627" s="28">
        <v>14</v>
      </c>
      <c r="E627" s="15">
        <v>264</v>
      </c>
      <c r="F627" s="28" t="str">
        <f>M627&amp;"（"&amp;J627&amp;$W$19&amp;K627&amp;IF(LEN(N627)&gt;0," 第"&amp;N627&amp;$W$21,"")&amp;" "&amp;O627&amp;"/"&amp;P627&amp;$W$20&amp;S627&amp;IF(LEN(H627)&gt;0,$W$19&amp;H627,"")&amp;"）"</f>
        <v>抄録（大会/東 第2回 1976/2、重複障害教育研究所/フィールド調査における生体観察法について）</v>
      </c>
      <c r="G627" s="40" t="s">
        <v>501</v>
      </c>
      <c r="H627" s="17" t="s">
        <v>3236</v>
      </c>
      <c r="I627" s="115" t="str">
        <f t="shared" ca="1" si="100"/>
        <v>.</v>
      </c>
      <c r="J627" s="16" t="s">
        <v>1487</v>
      </c>
      <c r="K627" s="16" t="s">
        <v>1185</v>
      </c>
      <c r="L627" s="40" t="s">
        <v>6939</v>
      </c>
      <c r="M627" s="40" t="s">
        <v>1486</v>
      </c>
      <c r="N627" s="15">
        <v>2</v>
      </c>
      <c r="O627" s="15">
        <v>1976</v>
      </c>
      <c r="P627" s="15">
        <v>2</v>
      </c>
      <c r="Q627" s="18">
        <v>28</v>
      </c>
      <c r="R627" s="18" t="s">
        <v>3113</v>
      </c>
      <c r="S627" s="54" t="s">
        <v>3235</v>
      </c>
      <c r="T627" s="54"/>
      <c r="U627" s="69">
        <v>251</v>
      </c>
      <c r="V627" s="45" t="str">
        <f t="shared" si="93"/>
        <v>フィールド調査における生体観察法について抄録（大会/東 第2回 1976/2、重複障害教育研究所/フィールド調査における生体観察法について）</v>
      </c>
      <c r="W627" s="51"/>
      <c r="X627" s="88">
        <v>617</v>
      </c>
      <c r="Y627" s="65"/>
      <c r="Z627" s="46"/>
    </row>
    <row r="628" spans="1:26" s="12" customFormat="1" ht="13.5" hidden="1" customHeight="1">
      <c r="A628" s="18">
        <v>22</v>
      </c>
      <c r="B628" s="15">
        <v>1976</v>
      </c>
      <c r="C628" s="15">
        <v>4</v>
      </c>
      <c r="D628" s="18">
        <v>14</v>
      </c>
      <c r="E628" s="15">
        <v>264</v>
      </c>
      <c r="F628" s="19" t="s">
        <v>3237</v>
      </c>
      <c r="G628" s="16" t="s">
        <v>3238</v>
      </c>
      <c r="H628" s="17" t="s">
        <v>3236</v>
      </c>
      <c r="I628" s="115" t="str">
        <f t="shared" ca="1" si="100"/>
        <v>.</v>
      </c>
      <c r="J628" s="16" t="s">
        <v>1487</v>
      </c>
      <c r="K628" s="16" t="s">
        <v>1185</v>
      </c>
      <c r="L628" s="16" t="s">
        <v>3100</v>
      </c>
      <c r="M628" s="16" t="s">
        <v>183</v>
      </c>
      <c r="N628" s="15">
        <v>2</v>
      </c>
      <c r="O628" s="15">
        <v>1976</v>
      </c>
      <c r="P628" s="15">
        <v>2</v>
      </c>
      <c r="Q628" s="18">
        <v>28</v>
      </c>
      <c r="R628" s="18" t="s">
        <v>3113</v>
      </c>
      <c r="S628" s="54" t="s">
        <v>3235</v>
      </c>
      <c r="T628" s="54"/>
      <c r="U628" s="69">
        <v>251</v>
      </c>
      <c r="V628" s="45" t="str">
        <f t="shared" si="93"/>
        <v>フィールド調査における生体観察法について長距離用車両内での行動観察</v>
      </c>
      <c r="W628" s="70"/>
      <c r="X628" s="88">
        <v>618</v>
      </c>
      <c r="Y628" s="66"/>
      <c r="Z628" s="16"/>
    </row>
    <row r="629" spans="1:26" s="12" customFormat="1" ht="13.5" hidden="1" customHeight="1">
      <c r="A629" s="18">
        <v>22</v>
      </c>
      <c r="B629" s="15">
        <v>1976</v>
      </c>
      <c r="C629" s="15">
        <v>4</v>
      </c>
      <c r="D629" s="18">
        <v>15</v>
      </c>
      <c r="E629" s="15">
        <v>265</v>
      </c>
      <c r="F629" s="19" t="s">
        <v>3240</v>
      </c>
      <c r="G629" s="16" t="s">
        <v>3241</v>
      </c>
      <c r="H629" s="17" t="s">
        <v>3236</v>
      </c>
      <c r="I629" s="115" t="str">
        <f t="shared" ca="1" si="100"/>
        <v>.</v>
      </c>
      <c r="J629" s="16" t="s">
        <v>1487</v>
      </c>
      <c r="K629" s="16" t="s">
        <v>1185</v>
      </c>
      <c r="L629" s="16" t="s">
        <v>3100</v>
      </c>
      <c r="M629" s="16" t="s">
        <v>183</v>
      </c>
      <c r="N629" s="15">
        <v>2</v>
      </c>
      <c r="O629" s="15">
        <v>1976</v>
      </c>
      <c r="P629" s="15">
        <v>2</v>
      </c>
      <c r="Q629" s="18">
        <v>28</v>
      </c>
      <c r="R629" s="18" t="s">
        <v>804</v>
      </c>
      <c r="S629" s="54" t="s">
        <v>3239</v>
      </c>
      <c r="T629" s="54"/>
      <c r="U629" s="69">
        <v>251</v>
      </c>
      <c r="V629" s="45" t="str">
        <f t="shared" si="93"/>
        <v>フィールド調査における生体観察法について保育所保母の作業</v>
      </c>
      <c r="W629" s="70"/>
      <c r="X629" s="88">
        <v>619</v>
      </c>
      <c r="Y629" s="66"/>
      <c r="Z629" s="16"/>
    </row>
    <row r="630" spans="1:26" s="12" customFormat="1" ht="13.5" hidden="1" customHeight="1">
      <c r="A630" s="18">
        <v>22</v>
      </c>
      <c r="B630" s="15">
        <v>1976</v>
      </c>
      <c r="C630" s="15">
        <v>4</v>
      </c>
      <c r="D630" s="18">
        <v>15</v>
      </c>
      <c r="E630" s="15">
        <v>265</v>
      </c>
      <c r="F630" s="19" t="s">
        <v>7604</v>
      </c>
      <c r="G630" s="16" t="s">
        <v>7877</v>
      </c>
      <c r="H630" s="17"/>
      <c r="I630" s="115" t="str">
        <f t="shared" ca="1" si="100"/>
        <v>.</v>
      </c>
      <c r="J630" s="16" t="s">
        <v>1487</v>
      </c>
      <c r="K630" s="16" t="s">
        <v>1185</v>
      </c>
      <c r="L630" s="16" t="s">
        <v>7004</v>
      </c>
      <c r="M630" s="16" t="s">
        <v>7078</v>
      </c>
      <c r="N630" s="15">
        <v>2</v>
      </c>
      <c r="O630" s="15">
        <v>1976</v>
      </c>
      <c r="P630" s="15">
        <v>2</v>
      </c>
      <c r="Q630" s="18">
        <v>28</v>
      </c>
      <c r="R630" s="18" t="s">
        <v>804</v>
      </c>
      <c r="S630" s="54" t="s">
        <v>3239</v>
      </c>
      <c r="T630" s="54"/>
      <c r="U630" s="69">
        <v>251</v>
      </c>
      <c r="V630" s="45" t="str">
        <f t="shared" si="93"/>
        <v>フィールド調査における生体観察法について：[概要]司会のまとめ</v>
      </c>
      <c r="W630" s="70"/>
      <c r="X630" s="88">
        <v>620</v>
      </c>
      <c r="Y630" s="66"/>
      <c r="Z630" s="16"/>
    </row>
    <row r="631" spans="1:26" ht="13.5" hidden="1" customHeight="1">
      <c r="A631" s="29">
        <f t="shared" ref="A631:A637" ca="1" si="101">IF(LEN($J631)&gt;0,IF($J631="●",K631,OFFSET(A631,IF(LEN(OFFSET(A631,-1,0))&gt;=1,-1,-2),0)),"")</f>
        <v>22</v>
      </c>
      <c r="B631" s="32">
        <f t="shared" ref="B631:C637" ca="1" si="102">IF(LEN($J631)&gt;0,IF($J631="●",N631,OFFSET(B631,IF(LEN(OFFSET(B631,-1,0))&gt;=1,-1,-2),0)),"")</f>
        <v>1976</v>
      </c>
      <c r="C631" s="32">
        <f t="shared" ca="1" si="102"/>
        <v>4</v>
      </c>
      <c r="D631" s="28">
        <v>16</v>
      </c>
      <c r="E631" s="32">
        <f t="shared" ref="E631:E637" ca="1" si="103">IF(LEN($J631)&gt;0,IF($J631="●",U631,IF(LEN(D631)&gt;0,U631+D631-1,"")),"")</f>
        <v>266</v>
      </c>
      <c r="F631" s="40" t="s">
        <v>1831</v>
      </c>
      <c r="G631" s="40" t="s">
        <v>1832</v>
      </c>
      <c r="H631" s="40" t="s">
        <v>2447</v>
      </c>
      <c r="I631" s="115" t="str">
        <f t="shared" ca="1" si="100"/>
        <v>.</v>
      </c>
      <c r="J631" s="40" t="s">
        <v>7205</v>
      </c>
      <c r="K631" s="40"/>
      <c r="L631" s="43" t="s">
        <v>810</v>
      </c>
      <c r="M631" s="40"/>
      <c r="N631" s="47"/>
      <c r="O631" s="47"/>
      <c r="P631" s="47"/>
      <c r="Q631" s="40"/>
      <c r="R631" s="40"/>
      <c r="S631" s="48"/>
      <c r="T631" s="48"/>
      <c r="U631" s="31">
        <f t="shared" ref="U631:U637" ca="1" si="104">IF(LEN($J631)&gt;0,IF($J631="●",Q631,OFFSET(U631,IF(LEN(OFFSET(U631,-1,0))&gt;=1,-1,-2),0)),"")</f>
        <v>251</v>
      </c>
      <c r="V631" s="45" t="str">
        <f t="shared" ref="V631:V692" si="105">$H631&amp;$F631</f>
        <v>人類働態学働態学を志すものとして</v>
      </c>
      <c r="W631" s="51"/>
      <c r="X631" s="88">
        <v>621</v>
      </c>
      <c r="Y631" s="65"/>
      <c r="Z631" s="46"/>
    </row>
    <row r="632" spans="1:26" ht="13.5" hidden="1" customHeight="1">
      <c r="A632" s="29">
        <f t="shared" ca="1" si="101"/>
        <v>22</v>
      </c>
      <c r="B632" s="32">
        <f t="shared" ca="1" si="102"/>
        <v>1976</v>
      </c>
      <c r="C632" s="32">
        <f t="shared" ca="1" si="102"/>
        <v>4</v>
      </c>
      <c r="D632" s="28">
        <v>16</v>
      </c>
      <c r="E632" s="32">
        <f t="shared" ca="1" si="103"/>
        <v>266</v>
      </c>
      <c r="F632" s="28" t="str">
        <f>H632&amp;IF(LEN(O632)&gt;0,$W$18&amp;IF(LEN(O632)&gt;3,O632&amp;"年度","第"&amp;O632&amp;IF(LEN(P632)&gt;0,"期","回"))&amp;IF(LEN(P632)&gt;0,"第"&amp;P632&amp;"回",""),"")</f>
        <v>JHE編集会議：第10回</v>
      </c>
      <c r="G632" s="40"/>
      <c r="H632" s="40" t="s">
        <v>1148</v>
      </c>
      <c r="I632" s="115" t="str">
        <f t="shared" ca="1" si="100"/>
        <v>.</v>
      </c>
      <c r="J632" s="40" t="s">
        <v>7111</v>
      </c>
      <c r="K632" s="40" t="s">
        <v>1050</v>
      </c>
      <c r="L632" s="40" t="s">
        <v>7773</v>
      </c>
      <c r="M632" s="40"/>
      <c r="N632" s="47"/>
      <c r="O632" s="47">
        <v>10</v>
      </c>
      <c r="P632" s="47"/>
      <c r="Q632" s="40"/>
      <c r="R632" s="40"/>
      <c r="S632" s="48"/>
      <c r="T632" s="48"/>
      <c r="U632" s="31">
        <f t="shared" ca="1" si="104"/>
        <v>251</v>
      </c>
      <c r="V632" s="45" t="str">
        <f t="shared" si="105"/>
        <v>JHE編集会議JHE編集会議：第10回</v>
      </c>
      <c r="W632" s="51"/>
      <c r="X632" s="88">
        <v>622</v>
      </c>
      <c r="Y632" s="65"/>
      <c r="Z632" s="46"/>
    </row>
    <row r="633" spans="1:26" ht="13.5" hidden="1" customHeight="1">
      <c r="A633" s="29">
        <f t="shared" ca="1" si="101"/>
        <v>22</v>
      </c>
      <c r="B633" s="32">
        <f t="shared" ca="1" si="102"/>
        <v>1976</v>
      </c>
      <c r="C633" s="32">
        <f t="shared" ca="1" si="102"/>
        <v>4</v>
      </c>
      <c r="D633" s="28">
        <v>16</v>
      </c>
      <c r="E633" s="32">
        <f t="shared" ca="1" si="103"/>
        <v>266</v>
      </c>
      <c r="F633" s="40" t="s">
        <v>1289</v>
      </c>
      <c r="G633" s="40"/>
      <c r="H633" s="43"/>
      <c r="I633" s="115" t="str">
        <f t="shared" ca="1" si="100"/>
        <v>.</v>
      </c>
      <c r="J633" s="40" t="s">
        <v>7111</v>
      </c>
      <c r="K633" s="40" t="s">
        <v>2762</v>
      </c>
      <c r="L633" s="40" t="s">
        <v>2724</v>
      </c>
      <c r="M633" s="40"/>
      <c r="N633" s="47"/>
      <c r="O633" s="47"/>
      <c r="P633" s="47"/>
      <c r="Q633" s="40"/>
      <c r="R633" s="40"/>
      <c r="S633" s="48"/>
      <c r="T633" s="48"/>
      <c r="U633" s="31">
        <f t="shared" ca="1" si="104"/>
        <v>251</v>
      </c>
      <c r="V633" s="45" t="str">
        <f t="shared" si="105"/>
        <v>編集後記</v>
      </c>
      <c r="W633" s="51"/>
      <c r="X633" s="88">
        <v>623</v>
      </c>
      <c r="Y633" s="65"/>
      <c r="Z633" s="46"/>
    </row>
    <row r="634" spans="1:26" ht="13.5" hidden="1" customHeight="1">
      <c r="A634" s="29" t="str">
        <f t="shared" ca="1" si="101"/>
        <v>23</v>
      </c>
      <c r="B634" s="32">
        <f t="shared" ca="1" si="102"/>
        <v>1976</v>
      </c>
      <c r="C634" s="32">
        <f t="shared" ca="1" si="102"/>
        <v>9</v>
      </c>
      <c r="D634" s="28">
        <v>0</v>
      </c>
      <c r="E634" s="32" t="str">
        <f t="shared" ca="1" si="103"/>
        <v>267</v>
      </c>
      <c r="F634" s="28" t="str">
        <f ca="1">$W$11&amp;$A634&amp;$W$12&amp;B634&amp;$W$13&amp;TEXT($C634,"00")&amp;$W$14&amp;TEXT($P634,"00")&amp;IF(LEN(U634)&gt;=1,$W$15&amp;$U634&amp;$W$16,"")&amp;$W$17&amp;$H634</f>
        <v>第23号1976年09/01[267]:エルゴロジーの中の動作／第11回大会</v>
      </c>
      <c r="G634" s="40"/>
      <c r="H634" s="43" t="s">
        <v>6853</v>
      </c>
      <c r="I634" s="115" t="str">
        <f t="shared" ca="1" si="100"/>
        <v>.</v>
      </c>
      <c r="J634" s="40" t="s">
        <v>1179</v>
      </c>
      <c r="K634" s="40" t="s">
        <v>1280</v>
      </c>
      <c r="L634" s="43"/>
      <c r="M634" s="40"/>
      <c r="N634" s="47">
        <v>1976</v>
      </c>
      <c r="O634" s="47">
        <v>9</v>
      </c>
      <c r="P634" s="47">
        <v>1</v>
      </c>
      <c r="Q634" s="40" t="s">
        <v>693</v>
      </c>
      <c r="R634" s="40"/>
      <c r="S634" s="48"/>
      <c r="T634" s="48"/>
      <c r="U634" s="31" t="str">
        <f t="shared" ca="1" si="104"/>
        <v>267</v>
      </c>
      <c r="V634" s="45" t="str">
        <f t="shared" ca="1" si="105"/>
        <v>エルゴロジーの中の動作／第11回大会第23号1976年09/01[267]:エルゴロジーの中の動作／第11回大会</v>
      </c>
      <c r="W634" s="51"/>
      <c r="X634" s="88">
        <v>624</v>
      </c>
      <c r="Y634" s="65"/>
      <c r="Z634" s="46"/>
    </row>
    <row r="635" spans="1:26" ht="13.5" hidden="1" customHeight="1">
      <c r="A635" s="29" t="str">
        <f t="shared" ca="1" si="101"/>
        <v>23</v>
      </c>
      <c r="B635" s="32">
        <f t="shared" ca="1" si="102"/>
        <v>1976</v>
      </c>
      <c r="C635" s="32">
        <f t="shared" ca="1" si="102"/>
        <v>9</v>
      </c>
      <c r="D635" s="28">
        <v>1</v>
      </c>
      <c r="E635" s="32">
        <f t="shared" ca="1" si="103"/>
        <v>267</v>
      </c>
      <c r="F635" s="40" t="s">
        <v>694</v>
      </c>
      <c r="G635" s="40" t="s">
        <v>695</v>
      </c>
      <c r="H635" s="40" t="s">
        <v>2447</v>
      </c>
      <c r="I635" s="115" t="str">
        <f t="shared" ca="1" si="100"/>
        <v>.</v>
      </c>
      <c r="J635" s="40" t="s">
        <v>7205</v>
      </c>
      <c r="K635" s="40"/>
      <c r="L635" s="43"/>
      <c r="M635" s="40" t="s">
        <v>2303</v>
      </c>
      <c r="N635" s="47"/>
      <c r="O635" s="47"/>
      <c r="P635" s="47"/>
      <c r="Q635" s="40"/>
      <c r="R635" s="40"/>
      <c r="S635" s="48"/>
      <c r="T635" s="48"/>
      <c r="U635" s="31" t="str">
        <f t="shared" ca="1" si="104"/>
        <v>267</v>
      </c>
      <c r="V635" s="45" t="str">
        <f t="shared" si="105"/>
        <v>人類働態学エルゴロジーの中の動作</v>
      </c>
      <c r="W635" s="51"/>
      <c r="X635" s="88">
        <v>625</v>
      </c>
      <c r="Y635" s="65"/>
      <c r="Z635" s="46"/>
    </row>
    <row r="636" spans="1:26" ht="13.5" hidden="1" customHeight="1">
      <c r="A636" s="29" t="str">
        <f t="shared" ca="1" si="101"/>
        <v>23</v>
      </c>
      <c r="B636" s="32">
        <f t="shared" ca="1" si="102"/>
        <v>1976</v>
      </c>
      <c r="C636" s="32">
        <f t="shared" ca="1" si="102"/>
        <v>9</v>
      </c>
      <c r="D636" s="28">
        <v>2</v>
      </c>
      <c r="E636" s="32">
        <f t="shared" ca="1" si="103"/>
        <v>268</v>
      </c>
      <c r="F636" s="28" t="str">
        <f>IF(RIGHT(L636,1)=$W$24,"",M636&amp;$W$25)&amp;J636&amp;$W$22&amp;K636&amp;IF(AND(LEN(N636)&gt;0,LEN(N636)&lt;4)," 第"&amp;N636&amp;$W$21,N636)&amp;$W$23&amp;O636&amp;"/"&amp;P636&amp;IF(RIGHT(L636,1)=$W$24,"/"&amp;Q636,"")&amp;"、"&amp;S636&amp;"、"&amp;R636&amp;IF(LEN(H636)&gt;0,$W$27&amp;H636,"")&amp;IF(RIGHT(L636,1)=$W$24,"",$W$26)</f>
        <v>大会．全 第11回　1976/5/15-16、廣島大学福山分校、福山市</v>
      </c>
      <c r="G636" s="40" t="s">
        <v>1858</v>
      </c>
      <c r="H636" s="41" t="s">
        <v>2820</v>
      </c>
      <c r="I636" s="115" t="str">
        <f t="shared" ca="1" si="100"/>
        <v>.</v>
      </c>
      <c r="J636" s="40" t="s">
        <v>252</v>
      </c>
      <c r="K636" s="40" t="s">
        <v>1194</v>
      </c>
      <c r="L636" s="40" t="s">
        <v>6942</v>
      </c>
      <c r="M636" s="40" t="s">
        <v>2742</v>
      </c>
      <c r="N636" s="47">
        <v>11</v>
      </c>
      <c r="O636" s="47">
        <v>1976</v>
      </c>
      <c r="P636" s="47">
        <v>5</v>
      </c>
      <c r="Q636" s="40" t="s">
        <v>697</v>
      </c>
      <c r="R636" s="40" t="s">
        <v>698</v>
      </c>
      <c r="S636" s="48" t="s">
        <v>699</v>
      </c>
      <c r="T636" s="48"/>
      <c r="U636" s="31" t="str">
        <f t="shared" ca="1" si="104"/>
        <v>267</v>
      </c>
      <c r="V636" s="45" t="str">
        <f t="shared" si="105"/>
        <v>大会．全 第11回　1976/5/15-16、廣島大学福山分校、福山市</v>
      </c>
      <c r="W636" s="51"/>
      <c r="X636" s="88">
        <v>626</v>
      </c>
      <c r="Y636" s="65"/>
      <c r="Z636" s="46"/>
    </row>
    <row r="637" spans="1:26" ht="13.5" hidden="1" customHeight="1">
      <c r="A637" s="29" t="str">
        <f t="shared" ca="1" si="101"/>
        <v>23</v>
      </c>
      <c r="B637" s="32">
        <f t="shared" ca="1" si="102"/>
        <v>1976</v>
      </c>
      <c r="C637" s="32">
        <f t="shared" ca="1" si="102"/>
        <v>9</v>
      </c>
      <c r="D637" s="28">
        <v>2</v>
      </c>
      <c r="E637" s="32">
        <f t="shared" ca="1" si="103"/>
        <v>268</v>
      </c>
      <c r="F637" s="28" t="str">
        <f>M637&amp;"（"&amp;J637&amp;$W$19&amp;K637&amp;IF(LEN(N637)&gt;0," 第"&amp;N637&amp;$W$21,"")&amp;" "&amp;O637&amp;"/"&amp;P637&amp;$W$20&amp;S637&amp;IF(LEN(H637)&gt;0,$W$19&amp;H637,"")&amp;"）"</f>
        <v>抄録（大会/全 第11回 1976/5、廣島大学福山分校）</v>
      </c>
      <c r="G637" s="40" t="s">
        <v>696</v>
      </c>
      <c r="H637" s="43"/>
      <c r="I637" s="115" t="str">
        <f t="shared" ca="1" si="100"/>
        <v>.</v>
      </c>
      <c r="J637" s="40" t="s">
        <v>252</v>
      </c>
      <c r="K637" s="40" t="s">
        <v>1194</v>
      </c>
      <c r="L637" s="40" t="s">
        <v>6939</v>
      </c>
      <c r="M637" s="40" t="s">
        <v>1486</v>
      </c>
      <c r="N637" s="47">
        <v>11</v>
      </c>
      <c r="O637" s="47">
        <v>1976</v>
      </c>
      <c r="P637" s="47">
        <v>5</v>
      </c>
      <c r="Q637" s="40" t="s">
        <v>697</v>
      </c>
      <c r="R637" s="40" t="s">
        <v>698</v>
      </c>
      <c r="S637" s="48" t="s">
        <v>699</v>
      </c>
      <c r="T637" s="48"/>
      <c r="U637" s="31" t="str">
        <f t="shared" ca="1" si="104"/>
        <v>267</v>
      </c>
      <c r="V637" s="45" t="str">
        <f t="shared" si="105"/>
        <v>抄録（大会/全 第11回 1976/5、廣島大学福山分校）</v>
      </c>
      <c r="W637" s="51"/>
      <c r="X637" s="88">
        <v>627</v>
      </c>
      <c r="Y637" s="65"/>
      <c r="Z637" s="46"/>
    </row>
    <row r="638" spans="1:26" s="12" customFormat="1" ht="13.5" hidden="1" customHeight="1">
      <c r="A638" s="18">
        <v>23</v>
      </c>
      <c r="B638" s="15">
        <v>1976</v>
      </c>
      <c r="C638" s="15">
        <v>9</v>
      </c>
      <c r="D638" s="18">
        <v>2</v>
      </c>
      <c r="E638" s="15">
        <v>268</v>
      </c>
      <c r="F638" s="19" t="s">
        <v>3286</v>
      </c>
      <c r="G638" s="16" t="s">
        <v>3287</v>
      </c>
      <c r="H638" s="17"/>
      <c r="I638" s="115" t="str">
        <f t="shared" ca="1" si="100"/>
        <v>.</v>
      </c>
      <c r="J638" s="16" t="s">
        <v>2856</v>
      </c>
      <c r="K638" s="16" t="s">
        <v>1194</v>
      </c>
      <c r="L638" s="16" t="s">
        <v>2857</v>
      </c>
      <c r="M638" s="16" t="s">
        <v>1302</v>
      </c>
      <c r="N638" s="15">
        <v>11</v>
      </c>
      <c r="O638" s="15">
        <v>1976</v>
      </c>
      <c r="P638" s="15">
        <v>5</v>
      </c>
      <c r="Q638" s="16" t="s">
        <v>697</v>
      </c>
      <c r="R638" s="18" t="s">
        <v>698</v>
      </c>
      <c r="S638" s="54" t="s">
        <v>699</v>
      </c>
      <c r="T638" s="54"/>
      <c r="U638" s="69">
        <v>267</v>
      </c>
      <c r="V638" s="45" t="str">
        <f t="shared" si="105"/>
        <v>生活習慣と愁訴</v>
      </c>
      <c r="W638" s="70"/>
      <c r="X638" s="88">
        <v>628</v>
      </c>
      <c r="Y638" s="66"/>
      <c r="Z638" s="16"/>
    </row>
    <row r="639" spans="1:26" s="12" customFormat="1" ht="13.5" hidden="1" customHeight="1">
      <c r="A639" s="18">
        <v>23</v>
      </c>
      <c r="B639" s="15">
        <v>1976</v>
      </c>
      <c r="C639" s="15">
        <v>9</v>
      </c>
      <c r="D639" s="18">
        <v>2</v>
      </c>
      <c r="E639" s="15">
        <v>268</v>
      </c>
      <c r="F639" s="19" t="s">
        <v>3288</v>
      </c>
      <c r="G639" s="16" t="s">
        <v>3289</v>
      </c>
      <c r="H639" s="17"/>
      <c r="I639" s="115" t="str">
        <f t="shared" ca="1" si="100"/>
        <v>.</v>
      </c>
      <c r="J639" s="16" t="s">
        <v>2856</v>
      </c>
      <c r="K639" s="16" t="s">
        <v>1194</v>
      </c>
      <c r="L639" s="16" t="s">
        <v>2857</v>
      </c>
      <c r="M639" s="16" t="s">
        <v>1302</v>
      </c>
      <c r="N639" s="15">
        <v>11</v>
      </c>
      <c r="O639" s="15">
        <v>1976</v>
      </c>
      <c r="P639" s="15">
        <v>5</v>
      </c>
      <c r="Q639" s="16" t="s">
        <v>697</v>
      </c>
      <c r="R639" s="18" t="s">
        <v>698</v>
      </c>
      <c r="S639" s="54" t="s">
        <v>699</v>
      </c>
      <c r="T639" s="54"/>
      <c r="U639" s="69">
        <v>267</v>
      </c>
      <c r="V639" s="45" t="str">
        <f t="shared" si="105"/>
        <v>体力にタバコの煙が影響を与えるか</v>
      </c>
      <c r="W639" s="70"/>
      <c r="X639" s="88">
        <v>629</v>
      </c>
      <c r="Y639" s="66"/>
      <c r="Z639" s="16"/>
    </row>
    <row r="640" spans="1:26" s="12" customFormat="1" ht="13.5" hidden="1" customHeight="1">
      <c r="A640" s="18">
        <v>23</v>
      </c>
      <c r="B640" s="15">
        <v>1976</v>
      </c>
      <c r="C640" s="15">
        <v>9</v>
      </c>
      <c r="D640" s="18">
        <v>2</v>
      </c>
      <c r="E640" s="15">
        <v>268</v>
      </c>
      <c r="F640" s="19" t="s">
        <v>2858</v>
      </c>
      <c r="G640" s="16" t="s">
        <v>2843</v>
      </c>
      <c r="H640" s="17"/>
      <c r="I640" s="115" t="str">
        <f t="shared" ca="1" si="100"/>
        <v>.</v>
      </c>
      <c r="J640" s="16" t="s">
        <v>2856</v>
      </c>
      <c r="K640" s="16" t="s">
        <v>1194</v>
      </c>
      <c r="L640" s="16" t="s">
        <v>2857</v>
      </c>
      <c r="M640" s="16" t="s">
        <v>7078</v>
      </c>
      <c r="N640" s="15">
        <v>11</v>
      </c>
      <c r="O640" s="15">
        <v>1976</v>
      </c>
      <c r="P640" s="15">
        <v>5</v>
      </c>
      <c r="Q640" s="16" t="s">
        <v>697</v>
      </c>
      <c r="R640" s="18" t="s">
        <v>698</v>
      </c>
      <c r="S640" s="54" t="s">
        <v>699</v>
      </c>
      <c r="T640" s="54"/>
      <c r="U640" s="69">
        <v>267</v>
      </c>
      <c r="V640" s="45" t="str">
        <f t="shared" si="105"/>
        <v>[概要]司会のまとめ</v>
      </c>
      <c r="W640" s="70"/>
      <c r="X640" s="88">
        <v>630</v>
      </c>
      <c r="Y640" s="66"/>
      <c r="Z640" s="16"/>
    </row>
    <row r="641" spans="1:26" s="12" customFormat="1" ht="13.5" hidden="1" customHeight="1">
      <c r="A641" s="18">
        <v>23</v>
      </c>
      <c r="B641" s="15">
        <v>1976</v>
      </c>
      <c r="C641" s="15">
        <v>9</v>
      </c>
      <c r="D641" s="18">
        <v>2</v>
      </c>
      <c r="E641" s="15">
        <v>268</v>
      </c>
      <c r="F641" s="19" t="s">
        <v>3290</v>
      </c>
      <c r="G641" s="16" t="s">
        <v>3291</v>
      </c>
      <c r="H641" s="17"/>
      <c r="I641" s="115" t="str">
        <f t="shared" ca="1" si="100"/>
        <v>.</v>
      </c>
      <c r="J641" s="16" t="s">
        <v>2856</v>
      </c>
      <c r="K641" s="16" t="s">
        <v>1194</v>
      </c>
      <c r="L641" s="16" t="s">
        <v>2857</v>
      </c>
      <c r="M641" s="16" t="s">
        <v>1302</v>
      </c>
      <c r="N641" s="15">
        <v>11</v>
      </c>
      <c r="O641" s="15">
        <v>1976</v>
      </c>
      <c r="P641" s="15">
        <v>5</v>
      </c>
      <c r="Q641" s="16" t="s">
        <v>697</v>
      </c>
      <c r="R641" s="18" t="s">
        <v>698</v>
      </c>
      <c r="S641" s="54" t="s">
        <v>699</v>
      </c>
      <c r="T641" s="54"/>
      <c r="U641" s="69">
        <v>267</v>
      </c>
      <c r="V641" s="45" t="str">
        <f t="shared" si="105"/>
        <v>筋作業の生理的負担の評価について</v>
      </c>
      <c r="W641" s="70"/>
      <c r="X641" s="88">
        <v>631</v>
      </c>
      <c r="Y641" s="66"/>
      <c r="Z641" s="16"/>
    </row>
    <row r="642" spans="1:26" s="12" customFormat="1" ht="13.5" hidden="1" customHeight="1">
      <c r="A642" s="18">
        <v>23</v>
      </c>
      <c r="B642" s="15">
        <v>1976</v>
      </c>
      <c r="C642" s="15">
        <v>9</v>
      </c>
      <c r="D642" s="18">
        <v>2</v>
      </c>
      <c r="E642" s="15">
        <v>268</v>
      </c>
      <c r="F642" s="19" t="s">
        <v>3292</v>
      </c>
      <c r="G642" s="16" t="s">
        <v>3293</v>
      </c>
      <c r="H642" s="17"/>
      <c r="I642" s="115" t="str">
        <f t="shared" ca="1" si="100"/>
        <v>.</v>
      </c>
      <c r="J642" s="16" t="s">
        <v>2856</v>
      </c>
      <c r="K642" s="16" t="s">
        <v>1194</v>
      </c>
      <c r="L642" s="16" t="s">
        <v>2857</v>
      </c>
      <c r="M642" s="16" t="s">
        <v>1302</v>
      </c>
      <c r="N642" s="15">
        <v>11</v>
      </c>
      <c r="O642" s="15">
        <v>1976</v>
      </c>
      <c r="P642" s="15">
        <v>5</v>
      </c>
      <c r="Q642" s="16" t="s">
        <v>697</v>
      </c>
      <c r="R642" s="18" t="s">
        <v>698</v>
      </c>
      <c r="S642" s="54" t="s">
        <v>699</v>
      </c>
      <c r="T642" s="54"/>
      <c r="U642" s="69">
        <v>267</v>
      </c>
      <c r="V642" s="45" t="str">
        <f t="shared" si="105"/>
        <v>脳性まひ児の反復加算における時間のばらつき</v>
      </c>
      <c r="W642" s="70"/>
      <c r="X642" s="88">
        <v>632</v>
      </c>
      <c r="Y642" s="66"/>
      <c r="Z642" s="16"/>
    </row>
    <row r="643" spans="1:26" s="12" customFormat="1" ht="13.5" hidden="1" customHeight="1">
      <c r="A643" s="18">
        <v>23</v>
      </c>
      <c r="B643" s="15">
        <v>1976</v>
      </c>
      <c r="C643" s="15">
        <v>9</v>
      </c>
      <c r="D643" s="18">
        <v>2</v>
      </c>
      <c r="E643" s="15">
        <v>268</v>
      </c>
      <c r="F643" s="19" t="s">
        <v>2858</v>
      </c>
      <c r="G643" s="16" t="s">
        <v>3114</v>
      </c>
      <c r="H643" s="17"/>
      <c r="I643" s="115" t="str">
        <f t="shared" ca="1" si="100"/>
        <v>.</v>
      </c>
      <c r="J643" s="16" t="s">
        <v>2856</v>
      </c>
      <c r="K643" s="16" t="s">
        <v>1194</v>
      </c>
      <c r="L643" s="16" t="s">
        <v>2857</v>
      </c>
      <c r="M643" s="16" t="s">
        <v>7078</v>
      </c>
      <c r="N643" s="15">
        <v>11</v>
      </c>
      <c r="O643" s="15">
        <v>1976</v>
      </c>
      <c r="P643" s="15">
        <v>5</v>
      </c>
      <c r="Q643" s="16" t="s">
        <v>697</v>
      </c>
      <c r="R643" s="18" t="s">
        <v>698</v>
      </c>
      <c r="S643" s="54" t="s">
        <v>699</v>
      </c>
      <c r="T643" s="54"/>
      <c r="U643" s="69">
        <v>267</v>
      </c>
      <c r="V643" s="45" t="str">
        <f t="shared" si="105"/>
        <v>[概要]司会のまとめ</v>
      </c>
      <c r="W643" s="70"/>
      <c r="X643" s="88">
        <v>633</v>
      </c>
      <c r="Y643" s="66"/>
      <c r="Z643" s="16"/>
    </row>
    <row r="644" spans="1:26" s="12" customFormat="1" ht="13.5" hidden="1" customHeight="1">
      <c r="A644" s="18">
        <v>23</v>
      </c>
      <c r="B644" s="15">
        <v>1976</v>
      </c>
      <c r="C644" s="15">
        <v>9</v>
      </c>
      <c r="D644" s="18">
        <v>3</v>
      </c>
      <c r="E644" s="15">
        <v>269</v>
      </c>
      <c r="F644" s="19" t="s">
        <v>3294</v>
      </c>
      <c r="G644" s="16" t="s">
        <v>3295</v>
      </c>
      <c r="H644" s="17"/>
      <c r="I644" s="115" t="str">
        <f t="shared" ca="1" si="100"/>
        <v>.</v>
      </c>
      <c r="J644" s="16" t="s">
        <v>2856</v>
      </c>
      <c r="K644" s="16" t="s">
        <v>1194</v>
      </c>
      <c r="L644" s="16" t="s">
        <v>2857</v>
      </c>
      <c r="M644" s="16" t="s">
        <v>1302</v>
      </c>
      <c r="N644" s="15">
        <v>11</v>
      </c>
      <c r="O644" s="15">
        <v>1976</v>
      </c>
      <c r="P644" s="15">
        <v>5</v>
      </c>
      <c r="Q644" s="16" t="s">
        <v>697</v>
      </c>
      <c r="R644" s="18" t="s">
        <v>698</v>
      </c>
      <c r="S644" s="54" t="s">
        <v>699</v>
      </c>
      <c r="T644" s="54"/>
      <c r="U644" s="69">
        <v>267</v>
      </c>
      <c r="V644" s="45" t="str">
        <f t="shared" si="105"/>
        <v>動作障害評価法に関する検討</v>
      </c>
      <c r="W644" s="70"/>
      <c r="X644" s="88">
        <v>634</v>
      </c>
      <c r="Y644" s="66"/>
      <c r="Z644" s="16"/>
    </row>
    <row r="645" spans="1:26" s="12" customFormat="1" ht="13.5" hidden="1" customHeight="1">
      <c r="A645" s="18">
        <v>23</v>
      </c>
      <c r="B645" s="15">
        <v>1976</v>
      </c>
      <c r="C645" s="15">
        <v>9</v>
      </c>
      <c r="D645" s="18">
        <v>3</v>
      </c>
      <c r="E645" s="15">
        <v>269</v>
      </c>
      <c r="F645" s="19" t="s">
        <v>3296</v>
      </c>
      <c r="G645" s="16" t="s">
        <v>3297</v>
      </c>
      <c r="H645" s="17"/>
      <c r="I645" s="115" t="str">
        <f t="shared" ca="1" si="100"/>
        <v>.</v>
      </c>
      <c r="J645" s="16" t="s">
        <v>2856</v>
      </c>
      <c r="K645" s="16" t="s">
        <v>1194</v>
      </c>
      <c r="L645" s="16" t="s">
        <v>2857</v>
      </c>
      <c r="M645" s="16" t="s">
        <v>1302</v>
      </c>
      <c r="N645" s="15">
        <v>11</v>
      </c>
      <c r="O645" s="15">
        <v>1976</v>
      </c>
      <c r="P645" s="15">
        <v>5</v>
      </c>
      <c r="Q645" s="16" t="s">
        <v>697</v>
      </c>
      <c r="R645" s="18" t="s">
        <v>698</v>
      </c>
      <c r="S645" s="54" t="s">
        <v>699</v>
      </c>
      <c r="T645" s="54"/>
      <c r="U645" s="69">
        <v>267</v>
      </c>
      <c r="V645" s="45" t="str">
        <f t="shared" si="105"/>
        <v>運動・動作障害と社会的生活行動</v>
      </c>
      <c r="W645" s="70"/>
      <c r="X645" s="88">
        <v>635</v>
      </c>
      <c r="Y645" s="66"/>
      <c r="Z645" s="16"/>
    </row>
    <row r="646" spans="1:26" s="12" customFormat="1" ht="13.5" hidden="1" customHeight="1">
      <c r="A646" s="18">
        <v>23</v>
      </c>
      <c r="B646" s="15">
        <v>1976</v>
      </c>
      <c r="C646" s="15">
        <v>9</v>
      </c>
      <c r="D646" s="18">
        <v>3</v>
      </c>
      <c r="E646" s="15">
        <v>269</v>
      </c>
      <c r="F646" s="19" t="s">
        <v>3298</v>
      </c>
      <c r="G646" s="16" t="s">
        <v>3299</v>
      </c>
      <c r="H646" s="17"/>
      <c r="I646" s="115" t="str">
        <f t="shared" ca="1" si="100"/>
        <v>.</v>
      </c>
      <c r="J646" s="16" t="s">
        <v>2856</v>
      </c>
      <c r="K646" s="16" t="s">
        <v>1194</v>
      </c>
      <c r="L646" s="16" t="s">
        <v>2857</v>
      </c>
      <c r="M646" s="16" t="s">
        <v>1302</v>
      </c>
      <c r="N646" s="15">
        <v>11</v>
      </c>
      <c r="O646" s="15">
        <v>1976</v>
      </c>
      <c r="P646" s="15">
        <v>5</v>
      </c>
      <c r="Q646" s="16" t="s">
        <v>697</v>
      </c>
      <c r="R646" s="18" t="s">
        <v>698</v>
      </c>
      <c r="S646" s="54" t="s">
        <v>699</v>
      </c>
      <c r="T646" s="54"/>
      <c r="U646" s="69">
        <v>267</v>
      </c>
      <c r="V646" s="45" t="str">
        <f t="shared" si="105"/>
        <v>筋作業に及ぼす低圧の影響</v>
      </c>
      <c r="W646" s="70"/>
      <c r="X646" s="88">
        <v>636</v>
      </c>
      <c r="Y646" s="66"/>
      <c r="Z646" s="16"/>
    </row>
    <row r="647" spans="1:26" s="12" customFormat="1" ht="13.5" hidden="1" customHeight="1">
      <c r="A647" s="18">
        <v>23</v>
      </c>
      <c r="B647" s="15">
        <v>1976</v>
      </c>
      <c r="C647" s="15">
        <v>9</v>
      </c>
      <c r="D647" s="18">
        <v>3</v>
      </c>
      <c r="E647" s="15">
        <v>269</v>
      </c>
      <c r="F647" s="19" t="s">
        <v>3300</v>
      </c>
      <c r="G647" s="16" t="s">
        <v>3301</v>
      </c>
      <c r="H647" s="17"/>
      <c r="I647" s="115" t="str">
        <f t="shared" ca="1" si="100"/>
        <v>.</v>
      </c>
      <c r="J647" s="16" t="s">
        <v>2856</v>
      </c>
      <c r="K647" s="16" t="s">
        <v>1194</v>
      </c>
      <c r="L647" s="16" t="s">
        <v>2857</v>
      </c>
      <c r="M647" s="16" t="s">
        <v>1302</v>
      </c>
      <c r="N647" s="15">
        <v>11</v>
      </c>
      <c r="O647" s="15">
        <v>1976</v>
      </c>
      <c r="P647" s="15">
        <v>5</v>
      </c>
      <c r="Q647" s="16" t="s">
        <v>697</v>
      </c>
      <c r="R647" s="18" t="s">
        <v>698</v>
      </c>
      <c r="S647" s="54" t="s">
        <v>699</v>
      </c>
      <c r="T647" s="54"/>
      <c r="U647" s="69">
        <v>267</v>
      </c>
      <c r="V647" s="45" t="str">
        <f t="shared" si="105"/>
        <v>内分泌機能におよぼす低圧の影響</v>
      </c>
      <c r="W647" s="70"/>
      <c r="X647" s="88">
        <v>637</v>
      </c>
      <c r="Y647" s="66"/>
      <c r="Z647" s="16"/>
    </row>
    <row r="648" spans="1:26" s="12" customFormat="1" ht="13.5" hidden="1" customHeight="1">
      <c r="A648" s="18">
        <v>23</v>
      </c>
      <c r="B648" s="15">
        <v>1976</v>
      </c>
      <c r="C648" s="15">
        <v>9</v>
      </c>
      <c r="D648" s="18">
        <v>3</v>
      </c>
      <c r="E648" s="15">
        <v>269</v>
      </c>
      <c r="F648" s="19" t="s">
        <v>3302</v>
      </c>
      <c r="G648" s="16" t="s">
        <v>3303</v>
      </c>
      <c r="H648" s="17"/>
      <c r="I648" s="115" t="str">
        <f t="shared" ca="1" si="100"/>
        <v>.</v>
      </c>
      <c r="J648" s="16" t="s">
        <v>2856</v>
      </c>
      <c r="K648" s="16" t="s">
        <v>1194</v>
      </c>
      <c r="L648" s="16" t="s">
        <v>2857</v>
      </c>
      <c r="M648" s="16" t="s">
        <v>1302</v>
      </c>
      <c r="N648" s="15">
        <v>11</v>
      </c>
      <c r="O648" s="15">
        <v>1976</v>
      </c>
      <c r="P648" s="15">
        <v>5</v>
      </c>
      <c r="Q648" s="16" t="s">
        <v>697</v>
      </c>
      <c r="R648" s="18" t="s">
        <v>698</v>
      </c>
      <c r="S648" s="54" t="s">
        <v>699</v>
      </c>
      <c r="T648" s="54"/>
      <c r="U648" s="69">
        <v>267</v>
      </c>
      <c r="V648" s="45" t="str">
        <f t="shared" si="105"/>
        <v>ヒューマン・エコロジーを軸としたオープン・プラス・システムの開発</v>
      </c>
      <c r="W648" s="70"/>
      <c r="X648" s="88">
        <v>638</v>
      </c>
      <c r="Y648" s="66"/>
      <c r="Z648" s="16"/>
    </row>
    <row r="649" spans="1:26" s="12" customFormat="1" ht="13.5" hidden="1" customHeight="1">
      <c r="A649" s="18">
        <v>23</v>
      </c>
      <c r="B649" s="15">
        <v>1976</v>
      </c>
      <c r="C649" s="15">
        <v>9</v>
      </c>
      <c r="D649" s="18">
        <v>3</v>
      </c>
      <c r="E649" s="15">
        <v>269</v>
      </c>
      <c r="F649" s="19" t="s">
        <v>2858</v>
      </c>
      <c r="G649" s="16" t="s">
        <v>2919</v>
      </c>
      <c r="H649" s="17"/>
      <c r="I649" s="115" t="str">
        <f t="shared" ca="1" si="100"/>
        <v>.</v>
      </c>
      <c r="J649" s="16" t="s">
        <v>2856</v>
      </c>
      <c r="K649" s="16" t="s">
        <v>1194</v>
      </c>
      <c r="L649" s="16" t="s">
        <v>2857</v>
      </c>
      <c r="M649" s="16" t="s">
        <v>7078</v>
      </c>
      <c r="N649" s="15">
        <v>11</v>
      </c>
      <c r="O649" s="15">
        <v>1976</v>
      </c>
      <c r="P649" s="15">
        <v>5</v>
      </c>
      <c r="Q649" s="16" t="s">
        <v>697</v>
      </c>
      <c r="R649" s="18" t="s">
        <v>698</v>
      </c>
      <c r="S649" s="54" t="s">
        <v>699</v>
      </c>
      <c r="T649" s="54"/>
      <c r="U649" s="69">
        <v>267</v>
      </c>
      <c r="V649" s="45" t="str">
        <f t="shared" si="105"/>
        <v>[概要]司会のまとめ</v>
      </c>
      <c r="W649" s="70"/>
      <c r="X649" s="88">
        <v>639</v>
      </c>
      <c r="Y649" s="66"/>
      <c r="Z649" s="16"/>
    </row>
    <row r="650" spans="1:26" s="12" customFormat="1" ht="13.5" hidden="1" customHeight="1">
      <c r="A650" s="18">
        <v>23</v>
      </c>
      <c r="B650" s="15">
        <v>1976</v>
      </c>
      <c r="C650" s="15">
        <v>9</v>
      </c>
      <c r="D650" s="18">
        <v>4</v>
      </c>
      <c r="E650" s="15">
        <v>270</v>
      </c>
      <c r="F650" s="18" t="s">
        <v>7046</v>
      </c>
      <c r="G650" s="16" t="s">
        <v>2956</v>
      </c>
      <c r="H650" s="17"/>
      <c r="I650" s="115" t="str">
        <f t="shared" ca="1" si="100"/>
        <v>.</v>
      </c>
      <c r="J650" s="21" t="s">
        <v>3304</v>
      </c>
      <c r="K650" s="16" t="s">
        <v>1194</v>
      </c>
      <c r="L650" s="16" t="s">
        <v>7004</v>
      </c>
      <c r="M650" s="16" t="s">
        <v>7078</v>
      </c>
      <c r="N650" s="15">
        <v>11</v>
      </c>
      <c r="O650" s="15">
        <v>1976</v>
      </c>
      <c r="P650" s="15">
        <v>5</v>
      </c>
      <c r="Q650" s="16" t="s">
        <v>697</v>
      </c>
      <c r="R650" s="18" t="s">
        <v>698</v>
      </c>
      <c r="S650" s="54" t="s">
        <v>699</v>
      </c>
      <c r="T650" s="54"/>
      <c r="U650" s="69">
        <v>267</v>
      </c>
      <c r="V650" s="45" t="str">
        <f t="shared" si="105"/>
        <v>人間とシステム：司会のまとめ</v>
      </c>
      <c r="W650" s="70"/>
      <c r="X650" s="88">
        <v>640</v>
      </c>
      <c r="Y650" s="66"/>
      <c r="Z650" s="16"/>
    </row>
    <row r="651" spans="1:26" s="12" customFormat="1" ht="13.5" hidden="1" customHeight="1">
      <c r="A651" s="18">
        <v>23</v>
      </c>
      <c r="B651" s="15">
        <v>1976</v>
      </c>
      <c r="C651" s="15">
        <v>9</v>
      </c>
      <c r="D651" s="18">
        <v>3</v>
      </c>
      <c r="E651" s="15">
        <v>269</v>
      </c>
      <c r="F651" s="19" t="s">
        <v>3305</v>
      </c>
      <c r="G651" s="16" t="s">
        <v>3306</v>
      </c>
      <c r="H651" s="17" t="s">
        <v>700</v>
      </c>
      <c r="I651" s="115" t="str">
        <f t="shared" ca="1" si="100"/>
        <v>.</v>
      </c>
      <c r="J651" s="21" t="s">
        <v>1287</v>
      </c>
      <c r="K651" s="16" t="s">
        <v>1194</v>
      </c>
      <c r="L651" s="16" t="s">
        <v>2918</v>
      </c>
      <c r="M651" s="16" t="s">
        <v>1302</v>
      </c>
      <c r="N651" s="15">
        <v>11</v>
      </c>
      <c r="O651" s="15">
        <v>1976</v>
      </c>
      <c r="P651" s="15">
        <v>5</v>
      </c>
      <c r="Q651" s="16" t="s">
        <v>697</v>
      </c>
      <c r="R651" s="18" t="s">
        <v>698</v>
      </c>
      <c r="S651" s="54" t="s">
        <v>699</v>
      </c>
      <c r="T651" s="54"/>
      <c r="U651" s="69">
        <v>267</v>
      </c>
      <c r="V651" s="45" t="str">
        <f t="shared" si="105"/>
        <v>人間とシステム極ヘモグラム（PHG）の人類働態学への可能性</v>
      </c>
      <c r="W651" s="70"/>
      <c r="X651" s="88">
        <v>641</v>
      </c>
      <c r="Y651" s="66"/>
      <c r="Z651" s="16"/>
    </row>
    <row r="652" spans="1:26" s="12" customFormat="1" ht="13.5" hidden="1" customHeight="1">
      <c r="A652" s="18">
        <v>23</v>
      </c>
      <c r="B652" s="15">
        <v>1976</v>
      </c>
      <c r="C652" s="15">
        <v>9</v>
      </c>
      <c r="D652" s="18">
        <v>3</v>
      </c>
      <c r="E652" s="15">
        <v>269</v>
      </c>
      <c r="F652" s="19" t="s">
        <v>3307</v>
      </c>
      <c r="G652" s="16" t="s">
        <v>3308</v>
      </c>
      <c r="H652" s="17" t="s">
        <v>700</v>
      </c>
      <c r="I652" s="115" t="str">
        <f t="shared" ref="I652:I715" ca="1" si="106">IF(OR($S$1,IF($N$2,OFFSET($O$2,0,ISERROR(FIND($F$2,OFFSET($G652,0,$T$2)))+$S$2),0)+IF($N$3,OFFSET($O$3,0,ISERROR(FIND($F$3,OFFSET($G652,0,$T$3)))+$S$3),0)+IF($N$4,OFFSET($O$4,0,ISERROR(FIND($F$4,OFFSET($G652,0,$T$4)))+$S$4),0)+IF($N$5,OFFSET($O$5,0,ISERROR(FIND($F$5,OFFSET($G652,0,$T$5)))+$S$5),0)+IF($N$6,OFFSET($O$6,0,ISERROR(FIND($F$6,OFFSET($G652,0,$T$6)))+$S$6),0)+IF($N$7,OFFSET($O$7,0,ISERROR(FIND($F$7,OFFSET($G652,0,$T$7)))+$S$7),0)+IF($N$8,OFFSET($O$8,0,ISERROR(FIND($F$8,OFFSET($G652,0,$T$8)))+$S$8),0)&gt;$Y$1),$W$28,$W$29)</f>
        <v>.</v>
      </c>
      <c r="J652" s="21" t="s">
        <v>1287</v>
      </c>
      <c r="K652" s="16" t="s">
        <v>1194</v>
      </c>
      <c r="L652" s="16" t="s">
        <v>2918</v>
      </c>
      <c r="M652" s="16" t="s">
        <v>1302</v>
      </c>
      <c r="N652" s="15">
        <v>11</v>
      </c>
      <c r="O652" s="15">
        <v>1976</v>
      </c>
      <c r="P652" s="15">
        <v>5</v>
      </c>
      <c r="Q652" s="16" t="s">
        <v>697</v>
      </c>
      <c r="R652" s="18" t="s">
        <v>698</v>
      </c>
      <c r="S652" s="54" t="s">
        <v>699</v>
      </c>
      <c r="T652" s="54"/>
      <c r="U652" s="69">
        <v>267</v>
      </c>
      <c r="V652" s="45" t="str">
        <f t="shared" si="105"/>
        <v>人間とシステム教育機器からみた人の声</v>
      </c>
      <c r="W652" s="70"/>
      <c r="X652" s="88">
        <v>642</v>
      </c>
      <c r="Y652" s="66"/>
      <c r="Z652" s="16"/>
    </row>
    <row r="653" spans="1:26" s="12" customFormat="1" ht="13.5" hidden="1" customHeight="1">
      <c r="A653" s="18">
        <v>23</v>
      </c>
      <c r="B653" s="15">
        <v>1976</v>
      </c>
      <c r="C653" s="15">
        <v>9</v>
      </c>
      <c r="D653" s="18">
        <v>3</v>
      </c>
      <c r="E653" s="15">
        <v>269</v>
      </c>
      <c r="F653" s="19" t="s">
        <v>3309</v>
      </c>
      <c r="G653" s="16" t="s">
        <v>3310</v>
      </c>
      <c r="H653" s="17" t="s">
        <v>700</v>
      </c>
      <c r="I653" s="115" t="str">
        <f t="shared" ca="1" si="106"/>
        <v>.</v>
      </c>
      <c r="J653" s="21" t="s">
        <v>1287</v>
      </c>
      <c r="K653" s="16" t="s">
        <v>1194</v>
      </c>
      <c r="L653" s="16" t="s">
        <v>2918</v>
      </c>
      <c r="M653" s="16" t="s">
        <v>1302</v>
      </c>
      <c r="N653" s="15">
        <v>11</v>
      </c>
      <c r="O653" s="15">
        <v>1976</v>
      </c>
      <c r="P653" s="15">
        <v>5</v>
      </c>
      <c r="Q653" s="16" t="s">
        <v>697</v>
      </c>
      <c r="R653" s="18" t="s">
        <v>698</v>
      </c>
      <c r="S653" s="54" t="s">
        <v>699</v>
      </c>
      <c r="T653" s="54"/>
      <c r="U653" s="69">
        <v>267</v>
      </c>
      <c r="V653" s="45" t="str">
        <f t="shared" si="105"/>
        <v>人間とシステム人間の運動とシステム</v>
      </c>
      <c r="W653" s="70"/>
      <c r="X653" s="88">
        <v>643</v>
      </c>
      <c r="Y653" s="66"/>
      <c r="Z653" s="16"/>
    </row>
    <row r="654" spans="1:26" s="12" customFormat="1" ht="13.5" hidden="1" customHeight="1">
      <c r="A654" s="18">
        <v>23</v>
      </c>
      <c r="B654" s="15">
        <v>1976</v>
      </c>
      <c r="C654" s="15">
        <v>9</v>
      </c>
      <c r="D654" s="18">
        <v>3</v>
      </c>
      <c r="E654" s="15">
        <v>269</v>
      </c>
      <c r="F654" s="19" t="s">
        <v>3311</v>
      </c>
      <c r="G654" s="16" t="s">
        <v>3312</v>
      </c>
      <c r="H654" s="17" t="s">
        <v>700</v>
      </c>
      <c r="I654" s="115" t="str">
        <f t="shared" ca="1" si="106"/>
        <v>.</v>
      </c>
      <c r="J654" s="21" t="s">
        <v>1287</v>
      </c>
      <c r="K654" s="16" t="s">
        <v>1194</v>
      </c>
      <c r="L654" s="16" t="s">
        <v>2918</v>
      </c>
      <c r="M654" s="16" t="s">
        <v>1302</v>
      </c>
      <c r="N654" s="15">
        <v>11</v>
      </c>
      <c r="O654" s="15">
        <v>1976</v>
      </c>
      <c r="P654" s="15">
        <v>5</v>
      </c>
      <c r="Q654" s="16" t="s">
        <v>697</v>
      </c>
      <c r="R654" s="18" t="s">
        <v>698</v>
      </c>
      <c r="S654" s="54" t="s">
        <v>699</v>
      </c>
      <c r="T654" s="54"/>
      <c r="U654" s="69">
        <v>267</v>
      </c>
      <c r="V654" s="45" t="str">
        <f t="shared" si="105"/>
        <v>人間とシステム電気機器組立における人間−機械システムの一事例</v>
      </c>
      <c r="W654" s="70"/>
      <c r="X654" s="88">
        <v>644</v>
      </c>
      <c r="Y654" s="66"/>
      <c r="Z654" s="16"/>
    </row>
    <row r="655" spans="1:26" s="12" customFormat="1" ht="13.5" hidden="1" customHeight="1">
      <c r="A655" s="18">
        <v>23</v>
      </c>
      <c r="B655" s="15">
        <v>1976</v>
      </c>
      <c r="C655" s="15">
        <v>9</v>
      </c>
      <c r="D655" s="18">
        <v>4</v>
      </c>
      <c r="E655" s="15">
        <v>270</v>
      </c>
      <c r="F655" s="19" t="s">
        <v>3313</v>
      </c>
      <c r="G655" s="16" t="s">
        <v>3314</v>
      </c>
      <c r="H655" s="17" t="s">
        <v>700</v>
      </c>
      <c r="I655" s="115" t="str">
        <f t="shared" ca="1" si="106"/>
        <v>.</v>
      </c>
      <c r="J655" s="21" t="s">
        <v>1287</v>
      </c>
      <c r="K655" s="16" t="s">
        <v>1194</v>
      </c>
      <c r="L655" s="16" t="s">
        <v>2918</v>
      </c>
      <c r="M655" s="16" t="s">
        <v>1302</v>
      </c>
      <c r="N655" s="15">
        <v>11</v>
      </c>
      <c r="O655" s="15">
        <v>1976</v>
      </c>
      <c r="P655" s="15">
        <v>5</v>
      </c>
      <c r="Q655" s="16" t="s">
        <v>697</v>
      </c>
      <c r="R655" s="18" t="s">
        <v>698</v>
      </c>
      <c r="S655" s="54" t="s">
        <v>699</v>
      </c>
      <c r="T655" s="54"/>
      <c r="U655" s="69">
        <v>267</v>
      </c>
      <c r="V655" s="45" t="str">
        <f t="shared" si="105"/>
        <v>人間とシステム作業システム評定における問題点</v>
      </c>
      <c r="W655" s="70"/>
      <c r="X655" s="88">
        <v>645</v>
      </c>
      <c r="Y655" s="66"/>
      <c r="Z655" s="16"/>
    </row>
    <row r="656" spans="1:26" s="12" customFormat="1" ht="13.5" hidden="1" customHeight="1">
      <c r="A656" s="18">
        <v>23</v>
      </c>
      <c r="B656" s="15">
        <v>1976</v>
      </c>
      <c r="C656" s="15">
        <v>9</v>
      </c>
      <c r="D656" s="18">
        <v>4</v>
      </c>
      <c r="E656" s="15">
        <v>270</v>
      </c>
      <c r="F656" s="18" t="s">
        <v>7045</v>
      </c>
      <c r="G656" s="16" t="s">
        <v>2907</v>
      </c>
      <c r="H656" s="17"/>
      <c r="I656" s="115" t="str">
        <f t="shared" ca="1" si="106"/>
        <v>.</v>
      </c>
      <c r="J656" s="21" t="s">
        <v>1287</v>
      </c>
      <c r="K656" s="16" t="s">
        <v>1194</v>
      </c>
      <c r="L656" s="16" t="s">
        <v>7004</v>
      </c>
      <c r="M656" s="16" t="s">
        <v>7078</v>
      </c>
      <c r="N656" s="15">
        <v>11</v>
      </c>
      <c r="O656" s="15">
        <v>1976</v>
      </c>
      <c r="P656" s="15">
        <v>5</v>
      </c>
      <c r="Q656" s="16" t="s">
        <v>697</v>
      </c>
      <c r="R656" s="18" t="s">
        <v>698</v>
      </c>
      <c r="S656" s="54" t="s">
        <v>699</v>
      </c>
      <c r="T656" s="54"/>
      <c r="U656" s="69">
        <v>267</v>
      </c>
      <c r="V656" s="45" t="str">
        <f t="shared" si="105"/>
        <v>被服構成の基礎：司会のまとめ</v>
      </c>
      <c r="W656" s="70"/>
      <c r="X656" s="88">
        <v>646</v>
      </c>
      <c r="Y656" s="66"/>
      <c r="Z656" s="16"/>
    </row>
    <row r="657" spans="1:26" s="12" customFormat="1" ht="13.5" hidden="1" customHeight="1">
      <c r="A657" s="18">
        <v>23</v>
      </c>
      <c r="B657" s="15">
        <v>1976</v>
      </c>
      <c r="C657" s="15">
        <v>9</v>
      </c>
      <c r="D657" s="18">
        <v>4</v>
      </c>
      <c r="E657" s="15">
        <v>270</v>
      </c>
      <c r="F657" s="19" t="s">
        <v>3315</v>
      </c>
      <c r="G657" s="16" t="s">
        <v>3316</v>
      </c>
      <c r="H657" s="17" t="s">
        <v>701</v>
      </c>
      <c r="I657" s="115" t="str">
        <f t="shared" ca="1" si="106"/>
        <v>.</v>
      </c>
      <c r="J657" s="21" t="s">
        <v>1287</v>
      </c>
      <c r="K657" s="16" t="s">
        <v>1194</v>
      </c>
      <c r="L657" s="16" t="s">
        <v>2918</v>
      </c>
      <c r="M657" s="16" t="s">
        <v>1302</v>
      </c>
      <c r="N657" s="15">
        <v>11</v>
      </c>
      <c r="O657" s="15">
        <v>1976</v>
      </c>
      <c r="P657" s="15">
        <v>5</v>
      </c>
      <c r="Q657" s="16" t="s">
        <v>697</v>
      </c>
      <c r="R657" s="18" t="s">
        <v>698</v>
      </c>
      <c r="S657" s="54" t="s">
        <v>699</v>
      </c>
      <c r="T657" s="54"/>
      <c r="U657" s="69">
        <v>267</v>
      </c>
      <c r="V657" s="45" t="str">
        <f t="shared" si="105"/>
        <v>被服構成の基礎生体計測からみた被服構成</v>
      </c>
      <c r="W657" s="70"/>
      <c r="X657" s="88">
        <v>647</v>
      </c>
      <c r="Y657" s="66"/>
      <c r="Z657" s="16"/>
    </row>
    <row r="658" spans="1:26" s="12" customFormat="1" ht="13.5" hidden="1" customHeight="1">
      <c r="A658" s="18">
        <v>23</v>
      </c>
      <c r="B658" s="15">
        <v>1976</v>
      </c>
      <c r="C658" s="15">
        <v>9</v>
      </c>
      <c r="D658" s="18">
        <v>4</v>
      </c>
      <c r="E658" s="15">
        <v>270</v>
      </c>
      <c r="F658" s="19" t="s">
        <v>3317</v>
      </c>
      <c r="G658" s="16" t="s">
        <v>3318</v>
      </c>
      <c r="H658" s="17" t="s">
        <v>701</v>
      </c>
      <c r="I658" s="115" t="str">
        <f t="shared" ca="1" si="106"/>
        <v>.</v>
      </c>
      <c r="J658" s="21" t="s">
        <v>1287</v>
      </c>
      <c r="K658" s="16" t="s">
        <v>1194</v>
      </c>
      <c r="L658" s="16" t="s">
        <v>2918</v>
      </c>
      <c r="M658" s="16" t="s">
        <v>1302</v>
      </c>
      <c r="N658" s="15">
        <v>11</v>
      </c>
      <c r="O658" s="15">
        <v>1976</v>
      </c>
      <c r="P658" s="15">
        <v>5</v>
      </c>
      <c r="Q658" s="16" t="s">
        <v>697</v>
      </c>
      <c r="R658" s="18" t="s">
        <v>698</v>
      </c>
      <c r="S658" s="54" t="s">
        <v>699</v>
      </c>
      <c r="T658" s="54"/>
      <c r="U658" s="69">
        <v>267</v>
      </c>
      <c r="V658" s="45" t="str">
        <f t="shared" si="105"/>
        <v>被服構成の基礎服飾の中のはきものの特異性</v>
      </c>
      <c r="W658" s="70"/>
      <c r="X658" s="88">
        <v>648</v>
      </c>
      <c r="Y658" s="66"/>
      <c r="Z658" s="16"/>
    </row>
    <row r="659" spans="1:26" s="12" customFormat="1" ht="13.5" hidden="1" customHeight="1">
      <c r="A659" s="18">
        <v>23</v>
      </c>
      <c r="B659" s="15">
        <v>1976</v>
      </c>
      <c r="C659" s="15">
        <v>9</v>
      </c>
      <c r="D659" s="18">
        <v>4</v>
      </c>
      <c r="E659" s="15">
        <v>270</v>
      </c>
      <c r="F659" s="19" t="s">
        <v>3319</v>
      </c>
      <c r="G659" s="16" t="s">
        <v>3320</v>
      </c>
      <c r="H659" s="17" t="s">
        <v>701</v>
      </c>
      <c r="I659" s="115" t="str">
        <f t="shared" ca="1" si="106"/>
        <v>.</v>
      </c>
      <c r="J659" s="21" t="s">
        <v>1287</v>
      </c>
      <c r="K659" s="16" t="s">
        <v>1194</v>
      </c>
      <c r="L659" s="16" t="s">
        <v>2918</v>
      </c>
      <c r="M659" s="16" t="s">
        <v>1302</v>
      </c>
      <c r="N659" s="15">
        <v>11</v>
      </c>
      <c r="O659" s="15">
        <v>1976</v>
      </c>
      <c r="P659" s="15">
        <v>5</v>
      </c>
      <c r="Q659" s="16" t="s">
        <v>697</v>
      </c>
      <c r="R659" s="18" t="s">
        <v>698</v>
      </c>
      <c r="S659" s="54" t="s">
        <v>699</v>
      </c>
      <c r="T659" s="54"/>
      <c r="U659" s="69">
        <v>267</v>
      </c>
      <c r="V659" s="45" t="str">
        <f t="shared" si="105"/>
        <v>被服構成の基礎被服人間工学管見</v>
      </c>
      <c r="W659" s="70"/>
      <c r="X659" s="88">
        <v>649</v>
      </c>
      <c r="Y659" s="66"/>
      <c r="Z659" s="16"/>
    </row>
    <row r="660" spans="1:26" s="12" customFormat="1" ht="13.5" hidden="1" customHeight="1">
      <c r="A660" s="18">
        <v>23</v>
      </c>
      <c r="B660" s="15">
        <v>1976</v>
      </c>
      <c r="C660" s="15">
        <v>9</v>
      </c>
      <c r="D660" s="18">
        <v>4</v>
      </c>
      <c r="E660" s="15">
        <v>270</v>
      </c>
      <c r="F660" s="19" t="s">
        <v>3321</v>
      </c>
      <c r="G660" s="16" t="s">
        <v>3322</v>
      </c>
      <c r="H660" s="17" t="s">
        <v>701</v>
      </c>
      <c r="I660" s="115" t="str">
        <f t="shared" ca="1" si="106"/>
        <v>.</v>
      </c>
      <c r="J660" s="21" t="s">
        <v>1287</v>
      </c>
      <c r="K660" s="16" t="s">
        <v>1194</v>
      </c>
      <c r="L660" s="16" t="s">
        <v>2918</v>
      </c>
      <c r="M660" s="16" t="s">
        <v>1302</v>
      </c>
      <c r="N660" s="15">
        <v>11</v>
      </c>
      <c r="O660" s="15">
        <v>1976</v>
      </c>
      <c r="P660" s="15">
        <v>5</v>
      </c>
      <c r="Q660" s="16" t="s">
        <v>697</v>
      </c>
      <c r="R660" s="18" t="s">
        <v>698</v>
      </c>
      <c r="S660" s="54" t="s">
        <v>699</v>
      </c>
      <c r="T660" s="54"/>
      <c r="U660" s="69">
        <v>267</v>
      </c>
      <c r="V660" s="45" t="str">
        <f t="shared" si="105"/>
        <v>被服構成の基礎被服設計評価における問題点</v>
      </c>
      <c r="W660" s="70"/>
      <c r="X660" s="88">
        <v>650</v>
      </c>
      <c r="Y660" s="66"/>
      <c r="Z660" s="16"/>
    </row>
    <row r="661" spans="1:26" s="12" customFormat="1" ht="13.5" hidden="1" customHeight="1">
      <c r="A661" s="18">
        <v>23</v>
      </c>
      <c r="B661" s="15">
        <v>1976</v>
      </c>
      <c r="C661" s="15">
        <v>9</v>
      </c>
      <c r="D661" s="18">
        <v>5</v>
      </c>
      <c r="E661" s="15">
        <v>271</v>
      </c>
      <c r="F661" s="18" t="s">
        <v>7041</v>
      </c>
      <c r="G661" s="16" t="s">
        <v>3323</v>
      </c>
      <c r="H661" s="17"/>
      <c r="I661" s="115" t="str">
        <f t="shared" ca="1" si="106"/>
        <v>.</v>
      </c>
      <c r="J661" s="21" t="s">
        <v>1287</v>
      </c>
      <c r="K661" s="16" t="s">
        <v>1194</v>
      </c>
      <c r="L661" s="16" t="s">
        <v>7004</v>
      </c>
      <c r="M661" s="16" t="s">
        <v>7077</v>
      </c>
      <c r="N661" s="15">
        <v>11</v>
      </c>
      <c r="O661" s="15">
        <v>1976</v>
      </c>
      <c r="P661" s="15">
        <v>5</v>
      </c>
      <c r="Q661" s="16" t="s">
        <v>697</v>
      </c>
      <c r="R661" s="18" t="s">
        <v>698</v>
      </c>
      <c r="S661" s="54" t="s">
        <v>699</v>
      </c>
      <c r="T661" s="54"/>
      <c r="U661" s="69">
        <v>267</v>
      </c>
      <c r="V661" s="45" t="str">
        <f t="shared" si="105"/>
        <v>労働と睡眠：司会のまとめ</v>
      </c>
      <c r="W661" s="70"/>
      <c r="X661" s="88">
        <v>651</v>
      </c>
      <c r="Y661" s="66"/>
      <c r="Z661" s="16"/>
    </row>
    <row r="662" spans="1:26" s="12" customFormat="1" ht="13.5" hidden="1" customHeight="1">
      <c r="A662" s="18">
        <v>23</v>
      </c>
      <c r="B662" s="15">
        <v>1976</v>
      </c>
      <c r="C662" s="15">
        <v>9</v>
      </c>
      <c r="D662" s="18">
        <v>5</v>
      </c>
      <c r="E662" s="15">
        <v>271</v>
      </c>
      <c r="F662" s="19" t="s">
        <v>3324</v>
      </c>
      <c r="G662" s="16" t="s">
        <v>3325</v>
      </c>
      <c r="H662" s="17" t="s">
        <v>702</v>
      </c>
      <c r="I662" s="115" t="str">
        <f t="shared" ca="1" si="106"/>
        <v>.</v>
      </c>
      <c r="J662" s="21" t="s">
        <v>1287</v>
      </c>
      <c r="K662" s="16" t="s">
        <v>1194</v>
      </c>
      <c r="L662" s="16" t="s">
        <v>2918</v>
      </c>
      <c r="M662" s="16" t="s">
        <v>1302</v>
      </c>
      <c r="N662" s="15">
        <v>11</v>
      </c>
      <c r="O662" s="15">
        <v>1976</v>
      </c>
      <c r="P662" s="15">
        <v>5</v>
      </c>
      <c r="Q662" s="16" t="s">
        <v>697</v>
      </c>
      <c r="R662" s="18" t="s">
        <v>698</v>
      </c>
      <c r="S662" s="54" t="s">
        <v>699</v>
      </c>
      <c r="T662" s="54"/>
      <c r="U662" s="69">
        <v>267</v>
      </c>
      <c r="V662" s="45" t="str">
        <f t="shared" si="105"/>
        <v>労働と睡眠大学生の睡眠と睡眠時間短縮</v>
      </c>
      <c r="W662" s="70"/>
      <c r="X662" s="88">
        <v>652</v>
      </c>
      <c r="Y662" s="66"/>
      <c r="Z662" s="16"/>
    </row>
    <row r="663" spans="1:26" s="12" customFormat="1" ht="13.5" hidden="1" customHeight="1">
      <c r="A663" s="18">
        <v>23</v>
      </c>
      <c r="B663" s="15">
        <v>1976</v>
      </c>
      <c r="C663" s="15">
        <v>9</v>
      </c>
      <c r="D663" s="18">
        <v>5</v>
      </c>
      <c r="E663" s="15">
        <v>271</v>
      </c>
      <c r="F663" s="19" t="s">
        <v>3326</v>
      </c>
      <c r="G663" s="16" t="s">
        <v>3327</v>
      </c>
      <c r="H663" s="17" t="s">
        <v>702</v>
      </c>
      <c r="I663" s="115" t="str">
        <f t="shared" ca="1" si="106"/>
        <v>.</v>
      </c>
      <c r="J663" s="21" t="s">
        <v>1287</v>
      </c>
      <c r="K663" s="16" t="s">
        <v>1194</v>
      </c>
      <c r="L663" s="16" t="s">
        <v>2918</v>
      </c>
      <c r="M663" s="16" t="s">
        <v>1302</v>
      </c>
      <c r="N663" s="15">
        <v>11</v>
      </c>
      <c r="O663" s="15">
        <v>1976</v>
      </c>
      <c r="P663" s="15">
        <v>5</v>
      </c>
      <c r="Q663" s="16" t="s">
        <v>697</v>
      </c>
      <c r="R663" s="18" t="s">
        <v>698</v>
      </c>
      <c r="S663" s="54" t="s">
        <v>699</v>
      </c>
      <c r="T663" s="54"/>
      <c r="U663" s="69">
        <v>267</v>
      </c>
      <c r="V663" s="45" t="str">
        <f t="shared" si="105"/>
        <v>労働と睡眠時差を伴う勤務と睡眠</v>
      </c>
      <c r="W663" s="70"/>
      <c r="X663" s="88">
        <v>653</v>
      </c>
      <c r="Y663" s="66"/>
      <c r="Z663" s="16"/>
    </row>
    <row r="664" spans="1:26" s="12" customFormat="1" ht="13.5" hidden="1" customHeight="1">
      <c r="A664" s="18">
        <v>23</v>
      </c>
      <c r="B664" s="15">
        <v>1976</v>
      </c>
      <c r="C664" s="15">
        <v>9</v>
      </c>
      <c r="D664" s="18">
        <v>5</v>
      </c>
      <c r="E664" s="15">
        <v>271</v>
      </c>
      <c r="F664" s="19" t="s">
        <v>3328</v>
      </c>
      <c r="G664" s="16" t="s">
        <v>3329</v>
      </c>
      <c r="H664" s="17" t="s">
        <v>702</v>
      </c>
      <c r="I664" s="115" t="str">
        <f t="shared" ca="1" si="106"/>
        <v>.</v>
      </c>
      <c r="J664" s="21" t="s">
        <v>1287</v>
      </c>
      <c r="K664" s="16" t="s">
        <v>1194</v>
      </c>
      <c r="L664" s="16" t="s">
        <v>2918</v>
      </c>
      <c r="M664" s="16" t="s">
        <v>1302</v>
      </c>
      <c r="N664" s="15">
        <v>11</v>
      </c>
      <c r="O664" s="15">
        <v>1976</v>
      </c>
      <c r="P664" s="15">
        <v>5</v>
      </c>
      <c r="Q664" s="16" t="s">
        <v>697</v>
      </c>
      <c r="R664" s="18" t="s">
        <v>698</v>
      </c>
      <c r="S664" s="54" t="s">
        <v>699</v>
      </c>
      <c r="T664" s="54"/>
      <c r="U664" s="69">
        <v>267</v>
      </c>
      <c r="V664" s="45" t="str">
        <f t="shared" si="105"/>
        <v>労働と睡眠交代勤務者の睡眠位相と睡眠時間の関係</v>
      </c>
      <c r="W664" s="70"/>
      <c r="X664" s="88">
        <v>654</v>
      </c>
      <c r="Y664" s="66"/>
      <c r="Z664" s="16"/>
    </row>
    <row r="665" spans="1:26" s="12" customFormat="1" ht="13.5" hidden="1" customHeight="1">
      <c r="A665" s="18">
        <v>23</v>
      </c>
      <c r="B665" s="15">
        <v>1976</v>
      </c>
      <c r="C665" s="15">
        <v>9</v>
      </c>
      <c r="D665" s="18">
        <v>5</v>
      </c>
      <c r="E665" s="15">
        <v>271</v>
      </c>
      <c r="F665" s="19" t="s">
        <v>3330</v>
      </c>
      <c r="G665" s="16" t="s">
        <v>3331</v>
      </c>
      <c r="H665" s="17" t="s">
        <v>702</v>
      </c>
      <c r="I665" s="115" t="str">
        <f t="shared" ca="1" si="106"/>
        <v>.</v>
      </c>
      <c r="J665" s="21" t="s">
        <v>1287</v>
      </c>
      <c r="K665" s="16" t="s">
        <v>1194</v>
      </c>
      <c r="L665" s="16" t="s">
        <v>2918</v>
      </c>
      <c r="M665" s="16" t="s">
        <v>1302</v>
      </c>
      <c r="N665" s="15">
        <v>11</v>
      </c>
      <c r="O665" s="15">
        <v>1976</v>
      </c>
      <c r="P665" s="15">
        <v>5</v>
      </c>
      <c r="Q665" s="16" t="s">
        <v>697</v>
      </c>
      <c r="R665" s="18" t="s">
        <v>698</v>
      </c>
      <c r="S665" s="54" t="s">
        <v>699</v>
      </c>
      <c r="T665" s="54"/>
      <c r="U665" s="69">
        <v>267</v>
      </c>
      <c r="V665" s="45" t="str">
        <f t="shared" si="105"/>
        <v>労働と睡眠運転作業と睡眠</v>
      </c>
      <c r="W665" s="70"/>
      <c r="X665" s="88">
        <v>655</v>
      </c>
      <c r="Y665" s="66"/>
      <c r="Z665" s="16"/>
    </row>
    <row r="666" spans="1:26" ht="13.5" hidden="1" customHeight="1">
      <c r="A666" s="29">
        <f t="shared" ref="A666:A702" ca="1" si="107">IF(LEN($J666)&gt;0,IF($J666="●",K666,OFFSET(A666,IF(LEN(OFFSET(A666,-1,0))&gt;=1,-1,-2),0)),"")</f>
        <v>23</v>
      </c>
      <c r="B666" s="32">
        <f t="shared" ref="B666:B702" ca="1" si="108">IF(LEN($J666)&gt;0,IF($J666="●",N666,OFFSET(B666,IF(LEN(OFFSET(B666,-1,0))&gt;=1,-1,-2),0)),"")</f>
        <v>1976</v>
      </c>
      <c r="C666" s="32">
        <f t="shared" ref="C666:C702" ca="1" si="109">IF(LEN($J666)&gt;0,IF($J666="●",O666,OFFSET(C666,IF(LEN(OFFSET(C666,-1,0))&gt;=1,-1,-2),0)),"")</f>
        <v>9</v>
      </c>
      <c r="D666" s="28">
        <v>6</v>
      </c>
      <c r="E666" s="32">
        <f t="shared" ref="E666:E702" ca="1" si="110">IF(LEN($J666)&gt;0,IF($J666="●",U666,IF(LEN(D666)&gt;0,U666+D666-1,"")),"")</f>
        <v>272</v>
      </c>
      <c r="F666" s="28" t="str">
        <f>IF(RIGHT(L666,1)=$W$24,"",M666&amp;$W$25)&amp;J666&amp;$W$22&amp;K666&amp;IF(AND(LEN(N666)&gt;0,LEN(N666)&lt;4)," 第"&amp;N666&amp;$W$21,N666)&amp;$W$23&amp;O666&amp;"/"&amp;P666&amp;IF(RIGHT(L666,1)=$W$24,"/"&amp;Q666,"")&amp;"、"&amp;S666&amp;"、"&amp;R666&amp;IF(LEN(H666)&gt;0,$W$27&amp;H666,"")&amp;IF(RIGHT(L666,1)=$W$24,"",$W$26)</f>
        <v>開催記(大会．全 第11回　1976/5、廣島大学福山分校、福山市)</v>
      </c>
      <c r="G666" s="40" t="s">
        <v>1291</v>
      </c>
      <c r="H666" s="41" t="s">
        <v>2820</v>
      </c>
      <c r="I666" s="115" t="str">
        <f t="shared" ca="1" si="106"/>
        <v>.</v>
      </c>
      <c r="J666" s="40" t="s">
        <v>252</v>
      </c>
      <c r="K666" s="40" t="s">
        <v>1194</v>
      </c>
      <c r="L666" s="40" t="s">
        <v>6949</v>
      </c>
      <c r="M666" s="40" t="s">
        <v>313</v>
      </c>
      <c r="N666" s="47">
        <v>11</v>
      </c>
      <c r="O666" s="47">
        <v>1976</v>
      </c>
      <c r="P666" s="47">
        <v>5</v>
      </c>
      <c r="Q666" s="40" t="s">
        <v>697</v>
      </c>
      <c r="R666" s="40" t="s">
        <v>698</v>
      </c>
      <c r="S666" s="48" t="s">
        <v>699</v>
      </c>
      <c r="T666" s="48"/>
      <c r="U666" s="31">
        <f t="shared" ref="U666:U702" ca="1" si="111">IF(LEN($J666)&gt;0,IF($J666="●",Q666,OFFSET(U666,IF(LEN(OFFSET(U666,-1,0))&gt;=1,-1,-2),0)),"")</f>
        <v>267</v>
      </c>
      <c r="V666" s="45" t="str">
        <f t="shared" si="105"/>
        <v>開催記(大会．全 第11回　1976/5、廣島大学福山分校、福山市)</v>
      </c>
      <c r="W666" s="51"/>
      <c r="X666" s="88">
        <v>656</v>
      </c>
      <c r="Y666" s="65"/>
      <c r="Z666" s="46"/>
    </row>
    <row r="667" spans="1:26" ht="13.5" hidden="1" customHeight="1">
      <c r="A667" s="29">
        <f t="shared" ca="1" si="107"/>
        <v>23</v>
      </c>
      <c r="B667" s="32">
        <f t="shared" ca="1" si="108"/>
        <v>1976</v>
      </c>
      <c r="C667" s="32">
        <f t="shared" ca="1" si="109"/>
        <v>9</v>
      </c>
      <c r="D667" s="28">
        <v>6</v>
      </c>
      <c r="E667" s="32">
        <f t="shared" ca="1" si="110"/>
        <v>272</v>
      </c>
      <c r="F667" s="40" t="s">
        <v>703</v>
      </c>
      <c r="G667" s="40" t="s">
        <v>704</v>
      </c>
      <c r="H667" s="43"/>
      <c r="I667" s="115" t="str">
        <f t="shared" ca="1" si="106"/>
        <v>.</v>
      </c>
      <c r="J667" s="40" t="s">
        <v>252</v>
      </c>
      <c r="K667" s="40" t="s">
        <v>1194</v>
      </c>
      <c r="L667" s="40" t="s">
        <v>7587</v>
      </c>
      <c r="M667" s="40" t="s">
        <v>7586</v>
      </c>
      <c r="N667" s="47">
        <v>11</v>
      </c>
      <c r="O667" s="47">
        <v>1976</v>
      </c>
      <c r="P667" s="47">
        <v>5</v>
      </c>
      <c r="Q667" s="40" t="s">
        <v>697</v>
      </c>
      <c r="R667" s="40" t="s">
        <v>698</v>
      </c>
      <c r="S667" s="48" t="s">
        <v>699</v>
      </c>
      <c r="T667" s="48"/>
      <c r="U667" s="31">
        <f t="shared" ca="1" si="111"/>
        <v>267</v>
      </c>
      <c r="V667" s="45" t="str">
        <f t="shared" si="105"/>
        <v>大会をお世話して</v>
      </c>
      <c r="W667" s="51"/>
      <c r="X667" s="88">
        <v>657</v>
      </c>
      <c r="Y667" s="65"/>
      <c r="Z667" s="46"/>
    </row>
    <row r="668" spans="1:26" ht="13.5" hidden="1" customHeight="1">
      <c r="A668" s="29">
        <f t="shared" ca="1" si="107"/>
        <v>23</v>
      </c>
      <c r="B668" s="32">
        <f t="shared" ca="1" si="108"/>
        <v>1976</v>
      </c>
      <c r="C668" s="32">
        <f t="shared" ca="1" si="109"/>
        <v>9</v>
      </c>
      <c r="D668" s="28">
        <v>7</v>
      </c>
      <c r="E668" s="32">
        <f t="shared" ca="1" si="110"/>
        <v>273</v>
      </c>
      <c r="F668" s="40" t="s">
        <v>705</v>
      </c>
      <c r="G668" s="40" t="s">
        <v>2306</v>
      </c>
      <c r="H668" s="43" t="s">
        <v>7145</v>
      </c>
      <c r="I668" s="115" t="str">
        <f t="shared" ca="1" si="106"/>
        <v>.</v>
      </c>
      <c r="J668" s="40" t="s">
        <v>7205</v>
      </c>
      <c r="K668" s="40"/>
      <c r="L668" s="43" t="s">
        <v>2008</v>
      </c>
      <c r="M668" s="40"/>
      <c r="N668" s="47"/>
      <c r="O668" s="47"/>
      <c r="P668" s="47"/>
      <c r="Q668" s="40"/>
      <c r="R668" s="40"/>
      <c r="S668" s="48"/>
      <c r="T668" s="48"/>
      <c r="U668" s="31">
        <f t="shared" ca="1" si="111"/>
        <v>267</v>
      </c>
      <c r="V668" s="45" t="str">
        <f t="shared" si="105"/>
        <v>？働態の窓（8）</v>
      </c>
      <c r="W668" s="51"/>
      <c r="X668" s="88">
        <v>658</v>
      </c>
      <c r="Y668" s="65"/>
      <c r="Z668" s="46"/>
    </row>
    <row r="669" spans="1:26" ht="13.5" hidden="1" customHeight="1">
      <c r="A669" s="29">
        <f t="shared" ca="1" si="107"/>
        <v>23</v>
      </c>
      <c r="B669" s="32">
        <f t="shared" ca="1" si="108"/>
        <v>1976</v>
      </c>
      <c r="C669" s="32">
        <f t="shared" ca="1" si="109"/>
        <v>9</v>
      </c>
      <c r="D669" s="28">
        <v>7</v>
      </c>
      <c r="E669" s="32">
        <f t="shared" ca="1" si="110"/>
        <v>273</v>
      </c>
      <c r="F669" s="40" t="s">
        <v>700</v>
      </c>
      <c r="G669" s="40" t="s">
        <v>706</v>
      </c>
      <c r="H669" s="43" t="s">
        <v>7124</v>
      </c>
      <c r="I669" s="115" t="str">
        <f t="shared" ca="1" si="106"/>
        <v>.</v>
      </c>
      <c r="J669" s="40" t="s">
        <v>7205</v>
      </c>
      <c r="K669" s="40"/>
      <c r="L669" s="43" t="s">
        <v>810</v>
      </c>
      <c r="M669" s="40"/>
      <c r="N669" s="47"/>
      <c r="O669" s="47"/>
      <c r="P669" s="47"/>
      <c r="Q669" s="40"/>
      <c r="R669" s="40"/>
      <c r="S669" s="48"/>
      <c r="T669" s="48"/>
      <c r="U669" s="31">
        <f t="shared" ca="1" si="111"/>
        <v>267</v>
      </c>
      <c r="V669" s="45" t="str">
        <f t="shared" si="105"/>
        <v>人間人間とシステム</v>
      </c>
      <c r="W669" s="51"/>
      <c r="X669" s="88">
        <v>659</v>
      </c>
      <c r="Y669" s="65"/>
      <c r="Z669" s="46"/>
    </row>
    <row r="670" spans="1:26" ht="13.5" hidden="1" customHeight="1">
      <c r="A670" s="29">
        <f t="shared" ca="1" si="107"/>
        <v>23</v>
      </c>
      <c r="B670" s="32">
        <f t="shared" ca="1" si="108"/>
        <v>1976</v>
      </c>
      <c r="C670" s="32">
        <f t="shared" ca="1" si="109"/>
        <v>9</v>
      </c>
      <c r="D670" s="28">
        <v>8</v>
      </c>
      <c r="E670" s="32">
        <f t="shared" ca="1" si="110"/>
        <v>274</v>
      </c>
      <c r="F670" s="28" t="str">
        <f>IF(RIGHT(L670,1)=$W$24,"",M670&amp;$W$25)&amp;J670&amp;$W$22&amp;K670&amp;IF(AND(LEN(N670)&gt;0,LEN(N670)&lt;4)," 第"&amp;N670&amp;$W$21,N670)&amp;$W$23&amp;O670&amp;"/"&amp;P670&amp;IF(RIGHT(L670,1)=$W$24,"/"&amp;Q670,"")&amp;"、"&amp;S670&amp;"、"&amp;R670&amp;IF(LEN(H670)&gt;0,$W$27&amp;H670,"")&amp;IF(RIGHT(L670,1)=$W$24,"",$W$26)</f>
        <v>研修・催事．発表会　1976/8/28-29、青風荘、神奈川県箱根湯本/合宿談話会”測定項目の選定をめぐって”</v>
      </c>
      <c r="G670" s="40" t="s">
        <v>313</v>
      </c>
      <c r="H670" s="43" t="s">
        <v>1127</v>
      </c>
      <c r="I670" s="115" t="str">
        <f t="shared" ca="1" si="106"/>
        <v>.</v>
      </c>
      <c r="J670" s="40" t="s">
        <v>7780</v>
      </c>
      <c r="K670" s="40" t="s">
        <v>7538</v>
      </c>
      <c r="L670" s="40" t="s">
        <v>7012</v>
      </c>
      <c r="M670" s="40" t="s">
        <v>313</v>
      </c>
      <c r="N670" s="47"/>
      <c r="O670" s="47">
        <v>1976</v>
      </c>
      <c r="P670" s="47">
        <v>8</v>
      </c>
      <c r="Q670" s="40" t="s">
        <v>1132</v>
      </c>
      <c r="R670" s="40" t="s">
        <v>1133</v>
      </c>
      <c r="S670" s="48" t="s">
        <v>1768</v>
      </c>
      <c r="T670" s="48"/>
      <c r="U670" s="31">
        <f t="shared" ca="1" si="111"/>
        <v>267</v>
      </c>
      <c r="V670" s="45" t="str">
        <f t="shared" si="105"/>
        <v>合宿談話会”測定項目の選定をめぐって”研修・催事．発表会　1976/8/28-29、青風荘、神奈川県箱根湯本/合宿談話会”測定項目の選定をめぐって”</v>
      </c>
      <c r="W670" s="51"/>
      <c r="X670" s="88">
        <v>660</v>
      </c>
      <c r="Y670" s="65"/>
      <c r="Z670" s="46"/>
    </row>
    <row r="671" spans="1:26" ht="13.5" hidden="1" customHeight="1">
      <c r="A671" s="29">
        <f t="shared" ca="1" si="107"/>
        <v>23</v>
      </c>
      <c r="B671" s="32">
        <f t="shared" ca="1" si="108"/>
        <v>1976</v>
      </c>
      <c r="C671" s="32">
        <f t="shared" ca="1" si="109"/>
        <v>9</v>
      </c>
      <c r="D671" s="28">
        <v>9</v>
      </c>
      <c r="E671" s="32">
        <f t="shared" ca="1" si="110"/>
        <v>275</v>
      </c>
      <c r="F671" s="40" t="s">
        <v>1128</v>
      </c>
      <c r="G671" s="40"/>
      <c r="H671" s="43"/>
      <c r="I671" s="115" t="str">
        <f t="shared" ca="1" si="106"/>
        <v>.</v>
      </c>
      <c r="J671" s="40" t="s">
        <v>1487</v>
      </c>
      <c r="K671" s="40" t="s">
        <v>2109</v>
      </c>
      <c r="L671" s="40" t="s">
        <v>7615</v>
      </c>
      <c r="M671" s="40" t="s">
        <v>2638</v>
      </c>
      <c r="N671" s="47">
        <v>2</v>
      </c>
      <c r="O671" s="47">
        <v>1976</v>
      </c>
      <c r="P671" s="47">
        <v>12</v>
      </c>
      <c r="Q671" s="40" t="s">
        <v>1770</v>
      </c>
      <c r="R671" s="40" t="s">
        <v>1771</v>
      </c>
      <c r="S671" s="48" t="s">
        <v>1772</v>
      </c>
      <c r="T671" s="48"/>
      <c r="U671" s="31">
        <f t="shared" ca="1" si="111"/>
        <v>267</v>
      </c>
      <c r="V671" s="45" t="str">
        <f t="shared" si="105"/>
        <v>第二回西日本地方会のお知らせ</v>
      </c>
      <c r="W671" s="51"/>
      <c r="X671" s="88">
        <v>661</v>
      </c>
      <c r="Y671" s="65"/>
      <c r="Z671" s="46"/>
    </row>
    <row r="672" spans="1:26" ht="13.5" hidden="1" customHeight="1">
      <c r="A672" s="29">
        <f t="shared" ca="1" si="107"/>
        <v>23</v>
      </c>
      <c r="B672" s="32">
        <f t="shared" ca="1" si="108"/>
        <v>1976</v>
      </c>
      <c r="C672" s="32">
        <f t="shared" ca="1" si="109"/>
        <v>9</v>
      </c>
      <c r="D672" s="28">
        <v>10</v>
      </c>
      <c r="E672" s="32">
        <f t="shared" ca="1" si="110"/>
        <v>276</v>
      </c>
      <c r="F672" s="28" t="str">
        <f t="shared" ref="F672:F673" si="112">H672&amp;IF(LEN(O672)&gt;0,$W$18&amp;IF(LEN(O672)&gt;3,O672&amp;"年度","第"&amp;O672&amp;IF(LEN(P672)&gt;0,"期","回"))&amp;IF(LEN(P672)&gt;0,"第"&amp;P672&amp;"回",""),"")</f>
        <v>幹事会：第5回</v>
      </c>
      <c r="G672" s="40"/>
      <c r="H672" s="40" t="s">
        <v>7101</v>
      </c>
      <c r="I672" s="115" t="str">
        <f t="shared" ca="1" si="106"/>
        <v>.</v>
      </c>
      <c r="J672" s="40" t="s">
        <v>7111</v>
      </c>
      <c r="K672" s="40" t="s">
        <v>1050</v>
      </c>
      <c r="L672" s="40" t="s">
        <v>7103</v>
      </c>
      <c r="M672" s="40"/>
      <c r="N672" s="47"/>
      <c r="O672" s="47">
        <v>5</v>
      </c>
      <c r="P672" s="47"/>
      <c r="Q672" s="40"/>
      <c r="R672" s="40"/>
      <c r="S672" s="48"/>
      <c r="T672" s="48"/>
      <c r="U672" s="31">
        <f t="shared" ca="1" si="111"/>
        <v>267</v>
      </c>
      <c r="V672" s="45" t="str">
        <f t="shared" si="105"/>
        <v>幹事会幹事会：第5回</v>
      </c>
      <c r="W672" s="51"/>
      <c r="X672" s="88">
        <v>662</v>
      </c>
      <c r="Y672" s="65"/>
      <c r="Z672" s="46"/>
    </row>
    <row r="673" spans="1:26" ht="13.5" hidden="1" customHeight="1">
      <c r="A673" s="29">
        <f t="shared" ca="1" si="107"/>
        <v>23</v>
      </c>
      <c r="B673" s="32">
        <f t="shared" ca="1" si="108"/>
        <v>1976</v>
      </c>
      <c r="C673" s="32">
        <f t="shared" ca="1" si="109"/>
        <v>9</v>
      </c>
      <c r="D673" s="28">
        <v>10</v>
      </c>
      <c r="E673" s="32">
        <f t="shared" ca="1" si="110"/>
        <v>276</v>
      </c>
      <c r="F673" s="28" t="str">
        <f t="shared" si="112"/>
        <v>総会：第16回</v>
      </c>
      <c r="G673" s="40"/>
      <c r="H673" s="40" t="s">
        <v>7100</v>
      </c>
      <c r="I673" s="115" t="str">
        <f t="shared" ca="1" si="106"/>
        <v>.</v>
      </c>
      <c r="J673" s="40" t="s">
        <v>7111</v>
      </c>
      <c r="K673" s="40" t="s">
        <v>1050</v>
      </c>
      <c r="L673" s="40" t="s">
        <v>7100</v>
      </c>
      <c r="M673" s="40"/>
      <c r="N673" s="47"/>
      <c r="O673" s="47">
        <v>16</v>
      </c>
      <c r="P673" s="47"/>
      <c r="Q673" s="40"/>
      <c r="R673" s="40"/>
      <c r="S673" s="48"/>
      <c r="T673" s="48"/>
      <c r="U673" s="31">
        <f t="shared" ca="1" si="111"/>
        <v>267</v>
      </c>
      <c r="V673" s="45" t="str">
        <f t="shared" si="105"/>
        <v>総会総会：第16回</v>
      </c>
      <c r="W673" s="51"/>
      <c r="X673" s="88">
        <v>663</v>
      </c>
      <c r="Y673" s="65"/>
      <c r="Z673" s="46"/>
    </row>
    <row r="674" spans="1:26" ht="13.5" hidden="1" customHeight="1">
      <c r="A674" s="29">
        <f t="shared" ca="1" si="107"/>
        <v>23</v>
      </c>
      <c r="B674" s="32">
        <f t="shared" ca="1" si="108"/>
        <v>1976</v>
      </c>
      <c r="C674" s="32">
        <f t="shared" ca="1" si="109"/>
        <v>9</v>
      </c>
      <c r="D674" s="28">
        <v>10</v>
      </c>
      <c r="E674" s="32">
        <f t="shared" ca="1" si="110"/>
        <v>276</v>
      </c>
      <c r="F674" s="40" t="s">
        <v>1129</v>
      </c>
      <c r="G674" s="40"/>
      <c r="H674" s="43"/>
      <c r="I674" s="115" t="str">
        <f t="shared" ca="1" si="106"/>
        <v>.</v>
      </c>
      <c r="J674" s="40" t="s">
        <v>7111</v>
      </c>
      <c r="K674" s="40" t="s">
        <v>2762</v>
      </c>
      <c r="L674" s="40" t="s">
        <v>1436</v>
      </c>
      <c r="M674" s="40"/>
      <c r="N674" s="47"/>
      <c r="O674" s="47"/>
      <c r="P674" s="47"/>
      <c r="Q674" s="40"/>
      <c r="R674" s="40"/>
      <c r="S674" s="48"/>
      <c r="T674" s="48"/>
      <c r="U674" s="31">
        <f t="shared" ca="1" si="111"/>
        <v>267</v>
      </c>
      <c r="V674" s="45" t="str">
        <f t="shared" si="105"/>
        <v>会報編集委員会について</v>
      </c>
      <c r="W674" s="51"/>
      <c r="X674" s="88">
        <v>664</v>
      </c>
      <c r="Y674" s="65"/>
      <c r="Z674" s="46"/>
    </row>
    <row r="675" spans="1:26" ht="13.5" hidden="1" customHeight="1">
      <c r="A675" s="29">
        <f t="shared" ca="1" si="107"/>
        <v>23</v>
      </c>
      <c r="B675" s="32">
        <f t="shared" ca="1" si="108"/>
        <v>1976</v>
      </c>
      <c r="C675" s="32">
        <f t="shared" ca="1" si="109"/>
        <v>9</v>
      </c>
      <c r="D675" s="28">
        <v>10</v>
      </c>
      <c r="E675" s="32">
        <f t="shared" ca="1" si="110"/>
        <v>276</v>
      </c>
      <c r="F675" s="40" t="s">
        <v>1130</v>
      </c>
      <c r="G675" s="40"/>
      <c r="H675" s="43"/>
      <c r="I675" s="115" t="str">
        <f t="shared" ca="1" si="106"/>
        <v>.</v>
      </c>
      <c r="J675" s="40" t="s">
        <v>7110</v>
      </c>
      <c r="K675" s="40" t="s">
        <v>7768</v>
      </c>
      <c r="L675" s="40" t="s">
        <v>7770</v>
      </c>
      <c r="M675" s="40" t="s">
        <v>7636</v>
      </c>
      <c r="N675" s="47"/>
      <c r="O675" s="47"/>
      <c r="P675" s="47"/>
      <c r="Q675" s="40"/>
      <c r="R675" s="40"/>
      <c r="S675" s="48"/>
      <c r="T675" s="48"/>
      <c r="U675" s="31">
        <f t="shared" ca="1" si="111"/>
        <v>267</v>
      </c>
      <c r="V675" s="45" t="str">
        <f t="shared" si="105"/>
        <v>研究国際交流委員会</v>
      </c>
      <c r="W675" s="51"/>
      <c r="X675" s="88">
        <v>665</v>
      </c>
      <c r="Y675" s="65"/>
      <c r="Z675" s="46"/>
    </row>
    <row r="676" spans="1:26" ht="13.5" hidden="1" customHeight="1">
      <c r="A676" s="29">
        <f t="shared" ca="1" si="107"/>
        <v>23</v>
      </c>
      <c r="B676" s="32">
        <f t="shared" ca="1" si="108"/>
        <v>1976</v>
      </c>
      <c r="C676" s="32">
        <f t="shared" ca="1" si="109"/>
        <v>9</v>
      </c>
      <c r="D676" s="28">
        <v>10</v>
      </c>
      <c r="E676" s="32">
        <f t="shared" ca="1" si="110"/>
        <v>276</v>
      </c>
      <c r="F676" s="40" t="s">
        <v>1131</v>
      </c>
      <c r="G676" s="40"/>
      <c r="H676" s="43" t="s">
        <v>2061</v>
      </c>
      <c r="I676" s="115" t="str">
        <f t="shared" ca="1" si="106"/>
        <v>.</v>
      </c>
      <c r="J676" s="40" t="s">
        <v>1700</v>
      </c>
      <c r="K676" s="40" t="s">
        <v>678</v>
      </c>
      <c r="L676" s="43"/>
      <c r="M676" s="40" t="s">
        <v>7635</v>
      </c>
      <c r="N676" s="47"/>
      <c r="O676" s="47"/>
      <c r="P676" s="47"/>
      <c r="Q676" s="40"/>
      <c r="R676" s="40"/>
      <c r="S676" s="48"/>
      <c r="T676" s="48"/>
      <c r="U676" s="31">
        <f t="shared" ca="1" si="111"/>
        <v>267</v>
      </c>
      <c r="V676" s="45" t="str">
        <f t="shared" si="105"/>
        <v>アジアアジアにおける工業化の影響とアーゴノミクス</v>
      </c>
      <c r="W676" s="51"/>
      <c r="X676" s="88">
        <v>666</v>
      </c>
      <c r="Y676" s="65"/>
      <c r="Z676" s="46"/>
    </row>
    <row r="677" spans="1:26" ht="13.5" hidden="1" customHeight="1">
      <c r="A677" s="29">
        <f t="shared" ca="1" si="107"/>
        <v>23</v>
      </c>
      <c r="B677" s="32">
        <f t="shared" ca="1" si="108"/>
        <v>1976</v>
      </c>
      <c r="C677" s="32">
        <f t="shared" ca="1" si="109"/>
        <v>9</v>
      </c>
      <c r="D677" s="28">
        <v>10</v>
      </c>
      <c r="E677" s="32">
        <f t="shared" ca="1" si="110"/>
        <v>276</v>
      </c>
      <c r="F677" s="40" t="s">
        <v>1289</v>
      </c>
      <c r="G677" s="40"/>
      <c r="H677" s="43"/>
      <c r="I677" s="115" t="str">
        <f t="shared" ca="1" si="106"/>
        <v>.</v>
      </c>
      <c r="J677" s="40" t="s">
        <v>7111</v>
      </c>
      <c r="K677" s="40" t="s">
        <v>2762</v>
      </c>
      <c r="L677" s="40" t="s">
        <v>2724</v>
      </c>
      <c r="M677" s="40"/>
      <c r="N677" s="47"/>
      <c r="O677" s="47"/>
      <c r="P677" s="47"/>
      <c r="Q677" s="40"/>
      <c r="R677" s="40"/>
      <c r="S677" s="48"/>
      <c r="T677" s="48"/>
      <c r="U677" s="31">
        <f t="shared" ca="1" si="111"/>
        <v>267</v>
      </c>
      <c r="V677" s="45" t="str">
        <f t="shared" si="105"/>
        <v>編集後記</v>
      </c>
      <c r="W677" s="51"/>
      <c r="X677" s="88">
        <v>667</v>
      </c>
      <c r="Y677" s="65"/>
      <c r="Z677" s="46"/>
    </row>
    <row r="678" spans="1:26" ht="13.5" hidden="1" customHeight="1">
      <c r="A678" s="29" t="str">
        <f t="shared" ca="1" si="107"/>
        <v>24</v>
      </c>
      <c r="B678" s="32">
        <f t="shared" ca="1" si="108"/>
        <v>1977</v>
      </c>
      <c r="C678" s="32">
        <f t="shared" ca="1" si="109"/>
        <v>3</v>
      </c>
      <c r="D678" s="28">
        <v>0</v>
      </c>
      <c r="E678" s="32" t="str">
        <f t="shared" ca="1" si="110"/>
        <v>277</v>
      </c>
      <c r="F678" s="28" t="str">
        <f ca="1">$W$11&amp;$A678&amp;$W$12&amp;B678&amp;$W$13&amp;TEXT($C678,"00")&amp;$W$14&amp;TEXT($P678,"00")&amp;IF(LEN(U678)&gt;=1,$W$15&amp;$U678&amp;$W$16,"")&amp;$W$17&amp;$H678</f>
        <v>第24号1977年03/01[277]:随意運動のメカニズムの研究・雑感／JHE4.2／国際シンポジウム：アジアにおける産業化の影響とアーゴノミクス</v>
      </c>
      <c r="G678" s="40"/>
      <c r="H678" s="43" t="s">
        <v>6854</v>
      </c>
      <c r="I678" s="115" t="str">
        <f t="shared" ca="1" si="106"/>
        <v>.</v>
      </c>
      <c r="J678" s="40" t="s">
        <v>1179</v>
      </c>
      <c r="K678" s="40" t="s">
        <v>1254</v>
      </c>
      <c r="L678" s="43"/>
      <c r="M678" s="40"/>
      <c r="N678" s="47">
        <v>1977</v>
      </c>
      <c r="O678" s="47">
        <v>3</v>
      </c>
      <c r="P678" s="47">
        <v>1</v>
      </c>
      <c r="Q678" s="40" t="s">
        <v>1773</v>
      </c>
      <c r="R678" s="40"/>
      <c r="S678" s="48"/>
      <c r="T678" s="48"/>
      <c r="U678" s="31" t="str">
        <f t="shared" ca="1" si="111"/>
        <v>277</v>
      </c>
      <c r="V678" s="45" t="str">
        <f t="shared" ca="1" si="105"/>
        <v>随意運動のメカニズムの研究・雑感／JHE4.2／国際シンポジウム：アジアにおける産業化の影響とアーゴノミクス第24号1977年03/01[277]:随意運動のメカニズムの研究・雑感／JHE4.2／国際シンポジウム：アジアにおける産業化の影響とアーゴノミクス</v>
      </c>
      <c r="W678" s="51"/>
      <c r="X678" s="88">
        <v>668</v>
      </c>
      <c r="Y678" s="65"/>
      <c r="Z678" s="46"/>
    </row>
    <row r="679" spans="1:26" ht="13.5" hidden="1" customHeight="1">
      <c r="A679" s="29" t="str">
        <f t="shared" ca="1" si="107"/>
        <v>24</v>
      </c>
      <c r="B679" s="32">
        <f t="shared" ca="1" si="108"/>
        <v>1977</v>
      </c>
      <c r="C679" s="32">
        <f t="shared" ca="1" si="109"/>
        <v>3</v>
      </c>
      <c r="D679" s="28">
        <v>1</v>
      </c>
      <c r="E679" s="32">
        <f t="shared" ca="1" si="110"/>
        <v>277</v>
      </c>
      <c r="F679" s="40" t="s">
        <v>1774</v>
      </c>
      <c r="G679" s="40" t="s">
        <v>7855</v>
      </c>
      <c r="H679" s="43" t="s">
        <v>7131</v>
      </c>
      <c r="I679" s="115" t="str">
        <f t="shared" ca="1" si="106"/>
        <v>.</v>
      </c>
      <c r="J679" s="40" t="s">
        <v>7205</v>
      </c>
      <c r="K679" s="40"/>
      <c r="L679" s="43"/>
      <c r="M679" s="40" t="s">
        <v>2303</v>
      </c>
      <c r="N679" s="47"/>
      <c r="O679" s="47"/>
      <c r="P679" s="47"/>
      <c r="Q679" s="40"/>
      <c r="R679" s="40"/>
      <c r="S679" s="48"/>
      <c r="T679" s="48"/>
      <c r="U679" s="31" t="str">
        <f t="shared" ca="1" si="111"/>
        <v>277</v>
      </c>
      <c r="V679" s="45" t="str">
        <f t="shared" si="105"/>
        <v>運動随意運動のメカニズムの研究・雑感</v>
      </c>
      <c r="W679" s="51"/>
      <c r="X679" s="88">
        <v>669</v>
      </c>
      <c r="Y679" s="65"/>
      <c r="Z679" s="46"/>
    </row>
    <row r="680" spans="1:26" ht="13.5" hidden="1" customHeight="1">
      <c r="A680" s="29" t="str">
        <f t="shared" ca="1" si="107"/>
        <v>24</v>
      </c>
      <c r="B680" s="32">
        <f t="shared" ca="1" si="108"/>
        <v>1977</v>
      </c>
      <c r="C680" s="32">
        <f t="shared" ca="1" si="109"/>
        <v>3</v>
      </c>
      <c r="D680" s="28">
        <v>2</v>
      </c>
      <c r="E680" s="32">
        <f t="shared" ca="1" si="110"/>
        <v>278</v>
      </c>
      <c r="F680" s="28" t="str">
        <f>"J.H.E.（Vol."&amp;N680&amp;" No."&amp;O680&amp;", "&amp;P680&amp;"/"&amp;Q680&amp;"）"</f>
        <v>J.H.E.（Vol.4 No.2, 1975/12）</v>
      </c>
      <c r="G680" s="40"/>
      <c r="H680" s="43"/>
      <c r="I680" s="115" t="str">
        <f t="shared" ca="1" si="106"/>
        <v>.</v>
      </c>
      <c r="J680" s="40" t="s">
        <v>7111</v>
      </c>
      <c r="K680" s="40" t="s">
        <v>1199</v>
      </c>
      <c r="L680" s="40" t="s">
        <v>1921</v>
      </c>
      <c r="M680" s="40" t="s">
        <v>7108</v>
      </c>
      <c r="N680" s="47">
        <v>4</v>
      </c>
      <c r="O680" s="47">
        <v>2</v>
      </c>
      <c r="P680" s="47">
        <v>1975</v>
      </c>
      <c r="Q680" s="40" t="s">
        <v>1330</v>
      </c>
      <c r="R680" s="40"/>
      <c r="S680" s="48"/>
      <c r="T680" s="48"/>
      <c r="U680" s="31" t="str">
        <f t="shared" ca="1" si="111"/>
        <v>277</v>
      </c>
      <c r="V680" s="45" t="str">
        <f t="shared" si="105"/>
        <v>J.H.E.（Vol.4 No.2, 1975/12）</v>
      </c>
      <c r="W680" s="51"/>
      <c r="X680" s="88">
        <v>670</v>
      </c>
      <c r="Y680" s="65"/>
      <c r="Z680" s="46"/>
    </row>
    <row r="681" spans="1:26" ht="13.5" hidden="1" customHeight="1">
      <c r="A681" s="29" t="str">
        <f t="shared" ca="1" si="107"/>
        <v>24</v>
      </c>
      <c r="B681" s="32">
        <f t="shared" ca="1" si="108"/>
        <v>1977</v>
      </c>
      <c r="C681" s="32">
        <f t="shared" ca="1" si="109"/>
        <v>3</v>
      </c>
      <c r="D681" s="28">
        <v>3</v>
      </c>
      <c r="E681" s="32">
        <f t="shared" ca="1" si="110"/>
        <v>279</v>
      </c>
      <c r="F681" s="28" t="str">
        <f>IF(RIGHT(L681,1)=$W$24,"",M681&amp;$W$25)&amp;J681&amp;$W$22&amp;K681&amp;IF(AND(LEN(N681)&gt;0,LEN(N681)&lt;4)," 第"&amp;N681&amp;$W$21,N681)&amp;$W$23&amp;O681&amp;"/"&amp;P681&amp;IF(RIGHT(L681,1)=$W$24,"/"&amp;Q681,"")&amp;"、"&amp;S681&amp;"、"&amp;R681&amp;IF(LEN(H681)&gt;0,$W$27&amp;H681,"")&amp;IF(RIGHT(L681,1)=$W$24,"",$W$26)</f>
        <v>シンポジウム．国際　1976/9/27、国際文化会館、東京都/アジアにおける産業化の影響とアーゴノミクス</v>
      </c>
      <c r="G681" s="40" t="s">
        <v>479</v>
      </c>
      <c r="H681" s="43" t="s">
        <v>6955</v>
      </c>
      <c r="I681" s="115" t="str">
        <f t="shared" ca="1" si="106"/>
        <v>.</v>
      </c>
      <c r="J681" s="40" t="s">
        <v>2164</v>
      </c>
      <c r="K681" s="40" t="s">
        <v>678</v>
      </c>
      <c r="L681" s="40" t="s">
        <v>7012</v>
      </c>
      <c r="M681" s="40" t="s">
        <v>1302</v>
      </c>
      <c r="N681" s="47"/>
      <c r="O681" s="47">
        <v>1976</v>
      </c>
      <c r="P681" s="47">
        <v>9</v>
      </c>
      <c r="Q681" s="40" t="s">
        <v>2110</v>
      </c>
      <c r="R681" s="40" t="s">
        <v>2317</v>
      </c>
      <c r="S681" s="53" t="s">
        <v>679</v>
      </c>
      <c r="T681" s="53"/>
      <c r="U681" s="31" t="str">
        <f t="shared" ca="1" si="111"/>
        <v>277</v>
      </c>
      <c r="V681" s="45" t="str">
        <f t="shared" si="105"/>
        <v>アジアにおける産業化の影響とアーゴノミクスシンポジウム．国際　1976/9/27、国際文化会館、東京都/アジアにおける産業化の影響とアーゴノミクス</v>
      </c>
      <c r="W681" s="51"/>
      <c r="X681" s="88">
        <v>671</v>
      </c>
      <c r="Y681" s="65"/>
      <c r="Z681" s="46"/>
    </row>
    <row r="682" spans="1:26" ht="13.5" hidden="1" customHeight="1">
      <c r="A682" s="29" t="str">
        <f t="shared" ca="1" si="107"/>
        <v>24</v>
      </c>
      <c r="B682" s="32">
        <f t="shared" ca="1" si="108"/>
        <v>1977</v>
      </c>
      <c r="C682" s="32">
        <f t="shared" ca="1" si="109"/>
        <v>3</v>
      </c>
      <c r="D682" s="28">
        <v>3</v>
      </c>
      <c r="E682" s="32">
        <f t="shared" ca="1" si="110"/>
        <v>279</v>
      </c>
      <c r="F682" s="40" t="s">
        <v>2201</v>
      </c>
      <c r="G682" s="40" t="s">
        <v>479</v>
      </c>
      <c r="H682" s="43" t="s">
        <v>3980</v>
      </c>
      <c r="I682" s="115" t="str">
        <f t="shared" ca="1" si="106"/>
        <v>.</v>
      </c>
      <c r="J682" s="40" t="s">
        <v>2164</v>
      </c>
      <c r="K682" s="40" t="s">
        <v>678</v>
      </c>
      <c r="L682" s="40" t="s">
        <v>313</v>
      </c>
      <c r="M682" s="40" t="s">
        <v>2743</v>
      </c>
      <c r="N682" s="47"/>
      <c r="O682" s="47">
        <v>1976</v>
      </c>
      <c r="P682" s="47">
        <v>9</v>
      </c>
      <c r="Q682" s="40" t="s">
        <v>2110</v>
      </c>
      <c r="R682" s="40" t="s">
        <v>2317</v>
      </c>
      <c r="S682" s="53" t="s">
        <v>679</v>
      </c>
      <c r="T682" s="53"/>
      <c r="U682" s="31" t="str">
        <f t="shared" ca="1" si="111"/>
        <v>277</v>
      </c>
      <c r="V682" s="45" t="str">
        <f t="shared" si="105"/>
        <v>アジアにおける産業化の影響とアーゴノミクス国際シンポジウム：アジアにおける産業化の影響とアーゴノミクス</v>
      </c>
      <c r="W682" s="51"/>
      <c r="X682" s="88">
        <v>672</v>
      </c>
      <c r="Y682" s="65"/>
      <c r="Z682" s="46"/>
    </row>
    <row r="683" spans="1:26" ht="13.5" hidden="1" customHeight="1">
      <c r="A683" s="29" t="str">
        <f t="shared" ca="1" si="107"/>
        <v>24</v>
      </c>
      <c r="B683" s="32">
        <f t="shared" ca="1" si="108"/>
        <v>1977</v>
      </c>
      <c r="C683" s="32">
        <f t="shared" ca="1" si="109"/>
        <v>3</v>
      </c>
      <c r="D683" s="28">
        <v>4</v>
      </c>
      <c r="E683" s="32">
        <f t="shared" ca="1" si="110"/>
        <v>280</v>
      </c>
      <c r="F683" s="40" t="s">
        <v>7618</v>
      </c>
      <c r="G683" s="43" t="s">
        <v>7829</v>
      </c>
      <c r="H683" s="43" t="s">
        <v>3980</v>
      </c>
      <c r="I683" s="115" t="str">
        <f t="shared" ca="1" si="106"/>
        <v>.</v>
      </c>
      <c r="J683" s="40" t="s">
        <v>2164</v>
      </c>
      <c r="K683" s="40" t="s">
        <v>678</v>
      </c>
      <c r="L683" s="40" t="s">
        <v>313</v>
      </c>
      <c r="M683" s="16" t="s">
        <v>7077</v>
      </c>
      <c r="N683" s="47"/>
      <c r="O683" s="47">
        <v>1976</v>
      </c>
      <c r="P683" s="47">
        <v>9</v>
      </c>
      <c r="Q683" s="40" t="s">
        <v>2110</v>
      </c>
      <c r="R683" s="40" t="s">
        <v>2317</v>
      </c>
      <c r="S683" s="53" t="s">
        <v>679</v>
      </c>
      <c r="T683" s="53"/>
      <c r="U683" s="31" t="str">
        <f t="shared" ca="1" si="111"/>
        <v>277</v>
      </c>
      <c r="V683" s="45" t="str">
        <f t="shared" si="105"/>
        <v>アジアにおける産業化の影響とアーゴノミクスプログラムとセッション別解説（司会記のみ）</v>
      </c>
      <c r="W683" s="51"/>
      <c r="X683" s="88">
        <v>673</v>
      </c>
      <c r="Y683" s="65"/>
      <c r="Z683" s="46"/>
    </row>
    <row r="684" spans="1:26" ht="13.5" hidden="1" customHeight="1">
      <c r="A684" s="29" t="str">
        <f t="shared" ca="1" si="107"/>
        <v>24</v>
      </c>
      <c r="B684" s="32">
        <f t="shared" ca="1" si="108"/>
        <v>1977</v>
      </c>
      <c r="C684" s="32">
        <f t="shared" ca="1" si="109"/>
        <v>3</v>
      </c>
      <c r="D684" s="28">
        <v>7</v>
      </c>
      <c r="E684" s="32">
        <f t="shared" ca="1" si="110"/>
        <v>283</v>
      </c>
      <c r="F684" s="40" t="s">
        <v>1775</v>
      </c>
      <c r="G684" s="40"/>
      <c r="H684" s="43" t="s">
        <v>3980</v>
      </c>
      <c r="I684" s="115" t="str">
        <f t="shared" ca="1" si="106"/>
        <v>.</v>
      </c>
      <c r="J684" s="40" t="s">
        <v>2164</v>
      </c>
      <c r="K684" s="40" t="s">
        <v>678</v>
      </c>
      <c r="L684" s="40" t="s">
        <v>313</v>
      </c>
      <c r="M684" s="40" t="s">
        <v>1302</v>
      </c>
      <c r="N684" s="47"/>
      <c r="O684" s="47">
        <v>1976</v>
      </c>
      <c r="P684" s="47">
        <v>9</v>
      </c>
      <c r="Q684" s="40" t="s">
        <v>2110</v>
      </c>
      <c r="R684" s="40" t="s">
        <v>2317</v>
      </c>
      <c r="S684" s="53" t="s">
        <v>679</v>
      </c>
      <c r="T684" s="53"/>
      <c r="U684" s="31" t="str">
        <f t="shared" ca="1" si="111"/>
        <v>277</v>
      </c>
      <c r="V684" s="45" t="str">
        <f t="shared" si="105"/>
        <v>アジアにおける産業化の影響とアーゴノミクス第1回国際シンポジウムの印象</v>
      </c>
      <c r="W684" s="51"/>
      <c r="X684" s="88">
        <v>674</v>
      </c>
      <c r="Y684" s="65"/>
      <c r="Z684" s="46"/>
    </row>
    <row r="685" spans="1:26" ht="13.5" hidden="1" customHeight="1">
      <c r="A685" s="29" t="str">
        <f t="shared" ca="1" si="107"/>
        <v>24</v>
      </c>
      <c r="B685" s="32">
        <f t="shared" ca="1" si="108"/>
        <v>1977</v>
      </c>
      <c r="C685" s="32">
        <f t="shared" ca="1" si="109"/>
        <v>3</v>
      </c>
      <c r="D685" s="28">
        <v>7</v>
      </c>
      <c r="E685" s="32">
        <f t="shared" ca="1" si="110"/>
        <v>283</v>
      </c>
      <c r="F685" s="40"/>
      <c r="G685" s="40" t="s">
        <v>1776</v>
      </c>
      <c r="H685" s="43" t="s">
        <v>3980</v>
      </c>
      <c r="I685" s="115" t="str">
        <f t="shared" ca="1" si="106"/>
        <v>.</v>
      </c>
      <c r="J685" s="40" t="s">
        <v>2164</v>
      </c>
      <c r="K685" s="40" t="s">
        <v>678</v>
      </c>
      <c r="L685" s="40" t="s">
        <v>313</v>
      </c>
      <c r="M685" s="40" t="s">
        <v>7616</v>
      </c>
      <c r="N685" s="47"/>
      <c r="O685" s="47">
        <v>1976</v>
      </c>
      <c r="P685" s="47">
        <v>9</v>
      </c>
      <c r="Q685" s="40" t="s">
        <v>2110</v>
      </c>
      <c r="R685" s="40" t="s">
        <v>2317</v>
      </c>
      <c r="S685" s="53" t="s">
        <v>679</v>
      </c>
      <c r="T685" s="53"/>
      <c r="U685" s="31" t="str">
        <f t="shared" ca="1" si="111"/>
        <v>277</v>
      </c>
      <c r="V685" s="45" t="str">
        <f t="shared" si="105"/>
        <v>アジアにおける産業化の影響とアーゴノミクス</v>
      </c>
      <c r="W685" s="51"/>
      <c r="X685" s="88">
        <v>675</v>
      </c>
      <c r="Y685" s="65"/>
      <c r="Z685" s="46"/>
    </row>
    <row r="686" spans="1:26" ht="13.5" hidden="1" customHeight="1">
      <c r="A686" s="29" t="str">
        <f t="shared" ca="1" si="107"/>
        <v>24</v>
      </c>
      <c r="B686" s="32">
        <f t="shared" ca="1" si="108"/>
        <v>1977</v>
      </c>
      <c r="C686" s="32">
        <f t="shared" ca="1" si="109"/>
        <v>3</v>
      </c>
      <c r="D686" s="28">
        <v>7</v>
      </c>
      <c r="E686" s="32">
        <f t="shared" ca="1" si="110"/>
        <v>283</v>
      </c>
      <c r="F686" s="40"/>
      <c r="G686" s="40" t="s">
        <v>1777</v>
      </c>
      <c r="H686" s="43" t="s">
        <v>3980</v>
      </c>
      <c r="I686" s="115" t="str">
        <f t="shared" ca="1" si="106"/>
        <v>.</v>
      </c>
      <c r="J686" s="40" t="s">
        <v>2164</v>
      </c>
      <c r="K686" s="40" t="s">
        <v>678</v>
      </c>
      <c r="L686" s="40" t="s">
        <v>313</v>
      </c>
      <c r="M686" s="40" t="s">
        <v>7616</v>
      </c>
      <c r="N686" s="47"/>
      <c r="O686" s="47">
        <v>1976</v>
      </c>
      <c r="P686" s="47">
        <v>9</v>
      </c>
      <c r="Q686" s="40" t="s">
        <v>2110</v>
      </c>
      <c r="R686" s="40" t="s">
        <v>2317</v>
      </c>
      <c r="S686" s="53" t="s">
        <v>679</v>
      </c>
      <c r="T686" s="53"/>
      <c r="U686" s="31" t="str">
        <f t="shared" ca="1" si="111"/>
        <v>277</v>
      </c>
      <c r="V686" s="45" t="str">
        <f t="shared" si="105"/>
        <v>アジアにおける産業化の影響とアーゴノミクス</v>
      </c>
      <c r="W686" s="51"/>
      <c r="X686" s="88">
        <v>676</v>
      </c>
      <c r="Y686" s="65"/>
      <c r="Z686" s="46"/>
    </row>
    <row r="687" spans="1:26" ht="13.5" hidden="1" customHeight="1">
      <c r="A687" s="29" t="str">
        <f t="shared" ca="1" si="107"/>
        <v>24</v>
      </c>
      <c r="B687" s="32">
        <f t="shared" ca="1" si="108"/>
        <v>1977</v>
      </c>
      <c r="C687" s="32">
        <f t="shared" ca="1" si="109"/>
        <v>3</v>
      </c>
      <c r="D687" s="28">
        <v>8</v>
      </c>
      <c r="E687" s="32">
        <f t="shared" ca="1" si="110"/>
        <v>284</v>
      </c>
      <c r="F687" s="40"/>
      <c r="G687" s="40" t="s">
        <v>1778</v>
      </c>
      <c r="H687" s="43" t="s">
        <v>3980</v>
      </c>
      <c r="I687" s="115" t="str">
        <f t="shared" ca="1" si="106"/>
        <v>.</v>
      </c>
      <c r="J687" s="40" t="s">
        <v>2164</v>
      </c>
      <c r="K687" s="40" t="s">
        <v>678</v>
      </c>
      <c r="L687" s="40" t="s">
        <v>313</v>
      </c>
      <c r="M687" s="40" t="s">
        <v>7616</v>
      </c>
      <c r="N687" s="47"/>
      <c r="O687" s="47">
        <v>1976</v>
      </c>
      <c r="P687" s="47">
        <v>9</v>
      </c>
      <c r="Q687" s="40" t="s">
        <v>2110</v>
      </c>
      <c r="R687" s="40" t="s">
        <v>2317</v>
      </c>
      <c r="S687" s="53" t="s">
        <v>679</v>
      </c>
      <c r="T687" s="53"/>
      <c r="U687" s="31" t="str">
        <f t="shared" ca="1" si="111"/>
        <v>277</v>
      </c>
      <c r="V687" s="45" t="str">
        <f t="shared" si="105"/>
        <v>アジアにおける産業化の影響とアーゴノミクス</v>
      </c>
      <c r="W687" s="51"/>
      <c r="X687" s="88">
        <v>677</v>
      </c>
      <c r="Y687" s="65"/>
      <c r="Z687" s="46"/>
    </row>
    <row r="688" spans="1:26" ht="13.5" hidden="1" customHeight="1">
      <c r="A688" s="29" t="str">
        <f t="shared" ca="1" si="107"/>
        <v>24</v>
      </c>
      <c r="B688" s="32">
        <f t="shared" ca="1" si="108"/>
        <v>1977</v>
      </c>
      <c r="C688" s="32">
        <f t="shared" ca="1" si="109"/>
        <v>3</v>
      </c>
      <c r="D688" s="28">
        <v>8</v>
      </c>
      <c r="E688" s="32">
        <f t="shared" ca="1" si="110"/>
        <v>284</v>
      </c>
      <c r="F688" s="40"/>
      <c r="G688" s="40" t="s">
        <v>1779</v>
      </c>
      <c r="H688" s="43" t="s">
        <v>3980</v>
      </c>
      <c r="I688" s="115" t="str">
        <f t="shared" ca="1" si="106"/>
        <v>.</v>
      </c>
      <c r="J688" s="40" t="s">
        <v>2164</v>
      </c>
      <c r="K688" s="40" t="s">
        <v>678</v>
      </c>
      <c r="L688" s="40" t="s">
        <v>313</v>
      </c>
      <c r="M688" s="40" t="s">
        <v>7616</v>
      </c>
      <c r="N688" s="47"/>
      <c r="O688" s="47">
        <v>1976</v>
      </c>
      <c r="P688" s="47">
        <v>9</v>
      </c>
      <c r="Q688" s="40" t="s">
        <v>2110</v>
      </c>
      <c r="R688" s="40" t="s">
        <v>2317</v>
      </c>
      <c r="S688" s="53" t="s">
        <v>679</v>
      </c>
      <c r="T688" s="53"/>
      <c r="U688" s="31" t="str">
        <f t="shared" ca="1" si="111"/>
        <v>277</v>
      </c>
      <c r="V688" s="45" t="str">
        <f t="shared" si="105"/>
        <v>アジアにおける産業化の影響とアーゴノミクス</v>
      </c>
      <c r="W688" s="51"/>
      <c r="X688" s="88">
        <v>678</v>
      </c>
      <c r="Y688" s="65"/>
      <c r="Z688" s="46"/>
    </row>
    <row r="689" spans="1:26" ht="13.5" hidden="1" customHeight="1">
      <c r="A689" s="29" t="str">
        <f t="shared" ca="1" si="107"/>
        <v>24</v>
      </c>
      <c r="B689" s="32">
        <f t="shared" ca="1" si="108"/>
        <v>1977</v>
      </c>
      <c r="C689" s="32">
        <f t="shared" ca="1" si="109"/>
        <v>3</v>
      </c>
      <c r="D689" s="28">
        <v>9</v>
      </c>
      <c r="E689" s="32">
        <f t="shared" ca="1" si="110"/>
        <v>285</v>
      </c>
      <c r="F689" s="40"/>
      <c r="G689" s="40" t="s">
        <v>1780</v>
      </c>
      <c r="H689" s="43" t="s">
        <v>3980</v>
      </c>
      <c r="I689" s="115" t="str">
        <f t="shared" ca="1" si="106"/>
        <v>.</v>
      </c>
      <c r="J689" s="40" t="s">
        <v>2164</v>
      </c>
      <c r="K689" s="40" t="s">
        <v>678</v>
      </c>
      <c r="L689" s="40" t="s">
        <v>313</v>
      </c>
      <c r="M689" s="40" t="s">
        <v>7616</v>
      </c>
      <c r="N689" s="47"/>
      <c r="O689" s="47">
        <v>1976</v>
      </c>
      <c r="P689" s="47">
        <v>9</v>
      </c>
      <c r="Q689" s="40" t="s">
        <v>2110</v>
      </c>
      <c r="R689" s="40" t="s">
        <v>2317</v>
      </c>
      <c r="S689" s="53" t="s">
        <v>679</v>
      </c>
      <c r="T689" s="53"/>
      <c r="U689" s="31" t="str">
        <f t="shared" ca="1" si="111"/>
        <v>277</v>
      </c>
      <c r="V689" s="45" t="str">
        <f t="shared" si="105"/>
        <v>アジアにおける産業化の影響とアーゴノミクス</v>
      </c>
      <c r="W689" s="51"/>
      <c r="X689" s="88">
        <v>679</v>
      </c>
      <c r="Y689" s="65"/>
      <c r="Z689" s="46"/>
    </row>
    <row r="690" spans="1:26" ht="13.5" hidden="1" customHeight="1">
      <c r="A690" s="29" t="str">
        <f t="shared" ca="1" si="107"/>
        <v>24</v>
      </c>
      <c r="B690" s="32">
        <f t="shared" ca="1" si="108"/>
        <v>1977</v>
      </c>
      <c r="C690" s="32">
        <f t="shared" ca="1" si="109"/>
        <v>3</v>
      </c>
      <c r="D690" s="28">
        <v>9</v>
      </c>
      <c r="E690" s="32">
        <f t="shared" ca="1" si="110"/>
        <v>285</v>
      </c>
      <c r="F690" s="40"/>
      <c r="G690" s="40" t="s">
        <v>1240</v>
      </c>
      <c r="H690" s="43" t="s">
        <v>3980</v>
      </c>
      <c r="I690" s="115" t="str">
        <f t="shared" ca="1" si="106"/>
        <v>.</v>
      </c>
      <c r="J690" s="40" t="s">
        <v>2164</v>
      </c>
      <c r="K690" s="40" t="s">
        <v>678</v>
      </c>
      <c r="L690" s="40" t="s">
        <v>313</v>
      </c>
      <c r="M690" s="40" t="s">
        <v>7616</v>
      </c>
      <c r="N690" s="47"/>
      <c r="O690" s="47">
        <v>1976</v>
      </c>
      <c r="P690" s="47">
        <v>9</v>
      </c>
      <c r="Q690" s="40" t="s">
        <v>2110</v>
      </c>
      <c r="R690" s="40" t="s">
        <v>2317</v>
      </c>
      <c r="S690" s="53" t="s">
        <v>679</v>
      </c>
      <c r="T690" s="53"/>
      <c r="U690" s="31" t="str">
        <f t="shared" ca="1" si="111"/>
        <v>277</v>
      </c>
      <c r="V690" s="45" t="str">
        <f t="shared" si="105"/>
        <v>アジアにおける産業化の影響とアーゴノミクス</v>
      </c>
      <c r="W690" s="51"/>
      <c r="X690" s="88">
        <v>680</v>
      </c>
      <c r="Y690" s="65"/>
      <c r="Z690" s="46"/>
    </row>
    <row r="691" spans="1:26" ht="13.5" hidden="1" customHeight="1">
      <c r="A691" s="29" t="str">
        <f t="shared" ca="1" si="107"/>
        <v>24</v>
      </c>
      <c r="B691" s="32">
        <f t="shared" ca="1" si="108"/>
        <v>1977</v>
      </c>
      <c r="C691" s="32">
        <f t="shared" ca="1" si="109"/>
        <v>3</v>
      </c>
      <c r="D691" s="28">
        <v>9</v>
      </c>
      <c r="E691" s="32">
        <f t="shared" ca="1" si="110"/>
        <v>285</v>
      </c>
      <c r="F691" s="40"/>
      <c r="G691" s="40" t="s">
        <v>1781</v>
      </c>
      <c r="H691" s="43" t="s">
        <v>3980</v>
      </c>
      <c r="I691" s="115" t="str">
        <f t="shared" ca="1" si="106"/>
        <v>.</v>
      </c>
      <c r="J691" s="40" t="s">
        <v>2164</v>
      </c>
      <c r="K691" s="40" t="s">
        <v>678</v>
      </c>
      <c r="L691" s="40" t="s">
        <v>313</v>
      </c>
      <c r="M691" s="40" t="s">
        <v>7616</v>
      </c>
      <c r="N691" s="47"/>
      <c r="O691" s="47">
        <v>1976</v>
      </c>
      <c r="P691" s="47">
        <v>9</v>
      </c>
      <c r="Q691" s="40" t="s">
        <v>2110</v>
      </c>
      <c r="R691" s="40" t="s">
        <v>2317</v>
      </c>
      <c r="S691" s="53" t="s">
        <v>679</v>
      </c>
      <c r="T691" s="53"/>
      <c r="U691" s="31" t="str">
        <f t="shared" ca="1" si="111"/>
        <v>277</v>
      </c>
      <c r="V691" s="45" t="str">
        <f t="shared" si="105"/>
        <v>アジアにおける産業化の影響とアーゴノミクス</v>
      </c>
      <c r="W691" s="51"/>
      <c r="X691" s="88">
        <v>681</v>
      </c>
      <c r="Y691" s="65"/>
      <c r="Z691" s="46"/>
    </row>
    <row r="692" spans="1:26" ht="13.5" hidden="1" customHeight="1">
      <c r="A692" s="29" t="str">
        <f t="shared" ca="1" si="107"/>
        <v>24</v>
      </c>
      <c r="B692" s="32">
        <f t="shared" ca="1" si="108"/>
        <v>1977</v>
      </c>
      <c r="C692" s="32">
        <f t="shared" ca="1" si="109"/>
        <v>3</v>
      </c>
      <c r="D692" s="28">
        <v>9</v>
      </c>
      <c r="E692" s="32">
        <f t="shared" ca="1" si="110"/>
        <v>285</v>
      </c>
      <c r="F692" s="40"/>
      <c r="G692" s="40" t="s">
        <v>1782</v>
      </c>
      <c r="H692" s="43" t="s">
        <v>3980</v>
      </c>
      <c r="I692" s="115" t="str">
        <f t="shared" ca="1" si="106"/>
        <v>.</v>
      </c>
      <c r="J692" s="40" t="s">
        <v>2164</v>
      </c>
      <c r="K692" s="40" t="s">
        <v>678</v>
      </c>
      <c r="L692" s="40" t="s">
        <v>313</v>
      </c>
      <c r="M692" s="40" t="s">
        <v>7616</v>
      </c>
      <c r="N692" s="47"/>
      <c r="O692" s="47">
        <v>1976</v>
      </c>
      <c r="P692" s="47">
        <v>9</v>
      </c>
      <c r="Q692" s="40" t="s">
        <v>2110</v>
      </c>
      <c r="R692" s="40" t="s">
        <v>2317</v>
      </c>
      <c r="S692" s="53" t="s">
        <v>679</v>
      </c>
      <c r="T692" s="53"/>
      <c r="U692" s="31" t="str">
        <f t="shared" ca="1" si="111"/>
        <v>277</v>
      </c>
      <c r="V692" s="45" t="str">
        <f t="shared" si="105"/>
        <v>アジアにおける産業化の影響とアーゴノミクス</v>
      </c>
      <c r="W692" s="51"/>
      <c r="X692" s="88">
        <v>682</v>
      </c>
      <c r="Y692" s="65"/>
      <c r="Z692" s="46"/>
    </row>
    <row r="693" spans="1:26" ht="13.5" hidden="1" customHeight="1">
      <c r="A693" s="29" t="str">
        <f t="shared" ca="1" si="107"/>
        <v>24</v>
      </c>
      <c r="B693" s="32">
        <f t="shared" ca="1" si="108"/>
        <v>1977</v>
      </c>
      <c r="C693" s="32">
        <f t="shared" ca="1" si="109"/>
        <v>3</v>
      </c>
      <c r="D693" s="28">
        <v>10</v>
      </c>
      <c r="E693" s="32">
        <f t="shared" ca="1" si="110"/>
        <v>286</v>
      </c>
      <c r="F693" s="40"/>
      <c r="G693" s="40" t="s">
        <v>1783</v>
      </c>
      <c r="H693" s="43" t="s">
        <v>3980</v>
      </c>
      <c r="I693" s="115" t="str">
        <f t="shared" ca="1" si="106"/>
        <v>.</v>
      </c>
      <c r="J693" s="40" t="s">
        <v>2164</v>
      </c>
      <c r="K693" s="40" t="s">
        <v>678</v>
      </c>
      <c r="L693" s="40" t="s">
        <v>313</v>
      </c>
      <c r="M693" s="40" t="s">
        <v>7616</v>
      </c>
      <c r="N693" s="47"/>
      <c r="O693" s="47">
        <v>1976</v>
      </c>
      <c r="P693" s="47">
        <v>9</v>
      </c>
      <c r="Q693" s="40" t="s">
        <v>2110</v>
      </c>
      <c r="R693" s="40" t="s">
        <v>2317</v>
      </c>
      <c r="S693" s="53" t="s">
        <v>679</v>
      </c>
      <c r="T693" s="53"/>
      <c r="U693" s="31" t="str">
        <f t="shared" ca="1" si="111"/>
        <v>277</v>
      </c>
      <c r="V693" s="45" t="str">
        <f t="shared" ref="V693:V754" si="113">$H693&amp;$F693</f>
        <v>アジアにおける産業化の影響とアーゴノミクス</v>
      </c>
      <c r="W693" s="51"/>
      <c r="X693" s="88">
        <v>683</v>
      </c>
      <c r="Y693" s="65"/>
      <c r="Z693" s="46"/>
    </row>
    <row r="694" spans="1:26" ht="13.5" hidden="1" customHeight="1">
      <c r="A694" s="29" t="str">
        <f t="shared" ca="1" si="107"/>
        <v>24</v>
      </c>
      <c r="B694" s="32">
        <f t="shared" ca="1" si="108"/>
        <v>1977</v>
      </c>
      <c r="C694" s="32">
        <f t="shared" ca="1" si="109"/>
        <v>3</v>
      </c>
      <c r="D694" s="28">
        <v>10</v>
      </c>
      <c r="E694" s="32">
        <f t="shared" ca="1" si="110"/>
        <v>286</v>
      </c>
      <c r="F694" s="40" t="s">
        <v>673</v>
      </c>
      <c r="G694" s="43" t="s">
        <v>7830</v>
      </c>
      <c r="H694" s="43" t="s">
        <v>7599</v>
      </c>
      <c r="I694" s="115" t="str">
        <f t="shared" ca="1" si="106"/>
        <v>.</v>
      </c>
      <c r="J694" s="40" t="s">
        <v>2164</v>
      </c>
      <c r="K694" s="40" t="s">
        <v>678</v>
      </c>
      <c r="L694" s="40" t="s">
        <v>313</v>
      </c>
      <c r="M694" s="40" t="s">
        <v>313</v>
      </c>
      <c r="N694" s="47"/>
      <c r="O694" s="47">
        <v>1976</v>
      </c>
      <c r="P694" s="47">
        <v>9</v>
      </c>
      <c r="Q694" s="40" t="s">
        <v>2110</v>
      </c>
      <c r="R694" s="40" t="s">
        <v>2317</v>
      </c>
      <c r="S694" s="53" t="s">
        <v>679</v>
      </c>
      <c r="T694" s="53"/>
      <c r="U694" s="31" t="str">
        <f t="shared" ca="1" si="111"/>
        <v>277</v>
      </c>
      <c r="V694" s="45" t="str">
        <f t="shared" si="113"/>
        <v>概要国際シンポジウム〝アジアにおける産業化の影響とアーゴノミクス〟（1976年9月26日-27日）開催に関する報告</v>
      </c>
      <c r="W694" s="51"/>
      <c r="X694" s="88">
        <v>684</v>
      </c>
      <c r="Y694" s="65"/>
      <c r="Z694" s="46"/>
    </row>
    <row r="695" spans="1:26" ht="13.5" hidden="1" customHeight="1">
      <c r="A695" s="29" t="str">
        <f t="shared" ca="1" si="107"/>
        <v>24</v>
      </c>
      <c r="B695" s="32">
        <f t="shared" ca="1" si="108"/>
        <v>1977</v>
      </c>
      <c r="C695" s="32">
        <f t="shared" ca="1" si="109"/>
        <v>3</v>
      </c>
      <c r="D695" s="28">
        <v>12</v>
      </c>
      <c r="E695" s="32">
        <f t="shared" ca="1" si="110"/>
        <v>288</v>
      </c>
      <c r="F695" s="40" t="s">
        <v>674</v>
      </c>
      <c r="G695" s="40" t="s">
        <v>675</v>
      </c>
      <c r="H695" s="43"/>
      <c r="I695" s="115" t="str">
        <f t="shared" ca="1" si="106"/>
        <v>.</v>
      </c>
      <c r="J695" s="40" t="s">
        <v>1700</v>
      </c>
      <c r="K695" s="40" t="s">
        <v>1300</v>
      </c>
      <c r="L695" s="43"/>
      <c r="M695" s="40"/>
      <c r="N695" s="47"/>
      <c r="O695" s="47"/>
      <c r="P695" s="47"/>
      <c r="Q695" s="40"/>
      <c r="R695" s="40"/>
      <c r="S695" s="48"/>
      <c r="T695" s="48"/>
      <c r="U695" s="31" t="str">
        <f t="shared" ca="1" si="111"/>
        <v>277</v>
      </c>
      <c r="V695" s="45" t="str">
        <f t="shared" si="113"/>
        <v>熊本大学体質医学研究所の形態学の紹介</v>
      </c>
      <c r="W695" s="51"/>
      <c r="X695" s="88">
        <v>685</v>
      </c>
      <c r="Y695" s="65"/>
      <c r="Z695" s="46"/>
    </row>
    <row r="696" spans="1:26" ht="13.5" hidden="1" customHeight="1">
      <c r="A696" s="29" t="str">
        <f t="shared" ca="1" si="107"/>
        <v>24</v>
      </c>
      <c r="B696" s="32">
        <f t="shared" ca="1" si="108"/>
        <v>1977</v>
      </c>
      <c r="C696" s="32">
        <f t="shared" ca="1" si="109"/>
        <v>3</v>
      </c>
      <c r="D696" s="28">
        <v>13</v>
      </c>
      <c r="E696" s="32">
        <f t="shared" ca="1" si="110"/>
        <v>289</v>
      </c>
      <c r="F696" s="40" t="s">
        <v>676</v>
      </c>
      <c r="G696" s="40" t="s">
        <v>677</v>
      </c>
      <c r="H696" s="43" t="s">
        <v>678</v>
      </c>
      <c r="I696" s="115" t="str">
        <f t="shared" ca="1" si="106"/>
        <v>.</v>
      </c>
      <c r="J696" s="40" t="s">
        <v>7205</v>
      </c>
      <c r="K696" s="40" t="s">
        <v>678</v>
      </c>
      <c r="L696" s="43" t="s">
        <v>810</v>
      </c>
      <c r="M696" s="40" t="s">
        <v>7636</v>
      </c>
      <c r="N696" s="47"/>
      <c r="O696" s="47"/>
      <c r="P696" s="47"/>
      <c r="Q696" s="40"/>
      <c r="R696" s="40"/>
      <c r="S696" s="48"/>
      <c r="T696" s="48"/>
      <c r="U696" s="31" t="str">
        <f t="shared" ca="1" si="111"/>
        <v>277</v>
      </c>
      <c r="V696" s="45" t="str">
        <f t="shared" si="113"/>
        <v>国際アジア産業保険会議の第1回と8回を省みて</v>
      </c>
      <c r="W696" s="51"/>
      <c r="X696" s="88">
        <v>686</v>
      </c>
      <c r="Y696" s="65"/>
      <c r="Z696" s="46"/>
    </row>
    <row r="697" spans="1:26" ht="13.5" hidden="1" customHeight="1">
      <c r="A697" s="29" t="str">
        <f t="shared" ca="1" si="107"/>
        <v>24</v>
      </c>
      <c r="B697" s="32">
        <f t="shared" ca="1" si="108"/>
        <v>1977</v>
      </c>
      <c r="C697" s="32">
        <f t="shared" ca="1" si="109"/>
        <v>3</v>
      </c>
      <c r="D697" s="28">
        <v>14</v>
      </c>
      <c r="E697" s="32">
        <f t="shared" ca="1" si="110"/>
        <v>290</v>
      </c>
      <c r="F697" s="40" t="s">
        <v>1289</v>
      </c>
      <c r="G697" s="40"/>
      <c r="H697" s="43"/>
      <c r="I697" s="115" t="str">
        <f t="shared" ca="1" si="106"/>
        <v>.</v>
      </c>
      <c r="J697" s="40" t="s">
        <v>7111</v>
      </c>
      <c r="K697" s="40" t="s">
        <v>2762</v>
      </c>
      <c r="L697" s="40" t="s">
        <v>2724</v>
      </c>
      <c r="M697" s="40"/>
      <c r="N697" s="47"/>
      <c r="O697" s="47"/>
      <c r="P697" s="47"/>
      <c r="Q697" s="40"/>
      <c r="R697" s="40"/>
      <c r="S697" s="48"/>
      <c r="T697" s="48"/>
      <c r="U697" s="31" t="str">
        <f t="shared" ca="1" si="111"/>
        <v>277</v>
      </c>
      <c r="V697" s="45" t="str">
        <f t="shared" si="113"/>
        <v>編集後記</v>
      </c>
      <c r="W697" s="51"/>
      <c r="X697" s="88">
        <v>687</v>
      </c>
      <c r="Y697" s="65"/>
      <c r="Z697" s="46"/>
    </row>
    <row r="698" spans="1:26" ht="13.5" hidden="1" customHeight="1">
      <c r="A698" s="29" t="str">
        <f t="shared" ca="1" si="107"/>
        <v>25</v>
      </c>
      <c r="B698" s="32">
        <f t="shared" ca="1" si="108"/>
        <v>1977</v>
      </c>
      <c r="C698" s="32">
        <f t="shared" ca="1" si="109"/>
        <v>9</v>
      </c>
      <c r="D698" s="28">
        <v>0</v>
      </c>
      <c r="E698" s="32" t="str">
        <f t="shared" ca="1" si="110"/>
        <v>291</v>
      </c>
      <c r="F698" s="28" t="str">
        <f ca="1">$W$11&amp;$A698&amp;$W$12&amp;B698&amp;$W$13&amp;TEXT($C698,"00")&amp;$W$14&amp;TEXT($P698,"00")&amp;IF(LEN(U698)&gt;=1,$W$15&amp;$U698&amp;$W$16,"")&amp;$W$17&amp;$H698</f>
        <v>第25号1977年09/01[291]:体力とは何か―防衛体力―／西地2回</v>
      </c>
      <c r="G698" s="40"/>
      <c r="H698" s="43" t="s">
        <v>6855</v>
      </c>
      <c r="I698" s="115" t="str">
        <f t="shared" ca="1" si="106"/>
        <v>.</v>
      </c>
      <c r="J698" s="40" t="s">
        <v>1179</v>
      </c>
      <c r="K698" s="40" t="s">
        <v>1230</v>
      </c>
      <c r="L698" s="43"/>
      <c r="M698" s="40"/>
      <c r="N698" s="47">
        <v>1977</v>
      </c>
      <c r="O698" s="47">
        <v>9</v>
      </c>
      <c r="P698" s="47">
        <v>1</v>
      </c>
      <c r="Q698" s="40" t="s">
        <v>680</v>
      </c>
      <c r="R698" s="40"/>
      <c r="S698" s="48"/>
      <c r="T698" s="48"/>
      <c r="U698" s="31" t="str">
        <f t="shared" ca="1" si="111"/>
        <v>291</v>
      </c>
      <c r="V698" s="45" t="str">
        <f t="shared" ca="1" si="113"/>
        <v>体力とは何か―防衛体力―／西地2回第25号1977年09/01[291]:体力とは何か―防衛体力―／西地2回</v>
      </c>
      <c r="W698" s="51"/>
      <c r="X698" s="88">
        <v>688</v>
      </c>
      <c r="Y698" s="65"/>
      <c r="Z698" s="46"/>
    </row>
    <row r="699" spans="1:26" ht="13.5" hidden="1" customHeight="1">
      <c r="A699" s="29" t="str">
        <f t="shared" ca="1" si="107"/>
        <v>25</v>
      </c>
      <c r="B699" s="32">
        <f t="shared" ca="1" si="108"/>
        <v>1977</v>
      </c>
      <c r="C699" s="32">
        <f t="shared" ca="1" si="109"/>
        <v>9</v>
      </c>
      <c r="D699" s="28">
        <v>1</v>
      </c>
      <c r="E699" s="32">
        <f t="shared" ca="1" si="110"/>
        <v>291</v>
      </c>
      <c r="F699" s="40" t="s">
        <v>681</v>
      </c>
      <c r="G699" s="40" t="s">
        <v>8065</v>
      </c>
      <c r="H699" s="43" t="s">
        <v>7131</v>
      </c>
      <c r="I699" s="115" t="str">
        <f t="shared" ca="1" si="106"/>
        <v>.</v>
      </c>
      <c r="J699" s="40" t="s">
        <v>7205</v>
      </c>
      <c r="K699" s="40"/>
      <c r="L699" s="43"/>
      <c r="M699" s="40" t="s">
        <v>2303</v>
      </c>
      <c r="N699" s="47"/>
      <c r="O699" s="47"/>
      <c r="P699" s="47"/>
      <c r="Q699" s="40"/>
      <c r="R699" s="40"/>
      <c r="S699" s="48"/>
      <c r="T699" s="48"/>
      <c r="U699" s="31" t="str">
        <f t="shared" ca="1" si="111"/>
        <v>291</v>
      </c>
      <c r="V699" s="45" t="str">
        <f t="shared" si="113"/>
        <v>運動体力とは何か―防衛体力―</v>
      </c>
      <c r="W699" s="51"/>
      <c r="X699" s="88">
        <v>689</v>
      </c>
      <c r="Y699" s="65"/>
      <c r="Z699" s="46"/>
    </row>
    <row r="700" spans="1:26" ht="13.5" hidden="1" customHeight="1">
      <c r="A700" s="29" t="str">
        <f t="shared" ca="1" si="107"/>
        <v>25</v>
      </c>
      <c r="B700" s="32">
        <f t="shared" ca="1" si="108"/>
        <v>1977</v>
      </c>
      <c r="C700" s="32">
        <f t="shared" ca="1" si="109"/>
        <v>9</v>
      </c>
      <c r="D700" s="28">
        <v>3</v>
      </c>
      <c r="E700" s="32">
        <f t="shared" ca="1" si="110"/>
        <v>293</v>
      </c>
      <c r="F700" s="40" t="s">
        <v>2768</v>
      </c>
      <c r="G700" s="40" t="s">
        <v>2769</v>
      </c>
      <c r="H700" s="43" t="s">
        <v>7146</v>
      </c>
      <c r="I700" s="115" t="str">
        <f t="shared" ca="1" si="106"/>
        <v>.</v>
      </c>
      <c r="J700" s="40" t="s">
        <v>7205</v>
      </c>
      <c r="K700" s="40"/>
      <c r="L700" s="43" t="s">
        <v>2008</v>
      </c>
      <c r="M700" s="40"/>
      <c r="N700" s="47"/>
      <c r="O700" s="47"/>
      <c r="P700" s="47"/>
      <c r="Q700" s="40"/>
      <c r="R700" s="40"/>
      <c r="S700" s="48"/>
      <c r="T700" s="48"/>
      <c r="U700" s="31" t="str">
        <f t="shared" ca="1" si="111"/>
        <v>291</v>
      </c>
      <c r="V700" s="45" t="str">
        <f t="shared" si="113"/>
        <v>？働態の窓（9）</v>
      </c>
      <c r="W700" s="51"/>
      <c r="X700" s="88">
        <v>690</v>
      </c>
      <c r="Y700" s="65"/>
      <c r="Z700" s="46"/>
    </row>
    <row r="701" spans="1:26" ht="13.5" hidden="1" customHeight="1">
      <c r="A701" s="29" t="str">
        <f t="shared" ca="1" si="107"/>
        <v>25</v>
      </c>
      <c r="B701" s="32">
        <f t="shared" ca="1" si="108"/>
        <v>1977</v>
      </c>
      <c r="C701" s="32">
        <f t="shared" ca="1" si="109"/>
        <v>9</v>
      </c>
      <c r="D701" s="28">
        <v>4</v>
      </c>
      <c r="E701" s="32">
        <f t="shared" ca="1" si="110"/>
        <v>294</v>
      </c>
      <c r="F701" s="28" t="str">
        <f>IF(RIGHT(L701,1)=$W$24,"",M701&amp;$W$25)&amp;J701&amp;$W$22&amp;K701&amp;IF(AND(LEN(N701)&gt;0,LEN(N701)&lt;4)," 第"&amp;N701&amp;$W$21,N701)&amp;$W$23&amp;O701&amp;"/"&amp;P701&amp;IF(RIGHT(L701,1)=$W$24,"/"&amp;Q701,"")&amp;"、"&amp;S701&amp;"、"&amp;R701&amp;IF(LEN(H701)&gt;0,$W$27&amp;H701,"")&amp;IF(RIGHT(L701,1)=$W$24,"",$W$26)</f>
        <v>大会．西 第2回　1976/12/11-12、ホテルニュー高千穂、宮崎市</v>
      </c>
      <c r="G701" s="40" t="s">
        <v>29</v>
      </c>
      <c r="H701" s="41" t="s">
        <v>2820</v>
      </c>
      <c r="I701" s="115" t="str">
        <f t="shared" ca="1" si="106"/>
        <v>.</v>
      </c>
      <c r="J701" s="40" t="s">
        <v>1487</v>
      </c>
      <c r="K701" s="40" t="s">
        <v>2109</v>
      </c>
      <c r="L701" s="40" t="s">
        <v>6942</v>
      </c>
      <c r="M701" s="40" t="s">
        <v>2742</v>
      </c>
      <c r="N701" s="47">
        <v>2</v>
      </c>
      <c r="O701" s="47">
        <v>1976</v>
      </c>
      <c r="P701" s="47">
        <v>12</v>
      </c>
      <c r="Q701" s="40" t="s">
        <v>1770</v>
      </c>
      <c r="R701" s="40" t="s">
        <v>1771</v>
      </c>
      <c r="S701" s="48" t="s">
        <v>1772</v>
      </c>
      <c r="T701" s="48"/>
      <c r="U701" s="31" t="str">
        <f t="shared" ca="1" si="111"/>
        <v>291</v>
      </c>
      <c r="V701" s="45" t="str">
        <f t="shared" si="113"/>
        <v>大会．西 第2回　1976/12/11-12、ホテルニュー高千穂、宮崎市</v>
      </c>
      <c r="W701" s="51"/>
      <c r="X701" s="88">
        <v>691</v>
      </c>
      <c r="Y701" s="65"/>
      <c r="Z701" s="46"/>
    </row>
    <row r="702" spans="1:26" ht="13.5" hidden="1" customHeight="1">
      <c r="A702" s="29" t="str">
        <f t="shared" ca="1" si="107"/>
        <v>25</v>
      </c>
      <c r="B702" s="32">
        <f t="shared" ca="1" si="108"/>
        <v>1977</v>
      </c>
      <c r="C702" s="32">
        <f t="shared" ca="1" si="109"/>
        <v>9</v>
      </c>
      <c r="D702" s="28">
        <v>4</v>
      </c>
      <c r="E702" s="32">
        <f t="shared" ca="1" si="110"/>
        <v>294</v>
      </c>
      <c r="F702" s="28" t="str">
        <f>M702&amp;"（"&amp;J702&amp;$W$19&amp;K702&amp;IF(LEN(N702)&gt;0," 第"&amp;N702&amp;$W$21,"")&amp;" "&amp;O702&amp;"/"&amp;P702&amp;$W$20&amp;S702&amp;IF(LEN(H702)&gt;0,$W$19&amp;H702,"")&amp;"）"</f>
        <v>抄録（大会/西 第2回 1976/12、ホテルニュー高千穂）</v>
      </c>
      <c r="G702" s="40" t="s">
        <v>2770</v>
      </c>
      <c r="H702" s="43"/>
      <c r="I702" s="115" t="str">
        <f t="shared" ca="1" si="106"/>
        <v>.</v>
      </c>
      <c r="J702" s="40" t="s">
        <v>1487</v>
      </c>
      <c r="K702" s="40" t="s">
        <v>2109</v>
      </c>
      <c r="L702" s="40" t="s">
        <v>6939</v>
      </c>
      <c r="M702" s="40" t="s">
        <v>1486</v>
      </c>
      <c r="N702" s="47">
        <v>2</v>
      </c>
      <c r="O702" s="47">
        <v>1976</v>
      </c>
      <c r="P702" s="47">
        <v>12</v>
      </c>
      <c r="Q702" s="40" t="s">
        <v>1770</v>
      </c>
      <c r="R702" s="40" t="s">
        <v>1771</v>
      </c>
      <c r="S702" s="48" t="s">
        <v>1772</v>
      </c>
      <c r="T702" s="48"/>
      <c r="U702" s="31" t="str">
        <f t="shared" ca="1" si="111"/>
        <v>291</v>
      </c>
      <c r="V702" s="45" t="str">
        <f t="shared" si="113"/>
        <v>抄録（大会/西 第2回 1976/12、ホテルニュー高千穂）</v>
      </c>
      <c r="W702" s="51"/>
      <c r="X702" s="88">
        <v>692</v>
      </c>
      <c r="Y702" s="65"/>
      <c r="Z702" s="46"/>
    </row>
    <row r="703" spans="1:26" s="12" customFormat="1" ht="13.5" hidden="1" customHeight="1">
      <c r="A703" s="18">
        <v>25</v>
      </c>
      <c r="B703" s="15">
        <v>1977</v>
      </c>
      <c r="C703" s="15">
        <v>9</v>
      </c>
      <c r="D703" s="18">
        <v>4</v>
      </c>
      <c r="E703" s="15">
        <v>294</v>
      </c>
      <c r="F703" s="19" t="s">
        <v>3333</v>
      </c>
      <c r="G703" s="16" t="s">
        <v>3334</v>
      </c>
      <c r="H703" s="17"/>
      <c r="I703" s="115" t="str">
        <f t="shared" ca="1" si="106"/>
        <v>.</v>
      </c>
      <c r="J703" s="16" t="s">
        <v>2856</v>
      </c>
      <c r="K703" s="16" t="s">
        <v>1769</v>
      </c>
      <c r="L703" s="16" t="s">
        <v>2857</v>
      </c>
      <c r="M703" s="16" t="s">
        <v>183</v>
      </c>
      <c r="N703" s="15">
        <v>2</v>
      </c>
      <c r="O703" s="15">
        <v>1976</v>
      </c>
      <c r="P703" s="15">
        <v>12</v>
      </c>
      <c r="Q703" s="18" t="s">
        <v>1343</v>
      </c>
      <c r="R703" s="18" t="s">
        <v>2091</v>
      </c>
      <c r="S703" s="54" t="s">
        <v>3332</v>
      </c>
      <c r="T703" s="54"/>
      <c r="U703" s="69">
        <v>291</v>
      </c>
      <c r="V703" s="45" t="str">
        <f t="shared" si="113"/>
        <v>リズム動作の発達特性</v>
      </c>
      <c r="W703" s="70"/>
      <c r="X703" s="88">
        <v>693</v>
      </c>
      <c r="Y703" s="66"/>
      <c r="Z703" s="16"/>
    </row>
    <row r="704" spans="1:26" s="12" customFormat="1" ht="13.5" hidden="1" customHeight="1">
      <c r="A704" s="18">
        <v>25</v>
      </c>
      <c r="B704" s="15">
        <v>1977</v>
      </c>
      <c r="C704" s="15">
        <v>9</v>
      </c>
      <c r="D704" s="18">
        <v>4</v>
      </c>
      <c r="E704" s="15">
        <v>294</v>
      </c>
      <c r="F704" s="19" t="s">
        <v>3335</v>
      </c>
      <c r="G704" s="16" t="s">
        <v>3336</v>
      </c>
      <c r="H704" s="17"/>
      <c r="I704" s="115" t="str">
        <f t="shared" ca="1" si="106"/>
        <v>.</v>
      </c>
      <c r="J704" s="16" t="s">
        <v>2856</v>
      </c>
      <c r="K704" s="16" t="s">
        <v>1769</v>
      </c>
      <c r="L704" s="16" t="s">
        <v>2857</v>
      </c>
      <c r="M704" s="16" t="s">
        <v>183</v>
      </c>
      <c r="N704" s="15">
        <v>2</v>
      </c>
      <c r="O704" s="15">
        <v>1976</v>
      </c>
      <c r="P704" s="15">
        <v>12</v>
      </c>
      <c r="Q704" s="18" t="s">
        <v>1343</v>
      </c>
      <c r="R704" s="18" t="s">
        <v>2091</v>
      </c>
      <c r="S704" s="54" t="s">
        <v>3332</v>
      </c>
      <c r="T704" s="54"/>
      <c r="U704" s="69">
        <v>291</v>
      </c>
      <c r="V704" s="45" t="str">
        <f t="shared" si="113"/>
        <v>心電計の電気特性のチェック装置の試作について</v>
      </c>
      <c r="W704" s="70"/>
      <c r="X704" s="88">
        <v>694</v>
      </c>
      <c r="Y704" s="66"/>
      <c r="Z704" s="16"/>
    </row>
    <row r="705" spans="1:26" s="12" customFormat="1" ht="13.5" hidden="1" customHeight="1">
      <c r="A705" s="18">
        <v>25</v>
      </c>
      <c r="B705" s="15">
        <v>1977</v>
      </c>
      <c r="C705" s="15">
        <v>9</v>
      </c>
      <c r="D705" s="18">
        <v>4</v>
      </c>
      <c r="E705" s="15">
        <v>294</v>
      </c>
      <c r="F705" s="19" t="s">
        <v>3337</v>
      </c>
      <c r="G705" s="16" t="s">
        <v>3338</v>
      </c>
      <c r="H705" s="17"/>
      <c r="I705" s="115" t="str">
        <f t="shared" ca="1" si="106"/>
        <v>.</v>
      </c>
      <c r="J705" s="16" t="s">
        <v>2856</v>
      </c>
      <c r="K705" s="16" t="s">
        <v>1769</v>
      </c>
      <c r="L705" s="16" t="s">
        <v>2857</v>
      </c>
      <c r="M705" s="16" t="s">
        <v>183</v>
      </c>
      <c r="N705" s="15">
        <v>2</v>
      </c>
      <c r="O705" s="15">
        <v>1976</v>
      </c>
      <c r="P705" s="15">
        <v>12</v>
      </c>
      <c r="Q705" s="18" t="s">
        <v>1343</v>
      </c>
      <c r="R705" s="18" t="s">
        <v>2091</v>
      </c>
      <c r="S705" s="54" t="s">
        <v>3332</v>
      </c>
      <c r="T705" s="54"/>
      <c r="U705" s="69">
        <v>291</v>
      </c>
      <c r="V705" s="45" t="str">
        <f t="shared" si="113"/>
        <v>ばね式握力計の1万回使用経験について</v>
      </c>
      <c r="W705" s="70"/>
      <c r="X705" s="88">
        <v>695</v>
      </c>
      <c r="Y705" s="66"/>
      <c r="Z705" s="16"/>
    </row>
    <row r="706" spans="1:26" s="12" customFormat="1" ht="13.5" hidden="1" customHeight="1">
      <c r="A706" s="18">
        <v>25</v>
      </c>
      <c r="B706" s="15">
        <v>1977</v>
      </c>
      <c r="C706" s="15">
        <v>9</v>
      </c>
      <c r="D706" s="18">
        <v>5</v>
      </c>
      <c r="E706" s="15">
        <v>295</v>
      </c>
      <c r="F706" s="19" t="s">
        <v>3339</v>
      </c>
      <c r="G706" s="16" t="s">
        <v>3340</v>
      </c>
      <c r="H706" s="17"/>
      <c r="I706" s="115" t="str">
        <f t="shared" ca="1" si="106"/>
        <v>.</v>
      </c>
      <c r="J706" s="16" t="s">
        <v>2856</v>
      </c>
      <c r="K706" s="16" t="s">
        <v>1769</v>
      </c>
      <c r="L706" s="16" t="s">
        <v>2857</v>
      </c>
      <c r="M706" s="16" t="s">
        <v>183</v>
      </c>
      <c r="N706" s="15">
        <v>2</v>
      </c>
      <c r="O706" s="15">
        <v>1976</v>
      </c>
      <c r="P706" s="15">
        <v>12</v>
      </c>
      <c r="Q706" s="18" t="s">
        <v>1343</v>
      </c>
      <c r="R706" s="18" t="s">
        <v>2091</v>
      </c>
      <c r="S706" s="54" t="s">
        <v>3332</v>
      </c>
      <c r="T706" s="54"/>
      <c r="U706" s="69">
        <v>291</v>
      </c>
      <c r="V706" s="45" t="str">
        <f t="shared" si="113"/>
        <v>精神薄弱児の手のSkillの発達について</v>
      </c>
      <c r="W706" s="70"/>
      <c r="X706" s="88">
        <v>696</v>
      </c>
      <c r="Y706" s="66"/>
      <c r="Z706" s="16"/>
    </row>
    <row r="707" spans="1:26" s="12" customFormat="1" ht="13.5" hidden="1" customHeight="1">
      <c r="A707" s="18">
        <v>25</v>
      </c>
      <c r="B707" s="15">
        <v>1977</v>
      </c>
      <c r="C707" s="15">
        <v>9</v>
      </c>
      <c r="D707" s="18">
        <v>5</v>
      </c>
      <c r="E707" s="15">
        <v>295</v>
      </c>
      <c r="F707" s="19" t="s">
        <v>3341</v>
      </c>
      <c r="G707" s="16" t="s">
        <v>3342</v>
      </c>
      <c r="H707" s="17"/>
      <c r="I707" s="115" t="str">
        <f t="shared" ca="1" si="106"/>
        <v>.</v>
      </c>
      <c r="J707" s="16" t="s">
        <v>2856</v>
      </c>
      <c r="K707" s="16" t="s">
        <v>1769</v>
      </c>
      <c r="L707" s="16" t="s">
        <v>2857</v>
      </c>
      <c r="M707" s="16" t="s">
        <v>183</v>
      </c>
      <c r="N707" s="15">
        <v>2</v>
      </c>
      <c r="O707" s="15">
        <v>1976</v>
      </c>
      <c r="P707" s="15">
        <v>12</v>
      </c>
      <c r="Q707" s="18" t="s">
        <v>1343</v>
      </c>
      <c r="R707" s="18" t="s">
        <v>2091</v>
      </c>
      <c r="S707" s="54" t="s">
        <v>3332</v>
      </c>
      <c r="T707" s="54"/>
      <c r="U707" s="69">
        <v>291</v>
      </c>
      <c r="V707" s="45" t="str">
        <f t="shared" si="113"/>
        <v>体前屈能に関する検討</v>
      </c>
      <c r="W707" s="70"/>
      <c r="X707" s="88">
        <v>697</v>
      </c>
      <c r="Y707" s="66"/>
      <c r="Z707" s="16"/>
    </row>
    <row r="708" spans="1:26" s="12" customFormat="1" ht="13.5" hidden="1" customHeight="1">
      <c r="A708" s="18">
        <v>25</v>
      </c>
      <c r="B708" s="15">
        <v>1977</v>
      </c>
      <c r="C708" s="15">
        <v>9</v>
      </c>
      <c r="D708" s="18">
        <v>5</v>
      </c>
      <c r="E708" s="15">
        <v>295</v>
      </c>
      <c r="F708" s="19" t="s">
        <v>3343</v>
      </c>
      <c r="G708" s="16" t="s">
        <v>3344</v>
      </c>
      <c r="H708" s="17"/>
      <c r="I708" s="115" t="str">
        <f t="shared" ca="1" si="106"/>
        <v>.</v>
      </c>
      <c r="J708" s="16" t="s">
        <v>2856</v>
      </c>
      <c r="K708" s="16" t="s">
        <v>1769</v>
      </c>
      <c r="L708" s="16" t="s">
        <v>2857</v>
      </c>
      <c r="M708" s="16" t="s">
        <v>183</v>
      </c>
      <c r="N708" s="15">
        <v>2</v>
      </c>
      <c r="O708" s="15">
        <v>1976</v>
      </c>
      <c r="P708" s="15">
        <v>12</v>
      </c>
      <c r="Q708" s="18" t="s">
        <v>1343</v>
      </c>
      <c r="R708" s="18" t="s">
        <v>2091</v>
      </c>
      <c r="S708" s="54" t="s">
        <v>3332</v>
      </c>
      <c r="T708" s="54"/>
      <c r="U708" s="69">
        <v>291</v>
      </c>
      <c r="V708" s="45" t="str">
        <f t="shared" si="113"/>
        <v>某学生集団における訓練生活の生体負担と体力評価</v>
      </c>
      <c r="W708" s="70"/>
      <c r="X708" s="88">
        <v>698</v>
      </c>
      <c r="Y708" s="66"/>
      <c r="Z708" s="16"/>
    </row>
    <row r="709" spans="1:26" s="12" customFormat="1" ht="13.5" hidden="1" customHeight="1">
      <c r="A709" s="18">
        <v>25</v>
      </c>
      <c r="B709" s="15">
        <v>1977</v>
      </c>
      <c r="C709" s="15">
        <v>9</v>
      </c>
      <c r="D709" s="18">
        <v>6</v>
      </c>
      <c r="E709" s="15">
        <v>296</v>
      </c>
      <c r="F709" s="19" t="s">
        <v>3345</v>
      </c>
      <c r="G709" s="16" t="s">
        <v>3346</v>
      </c>
      <c r="H709" s="17"/>
      <c r="I709" s="115" t="str">
        <f t="shared" ca="1" si="106"/>
        <v>.</v>
      </c>
      <c r="J709" s="16" t="s">
        <v>2856</v>
      </c>
      <c r="K709" s="16" t="s">
        <v>1769</v>
      </c>
      <c r="L709" s="16" t="s">
        <v>2857</v>
      </c>
      <c r="M709" s="16" t="s">
        <v>183</v>
      </c>
      <c r="N709" s="15">
        <v>2</v>
      </c>
      <c r="O709" s="15">
        <v>1976</v>
      </c>
      <c r="P709" s="15">
        <v>12</v>
      </c>
      <c r="Q709" s="18" t="s">
        <v>1343</v>
      </c>
      <c r="R709" s="18" t="s">
        <v>2091</v>
      </c>
      <c r="S709" s="54" t="s">
        <v>3332</v>
      </c>
      <c r="T709" s="54"/>
      <c r="U709" s="69">
        <v>291</v>
      </c>
      <c r="V709" s="45" t="str">
        <f t="shared" si="113"/>
        <v>運動負荷時の尿タンパク排出について</v>
      </c>
      <c r="W709" s="70"/>
      <c r="X709" s="88">
        <v>699</v>
      </c>
      <c r="Y709" s="66"/>
      <c r="Z709" s="16"/>
    </row>
    <row r="710" spans="1:26" s="12" customFormat="1" ht="13.5" hidden="1" customHeight="1">
      <c r="A710" s="18">
        <v>25</v>
      </c>
      <c r="B710" s="15">
        <v>1977</v>
      </c>
      <c r="C710" s="15">
        <v>9</v>
      </c>
      <c r="D710" s="18">
        <v>6</v>
      </c>
      <c r="E710" s="15">
        <v>296</v>
      </c>
      <c r="F710" s="19" t="s">
        <v>3347</v>
      </c>
      <c r="G710" s="16" t="s">
        <v>3348</v>
      </c>
      <c r="H710" s="17"/>
      <c r="I710" s="115" t="str">
        <f t="shared" ca="1" si="106"/>
        <v>.</v>
      </c>
      <c r="J710" s="16" t="s">
        <v>2856</v>
      </c>
      <c r="K710" s="16" t="s">
        <v>1769</v>
      </c>
      <c r="L710" s="16" t="s">
        <v>2857</v>
      </c>
      <c r="M710" s="16" t="s">
        <v>183</v>
      </c>
      <c r="N710" s="15">
        <v>2</v>
      </c>
      <c r="O710" s="15">
        <v>1976</v>
      </c>
      <c r="P710" s="15">
        <v>12</v>
      </c>
      <c r="Q710" s="18" t="s">
        <v>1343</v>
      </c>
      <c r="R710" s="18" t="s">
        <v>2091</v>
      </c>
      <c r="S710" s="54" t="s">
        <v>3332</v>
      </c>
      <c r="T710" s="54"/>
      <c r="U710" s="69">
        <v>291</v>
      </c>
      <c r="V710" s="45" t="str">
        <f t="shared" si="113"/>
        <v>沖縄育ちと本土西日本育ちのヒト達の耐寒能と耐熱能</v>
      </c>
      <c r="W710" s="70"/>
      <c r="X710" s="88">
        <v>700</v>
      </c>
      <c r="Y710" s="66"/>
      <c r="Z710" s="16"/>
    </row>
    <row r="711" spans="1:26" s="12" customFormat="1" ht="13.5" hidden="1" customHeight="1">
      <c r="A711" s="18">
        <v>25</v>
      </c>
      <c r="B711" s="15">
        <v>1977</v>
      </c>
      <c r="C711" s="15">
        <v>9</v>
      </c>
      <c r="D711" s="18">
        <v>7</v>
      </c>
      <c r="E711" s="15">
        <v>297</v>
      </c>
      <c r="F711" s="19" t="s">
        <v>3349</v>
      </c>
      <c r="G711" s="16" t="s">
        <v>3350</v>
      </c>
      <c r="H711" s="17"/>
      <c r="I711" s="115" t="str">
        <f t="shared" ca="1" si="106"/>
        <v>.</v>
      </c>
      <c r="J711" s="16" t="s">
        <v>2856</v>
      </c>
      <c r="K711" s="16" t="s">
        <v>1769</v>
      </c>
      <c r="L711" s="16" t="s">
        <v>2857</v>
      </c>
      <c r="M711" s="16" t="s">
        <v>183</v>
      </c>
      <c r="N711" s="15">
        <v>2</v>
      </c>
      <c r="O711" s="15">
        <v>1976</v>
      </c>
      <c r="P711" s="15">
        <v>12</v>
      </c>
      <c r="Q711" s="18" t="s">
        <v>1343</v>
      </c>
      <c r="R711" s="18" t="s">
        <v>2091</v>
      </c>
      <c r="S711" s="54" t="s">
        <v>3332</v>
      </c>
      <c r="T711" s="54"/>
      <c r="U711" s="69">
        <v>291</v>
      </c>
      <c r="V711" s="45" t="str">
        <f t="shared" si="113"/>
        <v>局所寒冷血管反応と生態学的にみて</v>
      </c>
      <c r="W711" s="70"/>
      <c r="X711" s="88">
        <v>701</v>
      </c>
      <c r="Y711" s="66"/>
      <c r="Z711" s="16"/>
    </row>
    <row r="712" spans="1:26" s="12" customFormat="1" ht="13.5" hidden="1" customHeight="1">
      <c r="A712" s="18">
        <v>25</v>
      </c>
      <c r="B712" s="15">
        <v>1977</v>
      </c>
      <c r="C712" s="15">
        <v>9</v>
      </c>
      <c r="D712" s="18">
        <v>7</v>
      </c>
      <c r="E712" s="15">
        <v>297</v>
      </c>
      <c r="F712" s="19" t="s">
        <v>2772</v>
      </c>
      <c r="G712" s="16" t="s">
        <v>2773</v>
      </c>
      <c r="H712" s="17" t="s">
        <v>2771</v>
      </c>
      <c r="I712" s="115" t="str">
        <f t="shared" ca="1" si="106"/>
        <v>.</v>
      </c>
      <c r="J712" s="21" t="s">
        <v>1287</v>
      </c>
      <c r="K712" s="16" t="s">
        <v>1769</v>
      </c>
      <c r="L712" s="16" t="s">
        <v>2918</v>
      </c>
      <c r="M712" s="16" t="s">
        <v>183</v>
      </c>
      <c r="N712" s="15">
        <v>2</v>
      </c>
      <c r="O712" s="15">
        <v>1976</v>
      </c>
      <c r="P712" s="15">
        <v>12</v>
      </c>
      <c r="Q712" s="18" t="s">
        <v>1343</v>
      </c>
      <c r="R712" s="18" t="s">
        <v>2091</v>
      </c>
      <c r="S712" s="54" t="s">
        <v>3332</v>
      </c>
      <c r="T712" s="54"/>
      <c r="U712" s="69">
        <v>291</v>
      </c>
      <c r="V712" s="45" t="str">
        <f t="shared" si="113"/>
        <v>体力低下国民体力の変遷</v>
      </c>
      <c r="W712" s="70"/>
      <c r="X712" s="88">
        <v>702</v>
      </c>
      <c r="Y712" s="66"/>
      <c r="Z712" s="16"/>
    </row>
    <row r="713" spans="1:26" s="12" customFormat="1" ht="13.5" hidden="1" customHeight="1">
      <c r="A713" s="18">
        <v>25</v>
      </c>
      <c r="B713" s="15">
        <v>1977</v>
      </c>
      <c r="C713" s="15">
        <v>9</v>
      </c>
      <c r="D713" s="18">
        <v>8</v>
      </c>
      <c r="E713" s="15">
        <v>298</v>
      </c>
      <c r="F713" s="19" t="s">
        <v>2774</v>
      </c>
      <c r="G713" s="16" t="s">
        <v>3351</v>
      </c>
      <c r="H713" s="17" t="s">
        <v>2771</v>
      </c>
      <c r="I713" s="115" t="str">
        <f t="shared" ca="1" si="106"/>
        <v>.</v>
      </c>
      <c r="J713" s="21" t="s">
        <v>1287</v>
      </c>
      <c r="K713" s="16" t="s">
        <v>1769</v>
      </c>
      <c r="L713" s="16" t="s">
        <v>2918</v>
      </c>
      <c r="M713" s="16" t="s">
        <v>183</v>
      </c>
      <c r="N713" s="15">
        <v>2</v>
      </c>
      <c r="O713" s="15">
        <v>1976</v>
      </c>
      <c r="P713" s="15">
        <v>12</v>
      </c>
      <c r="Q713" s="18" t="s">
        <v>1343</v>
      </c>
      <c r="R713" s="18" t="s">
        <v>2091</v>
      </c>
      <c r="S713" s="54" t="s">
        <v>3332</v>
      </c>
      <c r="T713" s="54"/>
      <c r="U713" s="69">
        <v>291</v>
      </c>
      <c r="V713" s="45" t="str">
        <f t="shared" si="113"/>
        <v>体力低下心身障害児の体力・運動能力について</v>
      </c>
      <c r="W713" s="70"/>
      <c r="X713" s="88">
        <v>703</v>
      </c>
      <c r="Y713" s="66"/>
      <c r="Z713" s="16"/>
    </row>
    <row r="714" spans="1:26" s="12" customFormat="1" ht="13.5" hidden="1" customHeight="1">
      <c r="A714" s="18">
        <v>25</v>
      </c>
      <c r="B714" s="15">
        <v>1977</v>
      </c>
      <c r="C714" s="15">
        <v>9</v>
      </c>
      <c r="D714" s="18">
        <v>8</v>
      </c>
      <c r="E714" s="15">
        <v>298</v>
      </c>
      <c r="F714" s="19" t="s">
        <v>3352</v>
      </c>
      <c r="G714" s="16" t="s">
        <v>2683</v>
      </c>
      <c r="H714" s="17" t="s">
        <v>2771</v>
      </c>
      <c r="I714" s="115" t="str">
        <f t="shared" ca="1" si="106"/>
        <v>.</v>
      </c>
      <c r="J714" s="21" t="s">
        <v>1287</v>
      </c>
      <c r="K714" s="16" t="s">
        <v>1769</v>
      </c>
      <c r="L714" s="16" t="s">
        <v>2918</v>
      </c>
      <c r="M714" s="16" t="s">
        <v>183</v>
      </c>
      <c r="N714" s="15">
        <v>2</v>
      </c>
      <c r="O714" s="15">
        <v>1976</v>
      </c>
      <c r="P714" s="15">
        <v>12</v>
      </c>
      <c r="Q714" s="18" t="s">
        <v>1343</v>
      </c>
      <c r="R714" s="18" t="s">
        <v>2091</v>
      </c>
      <c r="S714" s="54" t="s">
        <v>3332</v>
      </c>
      <c r="T714" s="54"/>
      <c r="U714" s="69">
        <v>291</v>
      </c>
      <c r="V714" s="45" t="str">
        <f t="shared" si="113"/>
        <v>体力低下精神薄弱者の体力低下減少</v>
      </c>
      <c r="W714" s="70"/>
      <c r="X714" s="88">
        <v>704</v>
      </c>
      <c r="Y714" s="66"/>
      <c r="Z714" s="16"/>
    </row>
    <row r="715" spans="1:26" s="12" customFormat="1" ht="13.5" hidden="1" customHeight="1">
      <c r="A715" s="18">
        <v>25</v>
      </c>
      <c r="B715" s="15">
        <v>1977</v>
      </c>
      <c r="C715" s="15">
        <v>9</v>
      </c>
      <c r="D715" s="18">
        <v>9</v>
      </c>
      <c r="E715" s="15">
        <v>299</v>
      </c>
      <c r="F715" s="19" t="s">
        <v>2684</v>
      </c>
      <c r="G715" s="16" t="s">
        <v>2685</v>
      </c>
      <c r="H715" s="17" t="s">
        <v>2771</v>
      </c>
      <c r="I715" s="115" t="str">
        <f t="shared" ca="1" si="106"/>
        <v>.</v>
      </c>
      <c r="J715" s="21" t="s">
        <v>1287</v>
      </c>
      <c r="K715" s="16" t="s">
        <v>1769</v>
      </c>
      <c r="L715" s="16" t="s">
        <v>2918</v>
      </c>
      <c r="M715" s="16" t="s">
        <v>183</v>
      </c>
      <c r="N715" s="15">
        <v>2</v>
      </c>
      <c r="O715" s="15">
        <v>1976</v>
      </c>
      <c r="P715" s="15">
        <v>12</v>
      </c>
      <c r="Q715" s="18" t="s">
        <v>1343</v>
      </c>
      <c r="R715" s="18" t="s">
        <v>2091</v>
      </c>
      <c r="S715" s="54" t="s">
        <v>3332</v>
      </c>
      <c r="T715" s="54"/>
      <c r="U715" s="69">
        <v>291</v>
      </c>
      <c r="V715" s="45" t="str">
        <f t="shared" si="113"/>
        <v>体力低下中高年者の体力</v>
      </c>
      <c r="W715" s="70"/>
      <c r="X715" s="88">
        <v>705</v>
      </c>
      <c r="Y715" s="66"/>
      <c r="Z715" s="16"/>
    </row>
    <row r="716" spans="1:26" s="12" customFormat="1" ht="13.5" hidden="1" customHeight="1">
      <c r="A716" s="18">
        <v>25</v>
      </c>
      <c r="B716" s="15">
        <v>1977</v>
      </c>
      <c r="C716" s="15">
        <v>9</v>
      </c>
      <c r="D716" s="18">
        <v>9</v>
      </c>
      <c r="E716" s="15">
        <v>299</v>
      </c>
      <c r="F716" s="19" t="s">
        <v>2686</v>
      </c>
      <c r="G716" s="16" t="s">
        <v>3353</v>
      </c>
      <c r="H716" s="17" t="s">
        <v>2771</v>
      </c>
      <c r="I716" s="115" t="str">
        <f t="shared" ref="I716:I779" ca="1" si="114">IF(OR($S$1,IF($N$2,OFFSET($O$2,0,ISERROR(FIND($F$2,OFFSET($G716,0,$T$2)))+$S$2),0)+IF($N$3,OFFSET($O$3,0,ISERROR(FIND($F$3,OFFSET($G716,0,$T$3)))+$S$3),0)+IF($N$4,OFFSET($O$4,0,ISERROR(FIND($F$4,OFFSET($G716,0,$T$4)))+$S$4),0)+IF($N$5,OFFSET($O$5,0,ISERROR(FIND($F$5,OFFSET($G716,0,$T$5)))+$S$5),0)+IF($N$6,OFFSET($O$6,0,ISERROR(FIND($F$6,OFFSET($G716,0,$T$6)))+$S$6),0)+IF($N$7,OFFSET($O$7,0,ISERROR(FIND($F$7,OFFSET($G716,0,$T$7)))+$S$7),0)+IF($N$8,OFFSET($O$8,0,ISERROR(FIND($F$8,OFFSET($G716,0,$T$8)))+$S$8),0)&gt;$Y$1),$W$28,$W$29)</f>
        <v>.</v>
      </c>
      <c r="J716" s="21" t="s">
        <v>1287</v>
      </c>
      <c r="K716" s="16" t="s">
        <v>1769</v>
      </c>
      <c r="L716" s="16" t="s">
        <v>2918</v>
      </c>
      <c r="M716" s="16" t="s">
        <v>183</v>
      </c>
      <c r="N716" s="15">
        <v>2</v>
      </c>
      <c r="O716" s="15">
        <v>1976</v>
      </c>
      <c r="P716" s="15">
        <v>12</v>
      </c>
      <c r="Q716" s="18" t="s">
        <v>1343</v>
      </c>
      <c r="R716" s="18" t="s">
        <v>2091</v>
      </c>
      <c r="S716" s="54" t="s">
        <v>3332</v>
      </c>
      <c r="T716" s="54"/>
      <c r="U716" s="69">
        <v>291</v>
      </c>
      <c r="V716" s="45" t="str">
        <f t="shared" si="113"/>
        <v>体力低下要手術患者の体力</v>
      </c>
      <c r="W716" s="70"/>
      <c r="X716" s="88">
        <v>706</v>
      </c>
      <c r="Y716" s="66"/>
      <c r="Z716" s="16"/>
    </row>
    <row r="717" spans="1:26" s="12" customFormat="1" ht="13.5" hidden="1" customHeight="1">
      <c r="A717" s="18">
        <v>25</v>
      </c>
      <c r="B717" s="15">
        <v>1977</v>
      </c>
      <c r="C717" s="15">
        <v>9</v>
      </c>
      <c r="D717" s="18">
        <v>9</v>
      </c>
      <c r="E717" s="15">
        <v>299</v>
      </c>
      <c r="F717" s="19" t="s">
        <v>2687</v>
      </c>
      <c r="G717" s="16" t="s">
        <v>2688</v>
      </c>
      <c r="H717" s="17" t="s">
        <v>2771</v>
      </c>
      <c r="I717" s="115" t="str">
        <f t="shared" ca="1" si="114"/>
        <v>.</v>
      </c>
      <c r="J717" s="21" t="s">
        <v>1287</v>
      </c>
      <c r="K717" s="16" t="s">
        <v>1769</v>
      </c>
      <c r="L717" s="16" t="s">
        <v>2918</v>
      </c>
      <c r="M717" s="16" t="s">
        <v>183</v>
      </c>
      <c r="N717" s="15">
        <v>2</v>
      </c>
      <c r="O717" s="15">
        <v>1976</v>
      </c>
      <c r="P717" s="15">
        <v>12</v>
      </c>
      <c r="Q717" s="18" t="s">
        <v>1343</v>
      </c>
      <c r="R717" s="18" t="s">
        <v>2091</v>
      </c>
      <c r="S717" s="54" t="s">
        <v>3332</v>
      </c>
      <c r="T717" s="54"/>
      <c r="U717" s="69">
        <v>291</v>
      </c>
      <c r="V717" s="45" t="str">
        <f t="shared" si="113"/>
        <v>体力低下体力低下の問題について</v>
      </c>
      <c r="W717" s="70"/>
      <c r="X717" s="88">
        <v>707</v>
      </c>
      <c r="Y717" s="66"/>
      <c r="Z717" s="16"/>
    </row>
    <row r="718" spans="1:26" s="12" customFormat="1" ht="13.5" hidden="1" customHeight="1">
      <c r="A718" s="18">
        <v>25</v>
      </c>
      <c r="B718" s="15">
        <v>1977</v>
      </c>
      <c r="C718" s="15">
        <v>9</v>
      </c>
      <c r="D718" s="18">
        <v>10</v>
      </c>
      <c r="E718" s="15">
        <v>300</v>
      </c>
      <c r="F718" s="18" t="s">
        <v>7044</v>
      </c>
      <c r="G718" s="16" t="s">
        <v>2689</v>
      </c>
      <c r="H718" s="17"/>
      <c r="I718" s="115" t="str">
        <f t="shared" ca="1" si="114"/>
        <v>.</v>
      </c>
      <c r="J718" s="21" t="s">
        <v>1287</v>
      </c>
      <c r="K718" s="16" t="s">
        <v>1769</v>
      </c>
      <c r="L718" s="16" t="s">
        <v>7004</v>
      </c>
      <c r="M718" s="16" t="s">
        <v>7078</v>
      </c>
      <c r="N718" s="15">
        <v>2</v>
      </c>
      <c r="O718" s="15">
        <v>1976</v>
      </c>
      <c r="P718" s="15">
        <v>12</v>
      </c>
      <c r="Q718" s="18" t="s">
        <v>1343</v>
      </c>
      <c r="R718" s="18" t="s">
        <v>2091</v>
      </c>
      <c r="S718" s="54" t="s">
        <v>3332</v>
      </c>
      <c r="T718" s="54"/>
      <c r="U718" s="69">
        <v>291</v>
      </c>
      <c r="V718" s="45" t="str">
        <f t="shared" si="113"/>
        <v>体力低下：司会のまとめ</v>
      </c>
      <c r="W718" s="70"/>
      <c r="X718" s="88">
        <v>708</v>
      </c>
      <c r="Y718" s="66"/>
      <c r="Z718" s="16"/>
    </row>
    <row r="719" spans="1:26" s="12" customFormat="1" ht="13.5" hidden="1" customHeight="1">
      <c r="A719" s="18">
        <v>25</v>
      </c>
      <c r="B719" s="15">
        <v>1977</v>
      </c>
      <c r="C719" s="15">
        <v>9</v>
      </c>
      <c r="D719" s="18">
        <v>10</v>
      </c>
      <c r="E719" s="15">
        <v>300</v>
      </c>
      <c r="F719" s="19" t="s">
        <v>2691</v>
      </c>
      <c r="G719" s="16" t="s">
        <v>2692</v>
      </c>
      <c r="H719" s="17" t="s">
        <v>2690</v>
      </c>
      <c r="I719" s="115" t="str">
        <f t="shared" ca="1" si="114"/>
        <v>.</v>
      </c>
      <c r="J719" s="21" t="s">
        <v>1287</v>
      </c>
      <c r="K719" s="16" t="s">
        <v>1769</v>
      </c>
      <c r="L719" s="16" t="s">
        <v>2918</v>
      </c>
      <c r="M719" s="16" t="s">
        <v>183</v>
      </c>
      <c r="N719" s="15">
        <v>2</v>
      </c>
      <c r="O719" s="15">
        <v>1976</v>
      </c>
      <c r="P719" s="15">
        <v>12</v>
      </c>
      <c r="Q719" s="18" t="s">
        <v>1343</v>
      </c>
      <c r="R719" s="18" t="s">
        <v>2091</v>
      </c>
      <c r="S719" s="54" t="s">
        <v>3332</v>
      </c>
      <c r="T719" s="54"/>
      <c r="U719" s="69">
        <v>291</v>
      </c>
      <c r="V719" s="45" t="str">
        <f t="shared" si="113"/>
        <v>心拍数オリンピック選手の12分間走における心拍数の変化について</v>
      </c>
      <c r="W719" s="70"/>
      <c r="X719" s="88">
        <v>709</v>
      </c>
      <c r="Y719" s="66"/>
      <c r="Z719" s="16"/>
    </row>
    <row r="720" spans="1:26" s="12" customFormat="1" ht="13.5" hidden="1" customHeight="1">
      <c r="A720" s="18">
        <v>25</v>
      </c>
      <c r="B720" s="15">
        <v>1977</v>
      </c>
      <c r="C720" s="15">
        <v>9</v>
      </c>
      <c r="D720" s="18">
        <v>11</v>
      </c>
      <c r="E720" s="15">
        <v>301</v>
      </c>
      <c r="F720" s="19" t="s">
        <v>3354</v>
      </c>
      <c r="G720" s="16" t="s">
        <v>2693</v>
      </c>
      <c r="H720" s="17" t="s">
        <v>2690</v>
      </c>
      <c r="I720" s="115" t="str">
        <f t="shared" ca="1" si="114"/>
        <v>.</v>
      </c>
      <c r="J720" s="21" t="s">
        <v>1287</v>
      </c>
      <c r="K720" s="16" t="s">
        <v>1769</v>
      </c>
      <c r="L720" s="16" t="s">
        <v>2918</v>
      </c>
      <c r="M720" s="16" t="s">
        <v>183</v>
      </c>
      <c r="N720" s="15">
        <v>2</v>
      </c>
      <c r="O720" s="15">
        <v>1976</v>
      </c>
      <c r="P720" s="15">
        <v>12</v>
      </c>
      <c r="Q720" s="18" t="s">
        <v>1343</v>
      </c>
      <c r="R720" s="18" t="s">
        <v>2091</v>
      </c>
      <c r="S720" s="54" t="s">
        <v>3332</v>
      </c>
      <c r="T720" s="54"/>
      <c r="U720" s="69">
        <v>291</v>
      </c>
      <c r="V720" s="45" t="str">
        <f t="shared" si="113"/>
        <v>心拍数PWC170の新測定法</v>
      </c>
      <c r="W720" s="70"/>
      <c r="X720" s="88">
        <v>710</v>
      </c>
      <c r="Y720" s="66"/>
      <c r="Z720" s="16"/>
    </row>
    <row r="721" spans="1:26" s="12" customFormat="1" ht="13.5" hidden="1" customHeight="1">
      <c r="A721" s="18">
        <v>25</v>
      </c>
      <c r="B721" s="15">
        <v>1977</v>
      </c>
      <c r="C721" s="15">
        <v>9</v>
      </c>
      <c r="D721" s="18">
        <v>11</v>
      </c>
      <c r="E721" s="15">
        <v>301</v>
      </c>
      <c r="F721" s="19" t="s">
        <v>2694</v>
      </c>
      <c r="G721" s="16" t="s">
        <v>2695</v>
      </c>
      <c r="H721" s="17" t="s">
        <v>2690</v>
      </c>
      <c r="I721" s="115" t="str">
        <f t="shared" ca="1" si="114"/>
        <v>.</v>
      </c>
      <c r="J721" s="21" t="s">
        <v>1287</v>
      </c>
      <c r="K721" s="16" t="s">
        <v>1769</v>
      </c>
      <c r="L721" s="16" t="s">
        <v>2918</v>
      </c>
      <c r="M721" s="16" t="s">
        <v>183</v>
      </c>
      <c r="N721" s="15">
        <v>2</v>
      </c>
      <c r="O721" s="15">
        <v>1976</v>
      </c>
      <c r="P721" s="15">
        <v>12</v>
      </c>
      <c r="Q721" s="18" t="s">
        <v>1343</v>
      </c>
      <c r="R721" s="18" t="s">
        <v>2091</v>
      </c>
      <c r="S721" s="54" t="s">
        <v>3332</v>
      </c>
      <c r="T721" s="54"/>
      <c r="U721" s="69">
        <v>291</v>
      </c>
      <c r="V721" s="45" t="str">
        <f t="shared" si="113"/>
        <v>心拍数運動強度としての心拍数</v>
      </c>
      <c r="W721" s="70"/>
      <c r="X721" s="88">
        <v>711</v>
      </c>
      <c r="Y721" s="66"/>
      <c r="Z721" s="16"/>
    </row>
    <row r="722" spans="1:26" s="12" customFormat="1" ht="13.5" hidden="1" customHeight="1">
      <c r="A722" s="18">
        <v>25</v>
      </c>
      <c r="B722" s="15">
        <v>1977</v>
      </c>
      <c r="C722" s="15">
        <v>9</v>
      </c>
      <c r="D722" s="18">
        <v>12</v>
      </c>
      <c r="E722" s="15">
        <v>302</v>
      </c>
      <c r="F722" s="19" t="s">
        <v>2696</v>
      </c>
      <c r="G722" s="16" t="s">
        <v>896</v>
      </c>
      <c r="H722" s="17" t="s">
        <v>2690</v>
      </c>
      <c r="I722" s="115" t="str">
        <f t="shared" ca="1" si="114"/>
        <v>.</v>
      </c>
      <c r="J722" s="21" t="s">
        <v>1287</v>
      </c>
      <c r="K722" s="16" t="s">
        <v>1769</v>
      </c>
      <c r="L722" s="16" t="s">
        <v>2918</v>
      </c>
      <c r="M722" s="16" t="s">
        <v>183</v>
      </c>
      <c r="N722" s="15">
        <v>2</v>
      </c>
      <c r="O722" s="15">
        <v>1976</v>
      </c>
      <c r="P722" s="15">
        <v>12</v>
      </c>
      <c r="Q722" s="18" t="s">
        <v>1343</v>
      </c>
      <c r="R722" s="18" t="s">
        <v>2091</v>
      </c>
      <c r="S722" s="54" t="s">
        <v>3332</v>
      </c>
      <c r="T722" s="54"/>
      <c r="U722" s="69">
        <v>291</v>
      </c>
      <c r="V722" s="45" t="str">
        <f t="shared" si="113"/>
        <v>心拍数心拍数によるエネルギー消費量の推定</v>
      </c>
      <c r="W722" s="70"/>
      <c r="X722" s="88">
        <v>712</v>
      </c>
      <c r="Y722" s="66"/>
      <c r="Z722" s="16"/>
    </row>
    <row r="723" spans="1:26" s="12" customFormat="1" ht="13.5" hidden="1" customHeight="1">
      <c r="A723" s="18">
        <v>25</v>
      </c>
      <c r="B723" s="15">
        <v>1977</v>
      </c>
      <c r="C723" s="15">
        <v>9</v>
      </c>
      <c r="D723" s="18">
        <v>12</v>
      </c>
      <c r="E723" s="15">
        <v>302</v>
      </c>
      <c r="F723" s="19" t="s">
        <v>2697</v>
      </c>
      <c r="G723" s="16" t="s">
        <v>3355</v>
      </c>
      <c r="H723" s="17" t="s">
        <v>2690</v>
      </c>
      <c r="I723" s="115" t="str">
        <f t="shared" ca="1" si="114"/>
        <v>.</v>
      </c>
      <c r="J723" s="21" t="s">
        <v>1287</v>
      </c>
      <c r="K723" s="16" t="s">
        <v>1769</v>
      </c>
      <c r="L723" s="16" t="s">
        <v>2918</v>
      </c>
      <c r="M723" s="16" t="s">
        <v>183</v>
      </c>
      <c r="N723" s="15">
        <v>2</v>
      </c>
      <c r="O723" s="15">
        <v>1976</v>
      </c>
      <c r="P723" s="15">
        <v>12</v>
      </c>
      <c r="Q723" s="18" t="s">
        <v>1343</v>
      </c>
      <c r="R723" s="18" t="s">
        <v>2091</v>
      </c>
      <c r="S723" s="54" t="s">
        <v>3332</v>
      </c>
      <c r="T723" s="54"/>
      <c r="U723" s="69">
        <v>291</v>
      </c>
      <c r="V723" s="45" t="str">
        <f t="shared" si="113"/>
        <v>心拍数心理的環境と心拍数</v>
      </c>
      <c r="W723" s="70"/>
      <c r="X723" s="88">
        <v>713</v>
      </c>
      <c r="Y723" s="66"/>
      <c r="Z723" s="16"/>
    </row>
    <row r="724" spans="1:26" s="12" customFormat="1" ht="13.5" hidden="1" customHeight="1">
      <c r="A724" s="18">
        <v>25</v>
      </c>
      <c r="B724" s="15">
        <v>1977</v>
      </c>
      <c r="C724" s="15">
        <v>9</v>
      </c>
      <c r="D724" s="18">
        <v>13</v>
      </c>
      <c r="E724" s="15">
        <v>303</v>
      </c>
      <c r="F724" s="19" t="s">
        <v>2698</v>
      </c>
      <c r="G724" s="16" t="s">
        <v>3356</v>
      </c>
      <c r="H724" s="17" t="s">
        <v>2690</v>
      </c>
      <c r="I724" s="115" t="str">
        <f t="shared" ca="1" si="114"/>
        <v>.</v>
      </c>
      <c r="J724" s="21" t="s">
        <v>1287</v>
      </c>
      <c r="K724" s="16" t="s">
        <v>1769</v>
      </c>
      <c r="L724" s="16" t="s">
        <v>2918</v>
      </c>
      <c r="M724" s="16" t="s">
        <v>1302</v>
      </c>
      <c r="N724" s="15">
        <v>2</v>
      </c>
      <c r="O724" s="15">
        <v>1976</v>
      </c>
      <c r="P724" s="15">
        <v>12</v>
      </c>
      <c r="Q724" s="18" t="s">
        <v>1343</v>
      </c>
      <c r="R724" s="18" t="s">
        <v>2091</v>
      </c>
      <c r="S724" s="54" t="s">
        <v>3332</v>
      </c>
      <c r="T724" s="54"/>
      <c r="U724" s="69">
        <v>291</v>
      </c>
      <c r="V724" s="45" t="str">
        <f t="shared" si="113"/>
        <v>心拍数小児の心拍異常について</v>
      </c>
      <c r="W724" s="70"/>
      <c r="X724" s="88">
        <v>714</v>
      </c>
      <c r="Y724" s="66"/>
      <c r="Z724" s="16"/>
    </row>
    <row r="725" spans="1:26" s="12" customFormat="1" ht="13.5" hidden="1" customHeight="1">
      <c r="A725" s="18">
        <v>25</v>
      </c>
      <c r="B725" s="15">
        <v>1977</v>
      </c>
      <c r="C725" s="15">
        <v>9</v>
      </c>
      <c r="D725" s="18">
        <v>13</v>
      </c>
      <c r="E725" s="15">
        <v>303</v>
      </c>
      <c r="F725" s="18" t="s">
        <v>7043</v>
      </c>
      <c r="G725" s="16" t="s">
        <v>2699</v>
      </c>
      <c r="H725" s="17"/>
      <c r="I725" s="115" t="str">
        <f t="shared" ca="1" si="114"/>
        <v>.</v>
      </c>
      <c r="J725" s="21" t="s">
        <v>1287</v>
      </c>
      <c r="K725" s="16" t="s">
        <v>1769</v>
      </c>
      <c r="L725" s="16" t="s">
        <v>7004</v>
      </c>
      <c r="M725" s="16" t="s">
        <v>7078</v>
      </c>
      <c r="N725" s="15">
        <v>2</v>
      </c>
      <c r="O725" s="15">
        <v>1976</v>
      </c>
      <c r="P725" s="15">
        <v>12</v>
      </c>
      <c r="Q725" s="18" t="s">
        <v>1343</v>
      </c>
      <c r="R725" s="18" t="s">
        <v>2091</v>
      </c>
      <c r="S725" s="54" t="s">
        <v>3332</v>
      </c>
      <c r="T725" s="54"/>
      <c r="U725" s="69">
        <v>291</v>
      </c>
      <c r="V725" s="45" t="str">
        <f t="shared" si="113"/>
        <v>心拍数：司会のまとめ</v>
      </c>
      <c r="W725" s="70"/>
      <c r="X725" s="88">
        <v>715</v>
      </c>
      <c r="Y725" s="66"/>
      <c r="Z725" s="16"/>
    </row>
    <row r="726" spans="1:26" ht="13.5" hidden="1" customHeight="1">
      <c r="A726" s="29">
        <f t="shared" ref="A726:A741" ca="1" si="115">IF(LEN($J726)&gt;0,IF($J726="●",K726,OFFSET(A726,IF(LEN(OFFSET(A726,-1,0))&gt;=1,-1,-2),0)),"")</f>
        <v>25</v>
      </c>
      <c r="B726" s="32">
        <f t="shared" ref="B726:B741" ca="1" si="116">IF(LEN($J726)&gt;0,IF($J726="●",N726,OFFSET(B726,IF(LEN(OFFSET(B726,-1,0))&gt;=1,-1,-2),0)),"")</f>
        <v>1977</v>
      </c>
      <c r="C726" s="32">
        <f t="shared" ref="C726:C741" ca="1" si="117">IF(LEN($J726)&gt;0,IF($J726="●",O726,OFFSET(C726,IF(LEN(OFFSET(C726,-1,0))&gt;=1,-1,-2),0)),"")</f>
        <v>9</v>
      </c>
      <c r="D726" s="28">
        <v>13</v>
      </c>
      <c r="E726" s="32">
        <f t="shared" ref="E726:E741" ca="1" si="118">IF(LEN($J726)&gt;0,IF($J726="●",U726,IF(LEN(D726)&gt;0,U726+D726-1,"")),"")</f>
        <v>303</v>
      </c>
      <c r="F726" s="40" t="s">
        <v>2700</v>
      </c>
      <c r="G726" s="40" t="s">
        <v>896</v>
      </c>
      <c r="H726" s="43" t="s">
        <v>7144</v>
      </c>
      <c r="I726" s="115" t="str">
        <f t="shared" ca="1" si="114"/>
        <v>.</v>
      </c>
      <c r="J726" s="40" t="s">
        <v>1700</v>
      </c>
      <c r="K726" s="40" t="s">
        <v>7208</v>
      </c>
      <c r="L726" s="43"/>
      <c r="M726" s="40" t="s">
        <v>7636</v>
      </c>
      <c r="N726" s="47"/>
      <c r="O726" s="47"/>
      <c r="P726" s="47"/>
      <c r="Q726" s="40"/>
      <c r="R726" s="40"/>
      <c r="S726" s="48" t="s">
        <v>1700</v>
      </c>
      <c r="T726" s="48"/>
      <c r="U726" s="31">
        <f t="shared" ref="U726:U741" ca="1" si="119">IF(LEN($J726)&gt;0,IF($J726="●",Q726,OFFSET(U726,IF(LEN(OFFSET(U726,-1,0))&gt;=1,-1,-2),0)),"")</f>
        <v>291</v>
      </c>
      <c r="V726" s="45" t="str">
        <f t="shared" si="113"/>
        <v>国際交流国際交流について</v>
      </c>
      <c r="W726" s="51"/>
      <c r="X726" s="88">
        <v>716</v>
      </c>
      <c r="Y726" s="65"/>
      <c r="Z726" s="46"/>
    </row>
    <row r="727" spans="1:26" ht="13.5" hidden="1" customHeight="1">
      <c r="A727" s="29">
        <f t="shared" ca="1" si="115"/>
        <v>25</v>
      </c>
      <c r="B727" s="32">
        <f t="shared" ca="1" si="116"/>
        <v>1977</v>
      </c>
      <c r="C727" s="32">
        <f t="shared" ca="1" si="117"/>
        <v>9</v>
      </c>
      <c r="D727" s="28">
        <v>14</v>
      </c>
      <c r="E727" s="32">
        <f t="shared" ca="1" si="118"/>
        <v>304</v>
      </c>
      <c r="F727" s="40" t="s">
        <v>2701</v>
      </c>
      <c r="G727" s="40" t="s">
        <v>1540</v>
      </c>
      <c r="H727" s="43"/>
      <c r="I727" s="115" t="str">
        <f t="shared" ca="1" si="114"/>
        <v>.</v>
      </c>
      <c r="J727" s="40" t="s">
        <v>1700</v>
      </c>
      <c r="K727" s="40" t="s">
        <v>1300</v>
      </c>
      <c r="L727" s="43"/>
      <c r="M727" s="40"/>
      <c r="N727" s="47"/>
      <c r="O727" s="47"/>
      <c r="P727" s="47"/>
      <c r="Q727" s="40"/>
      <c r="R727" s="40"/>
      <c r="S727" s="48"/>
      <c r="T727" s="48"/>
      <c r="U727" s="31">
        <f t="shared" ca="1" si="119"/>
        <v>291</v>
      </c>
      <c r="V727" s="45" t="str">
        <f t="shared" si="113"/>
        <v>お茶の水女子大学被服構成学研究室における体型研究</v>
      </c>
      <c r="W727" s="51"/>
      <c r="X727" s="88">
        <v>717</v>
      </c>
      <c r="Y727" s="65"/>
      <c r="Z727" s="46"/>
    </row>
    <row r="728" spans="1:26" ht="13.5" hidden="1" customHeight="1">
      <c r="A728" s="29">
        <f t="shared" ca="1" si="115"/>
        <v>25</v>
      </c>
      <c r="B728" s="32">
        <f t="shared" ca="1" si="116"/>
        <v>1977</v>
      </c>
      <c r="C728" s="32">
        <f t="shared" ca="1" si="117"/>
        <v>9</v>
      </c>
      <c r="D728" s="28">
        <v>14</v>
      </c>
      <c r="E728" s="32">
        <f t="shared" ca="1" si="118"/>
        <v>304</v>
      </c>
      <c r="F728" s="28" t="str">
        <f t="shared" ref="F728:F733" si="120">H728&amp;IF(LEN(O728)&gt;0,$W$18&amp;IF(LEN(O728)&gt;3,O728&amp;"年度","第"&amp;O728&amp;IF(LEN(P728)&gt;0,"期","回"))&amp;IF(LEN(P728)&gt;0,"第"&amp;P728&amp;"回",""),"")</f>
        <v>幹事会：第4期第1回</v>
      </c>
      <c r="G728" s="40"/>
      <c r="H728" s="40" t="s">
        <v>7101</v>
      </c>
      <c r="I728" s="115" t="str">
        <f t="shared" ca="1" si="114"/>
        <v>.</v>
      </c>
      <c r="J728" s="40" t="s">
        <v>7111</v>
      </c>
      <c r="K728" s="40" t="s">
        <v>1050</v>
      </c>
      <c r="L728" s="40" t="s">
        <v>7103</v>
      </c>
      <c r="M728" s="40"/>
      <c r="N728" s="47"/>
      <c r="O728" s="47">
        <v>4</v>
      </c>
      <c r="P728" s="47">
        <v>1</v>
      </c>
      <c r="Q728" s="40"/>
      <c r="R728" s="40"/>
      <c r="S728" s="48"/>
      <c r="T728" s="48"/>
      <c r="U728" s="31">
        <f t="shared" ca="1" si="119"/>
        <v>291</v>
      </c>
      <c r="V728" s="45" t="str">
        <f t="shared" si="113"/>
        <v>幹事会幹事会：第4期第1回</v>
      </c>
      <c r="W728" s="51"/>
      <c r="X728" s="88">
        <v>718</v>
      </c>
      <c r="Y728" s="65"/>
      <c r="Z728" s="46"/>
    </row>
    <row r="729" spans="1:26" ht="13.5" hidden="1" customHeight="1">
      <c r="A729" s="29">
        <f t="shared" ca="1" si="115"/>
        <v>25</v>
      </c>
      <c r="B729" s="32">
        <f t="shared" ca="1" si="116"/>
        <v>1977</v>
      </c>
      <c r="C729" s="32">
        <f t="shared" ca="1" si="117"/>
        <v>9</v>
      </c>
      <c r="D729" s="28">
        <v>15</v>
      </c>
      <c r="E729" s="32">
        <f t="shared" ca="1" si="118"/>
        <v>305</v>
      </c>
      <c r="F729" s="28" t="str">
        <f t="shared" si="120"/>
        <v>幹事会：第4期第2回</v>
      </c>
      <c r="G729" s="40"/>
      <c r="H729" s="40" t="s">
        <v>7101</v>
      </c>
      <c r="I729" s="115" t="str">
        <f t="shared" ca="1" si="114"/>
        <v>.</v>
      </c>
      <c r="J729" s="40" t="s">
        <v>7111</v>
      </c>
      <c r="K729" s="40" t="s">
        <v>1050</v>
      </c>
      <c r="L729" s="40" t="s">
        <v>7103</v>
      </c>
      <c r="M729" s="40"/>
      <c r="N729" s="47"/>
      <c r="O729" s="47">
        <v>4</v>
      </c>
      <c r="P729" s="47">
        <v>2</v>
      </c>
      <c r="Q729" s="40"/>
      <c r="R729" s="40"/>
      <c r="S729" s="48"/>
      <c r="T729" s="48"/>
      <c r="U729" s="31">
        <f t="shared" ca="1" si="119"/>
        <v>291</v>
      </c>
      <c r="V729" s="45" t="str">
        <f t="shared" si="113"/>
        <v>幹事会幹事会：第4期第2回</v>
      </c>
      <c r="W729" s="51"/>
      <c r="X729" s="88">
        <v>719</v>
      </c>
      <c r="Y729" s="65"/>
      <c r="Z729" s="46"/>
    </row>
    <row r="730" spans="1:26" ht="13.5" hidden="1" customHeight="1">
      <c r="A730" s="29">
        <f t="shared" ca="1" si="115"/>
        <v>25</v>
      </c>
      <c r="B730" s="32">
        <f t="shared" ca="1" si="116"/>
        <v>1977</v>
      </c>
      <c r="C730" s="32">
        <f t="shared" ca="1" si="117"/>
        <v>9</v>
      </c>
      <c r="D730" s="28">
        <v>15</v>
      </c>
      <c r="E730" s="32">
        <f t="shared" ca="1" si="118"/>
        <v>305</v>
      </c>
      <c r="F730" s="28" t="str">
        <f t="shared" si="120"/>
        <v>総会：第17回</v>
      </c>
      <c r="G730" s="40"/>
      <c r="H730" s="40" t="s">
        <v>7100</v>
      </c>
      <c r="I730" s="115" t="str">
        <f t="shared" ca="1" si="114"/>
        <v>.</v>
      </c>
      <c r="J730" s="40" t="s">
        <v>7111</v>
      </c>
      <c r="K730" s="40" t="s">
        <v>1050</v>
      </c>
      <c r="L730" s="40" t="s">
        <v>7100</v>
      </c>
      <c r="M730" s="40"/>
      <c r="N730" s="47"/>
      <c r="O730" s="47">
        <v>17</v>
      </c>
      <c r="P730" s="47"/>
      <c r="Q730" s="40"/>
      <c r="R730" s="40"/>
      <c r="S730" s="48"/>
      <c r="T730" s="48"/>
      <c r="U730" s="31">
        <f t="shared" ca="1" si="119"/>
        <v>291</v>
      </c>
      <c r="V730" s="45" t="str">
        <f t="shared" si="113"/>
        <v>総会総会：第17回</v>
      </c>
      <c r="W730" s="51"/>
      <c r="X730" s="88">
        <v>720</v>
      </c>
      <c r="Y730" s="65"/>
      <c r="Z730" s="46"/>
    </row>
    <row r="731" spans="1:26" ht="13.5" hidden="1" customHeight="1">
      <c r="A731" s="29">
        <f t="shared" ca="1" si="115"/>
        <v>25</v>
      </c>
      <c r="B731" s="32">
        <f t="shared" ca="1" si="116"/>
        <v>1977</v>
      </c>
      <c r="C731" s="32">
        <f t="shared" ca="1" si="117"/>
        <v>9</v>
      </c>
      <c r="D731" s="28">
        <v>15</v>
      </c>
      <c r="E731" s="32">
        <f t="shared" ca="1" si="118"/>
        <v>305</v>
      </c>
      <c r="F731" s="28" t="str">
        <f t="shared" si="120"/>
        <v>JHE編集会議：第12回</v>
      </c>
      <c r="G731" s="40"/>
      <c r="H731" s="40" t="s">
        <v>1148</v>
      </c>
      <c r="I731" s="115" t="str">
        <f t="shared" ca="1" si="114"/>
        <v>.</v>
      </c>
      <c r="J731" s="40" t="s">
        <v>7111</v>
      </c>
      <c r="K731" s="40" t="s">
        <v>1050</v>
      </c>
      <c r="L731" s="40" t="s">
        <v>7773</v>
      </c>
      <c r="M731" s="40"/>
      <c r="N731" s="47"/>
      <c r="O731" s="47">
        <v>12</v>
      </c>
      <c r="P731" s="47"/>
      <c r="Q731" s="40"/>
      <c r="R731" s="40"/>
      <c r="S731" s="48"/>
      <c r="T731" s="48"/>
      <c r="U731" s="31">
        <f t="shared" ca="1" si="119"/>
        <v>291</v>
      </c>
      <c r="V731" s="45" t="str">
        <f t="shared" si="113"/>
        <v>JHE編集会議JHE編集会議：第12回</v>
      </c>
      <c r="W731" s="51"/>
      <c r="X731" s="88">
        <v>721</v>
      </c>
      <c r="Y731" s="65"/>
      <c r="Z731" s="46"/>
    </row>
    <row r="732" spans="1:26" ht="13.5" hidden="1" customHeight="1">
      <c r="A732" s="29">
        <f t="shared" ca="1" si="115"/>
        <v>25</v>
      </c>
      <c r="B732" s="32">
        <f t="shared" ca="1" si="116"/>
        <v>1977</v>
      </c>
      <c r="C732" s="32">
        <f t="shared" ca="1" si="117"/>
        <v>9</v>
      </c>
      <c r="D732" s="28">
        <v>16</v>
      </c>
      <c r="E732" s="32">
        <f t="shared" ca="1" si="118"/>
        <v>306</v>
      </c>
      <c r="F732" s="28" t="str">
        <f t="shared" si="120"/>
        <v>JHE編集会議：第13回</v>
      </c>
      <c r="G732" s="40"/>
      <c r="H732" s="40" t="s">
        <v>1148</v>
      </c>
      <c r="I732" s="115" t="str">
        <f t="shared" ca="1" si="114"/>
        <v>.</v>
      </c>
      <c r="J732" s="40" t="s">
        <v>7111</v>
      </c>
      <c r="K732" s="40" t="s">
        <v>1050</v>
      </c>
      <c r="L732" s="40" t="s">
        <v>7773</v>
      </c>
      <c r="M732" s="40"/>
      <c r="N732" s="47"/>
      <c r="O732" s="47">
        <v>13</v>
      </c>
      <c r="P732" s="47"/>
      <c r="Q732" s="40"/>
      <c r="R732" s="40"/>
      <c r="S732" s="48"/>
      <c r="T732" s="48"/>
      <c r="U732" s="31">
        <f t="shared" ca="1" si="119"/>
        <v>291</v>
      </c>
      <c r="V732" s="45" t="str">
        <f t="shared" si="113"/>
        <v>JHE編集会議JHE編集会議：第13回</v>
      </c>
      <c r="W732" s="51"/>
      <c r="X732" s="88">
        <v>722</v>
      </c>
      <c r="Y732" s="65"/>
      <c r="Z732" s="46"/>
    </row>
    <row r="733" spans="1:26" ht="13.5" hidden="1" customHeight="1">
      <c r="A733" s="29">
        <f t="shared" ca="1" si="115"/>
        <v>25</v>
      </c>
      <c r="B733" s="32">
        <f t="shared" ca="1" si="116"/>
        <v>1977</v>
      </c>
      <c r="C733" s="32">
        <f t="shared" ca="1" si="117"/>
        <v>9</v>
      </c>
      <c r="D733" s="28">
        <v>16</v>
      </c>
      <c r="E733" s="32">
        <f t="shared" ca="1" si="118"/>
        <v>306</v>
      </c>
      <c r="F733" s="28" t="str">
        <f t="shared" si="120"/>
        <v>JHE編集会議：第14回</v>
      </c>
      <c r="G733" s="40"/>
      <c r="H733" s="40" t="s">
        <v>1148</v>
      </c>
      <c r="I733" s="115" t="str">
        <f t="shared" ca="1" si="114"/>
        <v>.</v>
      </c>
      <c r="J733" s="40" t="s">
        <v>7111</v>
      </c>
      <c r="K733" s="40" t="s">
        <v>1050</v>
      </c>
      <c r="L733" s="40" t="s">
        <v>7773</v>
      </c>
      <c r="M733" s="40"/>
      <c r="N733" s="47"/>
      <c r="O733" s="47">
        <v>14</v>
      </c>
      <c r="P733" s="47"/>
      <c r="Q733" s="40"/>
      <c r="R733" s="40"/>
      <c r="S733" s="48"/>
      <c r="T733" s="48"/>
      <c r="U733" s="31">
        <f t="shared" ca="1" si="119"/>
        <v>291</v>
      </c>
      <c r="V733" s="45" t="str">
        <f t="shared" si="113"/>
        <v>JHE編集会議JHE編集会議：第14回</v>
      </c>
      <c r="W733" s="51"/>
      <c r="X733" s="88">
        <v>723</v>
      </c>
      <c r="Y733" s="65"/>
      <c r="Z733" s="46"/>
    </row>
    <row r="734" spans="1:26" ht="13.5" hidden="1" customHeight="1">
      <c r="A734" s="29">
        <f t="shared" ca="1" si="115"/>
        <v>25</v>
      </c>
      <c r="B734" s="32">
        <f t="shared" ca="1" si="116"/>
        <v>1977</v>
      </c>
      <c r="C734" s="32">
        <f t="shared" ca="1" si="117"/>
        <v>9</v>
      </c>
      <c r="D734" s="28">
        <v>16</v>
      </c>
      <c r="E734" s="32">
        <f t="shared" ca="1" si="118"/>
        <v>306</v>
      </c>
      <c r="F734" s="40" t="s">
        <v>1541</v>
      </c>
      <c r="G734" s="40"/>
      <c r="H734" s="43"/>
      <c r="I734" s="115" t="str">
        <f t="shared" ca="1" si="114"/>
        <v>.</v>
      </c>
      <c r="J734" s="40" t="s">
        <v>1487</v>
      </c>
      <c r="K734" s="40" t="s">
        <v>2109</v>
      </c>
      <c r="L734" s="40" t="s">
        <v>7615</v>
      </c>
      <c r="M734" s="40" t="s">
        <v>2638</v>
      </c>
      <c r="N734" s="47">
        <v>3</v>
      </c>
      <c r="O734" s="47">
        <v>1977</v>
      </c>
      <c r="P734" s="47">
        <v>12</v>
      </c>
      <c r="Q734" s="40" t="s">
        <v>1544</v>
      </c>
      <c r="R734" s="40" t="s">
        <v>1545</v>
      </c>
      <c r="S734" s="48" t="s">
        <v>1546</v>
      </c>
      <c r="T734" s="48"/>
      <c r="U734" s="31">
        <f t="shared" ca="1" si="119"/>
        <v>291</v>
      </c>
      <c r="V734" s="45" t="str">
        <f t="shared" si="113"/>
        <v>第3回西日本地方会および研修会のお知らせ</v>
      </c>
      <c r="W734" s="51"/>
      <c r="X734" s="88">
        <v>724</v>
      </c>
      <c r="Y734" s="65"/>
      <c r="Z734" s="46"/>
    </row>
    <row r="735" spans="1:26" ht="13.5" hidden="1" customHeight="1">
      <c r="A735" s="29">
        <f t="shared" ca="1" si="115"/>
        <v>25</v>
      </c>
      <c r="B735" s="32">
        <f t="shared" ca="1" si="116"/>
        <v>1977</v>
      </c>
      <c r="C735" s="32">
        <f t="shared" ca="1" si="117"/>
        <v>9</v>
      </c>
      <c r="D735" s="28">
        <v>16</v>
      </c>
      <c r="E735" s="32">
        <f t="shared" ca="1" si="118"/>
        <v>306</v>
      </c>
      <c r="F735" s="40" t="s">
        <v>1542</v>
      </c>
      <c r="G735" s="40"/>
      <c r="H735" s="43"/>
      <c r="I735" s="115" t="str">
        <f t="shared" ca="1" si="114"/>
        <v>.</v>
      </c>
      <c r="J735" s="40" t="s">
        <v>1487</v>
      </c>
      <c r="K735" s="40" t="s">
        <v>1491</v>
      </c>
      <c r="L735" s="40" t="s">
        <v>7615</v>
      </c>
      <c r="M735" s="40" t="s">
        <v>2638</v>
      </c>
      <c r="N735" s="47">
        <v>4</v>
      </c>
      <c r="O735" s="47">
        <v>1977</v>
      </c>
      <c r="P735" s="47">
        <v>12</v>
      </c>
      <c r="Q735" s="40" t="s">
        <v>1543</v>
      </c>
      <c r="R735" s="40" t="s">
        <v>2317</v>
      </c>
      <c r="S735" s="48" t="s">
        <v>1836</v>
      </c>
      <c r="T735" s="48"/>
      <c r="U735" s="31">
        <f t="shared" ca="1" si="119"/>
        <v>291</v>
      </c>
      <c r="V735" s="45" t="str">
        <f t="shared" si="113"/>
        <v>関東地方会1977年秋季例会のお知らせ</v>
      </c>
      <c r="W735" s="51"/>
      <c r="X735" s="88">
        <v>725</v>
      </c>
      <c r="Y735" s="65"/>
      <c r="Z735" s="46"/>
    </row>
    <row r="736" spans="1:26" ht="13.5" hidden="1" customHeight="1">
      <c r="A736" s="29">
        <f t="shared" ca="1" si="115"/>
        <v>25</v>
      </c>
      <c r="B736" s="32">
        <f t="shared" ca="1" si="116"/>
        <v>1977</v>
      </c>
      <c r="C736" s="32">
        <f t="shared" ca="1" si="117"/>
        <v>9</v>
      </c>
      <c r="D736" s="28">
        <v>16</v>
      </c>
      <c r="E736" s="32">
        <f t="shared" ca="1" si="118"/>
        <v>306</v>
      </c>
      <c r="F736" s="40" t="s">
        <v>1289</v>
      </c>
      <c r="G736" s="40"/>
      <c r="H736" s="43"/>
      <c r="I736" s="115" t="str">
        <f t="shared" ca="1" si="114"/>
        <v>.</v>
      </c>
      <c r="J736" s="40" t="s">
        <v>7111</v>
      </c>
      <c r="K736" s="40" t="s">
        <v>2762</v>
      </c>
      <c r="L736" s="40" t="s">
        <v>2724</v>
      </c>
      <c r="M736" s="40"/>
      <c r="N736" s="47"/>
      <c r="O736" s="47"/>
      <c r="P736" s="47"/>
      <c r="Q736" s="40"/>
      <c r="R736" s="40"/>
      <c r="S736" s="48"/>
      <c r="T736" s="48"/>
      <c r="U736" s="31">
        <f t="shared" ca="1" si="119"/>
        <v>291</v>
      </c>
      <c r="V736" s="45" t="str">
        <f t="shared" si="113"/>
        <v>編集後記</v>
      </c>
      <c r="W736" s="51"/>
      <c r="X736" s="88">
        <v>726</v>
      </c>
      <c r="Y736" s="65"/>
      <c r="Z736" s="46"/>
    </row>
    <row r="737" spans="1:26" ht="13.5" hidden="1" customHeight="1">
      <c r="A737" s="29" t="str">
        <f t="shared" ca="1" si="115"/>
        <v>26</v>
      </c>
      <c r="B737" s="32">
        <f t="shared" ca="1" si="116"/>
        <v>1977</v>
      </c>
      <c r="C737" s="32">
        <f t="shared" ca="1" si="117"/>
        <v>11</v>
      </c>
      <c r="D737" s="28">
        <v>0</v>
      </c>
      <c r="E737" s="32" t="str">
        <f t="shared" ca="1" si="118"/>
        <v>307</v>
      </c>
      <c r="F737" s="28" t="str">
        <f ca="1">$W$11&amp;$A737&amp;$W$12&amp;B737&amp;$W$13&amp;TEXT($C737,"00")&amp;$W$14&amp;TEXT($P737,"00")&amp;IF(LEN(U737)&gt;=1,$W$15&amp;$U737&amp;$W$16,"")&amp;$W$17&amp;$H737</f>
        <v>第26号1977年11/01[307]:働態学についての白昼夢／第12回大会</v>
      </c>
      <c r="G737" s="40"/>
      <c r="H737" s="43" t="s">
        <v>6856</v>
      </c>
      <c r="I737" s="115" t="str">
        <f t="shared" ca="1" si="114"/>
        <v>.</v>
      </c>
      <c r="J737" s="40" t="s">
        <v>1179</v>
      </c>
      <c r="K737" s="40" t="s">
        <v>1320</v>
      </c>
      <c r="L737" s="43"/>
      <c r="M737" s="40"/>
      <c r="N737" s="47">
        <v>1977</v>
      </c>
      <c r="O737" s="47">
        <v>11</v>
      </c>
      <c r="P737" s="47">
        <v>1</v>
      </c>
      <c r="Q737" s="40" t="s">
        <v>1547</v>
      </c>
      <c r="R737" s="40"/>
      <c r="S737" s="48"/>
      <c r="T737" s="48"/>
      <c r="U737" s="31" t="str">
        <f t="shared" ca="1" si="119"/>
        <v>307</v>
      </c>
      <c r="V737" s="45" t="str">
        <f t="shared" ca="1" si="113"/>
        <v>働態学についての白昼夢／第12回大会第26号1977年11/01[307]:働態学についての白昼夢／第12回大会</v>
      </c>
      <c r="W737" s="51"/>
      <c r="X737" s="88">
        <v>727</v>
      </c>
      <c r="Y737" s="65"/>
      <c r="Z737" s="46"/>
    </row>
    <row r="738" spans="1:26" ht="13.5" hidden="1" customHeight="1">
      <c r="A738" s="29" t="str">
        <f t="shared" ca="1" si="115"/>
        <v>26</v>
      </c>
      <c r="B738" s="32">
        <f t="shared" ca="1" si="116"/>
        <v>1977</v>
      </c>
      <c r="C738" s="32">
        <f t="shared" ca="1" si="117"/>
        <v>11</v>
      </c>
      <c r="D738" s="28">
        <v>1</v>
      </c>
      <c r="E738" s="32">
        <f t="shared" ca="1" si="118"/>
        <v>307</v>
      </c>
      <c r="F738" s="40" t="s">
        <v>1548</v>
      </c>
      <c r="G738" s="40" t="s">
        <v>1549</v>
      </c>
      <c r="H738" s="40" t="s">
        <v>2447</v>
      </c>
      <c r="I738" s="115" t="str">
        <f t="shared" ca="1" si="114"/>
        <v>.</v>
      </c>
      <c r="J738" s="40" t="s">
        <v>7205</v>
      </c>
      <c r="K738" s="40"/>
      <c r="L738" s="43"/>
      <c r="M738" s="40" t="s">
        <v>2303</v>
      </c>
      <c r="N738" s="47"/>
      <c r="O738" s="47"/>
      <c r="P738" s="47"/>
      <c r="Q738" s="40"/>
      <c r="R738" s="40"/>
      <c r="S738" s="48"/>
      <c r="T738" s="48"/>
      <c r="U738" s="31" t="str">
        <f t="shared" ca="1" si="119"/>
        <v>307</v>
      </c>
      <c r="V738" s="45" t="str">
        <f t="shared" si="113"/>
        <v>人類働態学働態学についての白昼夢</v>
      </c>
      <c r="W738" s="51"/>
      <c r="X738" s="88">
        <v>728</v>
      </c>
      <c r="Y738" s="65"/>
      <c r="Z738" s="46"/>
    </row>
    <row r="739" spans="1:26" ht="13.5" hidden="1" customHeight="1">
      <c r="A739" s="29" t="str">
        <f t="shared" ca="1" si="115"/>
        <v>26</v>
      </c>
      <c r="B739" s="32">
        <f t="shared" ca="1" si="116"/>
        <v>1977</v>
      </c>
      <c r="C739" s="32">
        <f t="shared" ca="1" si="117"/>
        <v>11</v>
      </c>
      <c r="D739" s="28">
        <v>2</v>
      </c>
      <c r="E739" s="32">
        <f t="shared" ca="1" si="118"/>
        <v>308</v>
      </c>
      <c r="F739" s="40" t="s">
        <v>1560</v>
      </c>
      <c r="G739" s="40" t="s">
        <v>1550</v>
      </c>
      <c r="H739" s="43" t="s">
        <v>7147</v>
      </c>
      <c r="I739" s="115" t="str">
        <f t="shared" ca="1" si="114"/>
        <v>.</v>
      </c>
      <c r="J739" s="40" t="s">
        <v>7205</v>
      </c>
      <c r="K739" s="40"/>
      <c r="L739" s="43" t="s">
        <v>2008</v>
      </c>
      <c r="M739" s="40"/>
      <c r="N739" s="47"/>
      <c r="O739" s="47"/>
      <c r="P739" s="47"/>
      <c r="Q739" s="40"/>
      <c r="R739" s="40"/>
      <c r="S739" s="48"/>
      <c r="T739" s="48"/>
      <c r="U739" s="31" t="str">
        <f t="shared" ca="1" si="119"/>
        <v>307</v>
      </c>
      <c r="V739" s="45" t="str">
        <f t="shared" si="113"/>
        <v>？働態の窓</v>
      </c>
      <c r="W739" s="51"/>
      <c r="X739" s="88">
        <v>729</v>
      </c>
      <c r="Y739" s="65"/>
      <c r="Z739" s="46"/>
    </row>
    <row r="740" spans="1:26" ht="13.5" hidden="1" customHeight="1">
      <c r="A740" s="29" t="str">
        <f t="shared" ca="1" si="115"/>
        <v>26</v>
      </c>
      <c r="B740" s="32">
        <f t="shared" ca="1" si="116"/>
        <v>1977</v>
      </c>
      <c r="C740" s="32">
        <f t="shared" ca="1" si="117"/>
        <v>11</v>
      </c>
      <c r="D740" s="28">
        <v>3</v>
      </c>
      <c r="E740" s="32">
        <f t="shared" ca="1" si="118"/>
        <v>309</v>
      </c>
      <c r="F740" s="28" t="str">
        <f>IF(RIGHT(L740,1)=$W$24,"",M740&amp;$W$25)&amp;J740&amp;$W$22&amp;K740&amp;IF(AND(LEN(N740)&gt;0,LEN(N740)&lt;4)," 第"&amp;N740&amp;$W$21,N740)&amp;$W$23&amp;O740&amp;"/"&amp;P740&amp;IF(RIGHT(L740,1)=$W$24,"/"&amp;Q740,"")&amp;"、"&amp;S740&amp;"、"&amp;R740&amp;IF(LEN(H740)&gt;0,$W$27&amp;H740,"")&amp;IF(RIGHT(L740,1)=$W$24,"",$W$26)</f>
        <v>大会．全 第12回　1977/4/8-9、長崎大学医学部、長崎市</v>
      </c>
      <c r="G740" s="40" t="s">
        <v>1555</v>
      </c>
      <c r="H740" s="41" t="s">
        <v>2820</v>
      </c>
      <c r="I740" s="115" t="str">
        <f t="shared" ca="1" si="114"/>
        <v>.</v>
      </c>
      <c r="J740" s="40" t="s">
        <v>252</v>
      </c>
      <c r="K740" s="40" t="s">
        <v>1194</v>
      </c>
      <c r="L740" s="40" t="s">
        <v>6942</v>
      </c>
      <c r="M740" s="40" t="s">
        <v>2742</v>
      </c>
      <c r="N740" s="47">
        <v>12</v>
      </c>
      <c r="O740" s="47">
        <v>1977</v>
      </c>
      <c r="P740" s="47">
        <v>4</v>
      </c>
      <c r="Q740" s="40" t="s">
        <v>1552</v>
      </c>
      <c r="R740" s="40" t="s">
        <v>1553</v>
      </c>
      <c r="S740" s="48" t="s">
        <v>1554</v>
      </c>
      <c r="T740" s="48"/>
      <c r="U740" s="31" t="str">
        <f t="shared" ca="1" si="119"/>
        <v>307</v>
      </c>
      <c r="V740" s="45" t="str">
        <f t="shared" si="113"/>
        <v>大会．全 第12回　1977/4/8-9、長崎大学医学部、長崎市</v>
      </c>
      <c r="W740" s="51"/>
      <c r="X740" s="88">
        <v>730</v>
      </c>
      <c r="Y740" s="65"/>
      <c r="Z740" s="46"/>
    </row>
    <row r="741" spans="1:26" ht="13.5" hidden="1" customHeight="1">
      <c r="A741" s="29" t="str">
        <f t="shared" ca="1" si="115"/>
        <v>26</v>
      </c>
      <c r="B741" s="32">
        <f t="shared" ca="1" si="116"/>
        <v>1977</v>
      </c>
      <c r="C741" s="32">
        <f t="shared" ca="1" si="117"/>
        <v>11</v>
      </c>
      <c r="D741" s="28">
        <v>5</v>
      </c>
      <c r="E741" s="32">
        <f t="shared" ca="1" si="118"/>
        <v>311</v>
      </c>
      <c r="F741" s="28" t="str">
        <f>M741&amp;"（"&amp;J741&amp;$W$19&amp;K741&amp;IF(LEN(N741)&gt;0," 第"&amp;N741&amp;$W$21,"")&amp;" "&amp;O741&amp;"/"&amp;P741&amp;$W$20&amp;S741&amp;IF(LEN(H741)&gt;0,$W$19&amp;H741,"")&amp;"）"</f>
        <v>抄録.まとめ（大会/全 第12回 1977/4、長崎大学医学部）</v>
      </c>
      <c r="G741" s="40" t="s">
        <v>1551</v>
      </c>
      <c r="H741" s="43"/>
      <c r="I741" s="115" t="str">
        <f t="shared" ca="1" si="114"/>
        <v>.</v>
      </c>
      <c r="J741" s="40" t="s">
        <v>252</v>
      </c>
      <c r="K741" s="40" t="s">
        <v>1194</v>
      </c>
      <c r="L741" s="40" t="s">
        <v>6939</v>
      </c>
      <c r="M741" s="16" t="s">
        <v>7078</v>
      </c>
      <c r="N741" s="47">
        <v>12</v>
      </c>
      <c r="O741" s="47">
        <v>1977</v>
      </c>
      <c r="P741" s="47">
        <v>4</v>
      </c>
      <c r="Q741" s="40" t="s">
        <v>1552</v>
      </c>
      <c r="R741" s="40" t="s">
        <v>1553</v>
      </c>
      <c r="S741" s="48" t="s">
        <v>1554</v>
      </c>
      <c r="T741" s="48"/>
      <c r="U741" s="31" t="str">
        <f t="shared" ca="1" si="119"/>
        <v>307</v>
      </c>
      <c r="V741" s="45" t="str">
        <f t="shared" si="113"/>
        <v>抄録.まとめ（大会/全 第12回 1977/4、長崎大学医学部）</v>
      </c>
      <c r="W741" s="51"/>
      <c r="X741" s="88">
        <v>731</v>
      </c>
      <c r="Y741" s="65"/>
      <c r="Z741" s="46"/>
    </row>
    <row r="742" spans="1:26" s="12" customFormat="1" ht="13.5" hidden="1" customHeight="1">
      <c r="A742" s="18">
        <v>26</v>
      </c>
      <c r="B742" s="15">
        <v>1977</v>
      </c>
      <c r="C742" s="15">
        <v>11</v>
      </c>
      <c r="D742" s="18">
        <v>3</v>
      </c>
      <c r="E742" s="15">
        <v>309</v>
      </c>
      <c r="F742" s="19" t="s">
        <v>3357</v>
      </c>
      <c r="G742" s="16" t="s">
        <v>3358</v>
      </c>
      <c r="H742" s="17"/>
      <c r="I742" s="115" t="str">
        <f t="shared" ca="1" si="114"/>
        <v>.</v>
      </c>
      <c r="J742" s="16" t="s">
        <v>2856</v>
      </c>
      <c r="K742" s="16" t="s">
        <v>1194</v>
      </c>
      <c r="L742" s="16" t="s">
        <v>2857</v>
      </c>
      <c r="M742" s="16" t="s">
        <v>1302</v>
      </c>
      <c r="N742" s="15">
        <v>12</v>
      </c>
      <c r="O742" s="15">
        <v>1977</v>
      </c>
      <c r="P742" s="15">
        <v>4</v>
      </c>
      <c r="Q742" s="16" t="s">
        <v>1552</v>
      </c>
      <c r="R742" s="18" t="s">
        <v>1553</v>
      </c>
      <c r="S742" s="54" t="s">
        <v>1554</v>
      </c>
      <c r="T742" s="54"/>
      <c r="U742" s="69">
        <v>307</v>
      </c>
      <c r="V742" s="45" t="str">
        <f t="shared" si="113"/>
        <v>B．リッチの身体づくり思想について</v>
      </c>
      <c r="W742" s="70"/>
      <c r="X742" s="88">
        <v>732</v>
      </c>
      <c r="Y742" s="66"/>
      <c r="Z742" s="16"/>
    </row>
    <row r="743" spans="1:26" s="12" customFormat="1" ht="13.5" hidden="1" customHeight="1">
      <c r="A743" s="18">
        <v>26</v>
      </c>
      <c r="B743" s="15">
        <v>1977</v>
      </c>
      <c r="C743" s="15">
        <v>11</v>
      </c>
      <c r="D743" s="18">
        <v>3</v>
      </c>
      <c r="E743" s="15">
        <v>309</v>
      </c>
      <c r="F743" s="19" t="s">
        <v>3359</v>
      </c>
      <c r="G743" s="16" t="s">
        <v>3360</v>
      </c>
      <c r="H743" s="17"/>
      <c r="I743" s="115" t="str">
        <f t="shared" ca="1" si="114"/>
        <v>.</v>
      </c>
      <c r="J743" s="16" t="s">
        <v>2856</v>
      </c>
      <c r="K743" s="16" t="s">
        <v>1194</v>
      </c>
      <c r="L743" s="16" t="s">
        <v>2857</v>
      </c>
      <c r="M743" s="16" t="s">
        <v>1302</v>
      </c>
      <c r="N743" s="15">
        <v>12</v>
      </c>
      <c r="O743" s="15">
        <v>1977</v>
      </c>
      <c r="P743" s="15">
        <v>4</v>
      </c>
      <c r="Q743" s="16" t="s">
        <v>1552</v>
      </c>
      <c r="R743" s="18" t="s">
        <v>1553</v>
      </c>
      <c r="S743" s="54" t="s">
        <v>1554</v>
      </c>
      <c r="T743" s="54"/>
      <c r="U743" s="69">
        <v>307</v>
      </c>
      <c r="V743" s="45" t="str">
        <f t="shared" si="113"/>
        <v>公認OL大会参加者の体力</v>
      </c>
      <c r="W743" s="70"/>
      <c r="X743" s="88">
        <v>733</v>
      </c>
      <c r="Y743" s="66"/>
      <c r="Z743" s="16"/>
    </row>
    <row r="744" spans="1:26" s="12" customFormat="1" ht="13.5" hidden="1" customHeight="1">
      <c r="A744" s="18">
        <v>26</v>
      </c>
      <c r="B744" s="15">
        <v>1977</v>
      </c>
      <c r="C744" s="15">
        <v>11</v>
      </c>
      <c r="D744" s="18">
        <v>3</v>
      </c>
      <c r="E744" s="15">
        <v>309</v>
      </c>
      <c r="F744" s="19" t="s">
        <v>3361</v>
      </c>
      <c r="G744" s="16" t="s">
        <v>3362</v>
      </c>
      <c r="H744" s="17"/>
      <c r="I744" s="115" t="str">
        <f t="shared" ca="1" si="114"/>
        <v>.</v>
      </c>
      <c r="J744" s="16" t="s">
        <v>2856</v>
      </c>
      <c r="K744" s="16" t="s">
        <v>1194</v>
      </c>
      <c r="L744" s="16" t="s">
        <v>2857</v>
      </c>
      <c r="M744" s="16" t="s">
        <v>1302</v>
      </c>
      <c r="N744" s="15">
        <v>12</v>
      </c>
      <c r="O744" s="15">
        <v>1977</v>
      </c>
      <c r="P744" s="15">
        <v>4</v>
      </c>
      <c r="Q744" s="16" t="s">
        <v>1552</v>
      </c>
      <c r="R744" s="18" t="s">
        <v>1553</v>
      </c>
      <c r="S744" s="54" t="s">
        <v>1554</v>
      </c>
      <c r="T744" s="54"/>
      <c r="U744" s="69">
        <v>307</v>
      </c>
      <c r="V744" s="45" t="str">
        <f t="shared" si="113"/>
        <v>モロッコ王国ラバット地区の児童生徒の長育について</v>
      </c>
      <c r="W744" s="70"/>
      <c r="X744" s="88">
        <v>734</v>
      </c>
      <c r="Y744" s="66"/>
      <c r="Z744" s="16"/>
    </row>
    <row r="745" spans="1:26" s="12" customFormat="1" ht="13.5" hidden="1" customHeight="1">
      <c r="A745" s="18">
        <v>26</v>
      </c>
      <c r="B745" s="15">
        <v>1977</v>
      </c>
      <c r="C745" s="15">
        <v>11</v>
      </c>
      <c r="D745" s="18">
        <v>3</v>
      </c>
      <c r="E745" s="15">
        <v>309</v>
      </c>
      <c r="F745" s="19" t="s">
        <v>3363</v>
      </c>
      <c r="G745" s="16" t="s">
        <v>3364</v>
      </c>
      <c r="H745" s="17"/>
      <c r="I745" s="115" t="str">
        <f t="shared" ca="1" si="114"/>
        <v>.</v>
      </c>
      <c r="J745" s="16" t="s">
        <v>2856</v>
      </c>
      <c r="K745" s="16" t="s">
        <v>1194</v>
      </c>
      <c r="L745" s="16" t="s">
        <v>2857</v>
      </c>
      <c r="M745" s="16" t="s">
        <v>1302</v>
      </c>
      <c r="N745" s="15">
        <v>12</v>
      </c>
      <c r="O745" s="15">
        <v>1977</v>
      </c>
      <c r="P745" s="15">
        <v>4</v>
      </c>
      <c r="Q745" s="16" t="s">
        <v>1552</v>
      </c>
      <c r="R745" s="18" t="s">
        <v>1553</v>
      </c>
      <c r="S745" s="54" t="s">
        <v>1554</v>
      </c>
      <c r="T745" s="54"/>
      <c r="U745" s="69">
        <v>307</v>
      </c>
      <c r="V745" s="45" t="str">
        <f t="shared" si="113"/>
        <v>握り型の形状と握力計把型の関連について</v>
      </c>
      <c r="W745" s="70"/>
      <c r="X745" s="88">
        <v>735</v>
      </c>
      <c r="Y745" s="66"/>
      <c r="Z745" s="16"/>
    </row>
    <row r="746" spans="1:26" s="12" customFormat="1" ht="13.5" hidden="1" customHeight="1">
      <c r="A746" s="18">
        <v>26</v>
      </c>
      <c r="B746" s="15">
        <v>1977</v>
      </c>
      <c r="C746" s="15">
        <v>11</v>
      </c>
      <c r="D746" s="18">
        <v>3</v>
      </c>
      <c r="E746" s="15">
        <v>309</v>
      </c>
      <c r="F746" s="19" t="s">
        <v>2858</v>
      </c>
      <c r="G746" s="16" t="s">
        <v>3001</v>
      </c>
      <c r="H746" s="17"/>
      <c r="I746" s="115" t="str">
        <f t="shared" ca="1" si="114"/>
        <v>.</v>
      </c>
      <c r="J746" s="16" t="s">
        <v>2856</v>
      </c>
      <c r="K746" s="16" t="s">
        <v>1194</v>
      </c>
      <c r="L746" s="16" t="s">
        <v>2857</v>
      </c>
      <c r="M746" s="16" t="s">
        <v>7078</v>
      </c>
      <c r="N746" s="15">
        <v>12</v>
      </c>
      <c r="O746" s="15">
        <v>1977</v>
      </c>
      <c r="P746" s="15">
        <v>4</v>
      </c>
      <c r="Q746" s="16" t="s">
        <v>1552</v>
      </c>
      <c r="R746" s="18" t="s">
        <v>1553</v>
      </c>
      <c r="S746" s="54" t="s">
        <v>1554</v>
      </c>
      <c r="T746" s="54"/>
      <c r="U746" s="69">
        <v>307</v>
      </c>
      <c r="V746" s="45" t="str">
        <f t="shared" si="113"/>
        <v>[概要]司会のまとめ</v>
      </c>
      <c r="W746" s="70"/>
      <c r="X746" s="88">
        <v>736</v>
      </c>
      <c r="Y746" s="66"/>
      <c r="Z746" s="16"/>
    </row>
    <row r="747" spans="1:26" s="12" customFormat="1" ht="13.5" hidden="1" customHeight="1">
      <c r="A747" s="18">
        <v>26</v>
      </c>
      <c r="B747" s="15">
        <v>1977</v>
      </c>
      <c r="C747" s="15">
        <v>11</v>
      </c>
      <c r="D747" s="18">
        <v>3</v>
      </c>
      <c r="E747" s="15">
        <v>309</v>
      </c>
      <c r="F747" s="19" t="s">
        <v>3365</v>
      </c>
      <c r="G747" s="16" t="s">
        <v>3366</v>
      </c>
      <c r="H747" s="17"/>
      <c r="I747" s="115" t="str">
        <f t="shared" ca="1" si="114"/>
        <v>.</v>
      </c>
      <c r="J747" s="16" t="s">
        <v>2856</v>
      </c>
      <c r="K747" s="16" t="s">
        <v>1194</v>
      </c>
      <c r="L747" s="16" t="s">
        <v>2857</v>
      </c>
      <c r="M747" s="16" t="s">
        <v>1302</v>
      </c>
      <c r="N747" s="15">
        <v>12</v>
      </c>
      <c r="O747" s="15">
        <v>1977</v>
      </c>
      <c r="P747" s="15">
        <v>4</v>
      </c>
      <c r="Q747" s="16" t="s">
        <v>1552</v>
      </c>
      <c r="R747" s="18" t="s">
        <v>1553</v>
      </c>
      <c r="S747" s="54" t="s">
        <v>1554</v>
      </c>
      <c r="T747" s="54"/>
      <c r="U747" s="69">
        <v>307</v>
      </c>
      <c r="V747" s="45" t="str">
        <f t="shared" si="113"/>
        <v>体前屈柔軟度についての一考察</v>
      </c>
      <c r="W747" s="70"/>
      <c r="X747" s="88">
        <v>737</v>
      </c>
      <c r="Y747" s="66"/>
      <c r="Z747" s="16"/>
    </row>
    <row r="748" spans="1:26" s="12" customFormat="1" ht="13.5" hidden="1" customHeight="1">
      <c r="A748" s="18">
        <v>26</v>
      </c>
      <c r="B748" s="15">
        <v>1977</v>
      </c>
      <c r="C748" s="15">
        <v>11</v>
      </c>
      <c r="D748" s="18">
        <v>3</v>
      </c>
      <c r="E748" s="15">
        <v>309</v>
      </c>
      <c r="F748" s="19" t="s">
        <v>3367</v>
      </c>
      <c r="G748" s="16" t="s">
        <v>3368</v>
      </c>
      <c r="H748" s="17"/>
      <c r="I748" s="115" t="str">
        <f t="shared" ca="1" si="114"/>
        <v>.</v>
      </c>
      <c r="J748" s="16" t="s">
        <v>2856</v>
      </c>
      <c r="K748" s="16" t="s">
        <v>1194</v>
      </c>
      <c r="L748" s="16" t="s">
        <v>2857</v>
      </c>
      <c r="M748" s="16" t="s">
        <v>1302</v>
      </c>
      <c r="N748" s="15">
        <v>12</v>
      </c>
      <c r="O748" s="15">
        <v>1977</v>
      </c>
      <c r="P748" s="15">
        <v>4</v>
      </c>
      <c r="Q748" s="16" t="s">
        <v>1552</v>
      </c>
      <c r="R748" s="18" t="s">
        <v>1553</v>
      </c>
      <c r="S748" s="54" t="s">
        <v>1554</v>
      </c>
      <c r="T748" s="54"/>
      <c r="U748" s="69">
        <v>307</v>
      </c>
      <c r="V748" s="45" t="str">
        <f t="shared" si="113"/>
        <v>運動実施と学習との関係（動物実験）</v>
      </c>
      <c r="W748" s="70"/>
      <c r="X748" s="88">
        <v>738</v>
      </c>
      <c r="Y748" s="66"/>
      <c r="Z748" s="16"/>
    </row>
    <row r="749" spans="1:26" s="12" customFormat="1" ht="13.5" hidden="1" customHeight="1">
      <c r="A749" s="18">
        <v>26</v>
      </c>
      <c r="B749" s="15">
        <v>1977</v>
      </c>
      <c r="C749" s="15">
        <v>11</v>
      </c>
      <c r="D749" s="18">
        <v>3</v>
      </c>
      <c r="E749" s="15">
        <v>309</v>
      </c>
      <c r="F749" s="19" t="s">
        <v>3369</v>
      </c>
      <c r="G749" s="16" t="s">
        <v>3370</v>
      </c>
      <c r="H749" s="17"/>
      <c r="I749" s="115" t="str">
        <f t="shared" ca="1" si="114"/>
        <v>.</v>
      </c>
      <c r="J749" s="16" t="s">
        <v>2856</v>
      </c>
      <c r="K749" s="16" t="s">
        <v>1194</v>
      </c>
      <c r="L749" s="16" t="s">
        <v>2857</v>
      </c>
      <c r="M749" s="16" t="s">
        <v>1302</v>
      </c>
      <c r="N749" s="15">
        <v>12</v>
      </c>
      <c r="O749" s="15">
        <v>1977</v>
      </c>
      <c r="P749" s="15">
        <v>4</v>
      </c>
      <c r="Q749" s="16" t="s">
        <v>1552</v>
      </c>
      <c r="R749" s="18" t="s">
        <v>1553</v>
      </c>
      <c r="S749" s="54" t="s">
        <v>1554</v>
      </c>
      <c r="T749" s="54"/>
      <c r="U749" s="69">
        <v>307</v>
      </c>
      <c r="V749" s="45" t="str">
        <f t="shared" si="113"/>
        <v>筋の発達と機能的差違</v>
      </c>
      <c r="W749" s="70"/>
      <c r="X749" s="88">
        <v>739</v>
      </c>
      <c r="Y749" s="66"/>
      <c r="Z749" s="16"/>
    </row>
    <row r="750" spans="1:26" s="12" customFormat="1" ht="13.5" hidden="1" customHeight="1">
      <c r="A750" s="18">
        <v>26</v>
      </c>
      <c r="B750" s="15">
        <v>1977</v>
      </c>
      <c r="C750" s="15">
        <v>11</v>
      </c>
      <c r="D750" s="18">
        <v>3</v>
      </c>
      <c r="E750" s="15">
        <v>309</v>
      </c>
      <c r="F750" s="19" t="s">
        <v>3371</v>
      </c>
      <c r="G750" s="16" t="s">
        <v>3372</v>
      </c>
      <c r="H750" s="17"/>
      <c r="I750" s="115" t="str">
        <f t="shared" ca="1" si="114"/>
        <v>.</v>
      </c>
      <c r="J750" s="16" t="s">
        <v>2856</v>
      </c>
      <c r="K750" s="16" t="s">
        <v>1194</v>
      </c>
      <c r="L750" s="16" t="s">
        <v>2857</v>
      </c>
      <c r="M750" s="16" t="s">
        <v>1302</v>
      </c>
      <c r="N750" s="15">
        <v>12</v>
      </c>
      <c r="O750" s="15">
        <v>1977</v>
      </c>
      <c r="P750" s="15">
        <v>4</v>
      </c>
      <c r="Q750" s="16" t="s">
        <v>1552</v>
      </c>
      <c r="R750" s="18" t="s">
        <v>1553</v>
      </c>
      <c r="S750" s="54" t="s">
        <v>1554</v>
      </c>
      <c r="T750" s="54"/>
      <c r="U750" s="69">
        <v>307</v>
      </c>
      <c r="V750" s="45" t="str">
        <f t="shared" si="113"/>
        <v>自転車エルゴメーター作業における肢運動自体のための仕事と効率</v>
      </c>
      <c r="W750" s="70"/>
      <c r="X750" s="88">
        <v>740</v>
      </c>
      <c r="Y750" s="66"/>
      <c r="Z750" s="16"/>
    </row>
    <row r="751" spans="1:26" s="12" customFormat="1" ht="13.5" hidden="1" customHeight="1">
      <c r="A751" s="18">
        <v>26</v>
      </c>
      <c r="B751" s="15">
        <v>1977</v>
      </c>
      <c r="C751" s="15">
        <v>11</v>
      </c>
      <c r="D751" s="18">
        <v>3</v>
      </c>
      <c r="E751" s="15">
        <v>309</v>
      </c>
      <c r="F751" s="19" t="s">
        <v>2858</v>
      </c>
      <c r="G751" s="16" t="s">
        <v>2924</v>
      </c>
      <c r="H751" s="17"/>
      <c r="I751" s="115" t="str">
        <f t="shared" ca="1" si="114"/>
        <v>.</v>
      </c>
      <c r="J751" s="16" t="s">
        <v>2856</v>
      </c>
      <c r="K751" s="16" t="s">
        <v>1194</v>
      </c>
      <c r="L751" s="16" t="s">
        <v>2857</v>
      </c>
      <c r="M751" s="16" t="s">
        <v>7078</v>
      </c>
      <c r="N751" s="15">
        <v>12</v>
      </c>
      <c r="O751" s="15">
        <v>1977</v>
      </c>
      <c r="P751" s="15">
        <v>4</v>
      </c>
      <c r="Q751" s="16" t="s">
        <v>1552</v>
      </c>
      <c r="R751" s="18" t="s">
        <v>1553</v>
      </c>
      <c r="S751" s="54" t="s">
        <v>1554</v>
      </c>
      <c r="T751" s="54"/>
      <c r="U751" s="69">
        <v>307</v>
      </c>
      <c r="V751" s="45" t="str">
        <f t="shared" si="113"/>
        <v>[概要]司会のまとめ</v>
      </c>
      <c r="W751" s="70"/>
      <c r="X751" s="88">
        <v>741</v>
      </c>
      <c r="Y751" s="66"/>
      <c r="Z751" s="16"/>
    </row>
    <row r="752" spans="1:26" s="12" customFormat="1" ht="13.5" hidden="1" customHeight="1">
      <c r="A752" s="18">
        <v>26</v>
      </c>
      <c r="B752" s="15">
        <v>1977</v>
      </c>
      <c r="C752" s="15">
        <v>11</v>
      </c>
      <c r="D752" s="18">
        <v>4</v>
      </c>
      <c r="E752" s="15">
        <v>310</v>
      </c>
      <c r="F752" s="19" t="s">
        <v>3373</v>
      </c>
      <c r="G752" s="16" t="s">
        <v>3374</v>
      </c>
      <c r="H752" s="17"/>
      <c r="I752" s="115" t="str">
        <f t="shared" ca="1" si="114"/>
        <v>.</v>
      </c>
      <c r="J752" s="16" t="s">
        <v>2856</v>
      </c>
      <c r="K752" s="16" t="s">
        <v>1194</v>
      </c>
      <c r="L752" s="16" t="s">
        <v>2857</v>
      </c>
      <c r="M752" s="16" t="s">
        <v>1302</v>
      </c>
      <c r="N752" s="15">
        <v>12</v>
      </c>
      <c r="O752" s="15">
        <v>1977</v>
      </c>
      <c r="P752" s="15">
        <v>4</v>
      </c>
      <c r="Q752" s="16" t="s">
        <v>1552</v>
      </c>
      <c r="R752" s="18" t="s">
        <v>1553</v>
      </c>
      <c r="S752" s="54" t="s">
        <v>1554</v>
      </c>
      <c r="T752" s="54"/>
      <c r="U752" s="69">
        <v>307</v>
      </c>
      <c r="V752" s="45" t="str">
        <f t="shared" si="113"/>
        <v>重量物の持ち上げ作業におけるHead Positionの役割</v>
      </c>
      <c r="W752" s="70"/>
      <c r="X752" s="88">
        <v>742</v>
      </c>
      <c r="Y752" s="66"/>
      <c r="Z752" s="16"/>
    </row>
    <row r="753" spans="1:26" s="12" customFormat="1" ht="13.5" hidden="1" customHeight="1">
      <c r="A753" s="18">
        <v>26</v>
      </c>
      <c r="B753" s="15">
        <v>1977</v>
      </c>
      <c r="C753" s="15">
        <v>11</v>
      </c>
      <c r="D753" s="18">
        <v>4</v>
      </c>
      <c r="E753" s="15">
        <v>310</v>
      </c>
      <c r="F753" s="19" t="s">
        <v>3375</v>
      </c>
      <c r="G753" s="16" t="s">
        <v>3376</v>
      </c>
      <c r="H753" s="17"/>
      <c r="I753" s="115" t="str">
        <f t="shared" ca="1" si="114"/>
        <v>.</v>
      </c>
      <c r="J753" s="16" t="s">
        <v>2856</v>
      </c>
      <c r="K753" s="16" t="s">
        <v>1194</v>
      </c>
      <c r="L753" s="16" t="s">
        <v>2857</v>
      </c>
      <c r="M753" s="16" t="s">
        <v>1302</v>
      </c>
      <c r="N753" s="15">
        <v>12</v>
      </c>
      <c r="O753" s="15">
        <v>1977</v>
      </c>
      <c r="P753" s="15">
        <v>4</v>
      </c>
      <c r="Q753" s="16" t="s">
        <v>1552</v>
      </c>
      <c r="R753" s="18" t="s">
        <v>1553</v>
      </c>
      <c r="S753" s="54" t="s">
        <v>1554</v>
      </c>
      <c r="T753" s="54"/>
      <c r="U753" s="69">
        <v>307</v>
      </c>
      <c r="V753" s="45" t="str">
        <f t="shared" si="113"/>
        <v>サルの姿勢と疲労</v>
      </c>
      <c r="W753" s="70"/>
      <c r="X753" s="88">
        <v>743</v>
      </c>
      <c r="Y753" s="66"/>
      <c r="Z753" s="16"/>
    </row>
    <row r="754" spans="1:26" s="12" customFormat="1" ht="13.5" hidden="1" customHeight="1">
      <c r="A754" s="18">
        <v>26</v>
      </c>
      <c r="B754" s="15">
        <v>1977</v>
      </c>
      <c r="C754" s="15">
        <v>11</v>
      </c>
      <c r="D754" s="18">
        <v>4</v>
      </c>
      <c r="E754" s="15">
        <v>310</v>
      </c>
      <c r="F754" s="19" t="s">
        <v>3377</v>
      </c>
      <c r="G754" s="16" t="s">
        <v>3287</v>
      </c>
      <c r="H754" s="17"/>
      <c r="I754" s="115" t="str">
        <f t="shared" ca="1" si="114"/>
        <v>.</v>
      </c>
      <c r="J754" s="16" t="s">
        <v>2856</v>
      </c>
      <c r="K754" s="16" t="s">
        <v>1194</v>
      </c>
      <c r="L754" s="16" t="s">
        <v>2857</v>
      </c>
      <c r="M754" s="16" t="s">
        <v>1302</v>
      </c>
      <c r="N754" s="15">
        <v>12</v>
      </c>
      <c r="O754" s="15">
        <v>1977</v>
      </c>
      <c r="P754" s="15">
        <v>4</v>
      </c>
      <c r="Q754" s="16" t="s">
        <v>1552</v>
      </c>
      <c r="R754" s="18" t="s">
        <v>1553</v>
      </c>
      <c r="S754" s="54" t="s">
        <v>1554</v>
      </c>
      <c r="T754" s="54"/>
      <c r="U754" s="69">
        <v>307</v>
      </c>
      <c r="V754" s="45" t="str">
        <f t="shared" si="113"/>
        <v>愁訴の推移</v>
      </c>
      <c r="W754" s="70"/>
      <c r="X754" s="88">
        <v>744</v>
      </c>
      <c r="Y754" s="66"/>
      <c r="Z754" s="16"/>
    </row>
    <row r="755" spans="1:26" s="12" customFormat="1" ht="13.5" hidden="1" customHeight="1">
      <c r="A755" s="18">
        <v>26</v>
      </c>
      <c r="B755" s="15">
        <v>1977</v>
      </c>
      <c r="C755" s="15">
        <v>11</v>
      </c>
      <c r="D755" s="18">
        <v>4</v>
      </c>
      <c r="E755" s="15">
        <v>310</v>
      </c>
      <c r="F755" s="19" t="s">
        <v>2858</v>
      </c>
      <c r="G755" s="16" t="s">
        <v>2867</v>
      </c>
      <c r="H755" s="17"/>
      <c r="I755" s="115" t="str">
        <f t="shared" ca="1" si="114"/>
        <v>.</v>
      </c>
      <c r="J755" s="16" t="s">
        <v>2856</v>
      </c>
      <c r="K755" s="16" t="s">
        <v>1194</v>
      </c>
      <c r="L755" s="16" t="s">
        <v>2857</v>
      </c>
      <c r="M755" s="16" t="s">
        <v>7078</v>
      </c>
      <c r="N755" s="15">
        <v>12</v>
      </c>
      <c r="O755" s="15">
        <v>1977</v>
      </c>
      <c r="P755" s="15">
        <v>4</v>
      </c>
      <c r="Q755" s="16" t="s">
        <v>1552</v>
      </c>
      <c r="R755" s="18" t="s">
        <v>1553</v>
      </c>
      <c r="S755" s="54" t="s">
        <v>1554</v>
      </c>
      <c r="T755" s="54"/>
      <c r="U755" s="69">
        <v>307</v>
      </c>
      <c r="V755" s="45" t="str">
        <f t="shared" ref="V755:V816" si="121">$H755&amp;$F755</f>
        <v>[概要]司会のまとめ</v>
      </c>
      <c r="W755" s="70"/>
      <c r="X755" s="88">
        <v>745</v>
      </c>
      <c r="Y755" s="66"/>
      <c r="Z755" s="16"/>
    </row>
    <row r="756" spans="1:26" s="12" customFormat="1" ht="13.5" hidden="1" customHeight="1">
      <c r="A756" s="18">
        <v>26</v>
      </c>
      <c r="B756" s="15">
        <v>1977</v>
      </c>
      <c r="C756" s="15">
        <v>11</v>
      </c>
      <c r="D756" s="18">
        <v>4</v>
      </c>
      <c r="E756" s="15">
        <v>310</v>
      </c>
      <c r="F756" s="19" t="s">
        <v>3378</v>
      </c>
      <c r="G756" s="16" t="s">
        <v>3379</v>
      </c>
      <c r="H756" s="17"/>
      <c r="I756" s="115" t="str">
        <f t="shared" ca="1" si="114"/>
        <v>.</v>
      </c>
      <c r="J756" s="16" t="s">
        <v>2856</v>
      </c>
      <c r="K756" s="16" t="s">
        <v>1194</v>
      </c>
      <c r="L756" s="16" t="s">
        <v>2857</v>
      </c>
      <c r="M756" s="16" t="s">
        <v>1302</v>
      </c>
      <c r="N756" s="15">
        <v>12</v>
      </c>
      <c r="O756" s="15">
        <v>1977</v>
      </c>
      <c r="P756" s="15">
        <v>4</v>
      </c>
      <c r="Q756" s="16" t="s">
        <v>1552</v>
      </c>
      <c r="R756" s="18" t="s">
        <v>1553</v>
      </c>
      <c r="S756" s="54" t="s">
        <v>1554</v>
      </c>
      <c r="T756" s="54"/>
      <c r="U756" s="69">
        <v>307</v>
      </c>
      <c r="V756" s="45" t="str">
        <f t="shared" si="121"/>
        <v>船員職業魅力の減少と先進海運国における対応策</v>
      </c>
      <c r="W756" s="70"/>
      <c r="X756" s="88">
        <v>746</v>
      </c>
      <c r="Y756" s="66"/>
      <c r="Z756" s="16"/>
    </row>
    <row r="757" spans="1:26" s="12" customFormat="1" ht="13.5" hidden="1" customHeight="1">
      <c r="A757" s="18">
        <v>26</v>
      </c>
      <c r="B757" s="15">
        <v>1977</v>
      </c>
      <c r="C757" s="15">
        <v>11</v>
      </c>
      <c r="D757" s="18">
        <v>4</v>
      </c>
      <c r="E757" s="15">
        <v>310</v>
      </c>
      <c r="F757" s="19" t="s">
        <v>3380</v>
      </c>
      <c r="G757" s="16" t="s">
        <v>3381</v>
      </c>
      <c r="H757" s="17"/>
      <c r="I757" s="115" t="str">
        <f t="shared" ca="1" si="114"/>
        <v>.</v>
      </c>
      <c r="J757" s="16" t="s">
        <v>2856</v>
      </c>
      <c r="K757" s="16" t="s">
        <v>1194</v>
      </c>
      <c r="L757" s="16" t="s">
        <v>2857</v>
      </c>
      <c r="M757" s="16" t="s">
        <v>1302</v>
      </c>
      <c r="N757" s="15">
        <v>12</v>
      </c>
      <c r="O757" s="15">
        <v>1977</v>
      </c>
      <c r="P757" s="15">
        <v>4</v>
      </c>
      <c r="Q757" s="16" t="s">
        <v>1552</v>
      </c>
      <c r="R757" s="18" t="s">
        <v>1553</v>
      </c>
      <c r="S757" s="54" t="s">
        <v>1554</v>
      </c>
      <c r="T757" s="54"/>
      <c r="U757" s="69">
        <v>307</v>
      </c>
      <c r="V757" s="45" t="str">
        <f t="shared" si="121"/>
        <v>超低温時の生体反応について</v>
      </c>
      <c r="W757" s="70"/>
      <c r="X757" s="88">
        <v>747</v>
      </c>
      <c r="Y757" s="66"/>
      <c r="Z757" s="16"/>
    </row>
    <row r="758" spans="1:26" s="12" customFormat="1" ht="13.5" hidden="1" customHeight="1">
      <c r="A758" s="18">
        <v>26</v>
      </c>
      <c r="B758" s="15">
        <v>1977</v>
      </c>
      <c r="C758" s="15">
        <v>11</v>
      </c>
      <c r="D758" s="18">
        <v>4</v>
      </c>
      <c r="E758" s="15">
        <v>310</v>
      </c>
      <c r="F758" s="19" t="s">
        <v>3382</v>
      </c>
      <c r="G758" s="16" t="s">
        <v>3383</v>
      </c>
      <c r="H758" s="17"/>
      <c r="I758" s="115" t="str">
        <f t="shared" ca="1" si="114"/>
        <v>.</v>
      </c>
      <c r="J758" s="16" t="s">
        <v>2856</v>
      </c>
      <c r="K758" s="16" t="s">
        <v>1194</v>
      </c>
      <c r="L758" s="16" t="s">
        <v>2857</v>
      </c>
      <c r="M758" s="16" t="s">
        <v>1302</v>
      </c>
      <c r="N758" s="15">
        <v>12</v>
      </c>
      <c r="O758" s="15">
        <v>1977</v>
      </c>
      <c r="P758" s="15">
        <v>4</v>
      </c>
      <c r="Q758" s="16" t="s">
        <v>1552</v>
      </c>
      <c r="R758" s="18" t="s">
        <v>1553</v>
      </c>
      <c r="S758" s="54" t="s">
        <v>1554</v>
      </c>
      <c r="T758" s="54"/>
      <c r="U758" s="69">
        <v>307</v>
      </c>
      <c r="V758" s="45" t="str">
        <f t="shared" si="121"/>
        <v>薬物服用時の自動車運転</v>
      </c>
      <c r="W758" s="70"/>
      <c r="X758" s="88">
        <v>748</v>
      </c>
      <c r="Y758" s="66"/>
      <c r="Z758" s="16"/>
    </row>
    <row r="759" spans="1:26" s="12" customFormat="1" ht="13.5" hidden="1" customHeight="1">
      <c r="A759" s="18">
        <v>26</v>
      </c>
      <c r="B759" s="15">
        <v>1977</v>
      </c>
      <c r="C759" s="15">
        <v>11</v>
      </c>
      <c r="D759" s="18">
        <v>4</v>
      </c>
      <c r="E759" s="15">
        <v>310</v>
      </c>
      <c r="F759" s="19" t="s">
        <v>3384</v>
      </c>
      <c r="G759" s="16" t="s">
        <v>3385</v>
      </c>
      <c r="H759" s="17"/>
      <c r="I759" s="115" t="str">
        <f t="shared" ca="1" si="114"/>
        <v>.</v>
      </c>
      <c r="J759" s="16" t="s">
        <v>2856</v>
      </c>
      <c r="K759" s="16" t="s">
        <v>1194</v>
      </c>
      <c r="L759" s="16" t="s">
        <v>2857</v>
      </c>
      <c r="M759" s="16" t="s">
        <v>1302</v>
      </c>
      <c r="N759" s="15">
        <v>12</v>
      </c>
      <c r="O759" s="15">
        <v>1977</v>
      </c>
      <c r="P759" s="15">
        <v>4</v>
      </c>
      <c r="Q759" s="16" t="s">
        <v>1552</v>
      </c>
      <c r="R759" s="18" t="s">
        <v>1553</v>
      </c>
      <c r="S759" s="54" t="s">
        <v>1554</v>
      </c>
      <c r="T759" s="54"/>
      <c r="U759" s="69">
        <v>307</v>
      </c>
      <c r="V759" s="45" t="str">
        <f t="shared" si="121"/>
        <v>運転中ドライバーの注視線測定</v>
      </c>
      <c r="W759" s="70"/>
      <c r="X759" s="88">
        <v>749</v>
      </c>
      <c r="Y759" s="66"/>
      <c r="Z759" s="16"/>
    </row>
    <row r="760" spans="1:26" s="12" customFormat="1" ht="13.5" hidden="1" customHeight="1">
      <c r="A760" s="18">
        <v>26</v>
      </c>
      <c r="B760" s="15">
        <v>1977</v>
      </c>
      <c r="C760" s="15">
        <v>11</v>
      </c>
      <c r="D760" s="18">
        <v>4</v>
      </c>
      <c r="E760" s="15">
        <v>310</v>
      </c>
      <c r="F760" s="19" t="s">
        <v>2858</v>
      </c>
      <c r="G760" s="16" t="s">
        <v>2843</v>
      </c>
      <c r="H760" s="17"/>
      <c r="I760" s="115" t="str">
        <f t="shared" ca="1" si="114"/>
        <v>.</v>
      </c>
      <c r="J760" s="16" t="s">
        <v>2856</v>
      </c>
      <c r="K760" s="16" t="s">
        <v>1194</v>
      </c>
      <c r="L760" s="16" t="s">
        <v>2857</v>
      </c>
      <c r="M760" s="16" t="s">
        <v>7078</v>
      </c>
      <c r="N760" s="15">
        <v>12</v>
      </c>
      <c r="O760" s="15">
        <v>1977</v>
      </c>
      <c r="P760" s="15">
        <v>4</v>
      </c>
      <c r="Q760" s="16" t="s">
        <v>1552</v>
      </c>
      <c r="R760" s="18" t="s">
        <v>1553</v>
      </c>
      <c r="S760" s="54" t="s">
        <v>1554</v>
      </c>
      <c r="T760" s="54"/>
      <c r="U760" s="69">
        <v>307</v>
      </c>
      <c r="V760" s="45" t="str">
        <f t="shared" si="121"/>
        <v>[概要]司会のまとめ</v>
      </c>
      <c r="W760" s="70"/>
      <c r="X760" s="88">
        <v>750</v>
      </c>
      <c r="Y760" s="66"/>
      <c r="Z760" s="16"/>
    </row>
    <row r="761" spans="1:26" s="12" customFormat="1" ht="13.5" hidden="1" customHeight="1">
      <c r="A761" s="18">
        <v>26</v>
      </c>
      <c r="B761" s="15">
        <v>1977</v>
      </c>
      <c r="C761" s="15">
        <v>11</v>
      </c>
      <c r="D761" s="18">
        <v>5</v>
      </c>
      <c r="E761" s="15">
        <v>311</v>
      </c>
      <c r="F761" s="19" t="s">
        <v>3386</v>
      </c>
      <c r="G761" s="16" t="s">
        <v>3387</v>
      </c>
      <c r="H761" s="17" t="s">
        <v>7083</v>
      </c>
      <c r="I761" s="115" t="str">
        <f t="shared" ca="1" si="114"/>
        <v>.</v>
      </c>
      <c r="J761" s="16" t="s">
        <v>1487</v>
      </c>
      <c r="K761" s="16" t="s">
        <v>1194</v>
      </c>
      <c r="L761" s="16" t="s">
        <v>7079</v>
      </c>
      <c r="M761" s="16" t="s">
        <v>1302</v>
      </c>
      <c r="N761" s="15">
        <v>12</v>
      </c>
      <c r="O761" s="15">
        <v>1977</v>
      </c>
      <c r="P761" s="15">
        <v>4</v>
      </c>
      <c r="Q761" s="16" t="s">
        <v>1552</v>
      </c>
      <c r="R761" s="18" t="s">
        <v>1553</v>
      </c>
      <c r="S761" s="54" t="s">
        <v>1554</v>
      </c>
      <c r="T761" s="54"/>
      <c r="U761" s="69">
        <v>307</v>
      </c>
      <c r="V761" s="45" t="str">
        <f t="shared" si="121"/>
        <v>特別講演日本人体型の時代的推移と地方的特長</v>
      </c>
      <c r="W761" s="70"/>
      <c r="X761" s="88">
        <v>751</v>
      </c>
      <c r="Y761" s="66"/>
      <c r="Z761" s="16"/>
    </row>
    <row r="762" spans="1:26" s="12" customFormat="1" ht="13.5" hidden="1" customHeight="1">
      <c r="A762" s="18">
        <v>26</v>
      </c>
      <c r="B762" s="15">
        <v>1977</v>
      </c>
      <c r="C762" s="15">
        <v>11</v>
      </c>
      <c r="D762" s="18">
        <v>5</v>
      </c>
      <c r="E762" s="15">
        <v>311</v>
      </c>
      <c r="F762" s="18" t="s">
        <v>7042</v>
      </c>
      <c r="G762" s="16" t="s">
        <v>3388</v>
      </c>
      <c r="H762" s="17"/>
      <c r="I762" s="115" t="str">
        <f t="shared" ca="1" si="114"/>
        <v>.</v>
      </c>
      <c r="J762" s="21" t="s">
        <v>2934</v>
      </c>
      <c r="K762" s="16" t="s">
        <v>1194</v>
      </c>
      <c r="L762" s="16" t="s">
        <v>7004</v>
      </c>
      <c r="M762" s="16" t="s">
        <v>7078</v>
      </c>
      <c r="N762" s="15">
        <v>12</v>
      </c>
      <c r="O762" s="15">
        <v>1977</v>
      </c>
      <c r="P762" s="15">
        <v>4</v>
      </c>
      <c r="Q762" s="16" t="s">
        <v>1552</v>
      </c>
      <c r="R762" s="18" t="s">
        <v>1553</v>
      </c>
      <c r="S762" s="54" t="s">
        <v>1554</v>
      </c>
      <c r="T762" s="54"/>
      <c r="U762" s="69">
        <v>307</v>
      </c>
      <c r="V762" s="45" t="str">
        <f t="shared" si="121"/>
        <v>近代農民の労働負担：司会のまとめ</v>
      </c>
      <c r="W762" s="70"/>
      <c r="X762" s="88">
        <v>752</v>
      </c>
      <c r="Y762" s="66"/>
      <c r="Z762" s="16"/>
    </row>
    <row r="763" spans="1:26" s="12" customFormat="1" ht="13.5" hidden="1" customHeight="1">
      <c r="A763" s="18">
        <v>26</v>
      </c>
      <c r="B763" s="15">
        <v>1977</v>
      </c>
      <c r="C763" s="15">
        <v>11</v>
      </c>
      <c r="D763" s="18">
        <v>5</v>
      </c>
      <c r="E763" s="15">
        <v>311</v>
      </c>
      <c r="F763" s="19" t="s">
        <v>3389</v>
      </c>
      <c r="G763" s="16" t="s">
        <v>3390</v>
      </c>
      <c r="H763" s="17" t="s">
        <v>1556</v>
      </c>
      <c r="I763" s="115" t="str">
        <f t="shared" ca="1" si="114"/>
        <v>.</v>
      </c>
      <c r="J763" s="21" t="s">
        <v>1287</v>
      </c>
      <c r="K763" s="16" t="s">
        <v>1194</v>
      </c>
      <c r="L763" s="16" t="s">
        <v>2918</v>
      </c>
      <c r="M763" s="16" t="s">
        <v>1302</v>
      </c>
      <c r="N763" s="15">
        <v>12</v>
      </c>
      <c r="O763" s="15">
        <v>1977</v>
      </c>
      <c r="P763" s="15">
        <v>4</v>
      </c>
      <c r="Q763" s="16" t="s">
        <v>1552</v>
      </c>
      <c r="R763" s="18" t="s">
        <v>1553</v>
      </c>
      <c r="S763" s="54" t="s">
        <v>1554</v>
      </c>
      <c r="T763" s="54"/>
      <c r="U763" s="69">
        <v>307</v>
      </c>
      <c r="V763" s="45" t="str">
        <f t="shared" si="121"/>
        <v>近代農民の労働負担農業「近代化」に伴う農民生活の変化と問題点</v>
      </c>
      <c r="W763" s="70"/>
      <c r="X763" s="88">
        <v>753</v>
      </c>
      <c r="Y763" s="66"/>
      <c r="Z763" s="16"/>
    </row>
    <row r="764" spans="1:26" s="12" customFormat="1" ht="13.5" hidden="1" customHeight="1">
      <c r="A764" s="18">
        <v>26</v>
      </c>
      <c r="B764" s="15">
        <v>1977</v>
      </c>
      <c r="C764" s="15">
        <v>11</v>
      </c>
      <c r="D764" s="18">
        <v>5</v>
      </c>
      <c r="E764" s="15">
        <v>311</v>
      </c>
      <c r="F764" s="19" t="s">
        <v>3391</v>
      </c>
      <c r="G764" s="16" t="s">
        <v>3392</v>
      </c>
      <c r="H764" s="17" t="s">
        <v>1556</v>
      </c>
      <c r="I764" s="115" t="str">
        <f t="shared" ca="1" si="114"/>
        <v>.</v>
      </c>
      <c r="J764" s="21" t="s">
        <v>1287</v>
      </c>
      <c r="K764" s="16" t="s">
        <v>1194</v>
      </c>
      <c r="L764" s="16" t="s">
        <v>2918</v>
      </c>
      <c r="M764" s="16" t="s">
        <v>1302</v>
      </c>
      <c r="N764" s="15">
        <v>12</v>
      </c>
      <c r="O764" s="15">
        <v>1977</v>
      </c>
      <c r="P764" s="15">
        <v>4</v>
      </c>
      <c r="Q764" s="16" t="s">
        <v>1552</v>
      </c>
      <c r="R764" s="18" t="s">
        <v>1553</v>
      </c>
      <c r="S764" s="54" t="s">
        <v>1554</v>
      </c>
      <c r="T764" s="54"/>
      <c r="U764" s="69">
        <v>307</v>
      </c>
      <c r="V764" s="45" t="str">
        <f t="shared" si="121"/>
        <v>近代農民の労働負担中九州地区農民における農業労働の実態とその労働生理学的考察</v>
      </c>
      <c r="W764" s="70"/>
      <c r="X764" s="88">
        <v>754</v>
      </c>
      <c r="Y764" s="66"/>
      <c r="Z764" s="16"/>
    </row>
    <row r="765" spans="1:26" s="12" customFormat="1" ht="13.5" hidden="1" customHeight="1">
      <c r="A765" s="18">
        <v>26</v>
      </c>
      <c r="B765" s="15">
        <v>1977</v>
      </c>
      <c r="C765" s="15">
        <v>11</v>
      </c>
      <c r="D765" s="18">
        <v>5</v>
      </c>
      <c r="E765" s="15">
        <v>311</v>
      </c>
      <c r="F765" s="19" t="s">
        <v>3393</v>
      </c>
      <c r="G765" s="16" t="s">
        <v>3394</v>
      </c>
      <c r="H765" s="17" t="s">
        <v>1556</v>
      </c>
      <c r="I765" s="115" t="str">
        <f t="shared" ca="1" si="114"/>
        <v>.</v>
      </c>
      <c r="J765" s="21" t="s">
        <v>1287</v>
      </c>
      <c r="K765" s="16" t="s">
        <v>1194</v>
      </c>
      <c r="L765" s="16" t="s">
        <v>2918</v>
      </c>
      <c r="M765" s="16" t="s">
        <v>1302</v>
      </c>
      <c r="N765" s="15">
        <v>12</v>
      </c>
      <c r="O765" s="15">
        <v>1977</v>
      </c>
      <c r="P765" s="15">
        <v>4</v>
      </c>
      <c r="Q765" s="16" t="s">
        <v>1552</v>
      </c>
      <c r="R765" s="18" t="s">
        <v>1553</v>
      </c>
      <c r="S765" s="54" t="s">
        <v>1554</v>
      </c>
      <c r="T765" s="54"/>
      <c r="U765" s="69">
        <v>307</v>
      </c>
      <c r="V765" s="45" t="str">
        <f t="shared" si="121"/>
        <v>近代農民の労働負担野菜・果樹等経営作物別の労働負担</v>
      </c>
      <c r="W765" s="70"/>
      <c r="X765" s="88">
        <v>755</v>
      </c>
      <c r="Y765" s="66"/>
      <c r="Z765" s="16"/>
    </row>
    <row r="766" spans="1:26" s="12" customFormat="1" ht="13.5" hidden="1" customHeight="1">
      <c r="A766" s="18">
        <v>26</v>
      </c>
      <c r="B766" s="15">
        <v>1977</v>
      </c>
      <c r="C766" s="15">
        <v>11</v>
      </c>
      <c r="D766" s="18">
        <v>5</v>
      </c>
      <c r="E766" s="15">
        <v>311</v>
      </c>
      <c r="F766" s="19" t="s">
        <v>3395</v>
      </c>
      <c r="G766" s="16" t="s">
        <v>3396</v>
      </c>
      <c r="H766" s="17" t="s">
        <v>1556</v>
      </c>
      <c r="I766" s="115" t="str">
        <f t="shared" ca="1" si="114"/>
        <v>.</v>
      </c>
      <c r="J766" s="21" t="s">
        <v>1287</v>
      </c>
      <c r="K766" s="16" t="s">
        <v>1194</v>
      </c>
      <c r="L766" s="16" t="s">
        <v>2918</v>
      </c>
      <c r="M766" s="16" t="s">
        <v>1302</v>
      </c>
      <c r="N766" s="15">
        <v>12</v>
      </c>
      <c r="O766" s="15">
        <v>1977</v>
      </c>
      <c r="P766" s="15">
        <v>4</v>
      </c>
      <c r="Q766" s="16" t="s">
        <v>1552</v>
      </c>
      <c r="R766" s="18" t="s">
        <v>1553</v>
      </c>
      <c r="S766" s="54" t="s">
        <v>1554</v>
      </c>
      <c r="T766" s="54"/>
      <c r="U766" s="69">
        <v>307</v>
      </c>
      <c r="V766" s="45" t="str">
        <f t="shared" si="121"/>
        <v>近代農民の労働負担長野県下の調査事例からみた農作業の機械化と労働負担</v>
      </c>
      <c r="W766" s="70"/>
      <c r="X766" s="88">
        <v>756</v>
      </c>
      <c r="Y766" s="66"/>
      <c r="Z766" s="16"/>
    </row>
    <row r="767" spans="1:26" s="12" customFormat="1" ht="13.5" hidden="1" customHeight="1">
      <c r="A767" s="18">
        <v>26</v>
      </c>
      <c r="B767" s="15">
        <v>1977</v>
      </c>
      <c r="C767" s="15">
        <v>11</v>
      </c>
      <c r="D767" s="18">
        <v>5</v>
      </c>
      <c r="E767" s="15">
        <v>311</v>
      </c>
      <c r="F767" s="19" t="s">
        <v>3397</v>
      </c>
      <c r="G767" s="16" t="s">
        <v>3398</v>
      </c>
      <c r="H767" s="17" t="s">
        <v>1556</v>
      </c>
      <c r="I767" s="115" t="str">
        <f t="shared" ca="1" si="114"/>
        <v>.</v>
      </c>
      <c r="J767" s="21" t="s">
        <v>1287</v>
      </c>
      <c r="K767" s="16" t="s">
        <v>1194</v>
      </c>
      <c r="L767" s="16" t="s">
        <v>2918</v>
      </c>
      <c r="M767" s="16" t="s">
        <v>1302</v>
      </c>
      <c r="N767" s="15">
        <v>12</v>
      </c>
      <c r="O767" s="15">
        <v>1977</v>
      </c>
      <c r="P767" s="15">
        <v>4</v>
      </c>
      <c r="Q767" s="16" t="s">
        <v>1552</v>
      </c>
      <c r="R767" s="18" t="s">
        <v>1553</v>
      </c>
      <c r="S767" s="54" t="s">
        <v>1554</v>
      </c>
      <c r="T767" s="54"/>
      <c r="U767" s="69">
        <v>307</v>
      </c>
      <c r="V767" s="45" t="str">
        <f t="shared" si="121"/>
        <v>近代農民の労働負担ハウス作業内の高温高湿対策</v>
      </c>
      <c r="W767" s="70"/>
      <c r="X767" s="88">
        <v>757</v>
      </c>
      <c r="Y767" s="66"/>
      <c r="Z767" s="16"/>
    </row>
    <row r="768" spans="1:26" s="12" customFormat="1" ht="13.5" hidden="1" customHeight="1">
      <c r="A768" s="18">
        <v>26</v>
      </c>
      <c r="B768" s="15">
        <v>1977</v>
      </c>
      <c r="C768" s="15">
        <v>11</v>
      </c>
      <c r="D768" s="18">
        <v>6</v>
      </c>
      <c r="E768" s="15">
        <v>312</v>
      </c>
      <c r="F768" s="18" t="s">
        <v>7041</v>
      </c>
      <c r="G768" s="16" t="s">
        <v>2841</v>
      </c>
      <c r="H768" s="17"/>
      <c r="I768" s="115" t="str">
        <f t="shared" ca="1" si="114"/>
        <v>.</v>
      </c>
      <c r="J768" s="21" t="s">
        <v>1287</v>
      </c>
      <c r="K768" s="16" t="s">
        <v>1194</v>
      </c>
      <c r="L768" s="16" t="s">
        <v>7004</v>
      </c>
      <c r="M768" s="16" t="s">
        <v>7078</v>
      </c>
      <c r="N768" s="15">
        <v>12</v>
      </c>
      <c r="O768" s="15">
        <v>1977</v>
      </c>
      <c r="P768" s="15">
        <v>4</v>
      </c>
      <c r="Q768" s="16" t="s">
        <v>1552</v>
      </c>
      <c r="R768" s="18" t="s">
        <v>1553</v>
      </c>
      <c r="S768" s="54" t="s">
        <v>1554</v>
      </c>
      <c r="T768" s="54"/>
      <c r="U768" s="69">
        <v>307</v>
      </c>
      <c r="V768" s="45" t="str">
        <f t="shared" si="121"/>
        <v>労働と睡眠：司会のまとめ</v>
      </c>
      <c r="W768" s="70"/>
      <c r="X768" s="88">
        <v>758</v>
      </c>
      <c r="Y768" s="66"/>
      <c r="Z768" s="16"/>
    </row>
    <row r="769" spans="1:26" s="12" customFormat="1" ht="13.5" hidden="1" customHeight="1">
      <c r="A769" s="18">
        <v>26</v>
      </c>
      <c r="B769" s="15">
        <v>1977</v>
      </c>
      <c r="C769" s="15">
        <v>11</v>
      </c>
      <c r="D769" s="18">
        <v>6</v>
      </c>
      <c r="E769" s="15">
        <v>312</v>
      </c>
      <c r="F769" s="19" t="s">
        <v>3399</v>
      </c>
      <c r="G769" s="16" t="s">
        <v>3400</v>
      </c>
      <c r="H769" s="17" t="s">
        <v>702</v>
      </c>
      <c r="I769" s="115" t="str">
        <f t="shared" ca="1" si="114"/>
        <v>.</v>
      </c>
      <c r="J769" s="21" t="s">
        <v>1287</v>
      </c>
      <c r="K769" s="16" t="s">
        <v>1194</v>
      </c>
      <c r="L769" s="16" t="s">
        <v>2918</v>
      </c>
      <c r="M769" s="16" t="s">
        <v>1302</v>
      </c>
      <c r="N769" s="15">
        <v>12</v>
      </c>
      <c r="O769" s="15">
        <v>1977</v>
      </c>
      <c r="P769" s="15">
        <v>4</v>
      </c>
      <c r="Q769" s="16" t="s">
        <v>1552</v>
      </c>
      <c r="R769" s="18" t="s">
        <v>1553</v>
      </c>
      <c r="S769" s="54" t="s">
        <v>1554</v>
      </c>
      <c r="T769" s="54"/>
      <c r="U769" s="69">
        <v>307</v>
      </c>
      <c r="V769" s="45" t="str">
        <f t="shared" si="121"/>
        <v>労働と睡眠不規則な魚撈作業と睡眠</v>
      </c>
      <c r="W769" s="70"/>
      <c r="X769" s="88">
        <v>759</v>
      </c>
      <c r="Y769" s="66"/>
      <c r="Z769" s="16"/>
    </row>
    <row r="770" spans="1:26" s="12" customFormat="1" ht="13.5" hidden="1" customHeight="1">
      <c r="A770" s="18">
        <v>26</v>
      </c>
      <c r="B770" s="15">
        <v>1977</v>
      </c>
      <c r="C770" s="15">
        <v>11</v>
      </c>
      <c r="D770" s="18">
        <v>6</v>
      </c>
      <c r="E770" s="15">
        <v>312</v>
      </c>
      <c r="F770" s="19" t="s">
        <v>3401</v>
      </c>
      <c r="G770" s="16" t="s">
        <v>3402</v>
      </c>
      <c r="H770" s="17" t="s">
        <v>702</v>
      </c>
      <c r="I770" s="115" t="str">
        <f t="shared" ca="1" si="114"/>
        <v>.</v>
      </c>
      <c r="J770" s="21" t="s">
        <v>1287</v>
      </c>
      <c r="K770" s="16" t="s">
        <v>1194</v>
      </c>
      <c r="L770" s="16" t="s">
        <v>2918</v>
      </c>
      <c r="M770" s="16" t="s">
        <v>1302</v>
      </c>
      <c r="N770" s="15">
        <v>12</v>
      </c>
      <c r="O770" s="15">
        <v>1977</v>
      </c>
      <c r="P770" s="15">
        <v>4</v>
      </c>
      <c r="Q770" s="16" t="s">
        <v>1552</v>
      </c>
      <c r="R770" s="18" t="s">
        <v>1553</v>
      </c>
      <c r="S770" s="54" t="s">
        <v>1554</v>
      </c>
      <c r="T770" s="54"/>
      <c r="U770" s="69">
        <v>307</v>
      </c>
      <c r="V770" s="45" t="str">
        <f t="shared" si="121"/>
        <v>労働と睡眠病院看護婦の交代制勤務における勤務間隔時間と睡眠負債について</v>
      </c>
      <c r="W770" s="70"/>
      <c r="X770" s="88">
        <v>760</v>
      </c>
      <c r="Y770" s="66"/>
      <c r="Z770" s="16"/>
    </row>
    <row r="771" spans="1:26" s="12" customFormat="1" ht="13.5" hidden="1" customHeight="1">
      <c r="A771" s="18">
        <v>26</v>
      </c>
      <c r="B771" s="15">
        <v>1977</v>
      </c>
      <c r="C771" s="15">
        <v>11</v>
      </c>
      <c r="D771" s="18">
        <v>6</v>
      </c>
      <c r="E771" s="15">
        <v>312</v>
      </c>
      <c r="F771" s="19" t="s">
        <v>3403</v>
      </c>
      <c r="G771" s="16" t="s">
        <v>3404</v>
      </c>
      <c r="H771" s="17" t="s">
        <v>702</v>
      </c>
      <c r="I771" s="115" t="str">
        <f t="shared" ca="1" si="114"/>
        <v>.</v>
      </c>
      <c r="J771" s="21" t="s">
        <v>1287</v>
      </c>
      <c r="K771" s="16" t="s">
        <v>1194</v>
      </c>
      <c r="L771" s="16" t="s">
        <v>2918</v>
      </c>
      <c r="M771" s="16" t="s">
        <v>1302</v>
      </c>
      <c r="N771" s="15">
        <v>12</v>
      </c>
      <c r="O771" s="15">
        <v>1977</v>
      </c>
      <c r="P771" s="15">
        <v>4</v>
      </c>
      <c r="Q771" s="16" t="s">
        <v>1552</v>
      </c>
      <c r="R771" s="18" t="s">
        <v>1553</v>
      </c>
      <c r="S771" s="54" t="s">
        <v>1554</v>
      </c>
      <c r="T771" s="54"/>
      <c r="U771" s="69">
        <v>307</v>
      </c>
      <c r="V771" s="45" t="str">
        <f t="shared" si="121"/>
        <v>労働と睡眠断眠時の視作業とまばたき</v>
      </c>
      <c r="W771" s="70"/>
      <c r="X771" s="88">
        <v>761</v>
      </c>
      <c r="Y771" s="66"/>
      <c r="Z771" s="16"/>
    </row>
    <row r="772" spans="1:26" s="12" customFormat="1" ht="13.5" hidden="1" customHeight="1">
      <c r="A772" s="18">
        <v>26</v>
      </c>
      <c r="B772" s="15">
        <v>1977</v>
      </c>
      <c r="C772" s="15">
        <v>11</v>
      </c>
      <c r="D772" s="18">
        <v>6</v>
      </c>
      <c r="E772" s="15">
        <v>312</v>
      </c>
      <c r="F772" s="19" t="s">
        <v>3405</v>
      </c>
      <c r="G772" s="16" t="s">
        <v>3406</v>
      </c>
      <c r="H772" s="17" t="s">
        <v>702</v>
      </c>
      <c r="I772" s="115" t="str">
        <f t="shared" ca="1" si="114"/>
        <v>.</v>
      </c>
      <c r="J772" s="21" t="s">
        <v>1287</v>
      </c>
      <c r="K772" s="16" t="s">
        <v>1194</v>
      </c>
      <c r="L772" s="16" t="s">
        <v>2918</v>
      </c>
      <c r="M772" s="16" t="s">
        <v>1302</v>
      </c>
      <c r="N772" s="15">
        <v>12</v>
      </c>
      <c r="O772" s="15">
        <v>1977</v>
      </c>
      <c r="P772" s="15">
        <v>4</v>
      </c>
      <c r="Q772" s="16" t="s">
        <v>1552</v>
      </c>
      <c r="R772" s="18" t="s">
        <v>1553</v>
      </c>
      <c r="S772" s="54" t="s">
        <v>1554</v>
      </c>
      <c r="T772" s="54"/>
      <c r="U772" s="69">
        <v>307</v>
      </c>
      <c r="V772" s="45" t="str">
        <f t="shared" si="121"/>
        <v>労働と睡眠ホルモン分泌からみた夜眠と昼眠</v>
      </c>
      <c r="W772" s="70"/>
      <c r="X772" s="88">
        <v>762</v>
      </c>
      <c r="Y772" s="66"/>
      <c r="Z772" s="16"/>
    </row>
    <row r="773" spans="1:26" s="12" customFormat="1" ht="13.5" hidden="1" customHeight="1">
      <c r="A773" s="18">
        <v>26</v>
      </c>
      <c r="B773" s="15">
        <v>1977</v>
      </c>
      <c r="C773" s="15">
        <v>11</v>
      </c>
      <c r="D773" s="18">
        <v>7</v>
      </c>
      <c r="E773" s="15">
        <v>313</v>
      </c>
      <c r="F773" s="18" t="s">
        <v>7040</v>
      </c>
      <c r="G773" s="16" t="s">
        <v>2901</v>
      </c>
      <c r="H773" s="17"/>
      <c r="I773" s="115" t="str">
        <f t="shared" ca="1" si="114"/>
        <v>.</v>
      </c>
      <c r="J773" s="21" t="s">
        <v>1287</v>
      </c>
      <c r="K773" s="16" t="s">
        <v>1194</v>
      </c>
      <c r="L773" s="16" t="s">
        <v>7004</v>
      </c>
      <c r="M773" s="16" t="s">
        <v>7078</v>
      </c>
      <c r="N773" s="15">
        <v>12</v>
      </c>
      <c r="O773" s="15">
        <v>1977</v>
      </c>
      <c r="P773" s="15">
        <v>4</v>
      </c>
      <c r="Q773" s="16" t="s">
        <v>1552</v>
      </c>
      <c r="R773" s="18" t="s">
        <v>1553</v>
      </c>
      <c r="S773" s="54" t="s">
        <v>1554</v>
      </c>
      <c r="T773" s="54"/>
      <c r="U773" s="69">
        <v>307</v>
      </c>
      <c r="V773" s="45" t="str">
        <f t="shared" si="121"/>
        <v>九州・沖縄の学童における体格の劣りとその背景：司会のまとめ</v>
      </c>
      <c r="W773" s="70"/>
      <c r="X773" s="88">
        <v>763</v>
      </c>
      <c r="Y773" s="66"/>
      <c r="Z773" s="16"/>
    </row>
    <row r="774" spans="1:26" s="12" customFormat="1" ht="13.5" hidden="1" customHeight="1">
      <c r="A774" s="18">
        <v>26</v>
      </c>
      <c r="B774" s="15">
        <v>1977</v>
      </c>
      <c r="C774" s="15">
        <v>11</v>
      </c>
      <c r="D774" s="18">
        <v>7</v>
      </c>
      <c r="E774" s="15">
        <v>313</v>
      </c>
      <c r="F774" s="19" t="s">
        <v>3407</v>
      </c>
      <c r="G774" s="16" t="s">
        <v>3408</v>
      </c>
      <c r="H774" s="17" t="s">
        <v>1557</v>
      </c>
      <c r="I774" s="115" t="str">
        <f t="shared" ca="1" si="114"/>
        <v>.</v>
      </c>
      <c r="J774" s="21" t="s">
        <v>1287</v>
      </c>
      <c r="K774" s="16" t="s">
        <v>1194</v>
      </c>
      <c r="L774" s="16" t="s">
        <v>2918</v>
      </c>
      <c r="M774" s="16" t="s">
        <v>1302</v>
      </c>
      <c r="N774" s="15">
        <v>12</v>
      </c>
      <c r="O774" s="15">
        <v>1977</v>
      </c>
      <c r="P774" s="15">
        <v>4</v>
      </c>
      <c r="Q774" s="16" t="s">
        <v>1552</v>
      </c>
      <c r="R774" s="18" t="s">
        <v>1553</v>
      </c>
      <c r="S774" s="54" t="s">
        <v>1554</v>
      </c>
      <c r="T774" s="54"/>
      <c r="U774" s="69">
        <v>307</v>
      </c>
      <c r="V774" s="45" t="str">
        <f t="shared" si="121"/>
        <v>九州・沖縄の学童における体格の劣りとその背景身体発育の年次的推移と地域差</v>
      </c>
      <c r="W774" s="70"/>
      <c r="X774" s="88">
        <v>764</v>
      </c>
      <c r="Y774" s="66"/>
      <c r="Z774" s="16"/>
    </row>
    <row r="775" spans="1:26" s="12" customFormat="1" ht="13.5" hidden="1" customHeight="1">
      <c r="A775" s="18">
        <v>26</v>
      </c>
      <c r="B775" s="15">
        <v>1977</v>
      </c>
      <c r="C775" s="15">
        <v>11</v>
      </c>
      <c r="D775" s="18">
        <v>7</v>
      </c>
      <c r="E775" s="15">
        <v>313</v>
      </c>
      <c r="F775" s="19" t="s">
        <v>3409</v>
      </c>
      <c r="G775" s="16" t="s">
        <v>3410</v>
      </c>
      <c r="H775" s="17" t="s">
        <v>1557</v>
      </c>
      <c r="I775" s="115" t="str">
        <f t="shared" ca="1" si="114"/>
        <v>.</v>
      </c>
      <c r="J775" s="21" t="s">
        <v>1287</v>
      </c>
      <c r="K775" s="16" t="s">
        <v>1194</v>
      </c>
      <c r="L775" s="16" t="s">
        <v>2918</v>
      </c>
      <c r="M775" s="16" t="s">
        <v>1302</v>
      </c>
      <c r="N775" s="15">
        <v>12</v>
      </c>
      <c r="O775" s="15">
        <v>1977</v>
      </c>
      <c r="P775" s="15">
        <v>4</v>
      </c>
      <c r="Q775" s="16" t="s">
        <v>1552</v>
      </c>
      <c r="R775" s="18" t="s">
        <v>1553</v>
      </c>
      <c r="S775" s="54" t="s">
        <v>1554</v>
      </c>
      <c r="T775" s="54"/>
      <c r="U775" s="69">
        <v>307</v>
      </c>
      <c r="V775" s="45" t="str">
        <f t="shared" si="121"/>
        <v>九州・沖縄の学童における体格の劣りとその背景長崎県児童生徒の体位較差とその背景</v>
      </c>
      <c r="W775" s="70"/>
      <c r="X775" s="88">
        <v>765</v>
      </c>
      <c r="Y775" s="66"/>
      <c r="Z775" s="16"/>
    </row>
    <row r="776" spans="1:26" s="12" customFormat="1" ht="13.5" hidden="1" customHeight="1">
      <c r="A776" s="18">
        <v>26</v>
      </c>
      <c r="B776" s="15">
        <v>1977</v>
      </c>
      <c r="C776" s="15">
        <v>11</v>
      </c>
      <c r="D776" s="18">
        <v>7</v>
      </c>
      <c r="E776" s="15">
        <v>313</v>
      </c>
      <c r="F776" s="19" t="s">
        <v>3411</v>
      </c>
      <c r="G776" s="16" t="s">
        <v>3412</v>
      </c>
      <c r="H776" s="17" t="s">
        <v>1557</v>
      </c>
      <c r="I776" s="115" t="str">
        <f t="shared" ca="1" si="114"/>
        <v>.</v>
      </c>
      <c r="J776" s="21" t="s">
        <v>1287</v>
      </c>
      <c r="K776" s="16" t="s">
        <v>1194</v>
      </c>
      <c r="L776" s="16" t="s">
        <v>2918</v>
      </c>
      <c r="M776" s="16" t="s">
        <v>1302</v>
      </c>
      <c r="N776" s="15">
        <v>12</v>
      </c>
      <c r="O776" s="15">
        <v>1977</v>
      </c>
      <c r="P776" s="15">
        <v>4</v>
      </c>
      <c r="Q776" s="16" t="s">
        <v>1552</v>
      </c>
      <c r="R776" s="18" t="s">
        <v>1553</v>
      </c>
      <c r="S776" s="54" t="s">
        <v>1554</v>
      </c>
      <c r="T776" s="54"/>
      <c r="U776" s="69">
        <v>307</v>
      </c>
      <c r="V776" s="45" t="str">
        <f t="shared" si="121"/>
        <v>九州・沖縄の学童における体格の劣りとその背景沖縄における学童の体位と栄養</v>
      </c>
      <c r="W776" s="70"/>
      <c r="X776" s="88">
        <v>766</v>
      </c>
      <c r="Y776" s="66"/>
      <c r="Z776" s="16"/>
    </row>
    <row r="777" spans="1:26" s="12" customFormat="1" ht="13.5" hidden="1" customHeight="1">
      <c r="A777" s="18">
        <v>26</v>
      </c>
      <c r="B777" s="15">
        <v>1977</v>
      </c>
      <c r="C777" s="15">
        <v>11</v>
      </c>
      <c r="D777" s="18">
        <v>7</v>
      </c>
      <c r="E777" s="15">
        <v>313</v>
      </c>
      <c r="F777" s="19" t="s">
        <v>3413</v>
      </c>
      <c r="G777" s="16" t="s">
        <v>3414</v>
      </c>
      <c r="H777" s="17" t="s">
        <v>1557</v>
      </c>
      <c r="I777" s="115" t="str">
        <f t="shared" ca="1" si="114"/>
        <v>.</v>
      </c>
      <c r="J777" s="21" t="s">
        <v>1287</v>
      </c>
      <c r="K777" s="16" t="s">
        <v>1194</v>
      </c>
      <c r="L777" s="16" t="s">
        <v>2918</v>
      </c>
      <c r="M777" s="16" t="s">
        <v>1302</v>
      </c>
      <c r="N777" s="15">
        <v>12</v>
      </c>
      <c r="O777" s="15">
        <v>1977</v>
      </c>
      <c r="P777" s="15">
        <v>4</v>
      </c>
      <c r="Q777" s="16" t="s">
        <v>1552</v>
      </c>
      <c r="R777" s="18" t="s">
        <v>1553</v>
      </c>
      <c r="S777" s="54" t="s">
        <v>1554</v>
      </c>
      <c r="T777" s="54"/>
      <c r="U777" s="69">
        <v>307</v>
      </c>
      <c r="V777" s="45" t="str">
        <f t="shared" si="121"/>
        <v>九州・沖縄の学童における体格の劣りとその背景九州地方の栄養摂取水準とその推移</v>
      </c>
      <c r="W777" s="70"/>
      <c r="X777" s="88">
        <v>767</v>
      </c>
      <c r="Y777" s="66"/>
      <c r="Z777" s="16"/>
    </row>
    <row r="778" spans="1:26" s="12" customFormat="1" ht="13.5" hidden="1" customHeight="1">
      <c r="A778" s="18">
        <v>26</v>
      </c>
      <c r="B778" s="15">
        <v>1977</v>
      </c>
      <c r="C778" s="15">
        <v>11</v>
      </c>
      <c r="D778" s="18">
        <v>7</v>
      </c>
      <c r="E778" s="15">
        <v>313</v>
      </c>
      <c r="F778" s="19" t="s">
        <v>3415</v>
      </c>
      <c r="G778" s="16" t="s">
        <v>3416</v>
      </c>
      <c r="H778" s="17" t="s">
        <v>1557</v>
      </c>
      <c r="I778" s="115" t="str">
        <f t="shared" ca="1" si="114"/>
        <v>.</v>
      </c>
      <c r="J778" s="21" t="s">
        <v>1287</v>
      </c>
      <c r="K778" s="16" t="s">
        <v>1194</v>
      </c>
      <c r="L778" s="16" t="s">
        <v>2918</v>
      </c>
      <c r="M778" s="16" t="s">
        <v>1302</v>
      </c>
      <c r="N778" s="15">
        <v>12</v>
      </c>
      <c r="O778" s="15">
        <v>1977</v>
      </c>
      <c r="P778" s="15">
        <v>4</v>
      </c>
      <c r="Q778" s="16" t="s">
        <v>1552</v>
      </c>
      <c r="R778" s="18" t="s">
        <v>1553</v>
      </c>
      <c r="S778" s="54" t="s">
        <v>1554</v>
      </c>
      <c r="T778" s="54"/>
      <c r="U778" s="69">
        <v>307</v>
      </c>
      <c r="V778" s="45" t="str">
        <f t="shared" si="121"/>
        <v>九州・沖縄の学童における体格の劣りとその背景県民力水準と食生活からみた九州・沖縄学童体位の劣り</v>
      </c>
      <c r="W778" s="70"/>
      <c r="X778" s="88">
        <v>768</v>
      </c>
      <c r="Y778" s="66"/>
      <c r="Z778" s="16"/>
    </row>
    <row r="779" spans="1:26" s="12" customFormat="1" ht="13.5" hidden="1" customHeight="1">
      <c r="A779" s="18">
        <v>26</v>
      </c>
      <c r="B779" s="15">
        <v>1977</v>
      </c>
      <c r="C779" s="15">
        <v>11</v>
      </c>
      <c r="D779" s="18">
        <v>7</v>
      </c>
      <c r="E779" s="15">
        <v>313</v>
      </c>
      <c r="F779" s="19" t="s">
        <v>3417</v>
      </c>
      <c r="G779" s="16" t="s">
        <v>3418</v>
      </c>
      <c r="H779" s="17" t="s">
        <v>1557</v>
      </c>
      <c r="I779" s="115" t="str">
        <f t="shared" ca="1" si="114"/>
        <v>.</v>
      </c>
      <c r="J779" s="21" t="s">
        <v>1287</v>
      </c>
      <c r="K779" s="16" t="s">
        <v>1194</v>
      </c>
      <c r="L779" s="16" t="s">
        <v>2918</v>
      </c>
      <c r="M779" s="16" t="s">
        <v>1302</v>
      </c>
      <c r="N779" s="15">
        <v>12</v>
      </c>
      <c r="O779" s="15">
        <v>1977</v>
      </c>
      <c r="P779" s="15">
        <v>4</v>
      </c>
      <c r="Q779" s="16" t="s">
        <v>1552</v>
      </c>
      <c r="R779" s="18" t="s">
        <v>1553</v>
      </c>
      <c r="S779" s="54" t="s">
        <v>1554</v>
      </c>
      <c r="T779" s="54"/>
      <c r="U779" s="69">
        <v>307</v>
      </c>
      <c r="V779" s="45" t="str">
        <f t="shared" si="121"/>
        <v>九州・沖縄の学童における体格の劣りとその背景過去における九州地方の栄養問題</v>
      </c>
      <c r="W779" s="70"/>
      <c r="X779" s="88">
        <v>769</v>
      </c>
      <c r="Y779" s="66"/>
      <c r="Z779" s="16"/>
    </row>
    <row r="780" spans="1:26" ht="13.5" hidden="1" customHeight="1">
      <c r="A780" s="29">
        <f t="shared" ref="A780:A809" ca="1" si="122">IF(LEN($J780)&gt;0,IF($J780="●",K780,OFFSET(A780,IF(LEN(OFFSET(A780,-1,0))&gt;=1,-1,-2),0)),"")</f>
        <v>26</v>
      </c>
      <c r="B780" s="32">
        <f t="shared" ref="B780:B809" ca="1" si="123">IF(LEN($J780)&gt;0,IF($J780="●",N780,OFFSET(B780,IF(LEN(OFFSET(B780,-1,0))&gt;=1,-1,-2),0)),"")</f>
        <v>1977</v>
      </c>
      <c r="C780" s="32">
        <f t="shared" ref="C780:C809" ca="1" si="124">IF(LEN($J780)&gt;0,IF($J780="●",O780,OFFSET(C780,IF(LEN(OFFSET(C780,-1,0))&gt;=1,-1,-2),0)),"")</f>
        <v>11</v>
      </c>
      <c r="D780" s="28">
        <v>7</v>
      </c>
      <c r="E780" s="32">
        <f t="shared" ref="E780:E811" ca="1" si="125">IF(LEN($J780)&gt;0,IF($J780="●",U780,IF(LEN(D780)&gt;0,U780+D780-1,"")),"")</f>
        <v>313</v>
      </c>
      <c r="F780" s="40" t="s">
        <v>1558</v>
      </c>
      <c r="G780" s="40" t="s">
        <v>1559</v>
      </c>
      <c r="H780" s="43" t="s">
        <v>7148</v>
      </c>
      <c r="I780" s="115" t="str">
        <f t="shared" ref="I780:I843" ca="1" si="126">IF(OR($S$1,IF($N$2,OFFSET($O$2,0,ISERROR(FIND($F$2,OFFSET($G780,0,$T$2)))+$S$2),0)+IF($N$3,OFFSET($O$3,0,ISERROR(FIND($F$3,OFFSET($G780,0,$T$3)))+$S$3),0)+IF($N$4,OFFSET($O$4,0,ISERROR(FIND($F$4,OFFSET($G780,0,$T$4)))+$S$4),0)+IF($N$5,OFFSET($O$5,0,ISERROR(FIND($F$5,OFFSET($G780,0,$T$5)))+$S$5),0)+IF($N$6,OFFSET($O$6,0,ISERROR(FIND($F$6,OFFSET($G780,0,$T$6)))+$S$6),0)+IF($N$7,OFFSET($O$7,0,ISERROR(FIND($F$7,OFFSET($G780,0,$T$7)))+$S$7),0)+IF($N$8,OFFSET($O$8,0,ISERROR(FIND($F$8,OFFSET($G780,0,$T$8)))+$S$8),0)&gt;$Y$1),$W$28,$W$29)</f>
        <v>.</v>
      </c>
      <c r="J780" s="40" t="s">
        <v>7205</v>
      </c>
      <c r="K780" s="40"/>
      <c r="L780" s="43" t="s">
        <v>810</v>
      </c>
      <c r="M780" s="40"/>
      <c r="N780" s="47"/>
      <c r="O780" s="47"/>
      <c r="P780" s="47"/>
      <c r="Q780" s="40"/>
      <c r="R780" s="40"/>
      <c r="S780" s="48"/>
      <c r="T780" s="48"/>
      <c r="U780" s="31">
        <f t="shared" ref="U780:U809" ca="1" si="127">IF(LEN($J780)&gt;0,IF($J780="●",Q780,OFFSET(U780,IF(LEN(OFFSET(U780,-1,0))&gt;=1,-1,-2),0)),"")</f>
        <v>307</v>
      </c>
      <c r="V780" s="45" t="str">
        <f t="shared" si="121"/>
        <v>人間成長アメリカでの子供たち</v>
      </c>
      <c r="W780" s="51"/>
      <c r="X780" s="88">
        <v>770</v>
      </c>
      <c r="Y780" s="65"/>
      <c r="Z780" s="46"/>
    </row>
    <row r="781" spans="1:26" ht="13.5" hidden="1" customHeight="1">
      <c r="A781" s="29">
        <f t="shared" ca="1" si="122"/>
        <v>26</v>
      </c>
      <c r="B781" s="32">
        <f t="shared" ca="1" si="123"/>
        <v>1977</v>
      </c>
      <c r="C781" s="32">
        <f t="shared" ca="1" si="124"/>
        <v>11</v>
      </c>
      <c r="D781" s="28">
        <v>8</v>
      </c>
      <c r="E781" s="32">
        <f t="shared" ca="1" si="125"/>
        <v>314</v>
      </c>
      <c r="F781" s="40" t="s">
        <v>1289</v>
      </c>
      <c r="G781" s="40"/>
      <c r="H781" s="43"/>
      <c r="I781" s="115" t="str">
        <f t="shared" ca="1" si="126"/>
        <v>.</v>
      </c>
      <c r="J781" s="40" t="s">
        <v>7111</v>
      </c>
      <c r="K781" s="40" t="s">
        <v>2762</v>
      </c>
      <c r="L781" s="40" t="s">
        <v>2724</v>
      </c>
      <c r="M781" s="40"/>
      <c r="N781" s="47"/>
      <c r="O781" s="47"/>
      <c r="P781" s="47"/>
      <c r="Q781" s="40"/>
      <c r="R781" s="40"/>
      <c r="S781" s="48"/>
      <c r="T781" s="48"/>
      <c r="U781" s="31">
        <f t="shared" ca="1" si="127"/>
        <v>307</v>
      </c>
      <c r="V781" s="45" t="str">
        <f t="shared" si="121"/>
        <v>編集後記</v>
      </c>
      <c r="W781" s="51"/>
      <c r="X781" s="88">
        <v>771</v>
      </c>
      <c r="Y781" s="65"/>
      <c r="Z781" s="46"/>
    </row>
    <row r="782" spans="1:26" ht="13.5" hidden="1" customHeight="1">
      <c r="A782" s="29" t="str">
        <f t="shared" ca="1" si="122"/>
        <v>27</v>
      </c>
      <c r="B782" s="32">
        <f t="shared" ca="1" si="123"/>
        <v>1978</v>
      </c>
      <c r="C782" s="32">
        <f t="shared" ca="1" si="124"/>
        <v>2</v>
      </c>
      <c r="D782" s="28">
        <v>0</v>
      </c>
      <c r="E782" s="32" t="str">
        <f t="shared" ca="1" si="125"/>
        <v>315</v>
      </c>
      <c r="F782" s="28" t="str">
        <f ca="1">$W$11&amp;$A782&amp;$W$12&amp;B782&amp;$W$13&amp;TEXT($C782,"00")&amp;$W$14&amp;TEXT($P782,"00")&amp;IF(LEN(U782)&gt;=1,$W$15&amp;$U782&amp;$W$16,"")&amp;$W$17&amp;$H782</f>
        <v>第27号1978年02/01[315]:人類働態研究への発想原点／JHE5.1,5.2</v>
      </c>
      <c r="G782" s="40"/>
      <c r="H782" s="43" t="s">
        <v>6857</v>
      </c>
      <c r="I782" s="115" t="str">
        <f t="shared" ca="1" si="126"/>
        <v>.</v>
      </c>
      <c r="J782" s="40" t="s">
        <v>1179</v>
      </c>
      <c r="K782" s="40" t="s">
        <v>1459</v>
      </c>
      <c r="L782" s="43"/>
      <c r="M782" s="40"/>
      <c r="N782" s="47">
        <v>1978</v>
      </c>
      <c r="O782" s="47">
        <v>2</v>
      </c>
      <c r="P782" s="47">
        <v>1</v>
      </c>
      <c r="Q782" s="40" t="s">
        <v>1561</v>
      </c>
      <c r="R782" s="40"/>
      <c r="S782" s="48"/>
      <c r="T782" s="48"/>
      <c r="U782" s="31" t="str">
        <f t="shared" ca="1" si="127"/>
        <v>315</v>
      </c>
      <c r="V782" s="45" t="str">
        <f t="shared" ca="1" si="121"/>
        <v>人類働態研究への発想原点／JHE5.1,5.2第27号1978年02/01[315]:人類働態研究への発想原点／JHE5.1,5.2</v>
      </c>
      <c r="W782" s="51"/>
      <c r="X782" s="88">
        <v>772</v>
      </c>
      <c r="Y782" s="65"/>
      <c r="Z782" s="46"/>
    </row>
    <row r="783" spans="1:26" ht="13.5" hidden="1" customHeight="1">
      <c r="A783" s="29" t="str">
        <f t="shared" ca="1" si="122"/>
        <v>27</v>
      </c>
      <c r="B783" s="32">
        <f t="shared" ca="1" si="123"/>
        <v>1978</v>
      </c>
      <c r="C783" s="32">
        <f t="shared" ca="1" si="124"/>
        <v>2</v>
      </c>
      <c r="D783" s="28">
        <v>1</v>
      </c>
      <c r="E783" s="32">
        <f t="shared" ca="1" si="125"/>
        <v>315</v>
      </c>
      <c r="F783" s="40" t="s">
        <v>1562</v>
      </c>
      <c r="G783" s="40" t="s">
        <v>8064</v>
      </c>
      <c r="H783" s="40" t="s">
        <v>2447</v>
      </c>
      <c r="I783" s="115" t="str">
        <f t="shared" ca="1" si="126"/>
        <v>.</v>
      </c>
      <c r="J783" s="40" t="s">
        <v>7205</v>
      </c>
      <c r="K783" s="40"/>
      <c r="L783" s="43"/>
      <c r="M783" s="40" t="s">
        <v>2303</v>
      </c>
      <c r="N783" s="47"/>
      <c r="O783" s="47"/>
      <c r="P783" s="47"/>
      <c r="Q783" s="40"/>
      <c r="R783" s="40"/>
      <c r="S783" s="48"/>
      <c r="T783" s="48"/>
      <c r="U783" s="31" t="str">
        <f t="shared" ca="1" si="127"/>
        <v>315</v>
      </c>
      <c r="V783" s="45" t="str">
        <f t="shared" si="121"/>
        <v>人類働態学人類働態研究への発想原点</v>
      </c>
      <c r="W783" s="51"/>
      <c r="X783" s="88">
        <v>773</v>
      </c>
      <c r="Y783" s="65"/>
      <c r="Z783" s="46"/>
    </row>
    <row r="784" spans="1:26" ht="13.5" hidden="1" customHeight="1">
      <c r="A784" s="29" t="str">
        <f t="shared" ca="1" si="122"/>
        <v>27</v>
      </c>
      <c r="B784" s="32">
        <f t="shared" ca="1" si="123"/>
        <v>1978</v>
      </c>
      <c r="C784" s="32">
        <f t="shared" ca="1" si="124"/>
        <v>2</v>
      </c>
      <c r="D784" s="28">
        <v>2</v>
      </c>
      <c r="E784" s="32">
        <f t="shared" ca="1" si="125"/>
        <v>316</v>
      </c>
      <c r="F784" s="40" t="s">
        <v>1563</v>
      </c>
      <c r="G784" s="40" t="s">
        <v>2683</v>
      </c>
      <c r="H784" s="43" t="s">
        <v>7149</v>
      </c>
      <c r="I784" s="115" t="str">
        <f t="shared" ca="1" si="126"/>
        <v>.</v>
      </c>
      <c r="J784" s="40" t="s">
        <v>7205</v>
      </c>
      <c r="K784" s="40"/>
      <c r="L784" s="43" t="s">
        <v>2008</v>
      </c>
      <c r="M784" s="40"/>
      <c r="N784" s="47"/>
      <c r="O784" s="47"/>
      <c r="P784" s="47"/>
      <c r="Q784" s="40"/>
      <c r="R784" s="40"/>
      <c r="S784" s="48"/>
      <c r="T784" s="48"/>
      <c r="U784" s="31" t="str">
        <f t="shared" ca="1" si="127"/>
        <v>315</v>
      </c>
      <c r="V784" s="45" t="str">
        <f t="shared" si="121"/>
        <v>？働態の窓（11）</v>
      </c>
      <c r="W784" s="51"/>
      <c r="X784" s="88">
        <v>774</v>
      </c>
      <c r="Y784" s="65"/>
      <c r="Z784" s="46"/>
    </row>
    <row r="785" spans="1:26" ht="13.5" hidden="1" customHeight="1">
      <c r="A785" s="29" t="str">
        <f t="shared" ca="1" si="122"/>
        <v>27</v>
      </c>
      <c r="B785" s="32">
        <f t="shared" ca="1" si="123"/>
        <v>1978</v>
      </c>
      <c r="C785" s="32">
        <f t="shared" ca="1" si="124"/>
        <v>2</v>
      </c>
      <c r="D785" s="28">
        <v>2</v>
      </c>
      <c r="E785" s="32">
        <f t="shared" ca="1" si="125"/>
        <v>316</v>
      </c>
      <c r="F785" s="28" t="str">
        <f>"J.H.E.（Vol."&amp;N785&amp;" No."&amp;O785&amp;", "&amp;P785&amp;"/"&amp;Q785&amp;"）"</f>
        <v>J.H.E.（Vol.5 No.1, 1976/9）</v>
      </c>
      <c r="G785" s="40"/>
      <c r="H785" s="43"/>
      <c r="I785" s="115" t="str">
        <f t="shared" ca="1" si="126"/>
        <v>.</v>
      </c>
      <c r="J785" s="40" t="s">
        <v>7111</v>
      </c>
      <c r="K785" s="40" t="s">
        <v>1199</v>
      </c>
      <c r="L785" s="40" t="s">
        <v>1921</v>
      </c>
      <c r="M785" s="40" t="s">
        <v>7108</v>
      </c>
      <c r="N785" s="47">
        <v>5</v>
      </c>
      <c r="O785" s="47">
        <v>1</v>
      </c>
      <c r="P785" s="47">
        <v>1976</v>
      </c>
      <c r="Q785" s="40" t="s">
        <v>1249</v>
      </c>
      <c r="R785" s="40"/>
      <c r="S785" s="48"/>
      <c r="T785" s="48"/>
      <c r="U785" s="31" t="str">
        <f t="shared" ca="1" si="127"/>
        <v>315</v>
      </c>
      <c r="V785" s="45" t="str">
        <f t="shared" si="121"/>
        <v>J.H.E.（Vol.5 No.1, 1976/9）</v>
      </c>
      <c r="W785" s="51"/>
      <c r="X785" s="88">
        <v>775</v>
      </c>
      <c r="Y785" s="65"/>
      <c r="Z785" s="46"/>
    </row>
    <row r="786" spans="1:26" ht="13.5" hidden="1" customHeight="1">
      <c r="A786" s="29" t="str">
        <f t="shared" ca="1" si="122"/>
        <v>27</v>
      </c>
      <c r="B786" s="32">
        <f t="shared" ca="1" si="123"/>
        <v>1978</v>
      </c>
      <c r="C786" s="32">
        <f t="shared" ca="1" si="124"/>
        <v>2</v>
      </c>
      <c r="D786" s="28">
        <v>4</v>
      </c>
      <c r="E786" s="32">
        <f t="shared" ca="1" si="125"/>
        <v>318</v>
      </c>
      <c r="F786" s="28" t="str">
        <f>"J.H.E.（Vol."&amp;N786&amp;" No."&amp;O786&amp;", "&amp;P786&amp;"/"&amp;Q786&amp;"）"</f>
        <v>J.H.E.（Vol.5 No.2, 1976/12）</v>
      </c>
      <c r="G786" s="40"/>
      <c r="H786" s="43"/>
      <c r="I786" s="115" t="str">
        <f t="shared" ca="1" si="126"/>
        <v>.</v>
      </c>
      <c r="J786" s="40" t="s">
        <v>7111</v>
      </c>
      <c r="K786" s="40" t="s">
        <v>1199</v>
      </c>
      <c r="L786" s="40" t="s">
        <v>1921</v>
      </c>
      <c r="M786" s="40" t="s">
        <v>7108</v>
      </c>
      <c r="N786" s="47">
        <v>5</v>
      </c>
      <c r="O786" s="47">
        <v>2</v>
      </c>
      <c r="P786" s="47">
        <v>1976</v>
      </c>
      <c r="Q786" s="40" t="s">
        <v>1330</v>
      </c>
      <c r="R786" s="40"/>
      <c r="S786" s="48"/>
      <c r="T786" s="48"/>
      <c r="U786" s="31" t="str">
        <f t="shared" ca="1" si="127"/>
        <v>315</v>
      </c>
      <c r="V786" s="45" t="str">
        <f t="shared" si="121"/>
        <v>J.H.E.（Vol.5 No.2, 1976/12）</v>
      </c>
      <c r="W786" s="51"/>
      <c r="X786" s="88">
        <v>776</v>
      </c>
      <c r="Y786" s="65"/>
      <c r="Z786" s="46"/>
    </row>
    <row r="787" spans="1:26" ht="13.5" hidden="1" customHeight="1">
      <c r="A787" s="29" t="str">
        <f t="shared" ca="1" si="122"/>
        <v>27</v>
      </c>
      <c r="B787" s="32">
        <f t="shared" ca="1" si="123"/>
        <v>1978</v>
      </c>
      <c r="C787" s="32">
        <f t="shared" ca="1" si="124"/>
        <v>2</v>
      </c>
      <c r="D787" s="28">
        <v>7</v>
      </c>
      <c r="E787" s="32">
        <f t="shared" ca="1" si="125"/>
        <v>321</v>
      </c>
      <c r="F787" s="40" t="s">
        <v>1564</v>
      </c>
      <c r="G787" s="40" t="s">
        <v>890</v>
      </c>
      <c r="H787" s="43" t="s">
        <v>7634</v>
      </c>
      <c r="I787" s="115" t="str">
        <f t="shared" ca="1" si="126"/>
        <v>.</v>
      </c>
      <c r="J787" s="40" t="s">
        <v>7205</v>
      </c>
      <c r="K787" s="40" t="s">
        <v>678</v>
      </c>
      <c r="L787" s="43" t="s">
        <v>810</v>
      </c>
      <c r="M787" s="40" t="s">
        <v>7635</v>
      </c>
      <c r="N787" s="47"/>
      <c r="O787" s="47"/>
      <c r="P787" s="47"/>
      <c r="Q787" s="40"/>
      <c r="R787" s="40"/>
      <c r="S787" s="48"/>
      <c r="T787" s="48"/>
      <c r="U787" s="31" t="str">
        <f t="shared" ca="1" si="127"/>
        <v>315</v>
      </c>
      <c r="V787" s="45" t="str">
        <f t="shared" si="121"/>
        <v>国際アジア労働フィリピンの工場衛生</v>
      </c>
      <c r="W787" s="51"/>
      <c r="X787" s="88">
        <v>777</v>
      </c>
      <c r="Y787" s="65"/>
      <c r="Z787" s="46"/>
    </row>
    <row r="788" spans="1:26" ht="13.5" hidden="1" customHeight="1">
      <c r="A788" s="29" t="str">
        <f t="shared" ca="1" si="122"/>
        <v>27</v>
      </c>
      <c r="B788" s="32">
        <f t="shared" ca="1" si="123"/>
        <v>1978</v>
      </c>
      <c r="C788" s="32">
        <f t="shared" ca="1" si="124"/>
        <v>2</v>
      </c>
      <c r="D788" s="28">
        <v>7</v>
      </c>
      <c r="E788" s="32">
        <f t="shared" ca="1" si="125"/>
        <v>321</v>
      </c>
      <c r="F788" s="40" t="s">
        <v>1565</v>
      </c>
      <c r="G788" s="40" t="s">
        <v>1566</v>
      </c>
      <c r="H788" s="43"/>
      <c r="I788" s="115" t="str">
        <f t="shared" ca="1" si="126"/>
        <v>.</v>
      </c>
      <c r="J788" s="40" t="s">
        <v>1700</v>
      </c>
      <c r="K788" s="40" t="s">
        <v>1300</v>
      </c>
      <c r="L788" s="43"/>
      <c r="M788" s="40"/>
      <c r="N788" s="47"/>
      <c r="O788" s="47"/>
      <c r="P788" s="47"/>
      <c r="Q788" s="40"/>
      <c r="R788" s="40"/>
      <c r="S788" s="48"/>
      <c r="T788" s="48"/>
      <c r="U788" s="31" t="str">
        <f t="shared" ca="1" si="127"/>
        <v>315</v>
      </c>
      <c r="V788" s="45" t="str">
        <f t="shared" si="121"/>
        <v>奈良女子大学被服生理学研究室</v>
      </c>
      <c r="W788" s="51"/>
      <c r="X788" s="88">
        <v>778</v>
      </c>
      <c r="Y788" s="65"/>
      <c r="Z788" s="46"/>
    </row>
    <row r="789" spans="1:26" ht="13.5" hidden="1" customHeight="1">
      <c r="A789" s="29" t="str">
        <f t="shared" ca="1" si="122"/>
        <v>27</v>
      </c>
      <c r="B789" s="32">
        <f t="shared" ca="1" si="123"/>
        <v>1978</v>
      </c>
      <c r="C789" s="32">
        <f t="shared" ca="1" si="124"/>
        <v>2</v>
      </c>
      <c r="D789" s="28">
        <v>8</v>
      </c>
      <c r="E789" s="32">
        <f t="shared" ca="1" si="125"/>
        <v>322</v>
      </c>
      <c r="F789" s="40" t="s">
        <v>1567</v>
      </c>
      <c r="G789" s="40"/>
      <c r="H789" s="43"/>
      <c r="I789" s="115" t="str">
        <f t="shared" ca="1" si="126"/>
        <v>.</v>
      </c>
      <c r="J789" s="40" t="s">
        <v>7111</v>
      </c>
      <c r="K789" s="40" t="s">
        <v>7094</v>
      </c>
      <c r="L789" s="43" t="s">
        <v>1653</v>
      </c>
      <c r="M789" s="40"/>
      <c r="N789" s="47"/>
      <c r="O789" s="47"/>
      <c r="P789" s="47"/>
      <c r="Q789" s="40"/>
      <c r="R789" s="40"/>
      <c r="S789" s="48"/>
      <c r="T789" s="48"/>
      <c r="U789" s="31" t="str">
        <f t="shared" ca="1" si="127"/>
        <v>315</v>
      </c>
      <c r="V789" s="45" t="str">
        <f t="shared" si="121"/>
        <v>会員移動</v>
      </c>
      <c r="W789" s="51"/>
      <c r="X789" s="88">
        <v>779</v>
      </c>
      <c r="Y789" s="65"/>
      <c r="Z789" s="46"/>
    </row>
    <row r="790" spans="1:26" ht="13.5" hidden="1" customHeight="1">
      <c r="A790" s="29" t="str">
        <f t="shared" ca="1" si="122"/>
        <v>27</v>
      </c>
      <c r="B790" s="32">
        <f t="shared" ca="1" si="123"/>
        <v>1978</v>
      </c>
      <c r="C790" s="32">
        <f t="shared" ca="1" si="124"/>
        <v>2</v>
      </c>
      <c r="D790" s="28">
        <v>9</v>
      </c>
      <c r="E790" s="32">
        <f t="shared" ca="1" si="125"/>
        <v>323</v>
      </c>
      <c r="F790" s="40" t="s">
        <v>1568</v>
      </c>
      <c r="G790" s="40"/>
      <c r="H790" s="43"/>
      <c r="I790" s="115" t="str">
        <f t="shared" ca="1" si="126"/>
        <v>.</v>
      </c>
      <c r="J790" s="40" t="s">
        <v>1700</v>
      </c>
      <c r="K790" s="40" t="s">
        <v>7113</v>
      </c>
      <c r="L790" s="43"/>
      <c r="M790" s="40"/>
      <c r="N790" s="47"/>
      <c r="O790" s="47"/>
      <c r="P790" s="47"/>
      <c r="Q790" s="40"/>
      <c r="R790" s="40"/>
      <c r="S790" s="48"/>
      <c r="T790" s="48"/>
      <c r="U790" s="31" t="str">
        <f t="shared" ca="1" si="127"/>
        <v>315</v>
      </c>
      <c r="V790" s="45" t="str">
        <f t="shared" si="121"/>
        <v>第2回人間-熱環境系シンポジウムのお知らせ</v>
      </c>
      <c r="W790" s="51"/>
      <c r="X790" s="88">
        <v>780</v>
      </c>
      <c r="Y790" s="65"/>
      <c r="Z790" s="46"/>
    </row>
    <row r="791" spans="1:26" ht="13.5" hidden="1" customHeight="1">
      <c r="A791" s="29" t="str">
        <f t="shared" ca="1" si="122"/>
        <v>27</v>
      </c>
      <c r="B791" s="32">
        <f t="shared" ca="1" si="123"/>
        <v>1978</v>
      </c>
      <c r="C791" s="32">
        <f t="shared" ca="1" si="124"/>
        <v>2</v>
      </c>
      <c r="D791" s="28">
        <v>10</v>
      </c>
      <c r="E791" s="32">
        <f t="shared" ca="1" si="125"/>
        <v>324</v>
      </c>
      <c r="F791" s="40" t="s">
        <v>1569</v>
      </c>
      <c r="G791" s="40" t="s">
        <v>7856</v>
      </c>
      <c r="H791" s="43" t="s">
        <v>7144</v>
      </c>
      <c r="I791" s="115" t="str">
        <f t="shared" ca="1" si="126"/>
        <v>.</v>
      </c>
      <c r="J791" s="40" t="s">
        <v>1700</v>
      </c>
      <c r="K791" s="40" t="s">
        <v>7208</v>
      </c>
      <c r="L791" s="43"/>
      <c r="M791" s="40" t="s">
        <v>7636</v>
      </c>
      <c r="N791" s="47"/>
      <c r="O791" s="47"/>
      <c r="P791" s="47"/>
      <c r="Q791" s="40"/>
      <c r="R791" s="40"/>
      <c r="S791" s="48"/>
      <c r="T791" s="48"/>
      <c r="U791" s="31" t="str">
        <f t="shared" ca="1" si="127"/>
        <v>315</v>
      </c>
      <c r="V791" s="45" t="str">
        <f t="shared" si="121"/>
        <v>国際交流国際学術交流について</v>
      </c>
      <c r="W791" s="51"/>
      <c r="X791" s="88">
        <v>781</v>
      </c>
      <c r="Y791" s="65"/>
      <c r="Z791" s="46"/>
    </row>
    <row r="792" spans="1:26" ht="13.5" hidden="1" customHeight="1">
      <c r="A792" s="29" t="str">
        <f t="shared" ca="1" si="122"/>
        <v>27</v>
      </c>
      <c r="B792" s="32">
        <f t="shared" ca="1" si="123"/>
        <v>1978</v>
      </c>
      <c r="C792" s="32">
        <f t="shared" ca="1" si="124"/>
        <v>2</v>
      </c>
      <c r="D792" s="28">
        <v>10</v>
      </c>
      <c r="E792" s="32">
        <f t="shared" ca="1" si="125"/>
        <v>324</v>
      </c>
      <c r="F792" s="28" t="str">
        <f>H792&amp;IF(LEN(O792)&gt;0,$W$18&amp;IF(LEN(O792)&gt;3,O792&amp;"年度","第"&amp;O792&amp;IF(LEN(P792)&gt;0,"期","回"))&amp;IF(LEN(P792)&gt;0,"第"&amp;P792&amp;"回",""),"")</f>
        <v>JHE編集.拡大</v>
      </c>
      <c r="G792" s="40"/>
      <c r="H792" s="40" t="s">
        <v>7740</v>
      </c>
      <c r="I792" s="115" t="str">
        <f t="shared" ca="1" si="126"/>
        <v>.</v>
      </c>
      <c r="J792" s="40" t="s">
        <v>7111</v>
      </c>
      <c r="K792" s="40" t="s">
        <v>1050</v>
      </c>
      <c r="L792" s="40" t="s">
        <v>7772</v>
      </c>
      <c r="M792" s="40" t="s">
        <v>7777</v>
      </c>
      <c r="N792" s="47"/>
      <c r="O792" s="47"/>
      <c r="P792" s="47"/>
      <c r="Q792" s="40"/>
      <c r="R792" s="40"/>
      <c r="S792" s="48"/>
      <c r="T792" s="48"/>
      <c r="U792" s="31" t="str">
        <f t="shared" ca="1" si="127"/>
        <v>315</v>
      </c>
      <c r="V792" s="45" t="str">
        <f t="shared" si="121"/>
        <v>JHE編集.拡大JHE編集.拡大</v>
      </c>
      <c r="W792" s="51"/>
      <c r="X792" s="88">
        <v>782</v>
      </c>
      <c r="Y792" s="65"/>
      <c r="Z792" s="46"/>
    </row>
    <row r="793" spans="1:26" ht="13.5" hidden="1" customHeight="1">
      <c r="A793" s="29" t="str">
        <f t="shared" ca="1" si="122"/>
        <v>27</v>
      </c>
      <c r="B793" s="32">
        <f t="shared" ca="1" si="123"/>
        <v>1978</v>
      </c>
      <c r="C793" s="32">
        <f t="shared" ca="1" si="124"/>
        <v>2</v>
      </c>
      <c r="D793" s="28">
        <v>10</v>
      </c>
      <c r="E793" s="32">
        <f t="shared" ca="1" si="125"/>
        <v>324</v>
      </c>
      <c r="F793" s="40" t="s">
        <v>1570</v>
      </c>
      <c r="G793" s="40"/>
      <c r="H793" s="43"/>
      <c r="I793" s="115" t="str">
        <f t="shared" ca="1" si="126"/>
        <v>.</v>
      </c>
      <c r="J793" s="40" t="s">
        <v>1487</v>
      </c>
      <c r="K793" s="40" t="s">
        <v>506</v>
      </c>
      <c r="L793" s="40" t="s">
        <v>7615</v>
      </c>
      <c r="M793" s="40" t="s">
        <v>2638</v>
      </c>
      <c r="N793" s="47">
        <v>13</v>
      </c>
      <c r="O793" s="47">
        <v>1978</v>
      </c>
      <c r="P793" s="47">
        <v>11</v>
      </c>
      <c r="Q793" s="40" t="s">
        <v>507</v>
      </c>
      <c r="R793" s="40" t="s">
        <v>508</v>
      </c>
      <c r="S793" s="48" t="s">
        <v>509</v>
      </c>
      <c r="T793" s="48"/>
      <c r="U793" s="31" t="str">
        <f t="shared" ca="1" si="127"/>
        <v>315</v>
      </c>
      <c r="V793" s="45" t="str">
        <f t="shared" si="121"/>
        <v>人類働態学研究会第13回大会のお知らせ</v>
      </c>
      <c r="W793" s="51"/>
      <c r="X793" s="88">
        <v>783</v>
      </c>
      <c r="Y793" s="65"/>
      <c r="Z793" s="46"/>
    </row>
    <row r="794" spans="1:26" ht="13.5" hidden="1" customHeight="1">
      <c r="A794" s="29" t="str">
        <f t="shared" ca="1" si="122"/>
        <v>27</v>
      </c>
      <c r="B794" s="32">
        <f t="shared" ca="1" si="123"/>
        <v>1978</v>
      </c>
      <c r="C794" s="32">
        <f t="shared" ca="1" si="124"/>
        <v>2</v>
      </c>
      <c r="D794" s="28">
        <v>10</v>
      </c>
      <c r="E794" s="32">
        <f t="shared" ca="1" si="125"/>
        <v>324</v>
      </c>
      <c r="F794" s="40" t="s">
        <v>1289</v>
      </c>
      <c r="G794" s="40"/>
      <c r="H794" s="43"/>
      <c r="I794" s="115" t="str">
        <f t="shared" ca="1" si="126"/>
        <v>.</v>
      </c>
      <c r="J794" s="40" t="s">
        <v>7111</v>
      </c>
      <c r="K794" s="40" t="s">
        <v>2762</v>
      </c>
      <c r="L794" s="40" t="s">
        <v>2724</v>
      </c>
      <c r="M794" s="40"/>
      <c r="N794" s="47"/>
      <c r="O794" s="47"/>
      <c r="P794" s="47"/>
      <c r="Q794" s="40"/>
      <c r="R794" s="40"/>
      <c r="S794" s="48"/>
      <c r="T794" s="48"/>
      <c r="U794" s="31" t="str">
        <f t="shared" ca="1" si="127"/>
        <v>315</v>
      </c>
      <c r="V794" s="45" t="str">
        <f t="shared" si="121"/>
        <v>編集後記</v>
      </c>
      <c r="W794" s="51"/>
      <c r="X794" s="88">
        <v>784</v>
      </c>
      <c r="Y794" s="65"/>
      <c r="Z794" s="46"/>
    </row>
    <row r="795" spans="1:26" ht="13.5" hidden="1" customHeight="1">
      <c r="A795" s="29" t="str">
        <f t="shared" ca="1" si="122"/>
        <v>28</v>
      </c>
      <c r="B795" s="32">
        <f t="shared" ca="1" si="123"/>
        <v>1978</v>
      </c>
      <c r="C795" s="32">
        <f t="shared" ca="1" si="124"/>
        <v>6</v>
      </c>
      <c r="D795" s="28">
        <v>0</v>
      </c>
      <c r="E795" s="32" t="str">
        <f t="shared" ca="1" si="125"/>
        <v>325</v>
      </c>
      <c r="F795" s="28" t="str">
        <f ca="1">$W$11&amp;$A795&amp;$W$12&amp;B795&amp;$W$13&amp;TEXT($C795,"00")&amp;$W$14&amp;TEXT($P795,"00")&amp;IF(LEN(U795)&gt;=1,$W$15&amp;$U795&amp;$W$16,"")&amp;$W$17&amp;$H795</f>
        <v>第28号1978年06/01[325]:人類働態学への期待／国際シンポジウム：現代生産システムのヒューマンパフォーマンスに及ぼす影響／関地3回／関地4回／西地3回</v>
      </c>
      <c r="G795" s="40"/>
      <c r="H795" s="43" t="s">
        <v>6858</v>
      </c>
      <c r="I795" s="115" t="str">
        <f t="shared" ca="1" si="126"/>
        <v>.</v>
      </c>
      <c r="J795" s="40" t="s">
        <v>1179</v>
      </c>
      <c r="K795" s="40" t="s">
        <v>1462</v>
      </c>
      <c r="L795" s="43"/>
      <c r="M795" s="40"/>
      <c r="N795" s="47">
        <v>1978</v>
      </c>
      <c r="O795" s="47">
        <v>6</v>
      </c>
      <c r="P795" s="47">
        <v>1</v>
      </c>
      <c r="Q795" s="40" t="s">
        <v>1571</v>
      </c>
      <c r="R795" s="40"/>
      <c r="S795" s="48"/>
      <c r="T795" s="48"/>
      <c r="U795" s="31" t="str">
        <f t="shared" ca="1" si="127"/>
        <v>325</v>
      </c>
      <c r="V795" s="45" t="str">
        <f t="shared" ca="1" si="121"/>
        <v>人類働態学への期待／国際シンポジウム：現代生産システムのヒューマンパフォーマンスに及ぼす影響／関地3回／関地4回／西地3回第28号1978年06/01[325]:人類働態学への期待／国際シンポジウム：現代生産システムのヒューマンパフォーマンスに及ぼす影響／関地3回／関地4回／西地3回</v>
      </c>
      <c r="W795" s="51"/>
      <c r="X795" s="88">
        <v>785</v>
      </c>
      <c r="Y795" s="65"/>
      <c r="Z795" s="46"/>
    </row>
    <row r="796" spans="1:26" ht="13.5" hidden="1" customHeight="1">
      <c r="A796" s="29" t="str">
        <f t="shared" ca="1" si="122"/>
        <v>28</v>
      </c>
      <c r="B796" s="32">
        <f t="shared" ca="1" si="123"/>
        <v>1978</v>
      </c>
      <c r="C796" s="32">
        <f t="shared" ca="1" si="124"/>
        <v>6</v>
      </c>
      <c r="D796" s="28">
        <v>1</v>
      </c>
      <c r="E796" s="32">
        <f t="shared" ca="1" si="125"/>
        <v>325</v>
      </c>
      <c r="F796" s="40" t="s">
        <v>1572</v>
      </c>
      <c r="G796" s="40" t="s">
        <v>8063</v>
      </c>
      <c r="H796" s="40" t="s">
        <v>2447</v>
      </c>
      <c r="I796" s="115" t="str">
        <f t="shared" ca="1" si="126"/>
        <v>.</v>
      </c>
      <c r="J796" s="40" t="s">
        <v>7205</v>
      </c>
      <c r="K796" s="40"/>
      <c r="L796" s="43"/>
      <c r="M796" s="40" t="s">
        <v>2303</v>
      </c>
      <c r="N796" s="47"/>
      <c r="O796" s="47"/>
      <c r="P796" s="47"/>
      <c r="Q796" s="40"/>
      <c r="R796" s="40"/>
      <c r="S796" s="48"/>
      <c r="T796" s="48"/>
      <c r="U796" s="31" t="str">
        <f t="shared" ca="1" si="127"/>
        <v>325</v>
      </c>
      <c r="V796" s="45" t="str">
        <f t="shared" si="121"/>
        <v>人類働態学人類働態学への期待</v>
      </c>
      <c r="W796" s="51"/>
      <c r="X796" s="88">
        <v>786</v>
      </c>
      <c r="Y796" s="65"/>
      <c r="Z796" s="46"/>
    </row>
    <row r="797" spans="1:26" ht="13.5" hidden="1" customHeight="1">
      <c r="A797" s="29" t="str">
        <f t="shared" ca="1" si="122"/>
        <v>28</v>
      </c>
      <c r="B797" s="32">
        <f t="shared" ca="1" si="123"/>
        <v>1978</v>
      </c>
      <c r="C797" s="32">
        <f t="shared" ca="1" si="124"/>
        <v>6</v>
      </c>
      <c r="D797" s="28">
        <v>2</v>
      </c>
      <c r="E797" s="32">
        <f t="shared" ca="1" si="125"/>
        <v>326</v>
      </c>
      <c r="F797" s="28" t="str">
        <f>IF(RIGHT(L797,1)=$W$24,"",M797&amp;$W$25)&amp;J797&amp;$W$22&amp;K797&amp;IF(AND(LEN(N797)&gt;0,LEN(N797)&lt;4)," 第"&amp;N797&amp;$W$21,N797)&amp;$W$23&amp;O797&amp;"/"&amp;P797&amp;IF(RIGHT(L797,1)=$W$24,"/"&amp;Q797,"")&amp;"、"&amp;S797&amp;"、"&amp;R797&amp;IF(LEN(H797)&gt;0,$W$27&amp;H797,"")&amp;IF(RIGHT(L797,1)=$W$24,"",$W$26)</f>
        <v>シンポジウム．国際　1977/8/20-21、国際文化会館、東京都/現代生産システムのヒューマンパフォーマンスに及ぼす影響</v>
      </c>
      <c r="G797" s="40" t="s">
        <v>479</v>
      </c>
      <c r="H797" s="43" t="s">
        <v>6954</v>
      </c>
      <c r="I797" s="115" t="str">
        <f t="shared" ca="1" si="126"/>
        <v>.</v>
      </c>
      <c r="J797" s="40" t="s">
        <v>1447</v>
      </c>
      <c r="K797" s="40" t="s">
        <v>678</v>
      </c>
      <c r="L797" s="40" t="s">
        <v>7012</v>
      </c>
      <c r="M797" s="40" t="s">
        <v>1302</v>
      </c>
      <c r="N797" s="47"/>
      <c r="O797" s="15">
        <v>1977</v>
      </c>
      <c r="P797" s="47">
        <v>8</v>
      </c>
      <c r="Q797" s="40" t="s">
        <v>502</v>
      </c>
      <c r="R797" s="40" t="s">
        <v>2317</v>
      </c>
      <c r="S797" s="53" t="s">
        <v>679</v>
      </c>
      <c r="T797" s="53"/>
      <c r="U797" s="31" t="str">
        <f t="shared" ca="1" si="127"/>
        <v>325</v>
      </c>
      <c r="V797" s="45" t="str">
        <f t="shared" si="121"/>
        <v>現代生産システムのヒューマンパフォーマンスに及ぼす影響シンポジウム．国際　1977/8/20-21、国際文化会館、東京都/現代生産システムのヒューマンパフォーマンスに及ぼす影響</v>
      </c>
      <c r="W797" s="51"/>
      <c r="X797" s="88">
        <v>787</v>
      </c>
      <c r="Y797" s="65"/>
      <c r="Z797" s="46"/>
    </row>
    <row r="798" spans="1:26" ht="13.5" hidden="1" customHeight="1">
      <c r="A798" s="29" t="str">
        <f t="shared" ca="1" si="122"/>
        <v>28</v>
      </c>
      <c r="B798" s="32">
        <f t="shared" ca="1" si="123"/>
        <v>1978</v>
      </c>
      <c r="C798" s="32">
        <f t="shared" ca="1" si="124"/>
        <v>6</v>
      </c>
      <c r="D798" s="28">
        <v>2</v>
      </c>
      <c r="E798" s="32">
        <f t="shared" ca="1" si="125"/>
        <v>326</v>
      </c>
      <c r="F798" s="40" t="s">
        <v>479</v>
      </c>
      <c r="G798" s="40" t="s">
        <v>1573</v>
      </c>
      <c r="H798" s="43" t="s">
        <v>6954</v>
      </c>
      <c r="I798" s="115" t="str">
        <f t="shared" ca="1" si="126"/>
        <v>.</v>
      </c>
      <c r="J798" s="40" t="s">
        <v>1447</v>
      </c>
      <c r="K798" s="40" t="s">
        <v>678</v>
      </c>
      <c r="L798" s="40" t="s">
        <v>6939</v>
      </c>
      <c r="M798" s="40" t="s">
        <v>7087</v>
      </c>
      <c r="N798" s="47"/>
      <c r="O798" s="15">
        <v>1977</v>
      </c>
      <c r="P798" s="47">
        <v>8</v>
      </c>
      <c r="Q798" s="40" t="s">
        <v>502</v>
      </c>
      <c r="R798" s="40" t="s">
        <v>2317</v>
      </c>
      <c r="S798" s="53" t="s">
        <v>679</v>
      </c>
      <c r="T798" s="53"/>
      <c r="U798" s="31" t="str">
        <f t="shared" ca="1" si="127"/>
        <v>325</v>
      </c>
      <c r="V798" s="45" t="str">
        <f t="shared" si="121"/>
        <v>現代生産システムのヒューマンパフォーマンスに及ぼす影響プログラムとセッション別解説</v>
      </c>
      <c r="W798" s="51"/>
      <c r="X798" s="88">
        <v>788</v>
      </c>
      <c r="Y798" s="65"/>
      <c r="Z798" s="46"/>
    </row>
    <row r="799" spans="1:26" ht="13.5" hidden="1" customHeight="1">
      <c r="A799" s="29" t="str">
        <f t="shared" ca="1" si="122"/>
        <v>28</v>
      </c>
      <c r="B799" s="32">
        <f t="shared" ca="1" si="123"/>
        <v>1978</v>
      </c>
      <c r="C799" s="32">
        <f t="shared" ca="1" si="124"/>
        <v>6</v>
      </c>
      <c r="D799" s="28">
        <v>7</v>
      </c>
      <c r="E799" s="32">
        <f t="shared" ca="1" si="125"/>
        <v>331</v>
      </c>
      <c r="F799" s="28" t="str">
        <f>IF(RIGHT(L799,1)=$W$24,"",M799&amp;$W$25)&amp;J799&amp;$W$22&amp;K799&amp;IF(AND(LEN(N799)&gt;0,LEN(N799)&lt;4)," 第"&amp;N799&amp;$W$21,N799)&amp;$W$23&amp;O799&amp;"/"&amp;P799&amp;IF(RIGHT(L799,1)=$W$24,"/"&amp;Q799,"")&amp;"、"&amp;S799&amp;"、"&amp;R799&amp;IF(LEN(H799)&gt;0,$W$27&amp;H799,"")&amp;IF(RIGHT(L799,1)=$W$24,"",$W$26)</f>
        <v>開催記(シンポジウム．国際　1977/8、国際文化会館、東京都/国際シンポジウム「現代生産システムのヒューマンパフォーマンスに及ぼす影響」の印象)</v>
      </c>
      <c r="G799" s="40"/>
      <c r="H799" s="43" t="s">
        <v>7539</v>
      </c>
      <c r="I799" s="115" t="str">
        <f t="shared" ca="1" si="126"/>
        <v>.</v>
      </c>
      <c r="J799" s="40" t="s">
        <v>1447</v>
      </c>
      <c r="K799" s="40" t="s">
        <v>678</v>
      </c>
      <c r="L799" s="40" t="s">
        <v>6949</v>
      </c>
      <c r="M799" s="40" t="s">
        <v>313</v>
      </c>
      <c r="N799" s="47"/>
      <c r="O799" s="15">
        <v>1977</v>
      </c>
      <c r="P799" s="47">
        <v>8</v>
      </c>
      <c r="Q799" s="40" t="s">
        <v>502</v>
      </c>
      <c r="R799" s="40" t="s">
        <v>2317</v>
      </c>
      <c r="S799" s="53" t="s">
        <v>679</v>
      </c>
      <c r="T799" s="53"/>
      <c r="U799" s="31" t="str">
        <f t="shared" ca="1" si="127"/>
        <v>325</v>
      </c>
      <c r="V799" s="45" t="str">
        <f t="shared" si="121"/>
        <v>国際シンポジウム「現代生産システムのヒューマンパフォーマンスに及ぼす影響」の印象開催記(シンポジウム．国際　1977/8、国際文化会館、東京都/国際シンポジウム「現代生産システムのヒューマンパフォーマンスに及ぼす影響」の印象)</v>
      </c>
      <c r="W799" s="51"/>
      <c r="X799" s="88">
        <v>789</v>
      </c>
      <c r="Y799" s="65"/>
      <c r="Z799" s="46"/>
    </row>
    <row r="800" spans="1:26" ht="13.5" hidden="1" customHeight="1">
      <c r="A800" s="29" t="str">
        <f t="shared" ca="1" si="122"/>
        <v>28</v>
      </c>
      <c r="B800" s="32">
        <f t="shared" ca="1" si="123"/>
        <v>1978</v>
      </c>
      <c r="C800" s="32">
        <f t="shared" ca="1" si="124"/>
        <v>6</v>
      </c>
      <c r="D800" s="28">
        <v>7</v>
      </c>
      <c r="E800" s="32">
        <f t="shared" ca="1" si="125"/>
        <v>331</v>
      </c>
      <c r="F800" s="40" t="s">
        <v>7540</v>
      </c>
      <c r="G800" s="40" t="s">
        <v>7878</v>
      </c>
      <c r="H800" s="43" t="s">
        <v>6954</v>
      </c>
      <c r="I800" s="115" t="str">
        <f t="shared" ca="1" si="126"/>
        <v>.</v>
      </c>
      <c r="J800" s="40" t="s">
        <v>1447</v>
      </c>
      <c r="K800" s="40" t="s">
        <v>678</v>
      </c>
      <c r="L800" s="40" t="s">
        <v>313</v>
      </c>
      <c r="M800" s="40" t="s">
        <v>7616</v>
      </c>
      <c r="N800" s="47"/>
      <c r="O800" s="15">
        <v>1977</v>
      </c>
      <c r="P800" s="47">
        <v>8</v>
      </c>
      <c r="Q800" s="40" t="s">
        <v>502</v>
      </c>
      <c r="R800" s="40" t="s">
        <v>2317</v>
      </c>
      <c r="S800" s="53" t="s">
        <v>679</v>
      </c>
      <c r="T800" s="53"/>
      <c r="U800" s="31" t="str">
        <f t="shared" ca="1" si="127"/>
        <v>325</v>
      </c>
      <c r="V800" s="45" t="str">
        <f t="shared" si="121"/>
        <v>現代生産システムのヒューマンパフォーマンスに及ぼす影響国際シンポジウムの印象</v>
      </c>
      <c r="W800" s="51"/>
      <c r="X800" s="88">
        <v>790</v>
      </c>
      <c r="Y800" s="65"/>
      <c r="Z800" s="46"/>
    </row>
    <row r="801" spans="1:26" ht="13.5" hidden="1" customHeight="1">
      <c r="A801" s="29" t="str">
        <f t="shared" ca="1" si="122"/>
        <v>28</v>
      </c>
      <c r="B801" s="32">
        <f t="shared" ca="1" si="123"/>
        <v>1978</v>
      </c>
      <c r="C801" s="32">
        <f t="shared" ca="1" si="124"/>
        <v>6</v>
      </c>
      <c r="D801" s="28">
        <v>7</v>
      </c>
      <c r="E801" s="32">
        <f t="shared" ca="1" si="125"/>
        <v>331</v>
      </c>
      <c r="F801" s="40" t="s">
        <v>7540</v>
      </c>
      <c r="G801" s="40" t="s">
        <v>1574</v>
      </c>
      <c r="H801" s="43" t="s">
        <v>6954</v>
      </c>
      <c r="I801" s="115" t="str">
        <f t="shared" ca="1" si="126"/>
        <v>.</v>
      </c>
      <c r="J801" s="40" t="s">
        <v>1447</v>
      </c>
      <c r="K801" s="40" t="s">
        <v>678</v>
      </c>
      <c r="L801" s="40" t="s">
        <v>313</v>
      </c>
      <c r="M801" s="40" t="s">
        <v>7616</v>
      </c>
      <c r="N801" s="47"/>
      <c r="O801" s="15">
        <v>1977</v>
      </c>
      <c r="P801" s="47">
        <v>8</v>
      </c>
      <c r="Q801" s="40" t="s">
        <v>502</v>
      </c>
      <c r="R801" s="40" t="s">
        <v>2317</v>
      </c>
      <c r="S801" s="53" t="s">
        <v>679</v>
      </c>
      <c r="T801" s="53"/>
      <c r="U801" s="31" t="str">
        <f t="shared" ca="1" si="127"/>
        <v>325</v>
      </c>
      <c r="V801" s="45" t="str">
        <f t="shared" si="121"/>
        <v>現代生産システムのヒューマンパフォーマンスに及ぼす影響国際シンポジウムの印象</v>
      </c>
      <c r="W801" s="51"/>
      <c r="X801" s="88">
        <v>791</v>
      </c>
      <c r="Y801" s="65"/>
      <c r="Z801" s="46"/>
    </row>
    <row r="802" spans="1:26" ht="13.5" hidden="1" customHeight="1">
      <c r="A802" s="29" t="str">
        <f t="shared" ca="1" si="122"/>
        <v>28</v>
      </c>
      <c r="B802" s="32">
        <f t="shared" ca="1" si="123"/>
        <v>1978</v>
      </c>
      <c r="C802" s="32">
        <f t="shared" ca="1" si="124"/>
        <v>6</v>
      </c>
      <c r="D802" s="28">
        <v>7</v>
      </c>
      <c r="E802" s="32">
        <f t="shared" ca="1" si="125"/>
        <v>331</v>
      </c>
      <c r="F802" s="40" t="s">
        <v>7540</v>
      </c>
      <c r="G802" s="40" t="s">
        <v>1575</v>
      </c>
      <c r="H802" s="43" t="s">
        <v>6954</v>
      </c>
      <c r="I802" s="115" t="str">
        <f t="shared" ca="1" si="126"/>
        <v>.</v>
      </c>
      <c r="J802" s="40" t="s">
        <v>1447</v>
      </c>
      <c r="K802" s="40" t="s">
        <v>678</v>
      </c>
      <c r="L802" s="40" t="s">
        <v>313</v>
      </c>
      <c r="M802" s="40" t="s">
        <v>7616</v>
      </c>
      <c r="N802" s="47"/>
      <c r="O802" s="15">
        <v>1977</v>
      </c>
      <c r="P802" s="47">
        <v>8</v>
      </c>
      <c r="Q802" s="40" t="s">
        <v>502</v>
      </c>
      <c r="R802" s="40" t="s">
        <v>2317</v>
      </c>
      <c r="S802" s="53" t="s">
        <v>679</v>
      </c>
      <c r="T802" s="53"/>
      <c r="U802" s="31" t="str">
        <f t="shared" ca="1" si="127"/>
        <v>325</v>
      </c>
      <c r="V802" s="45" t="str">
        <f t="shared" si="121"/>
        <v>現代生産システムのヒューマンパフォーマンスに及ぼす影響国際シンポジウムの印象</v>
      </c>
      <c r="W802" s="51"/>
      <c r="X802" s="88">
        <v>792</v>
      </c>
      <c r="Y802" s="65"/>
      <c r="Z802" s="46"/>
    </row>
    <row r="803" spans="1:26" ht="13.5" hidden="1" customHeight="1">
      <c r="A803" s="29" t="str">
        <f t="shared" ca="1" si="122"/>
        <v>28</v>
      </c>
      <c r="B803" s="32">
        <f t="shared" ca="1" si="123"/>
        <v>1978</v>
      </c>
      <c r="C803" s="32">
        <f t="shared" ca="1" si="124"/>
        <v>6</v>
      </c>
      <c r="D803" s="28">
        <v>8</v>
      </c>
      <c r="E803" s="32">
        <f t="shared" ca="1" si="125"/>
        <v>332</v>
      </c>
      <c r="F803" s="40" t="s">
        <v>7540</v>
      </c>
      <c r="G803" s="40" t="s">
        <v>1576</v>
      </c>
      <c r="H803" s="43" t="s">
        <v>6954</v>
      </c>
      <c r="I803" s="115" t="str">
        <f t="shared" ca="1" si="126"/>
        <v>.</v>
      </c>
      <c r="J803" s="40" t="s">
        <v>1447</v>
      </c>
      <c r="K803" s="40" t="s">
        <v>678</v>
      </c>
      <c r="L803" s="40" t="s">
        <v>313</v>
      </c>
      <c r="M803" s="40" t="s">
        <v>7616</v>
      </c>
      <c r="N803" s="47"/>
      <c r="O803" s="15">
        <v>1977</v>
      </c>
      <c r="P803" s="47">
        <v>8</v>
      </c>
      <c r="Q803" s="40" t="s">
        <v>502</v>
      </c>
      <c r="R803" s="40" t="s">
        <v>2317</v>
      </c>
      <c r="S803" s="53" t="s">
        <v>679</v>
      </c>
      <c r="T803" s="53"/>
      <c r="U803" s="31" t="str">
        <f t="shared" ca="1" si="127"/>
        <v>325</v>
      </c>
      <c r="V803" s="45" t="str">
        <f t="shared" si="121"/>
        <v>現代生産システムのヒューマンパフォーマンスに及ぼす影響国際シンポジウムの印象</v>
      </c>
      <c r="W803" s="51"/>
      <c r="X803" s="88">
        <v>793</v>
      </c>
      <c r="Y803" s="65"/>
      <c r="Z803" s="46"/>
    </row>
    <row r="804" spans="1:26" ht="13.5" hidden="1" customHeight="1">
      <c r="A804" s="29" t="str">
        <f t="shared" ca="1" si="122"/>
        <v>28</v>
      </c>
      <c r="B804" s="32">
        <f t="shared" ca="1" si="123"/>
        <v>1978</v>
      </c>
      <c r="C804" s="32">
        <f t="shared" ca="1" si="124"/>
        <v>6</v>
      </c>
      <c r="D804" s="28">
        <v>8</v>
      </c>
      <c r="E804" s="32">
        <f t="shared" ca="1" si="125"/>
        <v>332</v>
      </c>
      <c r="F804" s="40" t="s">
        <v>7540</v>
      </c>
      <c r="G804" s="40" t="s">
        <v>1577</v>
      </c>
      <c r="H804" s="43" t="s">
        <v>6954</v>
      </c>
      <c r="I804" s="115" t="str">
        <f t="shared" ca="1" si="126"/>
        <v>.</v>
      </c>
      <c r="J804" s="40" t="s">
        <v>1447</v>
      </c>
      <c r="K804" s="40" t="s">
        <v>678</v>
      </c>
      <c r="L804" s="40" t="s">
        <v>313</v>
      </c>
      <c r="M804" s="40" t="s">
        <v>7616</v>
      </c>
      <c r="N804" s="47"/>
      <c r="O804" s="15">
        <v>1977</v>
      </c>
      <c r="P804" s="47">
        <v>8</v>
      </c>
      <c r="Q804" s="40" t="s">
        <v>502</v>
      </c>
      <c r="R804" s="40" t="s">
        <v>2317</v>
      </c>
      <c r="S804" s="53" t="s">
        <v>679</v>
      </c>
      <c r="T804" s="53"/>
      <c r="U804" s="31" t="str">
        <f t="shared" ca="1" si="127"/>
        <v>325</v>
      </c>
      <c r="V804" s="45" t="str">
        <f t="shared" si="121"/>
        <v>現代生産システムのヒューマンパフォーマンスに及ぼす影響国際シンポジウムの印象</v>
      </c>
      <c r="W804" s="51"/>
      <c r="X804" s="88">
        <v>794</v>
      </c>
      <c r="Y804" s="65"/>
      <c r="Z804" s="46"/>
    </row>
    <row r="805" spans="1:26" ht="13.5" hidden="1" customHeight="1">
      <c r="A805" s="29" t="str">
        <f t="shared" ca="1" si="122"/>
        <v>28</v>
      </c>
      <c r="B805" s="32">
        <f t="shared" ca="1" si="123"/>
        <v>1978</v>
      </c>
      <c r="C805" s="32">
        <f t="shared" ca="1" si="124"/>
        <v>6</v>
      </c>
      <c r="D805" s="28">
        <v>8</v>
      </c>
      <c r="E805" s="32">
        <f t="shared" ca="1" si="125"/>
        <v>332</v>
      </c>
      <c r="F805" s="40" t="s">
        <v>7540</v>
      </c>
      <c r="G805" s="40" t="s">
        <v>7879</v>
      </c>
      <c r="H805" s="43" t="s">
        <v>6954</v>
      </c>
      <c r="I805" s="115" t="str">
        <f t="shared" ca="1" si="126"/>
        <v>.</v>
      </c>
      <c r="J805" s="40" t="s">
        <v>1447</v>
      </c>
      <c r="K805" s="40" t="s">
        <v>678</v>
      </c>
      <c r="L805" s="40" t="s">
        <v>313</v>
      </c>
      <c r="M805" s="40" t="s">
        <v>7616</v>
      </c>
      <c r="N805" s="47"/>
      <c r="O805" s="15">
        <v>1977</v>
      </c>
      <c r="P805" s="47">
        <v>8</v>
      </c>
      <c r="Q805" s="40" t="s">
        <v>502</v>
      </c>
      <c r="R805" s="40" t="s">
        <v>2317</v>
      </c>
      <c r="S805" s="53" t="s">
        <v>679</v>
      </c>
      <c r="T805" s="53"/>
      <c r="U805" s="31" t="str">
        <f t="shared" ca="1" si="127"/>
        <v>325</v>
      </c>
      <c r="V805" s="45" t="str">
        <f t="shared" si="121"/>
        <v>現代生産システムのヒューマンパフォーマンスに及ぼす影響国際シンポジウムの印象</v>
      </c>
      <c r="W805" s="51"/>
      <c r="X805" s="88">
        <v>795</v>
      </c>
      <c r="Y805" s="65"/>
      <c r="Z805" s="46"/>
    </row>
    <row r="806" spans="1:26" ht="13.5" hidden="1" customHeight="1">
      <c r="A806" s="29" t="str">
        <f t="shared" ca="1" si="122"/>
        <v>28</v>
      </c>
      <c r="B806" s="32">
        <f t="shared" ca="1" si="123"/>
        <v>1978</v>
      </c>
      <c r="C806" s="32">
        <f t="shared" ca="1" si="124"/>
        <v>6</v>
      </c>
      <c r="D806" s="28">
        <v>9</v>
      </c>
      <c r="E806" s="32">
        <f t="shared" ca="1" si="125"/>
        <v>333</v>
      </c>
      <c r="F806" s="41" t="str">
        <f>IF(RIGHT(L806,1)=$W$24,"",M806&amp;$W$25)&amp;J806&amp;$W$22&amp;K806&amp;IF(AND(LEN(N806)&gt;0,LEN(N806)&lt;4)," 第"&amp;N806&amp;$W$21,N806)&amp;$W$23&amp;O806&amp;"/"&amp;P806&amp;IF(RIGHT(L806,1)=$W$24,"/"&amp;Q806,"")&amp;"、"&amp;S806&amp;"、"&amp;R806&amp;IF(LEN(H806)&gt;0,$W$27&amp;H806,"")&amp;IF(RIGHT(L806,1)=$W$24,"",$W$26)</f>
        <v>シンポジウム．国際　1977/8/23-25、福岡国際ホール、福岡市他/環境ストレス下の人間行動</v>
      </c>
      <c r="G806" s="40" t="s">
        <v>1578</v>
      </c>
      <c r="H806" s="43" t="s">
        <v>6953</v>
      </c>
      <c r="I806" s="115" t="str">
        <f t="shared" ca="1" si="126"/>
        <v>.</v>
      </c>
      <c r="J806" s="40" t="s">
        <v>1447</v>
      </c>
      <c r="K806" s="40" t="s">
        <v>678</v>
      </c>
      <c r="L806" s="40" t="s">
        <v>7012</v>
      </c>
      <c r="M806" s="40" t="s">
        <v>1486</v>
      </c>
      <c r="N806" s="47"/>
      <c r="O806" s="15">
        <v>1977</v>
      </c>
      <c r="P806" s="47">
        <v>8</v>
      </c>
      <c r="Q806" s="40" t="s">
        <v>503</v>
      </c>
      <c r="R806" s="40" t="s">
        <v>504</v>
      </c>
      <c r="S806" s="53" t="s">
        <v>505</v>
      </c>
      <c r="T806" s="53"/>
      <c r="U806" s="31" t="str">
        <f t="shared" ca="1" si="127"/>
        <v>325</v>
      </c>
      <c r="V806" s="45" t="str">
        <f t="shared" si="121"/>
        <v>環境ストレス下の人間行動シンポジウム．国際　1977/8/23-25、福岡国際ホール、福岡市他/環境ストレス下の人間行動</v>
      </c>
      <c r="W806" s="51"/>
      <c r="X806" s="88">
        <v>796</v>
      </c>
      <c r="Y806" s="65"/>
      <c r="Z806" s="46"/>
    </row>
    <row r="807" spans="1:26" ht="13.5" hidden="1" customHeight="1">
      <c r="A807" s="29" t="str">
        <f t="shared" ca="1" si="122"/>
        <v>28</v>
      </c>
      <c r="B807" s="32">
        <f t="shared" ca="1" si="123"/>
        <v>1978</v>
      </c>
      <c r="C807" s="32">
        <f t="shared" ca="1" si="124"/>
        <v>6</v>
      </c>
      <c r="D807" s="28">
        <v>9</v>
      </c>
      <c r="E807" s="32">
        <f t="shared" ca="1" si="125"/>
        <v>333</v>
      </c>
      <c r="F807" s="43" t="s">
        <v>7542</v>
      </c>
      <c r="G807" s="40" t="s">
        <v>7543</v>
      </c>
      <c r="H807" s="43" t="s">
        <v>6953</v>
      </c>
      <c r="I807" s="115" t="str">
        <f t="shared" ca="1" si="126"/>
        <v>.</v>
      </c>
      <c r="J807" s="40" t="s">
        <v>1447</v>
      </c>
      <c r="K807" s="40" t="s">
        <v>678</v>
      </c>
      <c r="L807" s="40" t="s">
        <v>7584</v>
      </c>
      <c r="M807" s="40" t="s">
        <v>7541</v>
      </c>
      <c r="N807" s="47"/>
      <c r="O807" s="15">
        <v>1977</v>
      </c>
      <c r="P807" s="47">
        <v>8</v>
      </c>
      <c r="Q807" s="40" t="s">
        <v>503</v>
      </c>
      <c r="R807" s="40" t="s">
        <v>504</v>
      </c>
      <c r="S807" s="53" t="s">
        <v>505</v>
      </c>
      <c r="T807" s="53"/>
      <c r="U807" s="31" t="str">
        <f t="shared" ca="1" si="127"/>
        <v>325</v>
      </c>
      <c r="V807" s="45" t="str">
        <f t="shared" si="121"/>
        <v>環境ストレス下の人間行動組織とプログラム</v>
      </c>
      <c r="W807" s="51"/>
      <c r="X807" s="88">
        <v>797</v>
      </c>
      <c r="Y807" s="65"/>
      <c r="Z807" s="46"/>
    </row>
    <row r="808" spans="1:26" ht="13.5" hidden="1" customHeight="1">
      <c r="A808" s="29" t="str">
        <f t="shared" ca="1" si="122"/>
        <v>28</v>
      </c>
      <c r="B808" s="32">
        <f t="shared" ca="1" si="123"/>
        <v>1978</v>
      </c>
      <c r="C808" s="32">
        <f t="shared" ca="1" si="124"/>
        <v>6</v>
      </c>
      <c r="D808" s="28">
        <v>10</v>
      </c>
      <c r="E808" s="32">
        <f t="shared" ca="1" si="125"/>
        <v>334</v>
      </c>
      <c r="F808" s="43" t="s">
        <v>7544</v>
      </c>
      <c r="G808" s="40" t="s">
        <v>7572</v>
      </c>
      <c r="H808" s="43" t="s">
        <v>6953</v>
      </c>
      <c r="I808" s="115" t="str">
        <f t="shared" ca="1" si="126"/>
        <v>.</v>
      </c>
      <c r="J808" s="40" t="s">
        <v>7780</v>
      </c>
      <c r="K808" s="40" t="s">
        <v>678</v>
      </c>
      <c r="L808" s="16" t="s">
        <v>3100</v>
      </c>
      <c r="M808" s="16" t="s">
        <v>7078</v>
      </c>
      <c r="N808" s="47"/>
      <c r="O808" s="15">
        <v>1977</v>
      </c>
      <c r="P808" s="47">
        <v>8</v>
      </c>
      <c r="Q808" s="40" t="s">
        <v>7547</v>
      </c>
      <c r="R808" s="40" t="s">
        <v>7548</v>
      </c>
      <c r="S808" s="53" t="s">
        <v>7549</v>
      </c>
      <c r="T808" s="53"/>
      <c r="U808" s="31" t="str">
        <f t="shared" ca="1" si="127"/>
        <v>325</v>
      </c>
      <c r="V808" s="45" t="str">
        <f t="shared" si="121"/>
        <v>環境ストレス下の人間行動長崎セミナー(1977.8.26-28)</v>
      </c>
      <c r="W808" s="51"/>
      <c r="X808" s="88">
        <v>798</v>
      </c>
      <c r="Y808" s="65"/>
      <c r="Z808" s="46"/>
    </row>
    <row r="809" spans="1:26" ht="13.5" hidden="1" customHeight="1">
      <c r="A809" s="29" t="str">
        <f t="shared" ca="1" si="122"/>
        <v>28</v>
      </c>
      <c r="B809" s="32">
        <f t="shared" ca="1" si="123"/>
        <v>1978</v>
      </c>
      <c r="C809" s="32">
        <f t="shared" ca="1" si="124"/>
        <v>6</v>
      </c>
      <c r="D809" s="28">
        <v>10</v>
      </c>
      <c r="E809" s="32">
        <f t="shared" ca="1" si="125"/>
        <v>334</v>
      </c>
      <c r="F809" s="43" t="s">
        <v>7545</v>
      </c>
      <c r="G809" s="40" t="s">
        <v>7573</v>
      </c>
      <c r="H809" s="43" t="s">
        <v>6953</v>
      </c>
      <c r="I809" s="115" t="str">
        <f t="shared" ca="1" si="126"/>
        <v>.</v>
      </c>
      <c r="J809" s="40" t="s">
        <v>7780</v>
      </c>
      <c r="K809" s="40" t="s">
        <v>678</v>
      </c>
      <c r="L809" s="16" t="s">
        <v>3100</v>
      </c>
      <c r="M809" s="16" t="s">
        <v>7078</v>
      </c>
      <c r="N809" s="47"/>
      <c r="O809" s="15">
        <v>1977</v>
      </c>
      <c r="P809" s="47">
        <v>8</v>
      </c>
      <c r="Q809" s="40" t="s">
        <v>7550</v>
      </c>
      <c r="R809" s="40" t="s">
        <v>7551</v>
      </c>
      <c r="S809" s="53" t="s">
        <v>7552</v>
      </c>
      <c r="T809" s="53"/>
      <c r="U809" s="31" t="str">
        <f t="shared" ca="1" si="127"/>
        <v>325</v>
      </c>
      <c r="V809" s="45" t="str">
        <f t="shared" si="121"/>
        <v>環境ストレス下の人間行動熊本セミナー(1977.8.28-30)</v>
      </c>
      <c r="W809" s="51"/>
      <c r="X809" s="88">
        <v>799</v>
      </c>
      <c r="Y809" s="65"/>
      <c r="Z809" s="46"/>
    </row>
    <row r="810" spans="1:26" ht="13.5" hidden="1" customHeight="1">
      <c r="A810" s="29" t="str">
        <f t="shared" ref="A810:A827" ca="1" si="128">IF(LEN($J810)&gt;0,IF($J810="●",K810,OFFSET(A810,IF(LEN(OFFSET(A810,-1,0))&gt;=1,-1,-2),0)),"")</f>
        <v>28</v>
      </c>
      <c r="B810" s="32">
        <f t="shared" ref="B810:B827" ca="1" si="129">IF(LEN($J810)&gt;0,IF($J810="●",N810,OFFSET(B810,IF(LEN(OFFSET(B810,-1,0))&gt;=1,-1,-2),0)),"")</f>
        <v>1978</v>
      </c>
      <c r="C810" s="32">
        <f t="shared" ref="C810:C827" ca="1" si="130">IF(LEN($J810)&gt;0,IF($J810="●",O810,OFFSET(C810,IF(LEN(OFFSET(C810,-1,0))&gt;=1,-1,-2),0)),"")</f>
        <v>6</v>
      </c>
      <c r="D810" s="28">
        <v>11</v>
      </c>
      <c r="E810" s="32">
        <f t="shared" ca="1" si="125"/>
        <v>335</v>
      </c>
      <c r="F810" s="43" t="s">
        <v>7546</v>
      </c>
      <c r="G810" s="40" t="s">
        <v>7574</v>
      </c>
      <c r="H810" s="43" t="s">
        <v>6953</v>
      </c>
      <c r="I810" s="115" t="str">
        <f t="shared" ca="1" si="126"/>
        <v>.</v>
      </c>
      <c r="J810" s="40" t="s">
        <v>7780</v>
      </c>
      <c r="K810" s="40" t="s">
        <v>678</v>
      </c>
      <c r="L810" s="16" t="s">
        <v>3100</v>
      </c>
      <c r="M810" s="16" t="s">
        <v>7078</v>
      </c>
      <c r="N810" s="47"/>
      <c r="O810" s="15">
        <v>1977</v>
      </c>
      <c r="P810" s="47">
        <v>8</v>
      </c>
      <c r="Q810" s="40" t="s">
        <v>7553</v>
      </c>
      <c r="R810" s="40" t="s">
        <v>7554</v>
      </c>
      <c r="S810" s="53" t="s">
        <v>7555</v>
      </c>
      <c r="T810" s="53"/>
      <c r="U810" s="31" t="str">
        <f t="shared" ref="U810:U827" ca="1" si="131">IF(LEN($J810)&gt;0,IF($J810="●",Q810,OFFSET(U810,IF(LEN(OFFSET(U810,-1,0))&gt;=1,-1,-2),0)),"")</f>
        <v>325</v>
      </c>
      <c r="V810" s="45" t="str">
        <f t="shared" si="121"/>
        <v>環境ストレス下の人間行動別府フォーラム(1977.8.31)</v>
      </c>
      <c r="W810" s="51"/>
      <c r="X810" s="88">
        <v>800</v>
      </c>
      <c r="Y810" s="65"/>
      <c r="Z810" s="46"/>
    </row>
    <row r="811" spans="1:26" ht="13.5" hidden="1" customHeight="1">
      <c r="A811" s="29" t="str">
        <f t="shared" ca="1" si="128"/>
        <v>28</v>
      </c>
      <c r="B811" s="32">
        <f t="shared" ca="1" si="129"/>
        <v>1978</v>
      </c>
      <c r="C811" s="32">
        <f t="shared" ca="1" si="130"/>
        <v>6</v>
      </c>
      <c r="D811" s="28">
        <v>11</v>
      </c>
      <c r="E811" s="32">
        <f t="shared" ca="1" si="125"/>
        <v>335</v>
      </c>
      <c r="F811" s="28" t="str">
        <f>IF(RIGHT(L811,1)=$W$24,"",M811&amp;$W$25)&amp;J811&amp;$W$22&amp;K811&amp;IF(AND(LEN(N811)&gt;0,LEN(N811)&lt;4)," 第"&amp;N811&amp;$W$21,N811)&amp;$W$23&amp;O811&amp;"/"&amp;P811&amp;IF(RIGHT(L811,1)=$W$24,"/"&amp;Q811,"")&amp;"、"&amp;S811&amp;"、"&amp;R811&amp;IF(LEN(H811)&gt;0,$W$27&amp;H811,"")&amp;IF(RIGHT(L811,1)=$W$24,"",$W$26)</f>
        <v>抄録(シンポジウム．国際　1977/8、福岡国際ホール、福岡市/環境ストレス研究国際会議)</v>
      </c>
      <c r="G811" s="40"/>
      <c r="H811" s="43" t="s">
        <v>7557</v>
      </c>
      <c r="I811" s="115" t="str">
        <f t="shared" ca="1" si="126"/>
        <v>.</v>
      </c>
      <c r="J811" s="40" t="s">
        <v>1447</v>
      </c>
      <c r="K811" s="40" t="s">
        <v>678</v>
      </c>
      <c r="L811" s="40" t="s">
        <v>7556</v>
      </c>
      <c r="M811" s="40" t="s">
        <v>7571</v>
      </c>
      <c r="N811" s="47"/>
      <c r="O811" s="15">
        <v>1977</v>
      </c>
      <c r="P811" s="47">
        <v>8</v>
      </c>
      <c r="Q811" s="40" t="s">
        <v>7558</v>
      </c>
      <c r="R811" s="40" t="s">
        <v>7559</v>
      </c>
      <c r="S811" s="53" t="s">
        <v>505</v>
      </c>
      <c r="T811" s="53"/>
      <c r="U811" s="31" t="str">
        <f t="shared" ca="1" si="131"/>
        <v>325</v>
      </c>
      <c r="V811" s="45" t="str">
        <f t="shared" si="121"/>
        <v>環境ストレス研究国際会議抄録(シンポジウム．国際　1977/8、福岡国際ホール、福岡市/環境ストレス研究国際会議)</v>
      </c>
      <c r="W811" s="51"/>
      <c r="X811" s="88">
        <v>801</v>
      </c>
      <c r="Y811" s="65"/>
      <c r="Z811" s="46"/>
    </row>
    <row r="812" spans="1:26" ht="13.5" hidden="1" customHeight="1">
      <c r="A812" s="29" t="str">
        <f t="shared" ca="1" si="128"/>
        <v>28</v>
      </c>
      <c r="B812" s="32">
        <f t="shared" ca="1" si="129"/>
        <v>1978</v>
      </c>
      <c r="C812" s="32">
        <f t="shared" ca="1" si="130"/>
        <v>6</v>
      </c>
      <c r="D812" s="28">
        <v>11</v>
      </c>
      <c r="E812" s="32">
        <f t="shared" ref="E812:E842" ca="1" si="132">IF(LEN($J812)&gt;0,IF($J812="●",U812,IF(LEN(D812)&gt;0,U812+D812-1,"")),"")</f>
        <v>335</v>
      </c>
      <c r="F812" s="43" t="s">
        <v>7560</v>
      </c>
      <c r="G812" s="40" t="s">
        <v>7573</v>
      </c>
      <c r="H812" s="43" t="s">
        <v>6953</v>
      </c>
      <c r="I812" s="115" t="str">
        <f t="shared" ca="1" si="126"/>
        <v>.</v>
      </c>
      <c r="J812" s="40" t="s">
        <v>1447</v>
      </c>
      <c r="K812" s="40" t="s">
        <v>678</v>
      </c>
      <c r="L812" s="16" t="s">
        <v>2918</v>
      </c>
      <c r="M812" s="40" t="s">
        <v>7571</v>
      </c>
      <c r="N812" s="47"/>
      <c r="O812" s="15">
        <v>1977</v>
      </c>
      <c r="P812" s="47">
        <v>8</v>
      </c>
      <c r="Q812" s="40" t="s">
        <v>7558</v>
      </c>
      <c r="R812" s="40" t="s">
        <v>7559</v>
      </c>
      <c r="S812" s="53" t="s">
        <v>505</v>
      </c>
      <c r="T812" s="53"/>
      <c r="U812" s="31" t="str">
        <f t="shared" ca="1" si="131"/>
        <v>325</v>
      </c>
      <c r="V812" s="45" t="str">
        <f t="shared" si="121"/>
        <v>環境ストレス下の人間行動肥満の経過に伴う基礎代謝および身体組成の変化について</v>
      </c>
      <c r="W812" s="51"/>
      <c r="X812" s="88">
        <v>802</v>
      </c>
      <c r="Y812" s="65"/>
      <c r="Z812" s="46"/>
    </row>
    <row r="813" spans="1:26" ht="13.5" hidden="1" customHeight="1">
      <c r="A813" s="29" t="str">
        <f t="shared" ca="1" si="128"/>
        <v>28</v>
      </c>
      <c r="B813" s="32">
        <f t="shared" ca="1" si="129"/>
        <v>1978</v>
      </c>
      <c r="C813" s="32">
        <f t="shared" ca="1" si="130"/>
        <v>6</v>
      </c>
      <c r="D813" s="28">
        <v>11</v>
      </c>
      <c r="E813" s="32">
        <f t="shared" ca="1" si="132"/>
        <v>335</v>
      </c>
      <c r="F813" s="43" t="s">
        <v>7561</v>
      </c>
      <c r="G813" s="40" t="s">
        <v>7575</v>
      </c>
      <c r="H813" s="43" t="s">
        <v>6953</v>
      </c>
      <c r="I813" s="115" t="str">
        <f t="shared" ca="1" si="126"/>
        <v>.</v>
      </c>
      <c r="J813" s="40" t="s">
        <v>1447</v>
      </c>
      <c r="K813" s="40" t="s">
        <v>678</v>
      </c>
      <c r="L813" s="16" t="s">
        <v>2918</v>
      </c>
      <c r="M813" s="40" t="s">
        <v>7571</v>
      </c>
      <c r="N813" s="47"/>
      <c r="O813" s="15">
        <v>1977</v>
      </c>
      <c r="P813" s="47">
        <v>8</v>
      </c>
      <c r="Q813" s="40" t="s">
        <v>7558</v>
      </c>
      <c r="R813" s="40" t="s">
        <v>7559</v>
      </c>
      <c r="S813" s="53" t="s">
        <v>505</v>
      </c>
      <c r="T813" s="53"/>
      <c r="U813" s="31" t="str">
        <f t="shared" ca="1" si="131"/>
        <v>325</v>
      </c>
      <c r="V813" s="45" t="str">
        <f t="shared" si="121"/>
        <v>環境ストレス下の人間行動肥満傾向児の身体組成について とくに皮下脂肪厚の性差、年齢差、地域差について</v>
      </c>
      <c r="W813" s="51"/>
      <c r="X813" s="88">
        <v>803</v>
      </c>
      <c r="Y813" s="65"/>
      <c r="Z813" s="46"/>
    </row>
    <row r="814" spans="1:26" ht="13.5" hidden="1" customHeight="1">
      <c r="A814" s="29" t="str">
        <f t="shared" ca="1" si="128"/>
        <v>28</v>
      </c>
      <c r="B814" s="32">
        <f t="shared" ca="1" si="129"/>
        <v>1978</v>
      </c>
      <c r="C814" s="32">
        <f t="shared" ca="1" si="130"/>
        <v>6</v>
      </c>
      <c r="D814" s="28">
        <v>12</v>
      </c>
      <c r="E814" s="32">
        <f t="shared" ca="1" si="132"/>
        <v>336</v>
      </c>
      <c r="F814" s="43" t="s">
        <v>7562</v>
      </c>
      <c r="G814" s="40" t="s">
        <v>7576</v>
      </c>
      <c r="H814" s="43" t="s">
        <v>6953</v>
      </c>
      <c r="I814" s="115" t="str">
        <f t="shared" ca="1" si="126"/>
        <v>.</v>
      </c>
      <c r="J814" s="40" t="s">
        <v>1447</v>
      </c>
      <c r="K814" s="40" t="s">
        <v>678</v>
      </c>
      <c r="L814" s="16" t="s">
        <v>2918</v>
      </c>
      <c r="M814" s="40" t="s">
        <v>7571</v>
      </c>
      <c r="N814" s="47"/>
      <c r="O814" s="15">
        <v>1977</v>
      </c>
      <c r="P814" s="47">
        <v>8</v>
      </c>
      <c r="Q814" s="40" t="s">
        <v>7558</v>
      </c>
      <c r="R814" s="40" t="s">
        <v>7559</v>
      </c>
      <c r="S814" s="53" t="s">
        <v>505</v>
      </c>
      <c r="T814" s="53"/>
      <c r="U814" s="31" t="str">
        <f t="shared" ca="1" si="131"/>
        <v>325</v>
      </c>
      <c r="V814" s="45" t="str">
        <f t="shared" si="121"/>
        <v>環境ストレス下の人間行動下肢のディメンジョンとパフォーマンス</v>
      </c>
      <c r="W814" s="51"/>
      <c r="X814" s="88">
        <v>804</v>
      </c>
      <c r="Y814" s="65"/>
      <c r="Z814" s="46"/>
    </row>
    <row r="815" spans="1:26" ht="13.5" hidden="1" customHeight="1">
      <c r="A815" s="29" t="str">
        <f t="shared" ca="1" si="128"/>
        <v>28</v>
      </c>
      <c r="B815" s="32">
        <f t="shared" ca="1" si="129"/>
        <v>1978</v>
      </c>
      <c r="C815" s="32">
        <f t="shared" ca="1" si="130"/>
        <v>6</v>
      </c>
      <c r="D815" s="28">
        <v>12</v>
      </c>
      <c r="E815" s="32">
        <f t="shared" ca="1" si="132"/>
        <v>336</v>
      </c>
      <c r="F815" s="43" t="s">
        <v>7563</v>
      </c>
      <c r="G815" s="40" t="s">
        <v>7577</v>
      </c>
      <c r="H815" s="43" t="s">
        <v>6953</v>
      </c>
      <c r="I815" s="115" t="str">
        <f t="shared" ca="1" si="126"/>
        <v>.</v>
      </c>
      <c r="J815" s="40" t="s">
        <v>1447</v>
      </c>
      <c r="K815" s="40" t="s">
        <v>678</v>
      </c>
      <c r="L815" s="16" t="s">
        <v>2918</v>
      </c>
      <c r="M815" s="40" t="s">
        <v>7571</v>
      </c>
      <c r="N815" s="47"/>
      <c r="O815" s="15">
        <v>1977</v>
      </c>
      <c r="P815" s="47">
        <v>8</v>
      </c>
      <c r="Q815" s="40" t="s">
        <v>7558</v>
      </c>
      <c r="R815" s="40" t="s">
        <v>7559</v>
      </c>
      <c r="S815" s="53" t="s">
        <v>505</v>
      </c>
      <c r="T815" s="53"/>
      <c r="U815" s="31" t="str">
        <f t="shared" ca="1" si="131"/>
        <v>325</v>
      </c>
      <c r="V815" s="45" t="str">
        <f t="shared" si="121"/>
        <v>環境ストレス下の人間行動身体的作業容量におよぼす温度の影響</v>
      </c>
      <c r="W815" s="51"/>
      <c r="X815" s="88">
        <v>805</v>
      </c>
      <c r="Y815" s="65"/>
      <c r="Z815" s="46"/>
    </row>
    <row r="816" spans="1:26" ht="13.5" hidden="1" customHeight="1">
      <c r="A816" s="29" t="str">
        <f t="shared" ca="1" si="128"/>
        <v>28</v>
      </c>
      <c r="B816" s="32">
        <f t="shared" ca="1" si="129"/>
        <v>1978</v>
      </c>
      <c r="C816" s="32">
        <f t="shared" ca="1" si="130"/>
        <v>6</v>
      </c>
      <c r="D816" s="28">
        <v>12</v>
      </c>
      <c r="E816" s="32">
        <f t="shared" ca="1" si="132"/>
        <v>336</v>
      </c>
      <c r="F816" s="43" t="s">
        <v>7564</v>
      </c>
      <c r="G816" s="40" t="s">
        <v>7578</v>
      </c>
      <c r="H816" s="43" t="s">
        <v>6953</v>
      </c>
      <c r="I816" s="115" t="str">
        <f t="shared" ca="1" si="126"/>
        <v>.</v>
      </c>
      <c r="J816" s="40" t="s">
        <v>1447</v>
      </c>
      <c r="K816" s="40" t="s">
        <v>678</v>
      </c>
      <c r="L816" s="16" t="s">
        <v>2918</v>
      </c>
      <c r="M816" s="40" t="s">
        <v>7571</v>
      </c>
      <c r="N816" s="47"/>
      <c r="O816" s="15">
        <v>1977</v>
      </c>
      <c r="P816" s="47">
        <v>8</v>
      </c>
      <c r="Q816" s="40" t="s">
        <v>7558</v>
      </c>
      <c r="R816" s="40" t="s">
        <v>7559</v>
      </c>
      <c r="S816" s="53" t="s">
        <v>505</v>
      </c>
      <c r="T816" s="53"/>
      <c r="U816" s="31" t="str">
        <f t="shared" ca="1" si="131"/>
        <v>325</v>
      </c>
      <c r="V816" s="45" t="str">
        <f t="shared" si="121"/>
        <v>環境ストレス下の人間行動耐熱性の測定の指標</v>
      </c>
      <c r="W816" s="51"/>
      <c r="X816" s="88">
        <v>806</v>
      </c>
      <c r="Y816" s="65"/>
      <c r="Z816" s="46"/>
    </row>
    <row r="817" spans="1:26" ht="13.5" hidden="1" customHeight="1">
      <c r="A817" s="29" t="str">
        <f t="shared" ca="1" si="128"/>
        <v>28</v>
      </c>
      <c r="B817" s="32">
        <f t="shared" ca="1" si="129"/>
        <v>1978</v>
      </c>
      <c r="C817" s="32">
        <f t="shared" ca="1" si="130"/>
        <v>6</v>
      </c>
      <c r="D817" s="28">
        <v>13</v>
      </c>
      <c r="E817" s="32">
        <f t="shared" ca="1" si="132"/>
        <v>337</v>
      </c>
      <c r="F817" s="43" t="s">
        <v>7565</v>
      </c>
      <c r="G817" s="40" t="s">
        <v>7579</v>
      </c>
      <c r="H817" s="43" t="s">
        <v>6953</v>
      </c>
      <c r="I817" s="115" t="str">
        <f t="shared" ca="1" si="126"/>
        <v>.</v>
      </c>
      <c r="J817" s="40" t="s">
        <v>1447</v>
      </c>
      <c r="K817" s="40" t="s">
        <v>678</v>
      </c>
      <c r="L817" s="16" t="s">
        <v>2918</v>
      </c>
      <c r="M817" s="40" t="s">
        <v>7571</v>
      </c>
      <c r="N817" s="47"/>
      <c r="O817" s="15">
        <v>1977</v>
      </c>
      <c r="P817" s="47">
        <v>8</v>
      </c>
      <c r="Q817" s="40" t="s">
        <v>7558</v>
      </c>
      <c r="R817" s="40" t="s">
        <v>7559</v>
      </c>
      <c r="S817" s="53" t="s">
        <v>505</v>
      </c>
      <c r="T817" s="53"/>
      <c r="U817" s="31" t="str">
        <f t="shared" ca="1" si="131"/>
        <v>325</v>
      </c>
      <c r="V817" s="45" t="str">
        <f t="shared" ref="V817:V879" si="133">$H817&amp;$F817</f>
        <v>環境ストレス下の人間行動至適温度条件の男女差と季節差について</v>
      </c>
      <c r="W817" s="51"/>
      <c r="X817" s="88">
        <v>807</v>
      </c>
      <c r="Y817" s="65"/>
      <c r="Z817" s="46"/>
    </row>
    <row r="818" spans="1:26" ht="13.5" hidden="1" customHeight="1">
      <c r="A818" s="29" t="str">
        <f t="shared" ca="1" si="128"/>
        <v>28</v>
      </c>
      <c r="B818" s="32">
        <f t="shared" ca="1" si="129"/>
        <v>1978</v>
      </c>
      <c r="C818" s="32">
        <f t="shared" ca="1" si="130"/>
        <v>6</v>
      </c>
      <c r="D818" s="28">
        <v>13</v>
      </c>
      <c r="E818" s="32">
        <f t="shared" ca="1" si="132"/>
        <v>337</v>
      </c>
      <c r="F818" s="43" t="s">
        <v>7566</v>
      </c>
      <c r="G818" s="40" t="s">
        <v>7580</v>
      </c>
      <c r="H818" s="43" t="s">
        <v>6953</v>
      </c>
      <c r="I818" s="115" t="str">
        <f t="shared" ca="1" si="126"/>
        <v>.</v>
      </c>
      <c r="J818" s="40" t="s">
        <v>1447</v>
      </c>
      <c r="K818" s="40" t="s">
        <v>678</v>
      </c>
      <c r="L818" s="16" t="s">
        <v>2918</v>
      </c>
      <c r="M818" s="40" t="s">
        <v>7571</v>
      </c>
      <c r="N818" s="47"/>
      <c r="O818" s="15">
        <v>1977</v>
      </c>
      <c r="P818" s="47">
        <v>8</v>
      </c>
      <c r="Q818" s="40" t="s">
        <v>7558</v>
      </c>
      <c r="R818" s="40" t="s">
        <v>7559</v>
      </c>
      <c r="S818" s="53" t="s">
        <v>505</v>
      </c>
      <c r="T818" s="53"/>
      <c r="U818" s="31" t="str">
        <f t="shared" ca="1" si="131"/>
        <v>325</v>
      </c>
      <c r="V818" s="45" t="str">
        <f t="shared" si="133"/>
        <v>環境ストレス下の人間行動労働と温熱条件</v>
      </c>
      <c r="W818" s="51"/>
      <c r="X818" s="88">
        <v>808</v>
      </c>
      <c r="Y818" s="65"/>
      <c r="Z818" s="46"/>
    </row>
    <row r="819" spans="1:26" ht="13.5" hidden="1" customHeight="1">
      <c r="A819" s="29" t="str">
        <f t="shared" ca="1" si="128"/>
        <v>28</v>
      </c>
      <c r="B819" s="32">
        <f t="shared" ca="1" si="129"/>
        <v>1978</v>
      </c>
      <c r="C819" s="32">
        <f t="shared" ca="1" si="130"/>
        <v>6</v>
      </c>
      <c r="D819" s="28">
        <v>13</v>
      </c>
      <c r="E819" s="32">
        <f t="shared" ca="1" si="132"/>
        <v>337</v>
      </c>
      <c r="F819" s="43" t="s">
        <v>7567</v>
      </c>
      <c r="G819" s="40" t="s">
        <v>7581</v>
      </c>
      <c r="H819" s="43" t="s">
        <v>6953</v>
      </c>
      <c r="I819" s="115" t="str">
        <f t="shared" ca="1" si="126"/>
        <v>.</v>
      </c>
      <c r="J819" s="40" t="s">
        <v>1447</v>
      </c>
      <c r="K819" s="40" t="s">
        <v>678</v>
      </c>
      <c r="L819" s="16" t="s">
        <v>2918</v>
      </c>
      <c r="M819" s="40" t="s">
        <v>7571</v>
      </c>
      <c r="N819" s="47"/>
      <c r="O819" s="15">
        <v>1977</v>
      </c>
      <c r="P819" s="47">
        <v>8</v>
      </c>
      <c r="Q819" s="40" t="s">
        <v>7558</v>
      </c>
      <c r="R819" s="40" t="s">
        <v>7559</v>
      </c>
      <c r="S819" s="53" t="s">
        <v>505</v>
      </c>
      <c r="T819" s="53"/>
      <c r="U819" s="31" t="str">
        <f t="shared" ca="1" si="131"/>
        <v>325</v>
      </c>
      <c r="V819" s="45" t="str">
        <f t="shared" si="133"/>
        <v>環境ストレス下の人間行動汗の蒸発と衣服</v>
      </c>
      <c r="W819" s="51"/>
      <c r="X819" s="88">
        <v>809</v>
      </c>
      <c r="Y819" s="65"/>
      <c r="Z819" s="46"/>
    </row>
    <row r="820" spans="1:26" ht="13.5" hidden="1" customHeight="1">
      <c r="A820" s="29" t="str">
        <f t="shared" ca="1" si="128"/>
        <v>28</v>
      </c>
      <c r="B820" s="32">
        <f t="shared" ca="1" si="129"/>
        <v>1978</v>
      </c>
      <c r="C820" s="32">
        <f t="shared" ca="1" si="130"/>
        <v>6</v>
      </c>
      <c r="D820" s="28">
        <v>14</v>
      </c>
      <c r="E820" s="32">
        <f t="shared" ca="1" si="132"/>
        <v>338</v>
      </c>
      <c r="F820" s="43" t="s">
        <v>7569</v>
      </c>
      <c r="G820" s="40" t="s">
        <v>7582</v>
      </c>
      <c r="H820" s="43" t="s">
        <v>6953</v>
      </c>
      <c r="I820" s="115" t="str">
        <f t="shared" ca="1" si="126"/>
        <v>.</v>
      </c>
      <c r="J820" s="40" t="s">
        <v>1447</v>
      </c>
      <c r="K820" s="40" t="s">
        <v>678</v>
      </c>
      <c r="L820" s="16" t="s">
        <v>2918</v>
      </c>
      <c r="M820" s="40" t="s">
        <v>7571</v>
      </c>
      <c r="N820" s="47"/>
      <c r="O820" s="15">
        <v>1977</v>
      </c>
      <c r="P820" s="47">
        <v>8</v>
      </c>
      <c r="Q820" s="40" t="s">
        <v>7558</v>
      </c>
      <c r="R820" s="40" t="s">
        <v>7559</v>
      </c>
      <c r="S820" s="53" t="s">
        <v>505</v>
      </c>
      <c r="T820" s="53"/>
      <c r="U820" s="31" t="str">
        <f t="shared" ca="1" si="131"/>
        <v>325</v>
      </c>
      <c r="V820" s="45" t="str">
        <f t="shared" si="133"/>
        <v>環境ストレス下の人間行動海中居住と温度</v>
      </c>
      <c r="W820" s="51"/>
      <c r="X820" s="88">
        <v>810</v>
      </c>
      <c r="Y820" s="65"/>
      <c r="Z820" s="46"/>
    </row>
    <row r="821" spans="1:26" ht="13.5" hidden="1" customHeight="1">
      <c r="A821" s="29" t="str">
        <f t="shared" ca="1" si="128"/>
        <v>28</v>
      </c>
      <c r="B821" s="32">
        <f t="shared" ca="1" si="129"/>
        <v>1978</v>
      </c>
      <c r="C821" s="32">
        <f t="shared" ca="1" si="130"/>
        <v>6</v>
      </c>
      <c r="D821" s="28">
        <v>14</v>
      </c>
      <c r="E821" s="32">
        <f t="shared" ca="1" si="132"/>
        <v>338</v>
      </c>
      <c r="F821" s="43" t="s">
        <v>7570</v>
      </c>
      <c r="G821" s="40" t="s">
        <v>7583</v>
      </c>
      <c r="H821" s="43" t="s">
        <v>6953</v>
      </c>
      <c r="I821" s="115" t="str">
        <f t="shared" ca="1" si="126"/>
        <v>.</v>
      </c>
      <c r="J821" s="40" t="s">
        <v>1447</v>
      </c>
      <c r="K821" s="40" t="s">
        <v>678</v>
      </c>
      <c r="L821" s="16" t="s">
        <v>2918</v>
      </c>
      <c r="M821" s="40" t="s">
        <v>7571</v>
      </c>
      <c r="N821" s="47"/>
      <c r="O821" s="15">
        <v>1977</v>
      </c>
      <c r="P821" s="47">
        <v>8</v>
      </c>
      <c r="Q821" s="40" t="s">
        <v>7558</v>
      </c>
      <c r="R821" s="40" t="s">
        <v>7559</v>
      </c>
      <c r="S821" s="53" t="s">
        <v>505</v>
      </c>
      <c r="T821" s="53"/>
      <c r="U821" s="31" t="str">
        <f t="shared" ca="1" si="131"/>
        <v>325</v>
      </c>
      <c r="V821" s="45" t="str">
        <f t="shared" si="133"/>
        <v>環境ストレス下の人間行動高温下作業の湿度と産熱の複合効果</v>
      </c>
      <c r="W821" s="51"/>
      <c r="X821" s="88">
        <v>811</v>
      </c>
      <c r="Y821" s="65"/>
      <c r="Z821" s="46"/>
    </row>
    <row r="822" spans="1:26" ht="13.5" hidden="1" customHeight="1">
      <c r="A822" s="29" t="str">
        <f t="shared" ca="1" si="128"/>
        <v>28</v>
      </c>
      <c r="B822" s="32">
        <f t="shared" ca="1" si="129"/>
        <v>1978</v>
      </c>
      <c r="C822" s="32">
        <f t="shared" ca="1" si="130"/>
        <v>6</v>
      </c>
      <c r="D822" s="28">
        <v>14</v>
      </c>
      <c r="E822" s="32">
        <f t="shared" ca="1" si="132"/>
        <v>338</v>
      </c>
      <c r="F822" s="41" t="str">
        <f>IF(RIGHT(L822,1)=$W$24,"",M822&amp;$W$25)&amp;J822&amp;$W$22&amp;K822&amp;IF(AND(LEN(N822)&gt;0,LEN(N822)&lt;4)," 第"&amp;N822&amp;$W$21,N822)&amp;$W$23&amp;O822&amp;"/"&amp;P822&amp;IF(RIGHT(L822,1)=$W$24,"/"&amp;Q822,"")&amp;"、"&amp;S822&amp;"、"&amp;R822&amp;IF(LEN(H822)&gt;0,$W$27&amp;H822,"")&amp;IF(RIGHT(L822,1)=$W$24,"",$W$26)</f>
        <v>開催記(シンポジウム．国際　1977/8、福岡国際ホール、福岡市他/「環境ストレス研究国際会議」の印象)</v>
      </c>
      <c r="G822" s="40"/>
      <c r="H822" s="40" t="s">
        <v>909</v>
      </c>
      <c r="I822" s="115" t="str">
        <f t="shared" ca="1" si="126"/>
        <v>.</v>
      </c>
      <c r="J822" s="40" t="s">
        <v>1447</v>
      </c>
      <c r="K822" s="40" t="s">
        <v>678</v>
      </c>
      <c r="L822" s="40" t="s">
        <v>6949</v>
      </c>
      <c r="M822" s="40" t="s">
        <v>313</v>
      </c>
      <c r="N822" s="47"/>
      <c r="O822" s="15">
        <v>1977</v>
      </c>
      <c r="P822" s="47">
        <v>8</v>
      </c>
      <c r="Q822" s="40" t="s">
        <v>503</v>
      </c>
      <c r="R822" s="40" t="s">
        <v>504</v>
      </c>
      <c r="S822" s="53" t="s">
        <v>505</v>
      </c>
      <c r="T822" s="53"/>
      <c r="U822" s="31" t="str">
        <f t="shared" ca="1" si="131"/>
        <v>325</v>
      </c>
      <c r="V822" s="45" t="str">
        <f t="shared" si="133"/>
        <v>「環境ストレス研究国際会議」の印象開催記(シンポジウム．国際　1977/8、福岡国際ホール、福岡市他/「環境ストレス研究国際会議」の印象)</v>
      </c>
      <c r="W822" s="51"/>
      <c r="X822" s="88">
        <v>812</v>
      </c>
      <c r="Y822" s="65"/>
      <c r="Z822" s="46"/>
    </row>
    <row r="823" spans="1:26" ht="13.5" hidden="1" customHeight="1">
      <c r="A823" s="29" t="str">
        <f t="shared" ca="1" si="128"/>
        <v>28</v>
      </c>
      <c r="B823" s="32">
        <f t="shared" ca="1" si="129"/>
        <v>1978</v>
      </c>
      <c r="C823" s="32">
        <f t="shared" ca="1" si="130"/>
        <v>6</v>
      </c>
      <c r="D823" s="28">
        <v>14</v>
      </c>
      <c r="E823" s="32">
        <f t="shared" ca="1" si="132"/>
        <v>338</v>
      </c>
      <c r="F823" s="40" t="s">
        <v>7568</v>
      </c>
      <c r="G823" s="40" t="s">
        <v>2689</v>
      </c>
      <c r="H823" s="43" t="s">
        <v>6953</v>
      </c>
      <c r="I823" s="115" t="str">
        <f t="shared" ca="1" si="126"/>
        <v>.</v>
      </c>
      <c r="J823" s="40" t="s">
        <v>1447</v>
      </c>
      <c r="K823" s="40" t="s">
        <v>678</v>
      </c>
      <c r="L823" s="40" t="s">
        <v>313</v>
      </c>
      <c r="M823" s="40" t="s">
        <v>7616</v>
      </c>
      <c r="N823" s="47"/>
      <c r="O823" s="15">
        <v>1977</v>
      </c>
      <c r="P823" s="47">
        <v>8</v>
      </c>
      <c r="Q823" s="40" t="s">
        <v>503</v>
      </c>
      <c r="R823" s="40" t="s">
        <v>504</v>
      </c>
      <c r="S823" s="53" t="s">
        <v>505</v>
      </c>
      <c r="T823" s="53"/>
      <c r="U823" s="31" t="str">
        <f t="shared" ca="1" si="131"/>
        <v>325</v>
      </c>
      <c r="V823" s="45" t="str">
        <f t="shared" si="133"/>
        <v>環境ストレス下の人間行動「環境ストレス研究国際会議」の印象</v>
      </c>
      <c r="W823" s="51"/>
      <c r="X823" s="88">
        <v>813</v>
      </c>
      <c r="Y823" s="65"/>
      <c r="Z823" s="46"/>
    </row>
    <row r="824" spans="1:26" ht="13.5" hidden="1" customHeight="1">
      <c r="A824" s="29" t="str">
        <f t="shared" ca="1" si="128"/>
        <v>28</v>
      </c>
      <c r="B824" s="32">
        <f t="shared" ca="1" si="129"/>
        <v>1978</v>
      </c>
      <c r="C824" s="32">
        <f t="shared" ca="1" si="130"/>
        <v>6</v>
      </c>
      <c r="D824" s="18">
        <v>15</v>
      </c>
      <c r="E824" s="32">
        <f t="shared" ca="1" si="132"/>
        <v>339</v>
      </c>
      <c r="F824" s="40" t="s">
        <v>7568</v>
      </c>
      <c r="G824" s="40" t="s">
        <v>496</v>
      </c>
      <c r="H824" s="43" t="s">
        <v>6953</v>
      </c>
      <c r="I824" s="115" t="str">
        <f t="shared" ca="1" si="126"/>
        <v>.</v>
      </c>
      <c r="J824" s="40" t="s">
        <v>1447</v>
      </c>
      <c r="K824" s="40" t="s">
        <v>678</v>
      </c>
      <c r="L824" s="40" t="s">
        <v>313</v>
      </c>
      <c r="M824" s="40" t="s">
        <v>7616</v>
      </c>
      <c r="N824" s="47"/>
      <c r="O824" s="15">
        <v>1977</v>
      </c>
      <c r="P824" s="47">
        <v>8</v>
      </c>
      <c r="Q824" s="40" t="s">
        <v>503</v>
      </c>
      <c r="R824" s="40" t="s">
        <v>504</v>
      </c>
      <c r="S824" s="53" t="s">
        <v>505</v>
      </c>
      <c r="T824" s="53"/>
      <c r="U824" s="31" t="str">
        <f t="shared" ca="1" si="131"/>
        <v>325</v>
      </c>
      <c r="V824" s="45" t="str">
        <f t="shared" si="133"/>
        <v>環境ストレス下の人間行動「環境ストレス研究国際会議」の印象</v>
      </c>
      <c r="W824" s="51"/>
      <c r="X824" s="88">
        <v>814</v>
      </c>
      <c r="Y824" s="65"/>
      <c r="Z824" s="46"/>
    </row>
    <row r="825" spans="1:26" ht="13.5" hidden="1" customHeight="1">
      <c r="A825" s="29" t="str">
        <f t="shared" ca="1" si="128"/>
        <v>28</v>
      </c>
      <c r="B825" s="32">
        <f t="shared" ca="1" si="129"/>
        <v>1978</v>
      </c>
      <c r="C825" s="32">
        <f t="shared" ca="1" si="130"/>
        <v>6</v>
      </c>
      <c r="D825" s="18">
        <v>15</v>
      </c>
      <c r="E825" s="32">
        <f t="shared" ca="1" si="132"/>
        <v>339</v>
      </c>
      <c r="F825" s="40" t="s">
        <v>7568</v>
      </c>
      <c r="G825" s="40" t="s">
        <v>497</v>
      </c>
      <c r="H825" s="43" t="s">
        <v>6953</v>
      </c>
      <c r="I825" s="115" t="str">
        <f t="shared" ca="1" si="126"/>
        <v>.</v>
      </c>
      <c r="J825" s="40" t="s">
        <v>1447</v>
      </c>
      <c r="K825" s="40" t="s">
        <v>678</v>
      </c>
      <c r="L825" s="40" t="s">
        <v>313</v>
      </c>
      <c r="M825" s="40" t="s">
        <v>7616</v>
      </c>
      <c r="N825" s="47"/>
      <c r="O825" s="15">
        <v>1977</v>
      </c>
      <c r="P825" s="47">
        <v>8</v>
      </c>
      <c r="Q825" s="40" t="s">
        <v>503</v>
      </c>
      <c r="R825" s="40" t="s">
        <v>504</v>
      </c>
      <c r="S825" s="53" t="s">
        <v>505</v>
      </c>
      <c r="T825" s="53"/>
      <c r="U825" s="31" t="str">
        <f t="shared" ca="1" si="131"/>
        <v>325</v>
      </c>
      <c r="V825" s="45" t="str">
        <f t="shared" si="133"/>
        <v>環境ストレス下の人間行動「環境ストレス研究国際会議」の印象</v>
      </c>
      <c r="W825" s="51"/>
      <c r="X825" s="88">
        <v>815</v>
      </c>
      <c r="Y825" s="65"/>
      <c r="Z825" s="46"/>
    </row>
    <row r="826" spans="1:26" ht="13.5" hidden="1" customHeight="1">
      <c r="A826" s="29" t="str">
        <f t="shared" ca="1" si="128"/>
        <v>28</v>
      </c>
      <c r="B826" s="32">
        <f t="shared" ca="1" si="129"/>
        <v>1978</v>
      </c>
      <c r="C826" s="32">
        <f t="shared" ca="1" si="130"/>
        <v>6</v>
      </c>
      <c r="D826" s="18">
        <v>15</v>
      </c>
      <c r="E826" s="32">
        <f t="shared" ca="1" si="132"/>
        <v>339</v>
      </c>
      <c r="F826" s="28" t="str">
        <f>IF(RIGHT(L826,1)=$W$24,"",M826&amp;$W$25)&amp;J826&amp;$W$22&amp;K826&amp;IF(AND(LEN(N826)&gt;0,LEN(N826)&lt;4)," 第"&amp;N826&amp;$W$21,N826)&amp;$W$23&amp;O826&amp;"/"&amp;P826&amp;IF(RIGHT(L826,1)=$W$24,"/"&amp;Q826,"")&amp;"、"&amp;S826&amp;"、"&amp;R826&amp;IF(LEN(H826)&gt;0,$W$27&amp;H826,"")&amp;IF(RIGHT(L826,1)=$W$24,"",$W$26)</f>
        <v>大会．東 第3回　1977/4/2、重複障害教育研究所、東京都/関東地方会｜テーマ：動作の記録と解析</v>
      </c>
      <c r="G826" s="40" t="s">
        <v>498</v>
      </c>
      <c r="H826" s="41" t="s">
        <v>1855</v>
      </c>
      <c r="I826" s="115" t="str">
        <f t="shared" ca="1" si="126"/>
        <v>.</v>
      </c>
      <c r="J826" s="40" t="s">
        <v>1487</v>
      </c>
      <c r="K826" s="40" t="s">
        <v>1491</v>
      </c>
      <c r="L826" s="40" t="s">
        <v>7012</v>
      </c>
      <c r="M826" s="40" t="s">
        <v>2742</v>
      </c>
      <c r="N826" s="15">
        <v>3</v>
      </c>
      <c r="O826" s="15">
        <v>1977</v>
      </c>
      <c r="P826" s="15">
        <v>4</v>
      </c>
      <c r="Q826" s="18">
        <v>2</v>
      </c>
      <c r="R826" s="40" t="s">
        <v>2317</v>
      </c>
      <c r="S826" s="48" t="s">
        <v>1836</v>
      </c>
      <c r="T826" s="48"/>
      <c r="U826" s="31" t="str">
        <f t="shared" ca="1" si="131"/>
        <v>325</v>
      </c>
      <c r="V826" s="45" t="str">
        <f t="shared" si="133"/>
        <v>関東地方会｜テーマ：動作の記録と解析大会．東 第3回　1977/4/2、重複障害教育研究所、東京都/関東地方会｜テーマ：動作の記録と解析</v>
      </c>
      <c r="W826" s="51"/>
      <c r="X826" s="88">
        <v>816</v>
      </c>
      <c r="Y826" s="65"/>
      <c r="Z826" s="46"/>
    </row>
    <row r="827" spans="1:26" ht="13.5" hidden="1" customHeight="1">
      <c r="A827" s="29" t="str">
        <f t="shared" ca="1" si="128"/>
        <v>28</v>
      </c>
      <c r="B827" s="32">
        <f t="shared" ca="1" si="129"/>
        <v>1978</v>
      </c>
      <c r="C827" s="32">
        <f t="shared" ca="1" si="130"/>
        <v>6</v>
      </c>
      <c r="D827" s="18">
        <v>15</v>
      </c>
      <c r="E827" s="32">
        <f t="shared" ca="1" si="132"/>
        <v>339</v>
      </c>
      <c r="F827" s="28" t="str">
        <f>M827&amp;"（"&amp;J827&amp;$W$19&amp;K827&amp;IF(LEN(N827)&gt;0," 第"&amp;N827&amp;$W$21,"")&amp;" "&amp;O827&amp;"/"&amp;P827&amp;$W$20&amp;S827&amp;IF(LEN(H827)&gt;0,$W$19&amp;H827,"")&amp;"）"</f>
        <v>抄録（大会/東 第3回 1977/4、重複障害教育研究所）</v>
      </c>
      <c r="G827" s="40" t="s">
        <v>500</v>
      </c>
      <c r="H827" s="43"/>
      <c r="I827" s="115" t="str">
        <f t="shared" ca="1" si="126"/>
        <v>.</v>
      </c>
      <c r="J827" s="40" t="s">
        <v>1487</v>
      </c>
      <c r="K827" s="40" t="s">
        <v>1491</v>
      </c>
      <c r="L827" s="40" t="s">
        <v>6939</v>
      </c>
      <c r="M827" s="40" t="s">
        <v>1486</v>
      </c>
      <c r="N827" s="15">
        <v>3</v>
      </c>
      <c r="O827" s="15">
        <v>1977</v>
      </c>
      <c r="P827" s="15">
        <v>4</v>
      </c>
      <c r="Q827" s="18">
        <v>2</v>
      </c>
      <c r="R827" s="40" t="s">
        <v>2317</v>
      </c>
      <c r="S827" s="48" t="s">
        <v>1836</v>
      </c>
      <c r="T827" s="48"/>
      <c r="U827" s="31" t="str">
        <f t="shared" ca="1" si="131"/>
        <v>325</v>
      </c>
      <c r="V827" s="45" t="str">
        <f t="shared" si="133"/>
        <v>抄録（大会/東 第3回 1977/4、重複障害教育研究所）</v>
      </c>
      <c r="W827" s="51"/>
      <c r="X827" s="88">
        <v>817</v>
      </c>
      <c r="Y827" s="65"/>
      <c r="Z827" s="46"/>
    </row>
    <row r="828" spans="1:26" s="12" customFormat="1" ht="13.5" hidden="1" customHeight="1">
      <c r="A828" s="18">
        <v>28</v>
      </c>
      <c r="B828" s="15">
        <v>1978</v>
      </c>
      <c r="C828" s="15">
        <v>6</v>
      </c>
      <c r="D828" s="18">
        <v>15</v>
      </c>
      <c r="E828" s="32">
        <f t="shared" si="132"/>
        <v>339</v>
      </c>
      <c r="F828" s="19" t="s">
        <v>3420</v>
      </c>
      <c r="G828" s="16" t="s">
        <v>3421</v>
      </c>
      <c r="H828" s="17" t="s">
        <v>3419</v>
      </c>
      <c r="I828" s="115" t="str">
        <f t="shared" ca="1" si="126"/>
        <v>.</v>
      </c>
      <c r="J828" s="16" t="s">
        <v>1487</v>
      </c>
      <c r="K828" s="16" t="s">
        <v>1185</v>
      </c>
      <c r="L828" s="16" t="s">
        <v>3100</v>
      </c>
      <c r="M828" s="16" t="s">
        <v>183</v>
      </c>
      <c r="N828" s="15">
        <v>3</v>
      </c>
      <c r="O828" s="15">
        <v>1977</v>
      </c>
      <c r="P828" s="15">
        <v>4</v>
      </c>
      <c r="Q828" s="18">
        <v>2</v>
      </c>
      <c r="R828" s="18" t="s">
        <v>3113</v>
      </c>
      <c r="S828" s="54" t="s">
        <v>3235</v>
      </c>
      <c r="T828" s="54"/>
      <c r="U828" s="69">
        <v>325</v>
      </c>
      <c r="V828" s="45" t="str">
        <f t="shared" si="133"/>
        <v>動作の記録と解析動作とＥＭＧ</v>
      </c>
      <c r="W828" s="70"/>
      <c r="X828" s="88">
        <v>818</v>
      </c>
      <c r="Y828" s="66"/>
      <c r="Z828" s="16"/>
    </row>
    <row r="829" spans="1:26" s="12" customFormat="1" ht="13.5" hidden="1" customHeight="1">
      <c r="A829" s="18">
        <v>28</v>
      </c>
      <c r="B829" s="15">
        <v>1978</v>
      </c>
      <c r="C829" s="15">
        <v>6</v>
      </c>
      <c r="D829" s="18">
        <v>16</v>
      </c>
      <c r="E829" s="32">
        <f t="shared" si="132"/>
        <v>340</v>
      </c>
      <c r="F829" s="19" t="s">
        <v>3422</v>
      </c>
      <c r="G829" s="16" t="s">
        <v>3423</v>
      </c>
      <c r="H829" s="17" t="s">
        <v>3419</v>
      </c>
      <c r="I829" s="115" t="str">
        <f t="shared" ca="1" si="126"/>
        <v>.</v>
      </c>
      <c r="J829" s="16" t="s">
        <v>1487</v>
      </c>
      <c r="K829" s="16" t="s">
        <v>1185</v>
      </c>
      <c r="L829" s="16" t="s">
        <v>3100</v>
      </c>
      <c r="M829" s="16" t="s">
        <v>183</v>
      </c>
      <c r="N829" s="15">
        <v>3</v>
      </c>
      <c r="O829" s="15">
        <v>1977</v>
      </c>
      <c r="P829" s="15">
        <v>4</v>
      </c>
      <c r="Q829" s="18">
        <v>2</v>
      </c>
      <c r="R829" s="18" t="s">
        <v>804</v>
      </c>
      <c r="S829" s="54" t="s">
        <v>3239</v>
      </c>
      <c r="T829" s="54"/>
      <c r="U829" s="69">
        <v>325</v>
      </c>
      <c r="V829" s="45" t="str">
        <f t="shared" si="133"/>
        <v>動作の記録と解析スモン患者の社会文化的行動−環境要因の影響について−</v>
      </c>
      <c r="W829" s="70"/>
      <c r="X829" s="88">
        <v>819</v>
      </c>
      <c r="Y829" s="66"/>
      <c r="Z829" s="16"/>
    </row>
    <row r="830" spans="1:26" s="12" customFormat="1" ht="13.5" hidden="1" customHeight="1">
      <c r="A830" s="18">
        <v>28</v>
      </c>
      <c r="B830" s="15">
        <v>1978</v>
      </c>
      <c r="C830" s="15">
        <v>6</v>
      </c>
      <c r="D830" s="18">
        <v>16</v>
      </c>
      <c r="E830" s="32">
        <f t="shared" si="132"/>
        <v>340</v>
      </c>
      <c r="F830" s="19" t="s">
        <v>7605</v>
      </c>
      <c r="G830" s="16" t="s">
        <v>3442</v>
      </c>
      <c r="H830" s="17"/>
      <c r="I830" s="115" t="str">
        <f t="shared" ca="1" si="126"/>
        <v>.</v>
      </c>
      <c r="J830" s="16" t="s">
        <v>1487</v>
      </c>
      <c r="K830" s="16" t="s">
        <v>1185</v>
      </c>
      <c r="L830" s="16" t="s">
        <v>7004</v>
      </c>
      <c r="M830" s="16" t="s">
        <v>7078</v>
      </c>
      <c r="N830" s="15">
        <v>3</v>
      </c>
      <c r="O830" s="15">
        <v>1977</v>
      </c>
      <c r="P830" s="15">
        <v>4</v>
      </c>
      <c r="Q830" s="18">
        <v>2</v>
      </c>
      <c r="R830" s="18" t="s">
        <v>804</v>
      </c>
      <c r="S830" s="54" t="s">
        <v>3239</v>
      </c>
      <c r="T830" s="54"/>
      <c r="U830" s="69">
        <v>325</v>
      </c>
      <c r="V830" s="45" t="str">
        <f t="shared" si="133"/>
        <v>動作の記録と解析：[概要]司会のまとめ</v>
      </c>
      <c r="W830" s="70"/>
      <c r="X830" s="88">
        <v>820</v>
      </c>
      <c r="Y830" s="66"/>
      <c r="Z830" s="16"/>
    </row>
    <row r="831" spans="1:26" ht="13.5" hidden="1" customHeight="1">
      <c r="A831" s="29">
        <f ca="1">IF(LEN($J831)&gt;0,IF($J831="●",K831,OFFSET(A831,IF(LEN(OFFSET(A831,-1,0))&gt;=1,-1,-2),0)),"")</f>
        <v>28</v>
      </c>
      <c r="B831" s="32">
        <f ca="1">IF(LEN($J831)&gt;0,IF($J831="●",N831,OFFSET(B831,IF(LEN(OFFSET(B831,-1,0))&gt;=1,-1,-2),0)),"")</f>
        <v>1978</v>
      </c>
      <c r="C831" s="32">
        <f ca="1">IF(LEN($J831)&gt;0,IF($J831="●",O831,OFFSET(C831,IF(LEN(OFFSET(C831,-1,0))&gt;=1,-1,-2),0)),"")</f>
        <v>6</v>
      </c>
      <c r="D831" s="18">
        <v>16</v>
      </c>
      <c r="E831" s="32">
        <f t="shared" ca="1" si="132"/>
        <v>340</v>
      </c>
      <c r="F831" s="28" t="str">
        <f>IF(RIGHT(L831,1)=$W$24,"",M831&amp;$W$25)&amp;J831&amp;$W$22&amp;K831&amp;IF(AND(LEN(N831)&gt;0,LEN(N831)&lt;4)," 第"&amp;N831&amp;$W$21,N831)&amp;$W$23&amp;O831&amp;"/"&amp;P831&amp;IF(RIGHT(L831,1)=$W$24,"/"&amp;Q831,"")&amp;"、"&amp;S831&amp;"、"&amp;R831&amp;IF(LEN(H831)&gt;0,$W$27&amp;H831,"")&amp;IF(RIGHT(L831,1)=$W$24,"",$W$26)</f>
        <v>大会．東 第4回　1977/12/8、重複障害教育研究所、東京都/関東地方会｜テーマ：生活の時間研究</v>
      </c>
      <c r="G831" s="40" t="s">
        <v>499</v>
      </c>
      <c r="H831" s="41" t="s">
        <v>1856</v>
      </c>
      <c r="I831" s="115" t="str">
        <f t="shared" ca="1" si="126"/>
        <v>.</v>
      </c>
      <c r="J831" s="40" t="s">
        <v>1487</v>
      </c>
      <c r="K831" s="40" t="s">
        <v>1491</v>
      </c>
      <c r="L831" s="40" t="s">
        <v>7012</v>
      </c>
      <c r="M831" s="40" t="s">
        <v>2742</v>
      </c>
      <c r="N831" s="15">
        <v>4</v>
      </c>
      <c r="O831" s="15">
        <v>1977</v>
      </c>
      <c r="P831" s="15">
        <v>12</v>
      </c>
      <c r="Q831" s="18">
        <v>8</v>
      </c>
      <c r="R831" s="40" t="s">
        <v>2317</v>
      </c>
      <c r="S831" s="48" t="s">
        <v>1836</v>
      </c>
      <c r="T831" s="48"/>
      <c r="U831" s="31">
        <f ca="1">IF(LEN($J831)&gt;0,IF($J831="●",Q831,OFFSET(U831,IF(LEN(OFFSET(U831,-1,0))&gt;=1,-1,-2),0)),"")</f>
        <v>325</v>
      </c>
      <c r="V831" s="45" t="str">
        <f t="shared" si="133"/>
        <v>関東地方会｜テーマ：生活の時間研究大会．東 第4回　1977/12/8、重複障害教育研究所、東京都/関東地方会｜テーマ：生活の時間研究</v>
      </c>
      <c r="W831" s="51"/>
      <c r="X831" s="88">
        <v>821</v>
      </c>
      <c r="Y831" s="65"/>
      <c r="Z831" s="46"/>
    </row>
    <row r="832" spans="1:26" ht="13.5" hidden="1" customHeight="1">
      <c r="A832" s="29">
        <f ca="1">IF(LEN($J832)&gt;0,IF($J832="●",K832,OFFSET(A832,IF(LEN(OFFSET(A832,-1,0))&gt;=1,-1,-2),0)),"")</f>
        <v>28</v>
      </c>
      <c r="B832" s="32">
        <f ca="1">IF(LEN($J832)&gt;0,IF($J832="●",N832,OFFSET(B832,IF(LEN(OFFSET(B832,-1,0))&gt;=1,-1,-2),0)),"")</f>
        <v>1978</v>
      </c>
      <c r="C832" s="32">
        <f ca="1">IF(LEN($J832)&gt;0,IF($J832="●",O832,OFFSET(C832,IF(LEN(OFFSET(C832,-1,0))&gt;=1,-1,-2),0)),"")</f>
        <v>6</v>
      </c>
      <c r="D832" s="18">
        <v>16</v>
      </c>
      <c r="E832" s="32">
        <f t="shared" ca="1" si="132"/>
        <v>340</v>
      </c>
      <c r="F832" s="28" t="str">
        <f>M832&amp;"（"&amp;J832&amp;$W$19&amp;K832&amp;IF(LEN(N832)&gt;0," 第"&amp;N832&amp;$W$21,"")&amp;" "&amp;O832&amp;"/"&amp;P832&amp;$W$20&amp;S832&amp;IF(LEN(H832)&gt;0,$W$19&amp;H832,"")&amp;"）"</f>
        <v>抄録（大会/東 第4回 1977/12、重複障害教育研究所）</v>
      </c>
      <c r="G832" s="40" t="s">
        <v>501</v>
      </c>
      <c r="H832" s="43"/>
      <c r="I832" s="115" t="str">
        <f t="shared" ca="1" si="126"/>
        <v>.</v>
      </c>
      <c r="J832" s="40" t="s">
        <v>1487</v>
      </c>
      <c r="K832" s="40" t="s">
        <v>1491</v>
      </c>
      <c r="L832" s="40" t="s">
        <v>6939</v>
      </c>
      <c r="M832" s="40" t="s">
        <v>1486</v>
      </c>
      <c r="N832" s="15">
        <v>4</v>
      </c>
      <c r="O832" s="15">
        <v>1977</v>
      </c>
      <c r="P832" s="15">
        <v>12</v>
      </c>
      <c r="Q832" s="18">
        <v>8</v>
      </c>
      <c r="R832" s="40" t="s">
        <v>2317</v>
      </c>
      <c r="S832" s="48" t="s">
        <v>1836</v>
      </c>
      <c r="T832" s="48"/>
      <c r="U832" s="31">
        <f ca="1">IF(LEN($J832)&gt;0,IF($J832="●",Q832,OFFSET(U832,IF(LEN(OFFSET(U832,-1,0))&gt;=1,-1,-2),0)),"")</f>
        <v>325</v>
      </c>
      <c r="V832" s="45" t="str">
        <f t="shared" si="133"/>
        <v>抄録（大会/東 第4回 1977/12、重複障害教育研究所）</v>
      </c>
      <c r="W832" s="51"/>
      <c r="X832" s="88">
        <v>822</v>
      </c>
      <c r="Y832" s="65"/>
      <c r="Z832" s="46"/>
    </row>
    <row r="833" spans="1:26" s="12" customFormat="1" ht="13.5" hidden="1" customHeight="1">
      <c r="A833" s="18">
        <v>28</v>
      </c>
      <c r="B833" s="15">
        <v>1978</v>
      </c>
      <c r="C833" s="15">
        <v>6</v>
      </c>
      <c r="D833" s="18">
        <v>16</v>
      </c>
      <c r="E833" s="32">
        <f t="shared" si="132"/>
        <v>340</v>
      </c>
      <c r="F833" s="19" t="s">
        <v>3425</v>
      </c>
      <c r="G833" s="16" t="s">
        <v>3423</v>
      </c>
      <c r="H833" s="17" t="s">
        <v>3424</v>
      </c>
      <c r="I833" s="115" t="str">
        <f t="shared" ca="1" si="126"/>
        <v>.</v>
      </c>
      <c r="J833" s="16" t="s">
        <v>1487</v>
      </c>
      <c r="K833" s="16" t="s">
        <v>1185</v>
      </c>
      <c r="L833" s="16" t="s">
        <v>3100</v>
      </c>
      <c r="M833" s="16" t="s">
        <v>183</v>
      </c>
      <c r="N833" s="15">
        <v>4</v>
      </c>
      <c r="O833" s="15">
        <v>1977</v>
      </c>
      <c r="P833" s="15">
        <v>12</v>
      </c>
      <c r="Q833" s="18">
        <v>8</v>
      </c>
      <c r="R833" s="18" t="s">
        <v>804</v>
      </c>
      <c r="S833" s="54" t="s">
        <v>3239</v>
      </c>
      <c r="T833" s="54"/>
      <c r="U833" s="69">
        <v>325</v>
      </c>
      <c r="V833" s="45" t="str">
        <f t="shared" si="133"/>
        <v>生活の時間研究生活時間調査−diary methodの記載内容</v>
      </c>
      <c r="W833" s="70"/>
      <c r="X833" s="88">
        <v>823</v>
      </c>
      <c r="Y833" s="66"/>
      <c r="Z833" s="16"/>
    </row>
    <row r="834" spans="1:26" s="12" customFormat="1" ht="13.5" hidden="1" customHeight="1">
      <c r="A834" s="18">
        <v>28</v>
      </c>
      <c r="B834" s="15">
        <v>1978</v>
      </c>
      <c r="C834" s="15">
        <v>6</v>
      </c>
      <c r="D834" s="18">
        <v>16</v>
      </c>
      <c r="E834" s="32">
        <f t="shared" si="132"/>
        <v>340</v>
      </c>
      <c r="F834" s="19" t="s">
        <v>7606</v>
      </c>
      <c r="G834" s="16" t="s">
        <v>3443</v>
      </c>
      <c r="H834" s="17"/>
      <c r="I834" s="115" t="str">
        <f t="shared" ca="1" si="126"/>
        <v>.</v>
      </c>
      <c r="J834" s="16" t="s">
        <v>1487</v>
      </c>
      <c r="K834" s="16" t="s">
        <v>1185</v>
      </c>
      <c r="L834" s="16" t="s">
        <v>7004</v>
      </c>
      <c r="M834" s="16" t="s">
        <v>7078</v>
      </c>
      <c r="N834" s="15">
        <v>4</v>
      </c>
      <c r="O834" s="15">
        <v>1977</v>
      </c>
      <c r="P834" s="15">
        <v>12</v>
      </c>
      <c r="Q834" s="18">
        <v>8</v>
      </c>
      <c r="R834" s="18" t="s">
        <v>804</v>
      </c>
      <c r="S834" s="54" t="s">
        <v>3239</v>
      </c>
      <c r="T834" s="54"/>
      <c r="U834" s="69">
        <v>325</v>
      </c>
      <c r="V834" s="45" t="str">
        <f t="shared" si="133"/>
        <v>生活の時間研究：[概要]司会のまとめ</v>
      </c>
      <c r="W834" s="70"/>
      <c r="X834" s="88">
        <v>824</v>
      </c>
      <c r="Y834" s="66"/>
      <c r="Z834" s="16"/>
    </row>
    <row r="835" spans="1:26" ht="13.5" hidden="1" customHeight="1">
      <c r="A835" s="29">
        <f ca="1">IF(LEN($J835)&gt;0,IF($J835="●",K835,OFFSET(A835,IF(LEN(OFFSET(A835,-1,0))&gt;=1,-1,-2),0)),"")</f>
        <v>28</v>
      </c>
      <c r="B835" s="32">
        <f ca="1">IF(LEN($J835)&gt;0,IF($J835="●",N835,OFFSET(B835,IF(LEN(OFFSET(B835,-1,0))&gt;=1,-1,-2),0)),"")</f>
        <v>1978</v>
      </c>
      <c r="C835" s="32">
        <f ca="1">IF(LEN($J835)&gt;0,IF($J835="●",O835,OFFSET(C835,IF(LEN(OFFSET(C835,-1,0))&gt;=1,-1,-2),0)),"")</f>
        <v>6</v>
      </c>
      <c r="D835" s="18">
        <v>17</v>
      </c>
      <c r="E835" s="32">
        <f t="shared" ca="1" si="132"/>
        <v>341</v>
      </c>
      <c r="F835" s="28" t="str">
        <f>IF(RIGHT(L835,1)=$W$24,"",M835&amp;$W$25)&amp;J835&amp;$W$22&amp;K835&amp;IF(AND(LEN(N835)&gt;0,LEN(N835)&lt;4)," 第"&amp;N835&amp;$W$21,N835)&amp;$W$23&amp;O835&amp;"/"&amp;P835&amp;IF(RIGHT(L835,1)=$W$24,"/"&amp;Q835,"")&amp;"、"&amp;S835&amp;"、"&amp;R835&amp;IF(LEN(H835)&gt;0,$W$27&amp;H835,"")&amp;IF(RIGHT(L835,1)=$W$24,"",$W$26)</f>
        <v>大会．西 第3回　1977/12/3-4、つるみ荘、別府市</v>
      </c>
      <c r="G835" s="40" t="s">
        <v>510</v>
      </c>
      <c r="H835" s="41" t="s">
        <v>2820</v>
      </c>
      <c r="I835" s="115" t="str">
        <f t="shared" ca="1" si="126"/>
        <v>.</v>
      </c>
      <c r="J835" s="40" t="s">
        <v>1487</v>
      </c>
      <c r="K835" s="40" t="s">
        <v>2109</v>
      </c>
      <c r="L835" s="40" t="s">
        <v>6942</v>
      </c>
      <c r="M835" s="40" t="s">
        <v>2742</v>
      </c>
      <c r="N835" s="15">
        <v>3</v>
      </c>
      <c r="O835" s="15">
        <v>1977</v>
      </c>
      <c r="P835" s="15">
        <v>12</v>
      </c>
      <c r="Q835" s="40" t="s">
        <v>1544</v>
      </c>
      <c r="R835" s="40" t="s">
        <v>1545</v>
      </c>
      <c r="S835" s="48" t="s">
        <v>1546</v>
      </c>
      <c r="T835" s="48"/>
      <c r="U835" s="31">
        <f ca="1">IF(LEN($J835)&gt;0,IF($J835="●",Q835,OFFSET(U835,IF(LEN(OFFSET(U835,-1,0))&gt;=1,-1,-2),0)),"")</f>
        <v>325</v>
      </c>
      <c r="V835" s="45" t="str">
        <f t="shared" si="133"/>
        <v>大会．西 第3回　1977/12/3-4、つるみ荘、別府市</v>
      </c>
      <c r="W835" s="51"/>
      <c r="X835" s="88">
        <v>825</v>
      </c>
      <c r="Y835" s="65"/>
      <c r="Z835" s="46"/>
    </row>
    <row r="836" spans="1:26" ht="13.5" hidden="1" customHeight="1">
      <c r="A836" s="29">
        <f ca="1">IF(LEN($J836)&gt;0,IF($J836="●",K836,OFFSET(A836,IF(LEN(OFFSET(A836,-1,0))&gt;=1,-1,-2),0)),"")</f>
        <v>28</v>
      </c>
      <c r="B836" s="32">
        <f ca="1">IF(LEN($J836)&gt;0,IF($J836="●",N836,OFFSET(B836,IF(LEN(OFFSET(B836,-1,0))&gt;=1,-1,-2),0)),"")</f>
        <v>1978</v>
      </c>
      <c r="C836" s="32">
        <f ca="1">IF(LEN($J836)&gt;0,IF($J836="●",O836,OFFSET(C836,IF(LEN(OFFSET(C836,-1,0))&gt;=1,-1,-2),0)),"")</f>
        <v>6</v>
      </c>
      <c r="D836" s="18">
        <v>17</v>
      </c>
      <c r="E836" s="32">
        <f t="shared" ca="1" si="132"/>
        <v>341</v>
      </c>
      <c r="F836" s="28" t="str">
        <f>M836&amp;"（"&amp;J836&amp;$W$19&amp;K836&amp;IF(LEN(N836)&gt;0," 第"&amp;N836&amp;$W$21,"")&amp;" "&amp;O836&amp;"/"&amp;P836&amp;$W$20&amp;S836&amp;IF(LEN(H836)&gt;0,$W$19&amp;H836,"")&amp;"）"</f>
        <v>抄録（大会/西 第3回 1977/12、つるみ荘）</v>
      </c>
      <c r="G836" s="40"/>
      <c r="H836" s="43"/>
      <c r="I836" s="115" t="str">
        <f t="shared" ca="1" si="126"/>
        <v>.</v>
      </c>
      <c r="J836" s="40" t="s">
        <v>1487</v>
      </c>
      <c r="K836" s="40" t="s">
        <v>2109</v>
      </c>
      <c r="L836" s="40" t="s">
        <v>6939</v>
      </c>
      <c r="M836" s="40" t="s">
        <v>1486</v>
      </c>
      <c r="N836" s="15">
        <v>3</v>
      </c>
      <c r="O836" s="15">
        <v>1977</v>
      </c>
      <c r="P836" s="15">
        <v>12</v>
      </c>
      <c r="Q836" s="40" t="s">
        <v>1544</v>
      </c>
      <c r="R836" s="40" t="s">
        <v>1545</v>
      </c>
      <c r="S836" s="48" t="s">
        <v>1546</v>
      </c>
      <c r="T836" s="48"/>
      <c r="U836" s="31">
        <f ca="1">IF(LEN($J836)&gt;0,IF($J836="●",Q836,OFFSET(U836,IF(LEN(OFFSET(U836,-1,0))&gt;=1,-1,-2),0)),"")</f>
        <v>325</v>
      </c>
      <c r="V836" s="45" t="str">
        <f t="shared" si="133"/>
        <v>抄録（大会/西 第3回 1977/12、つるみ荘）</v>
      </c>
      <c r="W836" s="51"/>
      <c r="X836" s="88">
        <v>826</v>
      </c>
      <c r="Y836" s="65"/>
      <c r="Z836" s="46"/>
    </row>
    <row r="837" spans="1:26" s="12" customFormat="1" ht="13.5" hidden="1" customHeight="1">
      <c r="A837" s="18">
        <v>28</v>
      </c>
      <c r="B837" s="15">
        <v>1978</v>
      </c>
      <c r="C837" s="15">
        <v>6</v>
      </c>
      <c r="D837" s="18">
        <v>17</v>
      </c>
      <c r="E837" s="32">
        <f t="shared" si="132"/>
        <v>341</v>
      </c>
      <c r="F837" s="19" t="s">
        <v>3426</v>
      </c>
      <c r="G837" s="16" t="s">
        <v>3427</v>
      </c>
      <c r="H837" s="17"/>
      <c r="I837" s="115" t="str">
        <f t="shared" ca="1" si="126"/>
        <v>.</v>
      </c>
      <c r="J837" s="16" t="s">
        <v>2856</v>
      </c>
      <c r="K837" s="16" t="s">
        <v>1769</v>
      </c>
      <c r="L837" s="16" t="s">
        <v>2857</v>
      </c>
      <c r="M837" s="16" t="s">
        <v>183</v>
      </c>
      <c r="N837" s="15">
        <v>3</v>
      </c>
      <c r="O837" s="15">
        <v>1977</v>
      </c>
      <c r="P837" s="15">
        <v>12</v>
      </c>
      <c r="Q837" s="18" t="s">
        <v>1895</v>
      </c>
      <c r="R837" s="18" t="s">
        <v>53</v>
      </c>
      <c r="S837" s="54" t="s">
        <v>54</v>
      </c>
      <c r="T837" s="54"/>
      <c r="U837" s="69">
        <v>325</v>
      </c>
      <c r="V837" s="45" t="str">
        <f t="shared" si="133"/>
        <v>連続注意事態における賦活系と疲労</v>
      </c>
      <c r="W837" s="70"/>
      <c r="X837" s="88">
        <v>827</v>
      </c>
      <c r="Y837" s="66"/>
      <c r="Z837" s="16"/>
    </row>
    <row r="838" spans="1:26" s="12" customFormat="1" ht="13.5" hidden="1" customHeight="1">
      <c r="A838" s="18">
        <v>28</v>
      </c>
      <c r="B838" s="15">
        <v>1978</v>
      </c>
      <c r="C838" s="15">
        <v>6</v>
      </c>
      <c r="D838" s="18">
        <v>18</v>
      </c>
      <c r="E838" s="32">
        <f t="shared" si="132"/>
        <v>342</v>
      </c>
      <c r="F838" s="19" t="s">
        <v>3428</v>
      </c>
      <c r="G838" s="16" t="s">
        <v>2683</v>
      </c>
      <c r="H838" s="17"/>
      <c r="I838" s="115" t="str">
        <f t="shared" ca="1" si="126"/>
        <v>.</v>
      </c>
      <c r="J838" s="16" t="s">
        <v>2856</v>
      </c>
      <c r="K838" s="16" t="s">
        <v>1769</v>
      </c>
      <c r="L838" s="16" t="s">
        <v>2857</v>
      </c>
      <c r="M838" s="16" t="s">
        <v>183</v>
      </c>
      <c r="N838" s="15">
        <v>3</v>
      </c>
      <c r="O838" s="15">
        <v>1977</v>
      </c>
      <c r="P838" s="15">
        <v>12</v>
      </c>
      <c r="Q838" s="18" t="s">
        <v>1895</v>
      </c>
      <c r="R838" s="18" t="s">
        <v>53</v>
      </c>
      <c r="S838" s="54" t="s">
        <v>54</v>
      </c>
      <c r="T838" s="54"/>
      <c r="U838" s="69">
        <v>325</v>
      </c>
      <c r="V838" s="45" t="str">
        <f t="shared" si="133"/>
        <v>サーモグラフィーによる運動中の皮膚温変動について</v>
      </c>
      <c r="W838" s="70"/>
      <c r="X838" s="88">
        <v>828</v>
      </c>
      <c r="Y838" s="66"/>
      <c r="Z838" s="16"/>
    </row>
    <row r="839" spans="1:26" s="12" customFormat="1" ht="13.5" hidden="1" customHeight="1">
      <c r="A839" s="18">
        <v>28</v>
      </c>
      <c r="B839" s="15">
        <v>1978</v>
      </c>
      <c r="C839" s="15">
        <v>6</v>
      </c>
      <c r="D839" s="18">
        <v>18</v>
      </c>
      <c r="E839" s="32">
        <f t="shared" si="132"/>
        <v>342</v>
      </c>
      <c r="F839" s="19" t="s">
        <v>3429</v>
      </c>
      <c r="G839" s="16" t="s">
        <v>3430</v>
      </c>
      <c r="H839" s="17"/>
      <c r="I839" s="115" t="str">
        <f t="shared" ca="1" si="126"/>
        <v>.</v>
      </c>
      <c r="J839" s="16" t="s">
        <v>2856</v>
      </c>
      <c r="K839" s="16" t="s">
        <v>1769</v>
      </c>
      <c r="L839" s="16" t="s">
        <v>2857</v>
      </c>
      <c r="M839" s="16" t="s">
        <v>183</v>
      </c>
      <c r="N839" s="15">
        <v>3</v>
      </c>
      <c r="O839" s="15">
        <v>1977</v>
      </c>
      <c r="P839" s="15">
        <v>12</v>
      </c>
      <c r="Q839" s="18" t="s">
        <v>1895</v>
      </c>
      <c r="R839" s="18" t="s">
        <v>53</v>
      </c>
      <c r="S839" s="54" t="s">
        <v>54</v>
      </c>
      <c r="T839" s="54"/>
      <c r="U839" s="69">
        <v>325</v>
      </c>
      <c r="V839" s="45" t="str">
        <f t="shared" si="133"/>
        <v>握力の体格・体力測定値における意義について</v>
      </c>
      <c r="W839" s="70"/>
      <c r="X839" s="88">
        <v>829</v>
      </c>
      <c r="Y839" s="66"/>
      <c r="Z839" s="16"/>
    </row>
    <row r="840" spans="1:26" s="12" customFormat="1" ht="13.5" hidden="1" customHeight="1">
      <c r="A840" s="18">
        <v>28</v>
      </c>
      <c r="B840" s="15">
        <v>1978</v>
      </c>
      <c r="C840" s="15">
        <v>6</v>
      </c>
      <c r="D840" s="18">
        <v>18</v>
      </c>
      <c r="E840" s="32">
        <f t="shared" si="132"/>
        <v>342</v>
      </c>
      <c r="F840" s="19" t="s">
        <v>3431</v>
      </c>
      <c r="G840" s="16" t="s">
        <v>3432</v>
      </c>
      <c r="H840" s="17"/>
      <c r="I840" s="115" t="str">
        <f t="shared" ca="1" si="126"/>
        <v>.</v>
      </c>
      <c r="J840" s="16" t="s">
        <v>2856</v>
      </c>
      <c r="K840" s="16" t="s">
        <v>1769</v>
      </c>
      <c r="L840" s="16" t="s">
        <v>2857</v>
      </c>
      <c r="M840" s="16" t="s">
        <v>183</v>
      </c>
      <c r="N840" s="15">
        <v>3</v>
      </c>
      <c r="O840" s="15">
        <v>1977</v>
      </c>
      <c r="P840" s="15">
        <v>12</v>
      </c>
      <c r="Q840" s="18" t="s">
        <v>1895</v>
      </c>
      <c r="R840" s="18" t="s">
        <v>53</v>
      </c>
      <c r="S840" s="54" t="s">
        <v>54</v>
      </c>
      <c r="T840" s="54"/>
      <c r="U840" s="69">
        <v>325</v>
      </c>
      <c r="V840" s="45" t="str">
        <f t="shared" si="133"/>
        <v>Down症候群者の身体発育の特徴について</v>
      </c>
      <c r="W840" s="70"/>
      <c r="X840" s="88">
        <v>830</v>
      </c>
      <c r="Y840" s="66"/>
      <c r="Z840" s="16"/>
    </row>
    <row r="841" spans="1:26" s="12" customFormat="1" ht="13.5" hidden="1" customHeight="1">
      <c r="A841" s="18">
        <v>28</v>
      </c>
      <c r="B841" s="15">
        <v>1978</v>
      </c>
      <c r="C841" s="15">
        <v>6</v>
      </c>
      <c r="D841" s="18">
        <v>19</v>
      </c>
      <c r="E841" s="32">
        <f t="shared" si="132"/>
        <v>343</v>
      </c>
      <c r="F841" s="19" t="s">
        <v>3433</v>
      </c>
      <c r="G841" s="16" t="s">
        <v>1357</v>
      </c>
      <c r="H841" s="17"/>
      <c r="I841" s="115" t="str">
        <f t="shared" ca="1" si="126"/>
        <v>.</v>
      </c>
      <c r="J841" s="16" t="s">
        <v>2856</v>
      </c>
      <c r="K841" s="16" t="s">
        <v>1769</v>
      </c>
      <c r="L841" s="16" t="s">
        <v>2857</v>
      </c>
      <c r="M841" s="16" t="s">
        <v>183</v>
      </c>
      <c r="N841" s="15">
        <v>3</v>
      </c>
      <c r="O841" s="15">
        <v>1977</v>
      </c>
      <c r="P841" s="15">
        <v>12</v>
      </c>
      <c r="Q841" s="18" t="s">
        <v>1895</v>
      </c>
      <c r="R841" s="18" t="s">
        <v>53</v>
      </c>
      <c r="S841" s="54" t="s">
        <v>54</v>
      </c>
      <c r="T841" s="54"/>
      <c r="U841" s="69">
        <v>325</v>
      </c>
      <c r="V841" s="45" t="str">
        <f t="shared" si="133"/>
        <v>[概要]座長記：演題1-4</v>
      </c>
      <c r="W841" s="70"/>
      <c r="X841" s="88">
        <v>831</v>
      </c>
      <c r="Y841" s="66"/>
      <c r="Z841" s="16"/>
    </row>
    <row r="842" spans="1:26" s="12" customFormat="1" ht="13.5" hidden="1" customHeight="1">
      <c r="A842" s="18">
        <v>28</v>
      </c>
      <c r="B842" s="15">
        <v>1978</v>
      </c>
      <c r="C842" s="15">
        <v>6</v>
      </c>
      <c r="D842" s="18">
        <v>19</v>
      </c>
      <c r="E842" s="32">
        <f t="shared" si="132"/>
        <v>343</v>
      </c>
      <c r="F842" s="19" t="s">
        <v>2319</v>
      </c>
      <c r="G842" s="16" t="s">
        <v>3434</v>
      </c>
      <c r="H842" s="17" t="s">
        <v>511</v>
      </c>
      <c r="I842" s="115" t="str">
        <f t="shared" ca="1" si="126"/>
        <v>.</v>
      </c>
      <c r="J842" s="21" t="s">
        <v>1287</v>
      </c>
      <c r="K842" s="16" t="s">
        <v>1769</v>
      </c>
      <c r="L842" s="16" t="s">
        <v>2918</v>
      </c>
      <c r="M842" s="16" t="s">
        <v>183</v>
      </c>
      <c r="N842" s="15">
        <v>3</v>
      </c>
      <c r="O842" s="15">
        <v>1977</v>
      </c>
      <c r="P842" s="15">
        <v>12</v>
      </c>
      <c r="Q842" s="18" t="s">
        <v>1895</v>
      </c>
      <c r="R842" s="18" t="s">
        <v>53</v>
      </c>
      <c r="S842" s="54" t="s">
        <v>54</v>
      </c>
      <c r="T842" s="54"/>
      <c r="U842" s="69">
        <v>325</v>
      </c>
      <c r="V842" s="45" t="str">
        <f t="shared" si="133"/>
        <v>生活革新時代における衣生活の対応風土と衣服気候の一考察</v>
      </c>
      <c r="W842" s="70"/>
      <c r="X842" s="88">
        <v>832</v>
      </c>
      <c r="Y842" s="66"/>
      <c r="Z842" s="16"/>
    </row>
    <row r="843" spans="1:26" s="12" customFormat="1" ht="13.5" hidden="1" customHeight="1">
      <c r="A843" s="18">
        <v>28</v>
      </c>
      <c r="B843" s="15">
        <v>1978</v>
      </c>
      <c r="C843" s="15">
        <v>6</v>
      </c>
      <c r="D843" s="18">
        <v>20</v>
      </c>
      <c r="E843" s="15">
        <v>344</v>
      </c>
      <c r="F843" s="19" t="s">
        <v>2320</v>
      </c>
      <c r="G843" s="16" t="s">
        <v>3435</v>
      </c>
      <c r="H843" s="17" t="s">
        <v>511</v>
      </c>
      <c r="I843" s="115" t="str">
        <f t="shared" ca="1" si="126"/>
        <v>.</v>
      </c>
      <c r="J843" s="21" t="s">
        <v>1287</v>
      </c>
      <c r="K843" s="16" t="s">
        <v>1769</v>
      </c>
      <c r="L843" s="16" t="s">
        <v>2918</v>
      </c>
      <c r="M843" s="16" t="s">
        <v>1302</v>
      </c>
      <c r="N843" s="15">
        <v>3</v>
      </c>
      <c r="O843" s="15">
        <v>1977</v>
      </c>
      <c r="P843" s="15">
        <v>12</v>
      </c>
      <c r="Q843" s="18" t="s">
        <v>1895</v>
      </c>
      <c r="R843" s="18" t="s">
        <v>53</v>
      </c>
      <c r="S843" s="54" t="s">
        <v>54</v>
      </c>
      <c r="T843" s="54"/>
      <c r="U843" s="69">
        <v>325</v>
      </c>
      <c r="V843" s="45" t="str">
        <f t="shared" si="133"/>
        <v>生活革新時代における衣生活の対応南極基地での衣生活</v>
      </c>
      <c r="W843" s="70"/>
      <c r="X843" s="88">
        <v>833</v>
      </c>
      <c r="Y843" s="66"/>
      <c r="Z843" s="16"/>
    </row>
    <row r="844" spans="1:26" s="12" customFormat="1" ht="13.5" hidden="1" customHeight="1">
      <c r="A844" s="18">
        <v>28</v>
      </c>
      <c r="B844" s="15">
        <v>1978</v>
      </c>
      <c r="C844" s="15">
        <v>6</v>
      </c>
      <c r="D844" s="18">
        <v>20</v>
      </c>
      <c r="E844" s="15">
        <v>344</v>
      </c>
      <c r="F844" s="19" t="s">
        <v>2321</v>
      </c>
      <c r="G844" s="16" t="s">
        <v>2322</v>
      </c>
      <c r="H844" s="17" t="s">
        <v>511</v>
      </c>
      <c r="I844" s="115" t="str">
        <f t="shared" ref="I844:I907" ca="1" si="134">IF(OR($S$1,IF($N$2,OFFSET($O$2,0,ISERROR(FIND($F$2,OFFSET($G844,0,$T$2)))+$S$2),0)+IF($N$3,OFFSET($O$3,0,ISERROR(FIND($F$3,OFFSET($G844,0,$T$3)))+$S$3),0)+IF($N$4,OFFSET($O$4,0,ISERROR(FIND($F$4,OFFSET($G844,0,$T$4)))+$S$4),0)+IF($N$5,OFFSET($O$5,0,ISERROR(FIND($F$5,OFFSET($G844,0,$T$5)))+$S$5),0)+IF($N$6,OFFSET($O$6,0,ISERROR(FIND($F$6,OFFSET($G844,0,$T$6)))+$S$6),0)+IF($N$7,OFFSET($O$7,0,ISERROR(FIND($F$7,OFFSET($G844,0,$T$7)))+$S$7),0)+IF($N$8,OFFSET($O$8,0,ISERROR(FIND($F$8,OFFSET($G844,0,$T$8)))+$S$8),0)&gt;$Y$1),$W$28,$W$29)</f>
        <v>.</v>
      </c>
      <c r="J844" s="21" t="s">
        <v>1287</v>
      </c>
      <c r="K844" s="16" t="s">
        <v>1769</v>
      </c>
      <c r="L844" s="16" t="s">
        <v>2918</v>
      </c>
      <c r="M844" s="16" t="s">
        <v>183</v>
      </c>
      <c r="N844" s="15">
        <v>3</v>
      </c>
      <c r="O844" s="15">
        <v>1977</v>
      </c>
      <c r="P844" s="15">
        <v>12</v>
      </c>
      <c r="Q844" s="18" t="s">
        <v>1895</v>
      </c>
      <c r="R844" s="18" t="s">
        <v>53</v>
      </c>
      <c r="S844" s="54" t="s">
        <v>54</v>
      </c>
      <c r="T844" s="54"/>
      <c r="U844" s="69">
        <v>325</v>
      </c>
      <c r="V844" s="45" t="str">
        <f t="shared" si="133"/>
        <v>生活革新時代における衣生活の対応立体把握による婦人服作製</v>
      </c>
      <c r="W844" s="70"/>
      <c r="X844" s="88">
        <v>834</v>
      </c>
      <c r="Y844" s="66"/>
      <c r="Z844" s="16"/>
    </row>
    <row r="845" spans="1:26" s="12" customFormat="1" ht="13.5" hidden="1" customHeight="1">
      <c r="A845" s="18">
        <v>28</v>
      </c>
      <c r="B845" s="15">
        <v>1978</v>
      </c>
      <c r="C845" s="15">
        <v>6</v>
      </c>
      <c r="D845" s="18">
        <v>20</v>
      </c>
      <c r="E845" s="15">
        <v>344</v>
      </c>
      <c r="F845" s="19" t="s">
        <v>2323</v>
      </c>
      <c r="G845" s="16" t="s">
        <v>3436</v>
      </c>
      <c r="H845" s="17" t="s">
        <v>511</v>
      </c>
      <c r="I845" s="115" t="str">
        <f t="shared" ca="1" si="134"/>
        <v>.</v>
      </c>
      <c r="J845" s="21" t="s">
        <v>1287</v>
      </c>
      <c r="K845" s="16" t="s">
        <v>1769</v>
      </c>
      <c r="L845" s="16" t="s">
        <v>2918</v>
      </c>
      <c r="M845" s="16" t="s">
        <v>1302</v>
      </c>
      <c r="N845" s="15">
        <v>3</v>
      </c>
      <c r="O845" s="15">
        <v>1977</v>
      </c>
      <c r="P845" s="15">
        <v>12</v>
      </c>
      <c r="Q845" s="18" t="s">
        <v>1895</v>
      </c>
      <c r="R845" s="18" t="s">
        <v>53</v>
      </c>
      <c r="S845" s="54" t="s">
        <v>54</v>
      </c>
      <c r="T845" s="54"/>
      <c r="U845" s="69">
        <v>325</v>
      </c>
      <c r="V845" s="45" t="str">
        <f t="shared" si="133"/>
        <v>生活革新時代における衣生活の対応Wash and Wearの紳士服</v>
      </c>
      <c r="W845" s="70"/>
      <c r="X845" s="88">
        <v>835</v>
      </c>
      <c r="Y845" s="66"/>
      <c r="Z845" s="16"/>
    </row>
    <row r="846" spans="1:26" s="12" customFormat="1" ht="13.5" hidden="1" customHeight="1">
      <c r="A846" s="18">
        <v>28</v>
      </c>
      <c r="B846" s="15">
        <v>1978</v>
      </c>
      <c r="C846" s="15">
        <v>6</v>
      </c>
      <c r="D846" s="18">
        <v>20</v>
      </c>
      <c r="E846" s="15">
        <v>344</v>
      </c>
      <c r="F846" s="19" t="s">
        <v>2324</v>
      </c>
      <c r="G846" s="16" t="s">
        <v>3437</v>
      </c>
      <c r="H846" s="17" t="s">
        <v>511</v>
      </c>
      <c r="I846" s="115" t="str">
        <f t="shared" ca="1" si="134"/>
        <v>.</v>
      </c>
      <c r="J846" s="21" t="s">
        <v>1287</v>
      </c>
      <c r="K846" s="16" t="s">
        <v>1769</v>
      </c>
      <c r="L846" s="16" t="s">
        <v>2918</v>
      </c>
      <c r="M846" s="16" t="s">
        <v>183</v>
      </c>
      <c r="N846" s="15">
        <v>3</v>
      </c>
      <c r="O846" s="15">
        <v>1977</v>
      </c>
      <c r="P846" s="15">
        <v>12</v>
      </c>
      <c r="Q846" s="18" t="s">
        <v>1895</v>
      </c>
      <c r="R846" s="18" t="s">
        <v>53</v>
      </c>
      <c r="S846" s="54" t="s">
        <v>54</v>
      </c>
      <c r="T846" s="54"/>
      <c r="U846" s="69">
        <v>325</v>
      </c>
      <c r="V846" s="45" t="str">
        <f t="shared" si="133"/>
        <v>生活革新時代における衣生活の対応今後の衣服消費動向について</v>
      </c>
      <c r="W846" s="70"/>
      <c r="X846" s="88">
        <v>836</v>
      </c>
      <c r="Y846" s="66"/>
      <c r="Z846" s="16"/>
    </row>
    <row r="847" spans="1:26" s="12" customFormat="1" ht="13.5" hidden="1" customHeight="1">
      <c r="A847" s="18">
        <v>28</v>
      </c>
      <c r="B847" s="15">
        <v>1978</v>
      </c>
      <c r="C847" s="15">
        <v>6</v>
      </c>
      <c r="D847" s="18">
        <v>21</v>
      </c>
      <c r="E847" s="15">
        <v>345</v>
      </c>
      <c r="F847" s="18" t="s">
        <v>7039</v>
      </c>
      <c r="G847" s="16" t="s">
        <v>512</v>
      </c>
      <c r="H847" s="17"/>
      <c r="I847" s="115" t="str">
        <f t="shared" ca="1" si="134"/>
        <v>.</v>
      </c>
      <c r="J847" s="21" t="s">
        <v>1287</v>
      </c>
      <c r="K847" s="16" t="s">
        <v>1769</v>
      </c>
      <c r="L847" s="16" t="s">
        <v>7004</v>
      </c>
      <c r="M847" s="16" t="s">
        <v>7078</v>
      </c>
      <c r="N847" s="15">
        <v>3</v>
      </c>
      <c r="O847" s="15">
        <v>1977</v>
      </c>
      <c r="P847" s="15">
        <v>12</v>
      </c>
      <c r="Q847" s="18" t="s">
        <v>1895</v>
      </c>
      <c r="R847" s="18" t="s">
        <v>53</v>
      </c>
      <c r="S847" s="54" t="s">
        <v>54</v>
      </c>
      <c r="T847" s="54"/>
      <c r="U847" s="69">
        <v>325</v>
      </c>
      <c r="V847" s="45" t="str">
        <f t="shared" si="133"/>
        <v>生活革新時代における衣生活の対応：司会のまとめ</v>
      </c>
      <c r="W847" s="70"/>
      <c r="X847" s="88">
        <v>837</v>
      </c>
      <c r="Y847" s="66"/>
      <c r="Z847" s="16"/>
    </row>
    <row r="848" spans="1:26" s="12" customFormat="1" ht="13.5" hidden="1" customHeight="1">
      <c r="A848" s="18">
        <v>28</v>
      </c>
      <c r="B848" s="15">
        <v>1978</v>
      </c>
      <c r="C848" s="15">
        <v>6</v>
      </c>
      <c r="D848" s="18">
        <v>21</v>
      </c>
      <c r="E848" s="15">
        <v>345</v>
      </c>
      <c r="F848" s="19" t="s">
        <v>2327</v>
      </c>
      <c r="G848" s="16" t="s">
        <v>3438</v>
      </c>
      <c r="H848" s="17" t="s">
        <v>2325</v>
      </c>
      <c r="I848" s="115" t="str">
        <f t="shared" ca="1" si="134"/>
        <v>.</v>
      </c>
      <c r="J848" s="21" t="s">
        <v>1287</v>
      </c>
      <c r="K848" s="16" t="s">
        <v>1769</v>
      </c>
      <c r="L848" s="16" t="s">
        <v>2918</v>
      </c>
      <c r="M848" s="16" t="s">
        <v>183</v>
      </c>
      <c r="N848" s="15">
        <v>3</v>
      </c>
      <c r="O848" s="15">
        <v>1977</v>
      </c>
      <c r="P848" s="15">
        <v>12</v>
      </c>
      <c r="Q848" s="18" t="s">
        <v>1895</v>
      </c>
      <c r="R848" s="18" t="s">
        <v>53</v>
      </c>
      <c r="S848" s="54" t="s">
        <v>54</v>
      </c>
      <c r="T848" s="54"/>
      <c r="U848" s="69">
        <v>325</v>
      </c>
      <c r="V848" s="45" t="str">
        <f t="shared" si="133"/>
        <v>生体機能と日内リズム体温と脳内アミン</v>
      </c>
      <c r="W848" s="70"/>
      <c r="X848" s="88">
        <v>838</v>
      </c>
      <c r="Y848" s="66"/>
      <c r="Z848" s="16"/>
    </row>
    <row r="849" spans="1:26" s="12" customFormat="1" ht="13.5" hidden="1" customHeight="1">
      <c r="A849" s="18">
        <v>28</v>
      </c>
      <c r="B849" s="15">
        <v>1978</v>
      </c>
      <c r="C849" s="15">
        <v>6</v>
      </c>
      <c r="D849" s="18">
        <v>22</v>
      </c>
      <c r="E849" s="15">
        <v>346</v>
      </c>
      <c r="F849" s="19" t="s">
        <v>2328</v>
      </c>
      <c r="G849" s="16" t="s">
        <v>3439</v>
      </c>
      <c r="H849" s="17" t="s">
        <v>2325</v>
      </c>
      <c r="I849" s="115" t="str">
        <f t="shared" ca="1" si="134"/>
        <v>.</v>
      </c>
      <c r="J849" s="21" t="s">
        <v>1287</v>
      </c>
      <c r="K849" s="16" t="s">
        <v>1769</v>
      </c>
      <c r="L849" s="16" t="s">
        <v>2918</v>
      </c>
      <c r="M849" s="16" t="s">
        <v>183</v>
      </c>
      <c r="N849" s="15">
        <v>3</v>
      </c>
      <c r="O849" s="15">
        <v>1977</v>
      </c>
      <c r="P849" s="15">
        <v>12</v>
      </c>
      <c r="Q849" s="18" t="s">
        <v>1895</v>
      </c>
      <c r="R849" s="18" t="s">
        <v>53</v>
      </c>
      <c r="S849" s="54" t="s">
        <v>54</v>
      </c>
      <c r="T849" s="54"/>
      <c r="U849" s="69">
        <v>325</v>
      </c>
      <c r="V849" s="45" t="str">
        <f t="shared" si="133"/>
        <v>生体機能と日内リズム消化吸収リズムと摂食行動</v>
      </c>
      <c r="W849" s="70"/>
      <c r="X849" s="88">
        <v>839</v>
      </c>
      <c r="Y849" s="66"/>
      <c r="Z849" s="16"/>
    </row>
    <row r="850" spans="1:26" s="12" customFormat="1" ht="13.5" hidden="1" customHeight="1">
      <c r="A850" s="18">
        <v>28</v>
      </c>
      <c r="B850" s="15">
        <v>1978</v>
      </c>
      <c r="C850" s="15">
        <v>6</v>
      </c>
      <c r="D850" s="18">
        <v>22</v>
      </c>
      <c r="E850" s="15">
        <v>346</v>
      </c>
      <c r="F850" s="19" t="s">
        <v>2329</v>
      </c>
      <c r="G850" s="16" t="s">
        <v>2326</v>
      </c>
      <c r="H850" s="17" t="s">
        <v>2325</v>
      </c>
      <c r="I850" s="115" t="str">
        <f t="shared" ca="1" si="134"/>
        <v>.</v>
      </c>
      <c r="J850" s="21" t="s">
        <v>1287</v>
      </c>
      <c r="K850" s="16" t="s">
        <v>1769</v>
      </c>
      <c r="L850" s="16" t="s">
        <v>2918</v>
      </c>
      <c r="M850" s="16" t="s">
        <v>183</v>
      </c>
      <c r="N850" s="15">
        <v>3</v>
      </c>
      <c r="O850" s="15">
        <v>1977</v>
      </c>
      <c r="P850" s="15">
        <v>12</v>
      </c>
      <c r="Q850" s="18" t="s">
        <v>1895</v>
      </c>
      <c r="R850" s="18" t="s">
        <v>53</v>
      </c>
      <c r="S850" s="54" t="s">
        <v>54</v>
      </c>
      <c r="T850" s="54"/>
      <c r="U850" s="69">
        <v>325</v>
      </c>
      <c r="V850" s="45" t="str">
        <f t="shared" si="133"/>
        <v>生体機能と日内リズム位相移動による非同期症候群軽減のための方策</v>
      </c>
      <c r="W850" s="70"/>
      <c r="X850" s="88">
        <v>840</v>
      </c>
      <c r="Y850" s="66"/>
      <c r="Z850" s="16"/>
    </row>
    <row r="851" spans="1:26" s="12" customFormat="1" ht="13.5" hidden="1" customHeight="1">
      <c r="A851" s="18">
        <v>28</v>
      </c>
      <c r="B851" s="15">
        <v>1978</v>
      </c>
      <c r="C851" s="15">
        <v>6</v>
      </c>
      <c r="D851" s="18">
        <v>23</v>
      </c>
      <c r="E851" s="15">
        <v>347</v>
      </c>
      <c r="F851" s="19" t="s">
        <v>2330</v>
      </c>
      <c r="G851" s="16" t="s">
        <v>3440</v>
      </c>
      <c r="H851" s="17" t="s">
        <v>2325</v>
      </c>
      <c r="I851" s="115" t="str">
        <f t="shared" ca="1" si="134"/>
        <v>.</v>
      </c>
      <c r="J851" s="21" t="s">
        <v>1287</v>
      </c>
      <c r="K851" s="16" t="s">
        <v>1769</v>
      </c>
      <c r="L851" s="16" t="s">
        <v>2918</v>
      </c>
      <c r="M851" s="16" t="s">
        <v>183</v>
      </c>
      <c r="N851" s="15">
        <v>3</v>
      </c>
      <c r="O851" s="15">
        <v>1977</v>
      </c>
      <c r="P851" s="15">
        <v>12</v>
      </c>
      <c r="Q851" s="18" t="s">
        <v>1895</v>
      </c>
      <c r="R851" s="18" t="s">
        <v>53</v>
      </c>
      <c r="S851" s="54" t="s">
        <v>54</v>
      </c>
      <c r="T851" s="54"/>
      <c r="U851" s="69">
        <v>325</v>
      </c>
      <c r="V851" s="45" t="str">
        <f t="shared" si="133"/>
        <v>生体機能と日内リズム日内リズムからみた心機能と心疾患</v>
      </c>
      <c r="W851" s="70"/>
      <c r="X851" s="88">
        <v>841</v>
      </c>
      <c r="Y851" s="66"/>
      <c r="Z851" s="16"/>
    </row>
    <row r="852" spans="1:26" s="12" customFormat="1" ht="13.5" hidden="1" customHeight="1">
      <c r="A852" s="18">
        <v>28</v>
      </c>
      <c r="B852" s="15">
        <v>1978</v>
      </c>
      <c r="C852" s="15">
        <v>6</v>
      </c>
      <c r="D852" s="18">
        <v>23</v>
      </c>
      <c r="E852" s="15">
        <v>347</v>
      </c>
      <c r="F852" s="19" t="s">
        <v>2331</v>
      </c>
      <c r="G852" s="16" t="s">
        <v>3441</v>
      </c>
      <c r="H852" s="17" t="s">
        <v>2325</v>
      </c>
      <c r="I852" s="115" t="str">
        <f t="shared" ca="1" si="134"/>
        <v>.</v>
      </c>
      <c r="J852" s="21" t="s">
        <v>1287</v>
      </c>
      <c r="K852" s="16" t="s">
        <v>1769</v>
      </c>
      <c r="L852" s="16" t="s">
        <v>2918</v>
      </c>
      <c r="M852" s="16" t="s">
        <v>1302</v>
      </c>
      <c r="N852" s="15">
        <v>3</v>
      </c>
      <c r="O852" s="15">
        <v>1977</v>
      </c>
      <c r="P852" s="15">
        <v>12</v>
      </c>
      <c r="Q852" s="18" t="s">
        <v>1895</v>
      </c>
      <c r="R852" s="18" t="s">
        <v>53</v>
      </c>
      <c r="S852" s="54" t="s">
        <v>54</v>
      </c>
      <c r="T852" s="54"/>
      <c r="U852" s="69">
        <v>325</v>
      </c>
      <c r="V852" s="45" t="str">
        <f t="shared" si="133"/>
        <v>生体機能と日内リズム肺機能の日内リズム</v>
      </c>
      <c r="W852" s="70"/>
      <c r="X852" s="88">
        <v>842</v>
      </c>
      <c r="Y852" s="66"/>
      <c r="Z852" s="16"/>
    </row>
    <row r="853" spans="1:26" s="12" customFormat="1" ht="13.5" hidden="1" customHeight="1">
      <c r="A853" s="18">
        <v>28</v>
      </c>
      <c r="B853" s="15">
        <v>1978</v>
      </c>
      <c r="C853" s="15">
        <v>6</v>
      </c>
      <c r="D853" s="18">
        <v>23</v>
      </c>
      <c r="E853" s="15">
        <v>347</v>
      </c>
      <c r="F853" s="18" t="s">
        <v>7038</v>
      </c>
      <c r="G853" s="16" t="s">
        <v>2326</v>
      </c>
      <c r="H853" s="17"/>
      <c r="I853" s="115" t="str">
        <f t="shared" ca="1" si="134"/>
        <v>.</v>
      </c>
      <c r="J853" s="21" t="s">
        <v>1287</v>
      </c>
      <c r="K853" s="16" t="s">
        <v>1769</v>
      </c>
      <c r="L853" s="16" t="s">
        <v>7004</v>
      </c>
      <c r="M853" s="16" t="s">
        <v>7078</v>
      </c>
      <c r="N853" s="15">
        <v>3</v>
      </c>
      <c r="O853" s="15">
        <v>1977</v>
      </c>
      <c r="P853" s="15">
        <v>12</v>
      </c>
      <c r="Q853" s="18" t="s">
        <v>1895</v>
      </c>
      <c r="R853" s="18" t="s">
        <v>53</v>
      </c>
      <c r="S853" s="54" t="s">
        <v>54</v>
      </c>
      <c r="T853" s="54"/>
      <c r="U853" s="69">
        <v>325</v>
      </c>
      <c r="V853" s="45" t="str">
        <f t="shared" si="133"/>
        <v>生体機能と日内リズム：司会のまとめ</v>
      </c>
      <c r="W853" s="70"/>
      <c r="X853" s="88">
        <v>843</v>
      </c>
      <c r="Y853" s="66"/>
      <c r="Z853" s="16"/>
    </row>
    <row r="854" spans="1:26" ht="13.5" hidden="1" customHeight="1">
      <c r="A854" s="29">
        <f t="shared" ref="A854:A863" ca="1" si="135">IF(LEN($J854)&gt;0,IF($J854="●",K854,OFFSET(A854,IF(LEN(OFFSET(A854,-1,0))&gt;=1,-1,-2),0)),"")</f>
        <v>28</v>
      </c>
      <c r="B854" s="32">
        <f t="shared" ref="B854:B863" ca="1" si="136">IF(LEN($J854)&gt;0,IF($J854="●",N854,OFFSET(B854,IF(LEN(OFFSET(B854,-1,0))&gt;=1,-1,-2),0)),"")</f>
        <v>1978</v>
      </c>
      <c r="C854" s="32">
        <f t="shared" ref="C854:C863" ca="1" si="137">IF(LEN($J854)&gt;0,IF($J854="●",O854,OFFSET(C854,IF(LEN(OFFSET(C854,-1,0))&gt;=1,-1,-2),0)),"")</f>
        <v>6</v>
      </c>
      <c r="D854" s="28">
        <v>23</v>
      </c>
      <c r="E854" s="32">
        <f t="shared" ref="E854:E863" ca="1" si="138">IF(LEN($J854)&gt;0,IF($J854="●",U854,IF(LEN(D854)&gt;0,U854+D854-1,"")),"")</f>
        <v>347</v>
      </c>
      <c r="F854" s="28" t="str">
        <f>IF(RIGHT(L854,1)=$W$24,"",M854&amp;$W$25)&amp;J854&amp;$W$22&amp;K854&amp;IF(AND(LEN(N854)&gt;0,LEN(N854)&lt;4)," 第"&amp;N854&amp;$W$21,N854)&amp;$W$23&amp;O854&amp;"/"&amp;P854&amp;IF(RIGHT(L854,1)=$W$24,"/"&amp;Q854,"")&amp;"、"&amp;S854&amp;"、"&amp;R854&amp;IF(LEN(H854)&gt;0,$W$27&amp;H854,"")&amp;IF(RIGHT(L854,1)=$W$24,"",$W$26)</f>
        <v>開催記(大会．西 第3回　1977/12、つるみ荘、別府市)</v>
      </c>
      <c r="G854" s="40" t="s">
        <v>314</v>
      </c>
      <c r="H854" s="41" t="s">
        <v>2820</v>
      </c>
      <c r="I854" s="115" t="str">
        <f t="shared" ca="1" si="134"/>
        <v>.</v>
      </c>
      <c r="J854" s="40" t="s">
        <v>1487</v>
      </c>
      <c r="K854" s="40" t="s">
        <v>2109</v>
      </c>
      <c r="L854" s="40" t="s">
        <v>6949</v>
      </c>
      <c r="M854" s="40" t="s">
        <v>313</v>
      </c>
      <c r="N854" s="47">
        <v>3</v>
      </c>
      <c r="O854" s="47">
        <v>1977</v>
      </c>
      <c r="P854" s="47">
        <v>12</v>
      </c>
      <c r="Q854" s="40" t="s">
        <v>1544</v>
      </c>
      <c r="R854" s="40" t="s">
        <v>1545</v>
      </c>
      <c r="S854" s="48" t="s">
        <v>1546</v>
      </c>
      <c r="T854" s="48"/>
      <c r="U854" s="31">
        <f t="shared" ref="U854:U863" ca="1" si="139">IF(LEN($J854)&gt;0,IF($J854="●",Q854,OFFSET(U854,IF(LEN(OFFSET(U854,-1,0))&gt;=1,-1,-2),0)),"")</f>
        <v>325</v>
      </c>
      <c r="V854" s="45" t="str">
        <f t="shared" si="133"/>
        <v>開催記(大会．西 第3回　1977/12、つるみ荘、別府市)</v>
      </c>
      <c r="W854" s="51"/>
      <c r="X854" s="88">
        <v>844</v>
      </c>
      <c r="Y854" s="65"/>
      <c r="Z854" s="46"/>
    </row>
    <row r="855" spans="1:26" ht="13.5" hidden="1" customHeight="1">
      <c r="A855" s="29">
        <f t="shared" ca="1" si="135"/>
        <v>28</v>
      </c>
      <c r="B855" s="32">
        <f t="shared" ca="1" si="136"/>
        <v>1978</v>
      </c>
      <c r="C855" s="32">
        <f t="shared" ca="1" si="137"/>
        <v>6</v>
      </c>
      <c r="D855" s="28">
        <v>23</v>
      </c>
      <c r="E855" s="32">
        <f t="shared" ca="1" si="138"/>
        <v>347</v>
      </c>
      <c r="F855" s="40" t="s">
        <v>2332</v>
      </c>
      <c r="G855" s="40" t="s">
        <v>2333</v>
      </c>
      <c r="H855" s="43"/>
      <c r="I855" s="115" t="str">
        <f t="shared" ca="1" si="134"/>
        <v>.</v>
      </c>
      <c r="J855" s="40" t="s">
        <v>1487</v>
      </c>
      <c r="K855" s="40" t="s">
        <v>2109</v>
      </c>
      <c r="L855" s="40" t="s">
        <v>313</v>
      </c>
      <c r="M855" s="40" t="s">
        <v>7616</v>
      </c>
      <c r="N855" s="47">
        <v>3</v>
      </c>
      <c r="O855" s="47">
        <v>1977</v>
      </c>
      <c r="P855" s="47">
        <v>12</v>
      </c>
      <c r="Q855" s="40" t="s">
        <v>1544</v>
      </c>
      <c r="R855" s="40" t="s">
        <v>1545</v>
      </c>
      <c r="S855" s="48" t="s">
        <v>1546</v>
      </c>
      <c r="T855" s="48"/>
      <c r="U855" s="31">
        <f t="shared" ca="1" si="139"/>
        <v>325</v>
      </c>
      <c r="V855" s="45" t="str">
        <f t="shared" si="133"/>
        <v>人類働態学研究会西日本地方会第3回大会および研修会に参加して</v>
      </c>
      <c r="W855" s="51"/>
      <c r="X855" s="88">
        <v>845</v>
      </c>
      <c r="Y855" s="65"/>
      <c r="Z855" s="46"/>
    </row>
    <row r="856" spans="1:26" ht="13.5" hidden="1" customHeight="1">
      <c r="A856" s="29">
        <f t="shared" ca="1" si="135"/>
        <v>28</v>
      </c>
      <c r="B856" s="32">
        <f t="shared" ca="1" si="136"/>
        <v>1978</v>
      </c>
      <c r="C856" s="32">
        <f t="shared" ca="1" si="137"/>
        <v>6</v>
      </c>
      <c r="D856" s="28">
        <v>24</v>
      </c>
      <c r="E856" s="32">
        <f t="shared" ca="1" si="138"/>
        <v>348</v>
      </c>
      <c r="F856" s="40" t="s">
        <v>2334</v>
      </c>
      <c r="G856" s="40" t="s">
        <v>2335</v>
      </c>
      <c r="H856" s="43" t="s">
        <v>7150</v>
      </c>
      <c r="I856" s="115" t="str">
        <f t="shared" ca="1" si="134"/>
        <v>.</v>
      </c>
      <c r="J856" s="40" t="s">
        <v>7205</v>
      </c>
      <c r="K856" s="40"/>
      <c r="L856" s="43" t="s">
        <v>2008</v>
      </c>
      <c r="M856" s="40"/>
      <c r="N856" s="47"/>
      <c r="O856" s="47"/>
      <c r="P856" s="47"/>
      <c r="Q856" s="40"/>
      <c r="R856" s="40"/>
      <c r="S856" s="48"/>
      <c r="T856" s="48"/>
      <c r="U856" s="31">
        <f t="shared" ca="1" si="139"/>
        <v>325</v>
      </c>
      <c r="V856" s="45" t="str">
        <f t="shared" si="133"/>
        <v>？働態の窓（12）</v>
      </c>
      <c r="W856" s="51"/>
      <c r="X856" s="88">
        <v>846</v>
      </c>
      <c r="Y856" s="65"/>
      <c r="Z856" s="46"/>
    </row>
    <row r="857" spans="1:26" ht="13.5" hidden="1" customHeight="1">
      <c r="A857" s="29">
        <f t="shared" ca="1" si="135"/>
        <v>28</v>
      </c>
      <c r="B857" s="32">
        <f t="shared" ca="1" si="136"/>
        <v>1978</v>
      </c>
      <c r="C857" s="32">
        <f t="shared" ca="1" si="137"/>
        <v>6</v>
      </c>
      <c r="D857" s="28">
        <v>25</v>
      </c>
      <c r="E857" s="32">
        <f t="shared" ca="1" si="138"/>
        <v>349</v>
      </c>
      <c r="F857" s="40" t="s">
        <v>2336</v>
      </c>
      <c r="G857" s="40" t="s">
        <v>2337</v>
      </c>
      <c r="H857" s="43"/>
      <c r="I857" s="115" t="str">
        <f t="shared" ca="1" si="134"/>
        <v>.</v>
      </c>
      <c r="J857" s="40" t="s">
        <v>1700</v>
      </c>
      <c r="K857" s="40" t="s">
        <v>1300</v>
      </c>
      <c r="L857" s="43"/>
      <c r="M857" s="40"/>
      <c r="N857" s="47"/>
      <c r="O857" s="47"/>
      <c r="P857" s="47"/>
      <c r="Q857" s="40"/>
      <c r="R857" s="40"/>
      <c r="S857" s="48"/>
      <c r="T857" s="48"/>
      <c r="U857" s="31">
        <f t="shared" ca="1" si="139"/>
        <v>325</v>
      </c>
      <c r="V857" s="45" t="str">
        <f t="shared" si="133"/>
        <v>日本自動車研究所</v>
      </c>
      <c r="W857" s="51"/>
      <c r="X857" s="88">
        <v>847</v>
      </c>
      <c r="Y857" s="65"/>
      <c r="Z857" s="46"/>
    </row>
    <row r="858" spans="1:26" ht="13.5" hidden="1" customHeight="1">
      <c r="A858" s="29">
        <f t="shared" ca="1" si="135"/>
        <v>28</v>
      </c>
      <c r="B858" s="32">
        <f t="shared" ca="1" si="136"/>
        <v>1978</v>
      </c>
      <c r="C858" s="32">
        <f t="shared" ca="1" si="137"/>
        <v>6</v>
      </c>
      <c r="D858" s="28">
        <v>25</v>
      </c>
      <c r="E858" s="32">
        <f t="shared" ca="1" si="138"/>
        <v>349</v>
      </c>
      <c r="F858" s="40" t="s">
        <v>2338</v>
      </c>
      <c r="G858" s="40" t="s">
        <v>2339</v>
      </c>
      <c r="H858" s="43" t="s">
        <v>7133</v>
      </c>
      <c r="I858" s="115" t="str">
        <f t="shared" ca="1" si="134"/>
        <v>.</v>
      </c>
      <c r="J858" s="40" t="s">
        <v>7205</v>
      </c>
      <c r="K858" s="40" t="s">
        <v>678</v>
      </c>
      <c r="L858" s="43" t="s">
        <v>810</v>
      </c>
      <c r="M858" s="40" t="s">
        <v>7635</v>
      </c>
      <c r="N858" s="47"/>
      <c r="O858" s="47"/>
      <c r="P858" s="47"/>
      <c r="Q858" s="40"/>
      <c r="R858" s="40"/>
      <c r="S858" s="48"/>
      <c r="T858" s="48"/>
      <c r="U858" s="31">
        <f t="shared" ca="1" si="139"/>
        <v>325</v>
      </c>
      <c r="V858" s="45" t="str">
        <f t="shared" si="133"/>
        <v>アジア、国際私の会った中国の婦人たち</v>
      </c>
      <c r="W858" s="51"/>
      <c r="X858" s="88">
        <v>848</v>
      </c>
      <c r="Y858" s="65"/>
      <c r="Z858" s="46"/>
    </row>
    <row r="859" spans="1:26" ht="13.5" hidden="1" customHeight="1">
      <c r="A859" s="29">
        <f t="shared" ca="1" si="135"/>
        <v>28</v>
      </c>
      <c r="B859" s="32">
        <f t="shared" ca="1" si="136"/>
        <v>1978</v>
      </c>
      <c r="C859" s="32">
        <f t="shared" ca="1" si="137"/>
        <v>6</v>
      </c>
      <c r="D859" s="28">
        <v>26</v>
      </c>
      <c r="E859" s="32">
        <f t="shared" ca="1" si="138"/>
        <v>350</v>
      </c>
      <c r="F859" s="40" t="s">
        <v>1289</v>
      </c>
      <c r="G859" s="40"/>
      <c r="H859" s="43"/>
      <c r="I859" s="115" t="str">
        <f t="shared" ca="1" si="134"/>
        <v>.</v>
      </c>
      <c r="J859" s="40" t="s">
        <v>7111</v>
      </c>
      <c r="K859" s="40" t="s">
        <v>2762</v>
      </c>
      <c r="L859" s="40" t="s">
        <v>2724</v>
      </c>
      <c r="M859" s="40"/>
      <c r="N859" s="47"/>
      <c r="O859" s="47"/>
      <c r="P859" s="47"/>
      <c r="Q859" s="40"/>
      <c r="R859" s="40"/>
      <c r="S859" s="48"/>
      <c r="T859" s="48"/>
      <c r="U859" s="31">
        <f t="shared" ca="1" si="139"/>
        <v>325</v>
      </c>
      <c r="V859" s="45" t="str">
        <f t="shared" si="133"/>
        <v>編集後記</v>
      </c>
      <c r="W859" s="51"/>
      <c r="X859" s="88">
        <v>849</v>
      </c>
      <c r="Y859" s="65"/>
      <c r="Z859" s="46"/>
    </row>
    <row r="860" spans="1:26" ht="13.5" hidden="1" customHeight="1">
      <c r="A860" s="29" t="str">
        <f t="shared" ca="1" si="135"/>
        <v>29</v>
      </c>
      <c r="B860" s="32">
        <f t="shared" ca="1" si="136"/>
        <v>1978</v>
      </c>
      <c r="C860" s="32">
        <f t="shared" ca="1" si="137"/>
        <v>12</v>
      </c>
      <c r="D860" s="28">
        <v>0</v>
      </c>
      <c r="E860" s="32" t="str">
        <f t="shared" ca="1" si="138"/>
        <v>351</v>
      </c>
      <c r="F860" s="28" t="str">
        <f ca="1">$W$11&amp;$A860&amp;$W$12&amp;B860&amp;$W$13&amp;TEXT($C860,"00")&amp;$W$14&amp;TEXT($P860,"00")&amp;IF(LEN(U860)&gt;=1,$W$15&amp;$U860&amp;$W$16,"")&amp;$W$17&amp;$H860</f>
        <v>第29号1978年12/01[351]:JHE6.1／関東地方会春季例会（関地5回）</v>
      </c>
      <c r="G860" s="40"/>
      <c r="H860" s="43" t="s">
        <v>6859</v>
      </c>
      <c r="I860" s="115" t="str">
        <f t="shared" ca="1" si="134"/>
        <v>.</v>
      </c>
      <c r="J860" s="40" t="s">
        <v>1179</v>
      </c>
      <c r="K860" s="40" t="s">
        <v>2393</v>
      </c>
      <c r="L860" s="43"/>
      <c r="M860" s="40"/>
      <c r="N860" s="47">
        <v>1978</v>
      </c>
      <c r="O860" s="47">
        <v>12</v>
      </c>
      <c r="P860" s="47">
        <v>1</v>
      </c>
      <c r="Q860" s="40" t="s">
        <v>2394</v>
      </c>
      <c r="R860" s="40"/>
      <c r="S860" s="48"/>
      <c r="T860" s="48"/>
      <c r="U860" s="31" t="str">
        <f t="shared" ca="1" si="139"/>
        <v>351</v>
      </c>
      <c r="V860" s="45" t="str">
        <f t="shared" ca="1" si="133"/>
        <v>JHE6.1／関東地方会春季例会（関地5回）第29号1978年12/01[351]:JHE6.1／関東地方会春季例会（関地5回）</v>
      </c>
      <c r="W860" s="51"/>
      <c r="X860" s="88">
        <v>850</v>
      </c>
      <c r="Y860" s="65"/>
      <c r="Z860" s="46"/>
    </row>
    <row r="861" spans="1:26" ht="13.5" hidden="1" customHeight="1">
      <c r="A861" s="29" t="str">
        <f t="shared" ca="1" si="135"/>
        <v>29</v>
      </c>
      <c r="B861" s="32">
        <f t="shared" ca="1" si="136"/>
        <v>1978</v>
      </c>
      <c r="C861" s="32">
        <f t="shared" ca="1" si="137"/>
        <v>12</v>
      </c>
      <c r="D861" s="28">
        <v>1</v>
      </c>
      <c r="E861" s="32">
        <f t="shared" ca="1" si="138"/>
        <v>351</v>
      </c>
      <c r="F861" s="28" t="str">
        <f>"J.H.E.（Vol."&amp;N861&amp;" No."&amp;O861&amp;", "&amp;P861&amp;"/"&amp;Q861&amp;"）"</f>
        <v>J.H.E.（Vol.6 No.1, 1977/9）</v>
      </c>
      <c r="G861" s="40"/>
      <c r="H861" s="43"/>
      <c r="I861" s="115" t="str">
        <f t="shared" ca="1" si="134"/>
        <v>.</v>
      </c>
      <c r="J861" s="40" t="s">
        <v>7111</v>
      </c>
      <c r="K861" s="40" t="s">
        <v>1199</v>
      </c>
      <c r="L861" s="40" t="s">
        <v>1921</v>
      </c>
      <c r="M861" s="40" t="s">
        <v>7108</v>
      </c>
      <c r="N861" s="47">
        <v>6</v>
      </c>
      <c r="O861" s="47">
        <v>1</v>
      </c>
      <c r="P861" s="47">
        <v>1977</v>
      </c>
      <c r="Q861" s="40" t="s">
        <v>1249</v>
      </c>
      <c r="R861" s="40"/>
      <c r="S861" s="48"/>
      <c r="T861" s="48"/>
      <c r="U861" s="31" t="str">
        <f t="shared" ca="1" si="139"/>
        <v>351</v>
      </c>
      <c r="V861" s="45" t="str">
        <f t="shared" si="133"/>
        <v>J.H.E.（Vol.6 No.1, 1977/9）</v>
      </c>
      <c r="W861" s="51"/>
      <c r="X861" s="88">
        <v>851</v>
      </c>
      <c r="Y861" s="65"/>
      <c r="Z861" s="46"/>
    </row>
    <row r="862" spans="1:26" ht="13.5" hidden="1" customHeight="1">
      <c r="A862" s="29" t="str">
        <f t="shared" ca="1" si="135"/>
        <v>29</v>
      </c>
      <c r="B862" s="32">
        <f t="shared" ca="1" si="136"/>
        <v>1978</v>
      </c>
      <c r="C862" s="32">
        <f t="shared" ca="1" si="137"/>
        <v>12</v>
      </c>
      <c r="D862" s="28">
        <v>2</v>
      </c>
      <c r="E862" s="32">
        <f t="shared" ca="1" si="138"/>
        <v>352</v>
      </c>
      <c r="F862" s="28" t="str">
        <f>IF(RIGHT(L862,1)=$W$24,"",M862&amp;$W$25)&amp;J862&amp;$W$22&amp;K862&amp;IF(AND(LEN(N862)&gt;0,LEN(N862)&lt;4)," 第"&amp;N862&amp;$W$21,N862)&amp;$W$23&amp;O862&amp;"/"&amp;P862&amp;IF(RIGHT(L862,1)=$W$24,"/"&amp;Q862,"")&amp;"、"&amp;S862&amp;"、"&amp;R862&amp;IF(LEN(H862)&gt;0,$W$27&amp;H862,"")&amp;IF(RIGHT(L862,1)=$W$24,"",$W$26)</f>
        <v>大会．東 第5回　1978/5/9、重複障害教育研究所、東京都/関東地方春季例会｜テーマ：作業感・疲労感のとらえ方</v>
      </c>
      <c r="G862" s="40" t="s">
        <v>2408</v>
      </c>
      <c r="H862" s="41" t="s">
        <v>6929</v>
      </c>
      <c r="I862" s="115" t="str">
        <f t="shared" ca="1" si="134"/>
        <v>.</v>
      </c>
      <c r="J862" s="40" t="s">
        <v>1487</v>
      </c>
      <c r="K862" s="40" t="s">
        <v>1491</v>
      </c>
      <c r="L862" s="40" t="s">
        <v>7012</v>
      </c>
      <c r="M862" s="40" t="s">
        <v>2742</v>
      </c>
      <c r="N862" s="47">
        <v>5</v>
      </c>
      <c r="O862" s="47">
        <v>1978</v>
      </c>
      <c r="P862" s="47">
        <v>5</v>
      </c>
      <c r="Q862" s="40" t="s">
        <v>290</v>
      </c>
      <c r="R862" s="40" t="s">
        <v>2317</v>
      </c>
      <c r="S862" s="48" t="s">
        <v>1836</v>
      </c>
      <c r="T862" s="48"/>
      <c r="U862" s="31" t="str">
        <f t="shared" ca="1" si="139"/>
        <v>351</v>
      </c>
      <c r="V862" s="45" t="str">
        <f t="shared" si="133"/>
        <v>関東地方春季例会｜テーマ：作業感・疲労感のとらえ方大会．東 第5回　1978/5/9、重複障害教育研究所、東京都/関東地方春季例会｜テーマ：作業感・疲労感のとらえ方</v>
      </c>
      <c r="W862" s="51"/>
      <c r="X862" s="88">
        <v>852</v>
      </c>
      <c r="Y862" s="65"/>
      <c r="Z862" s="46"/>
    </row>
    <row r="863" spans="1:26" ht="13.5" hidden="1" customHeight="1">
      <c r="A863" s="29" t="str">
        <f t="shared" ca="1" si="135"/>
        <v>29</v>
      </c>
      <c r="B863" s="32">
        <f t="shared" ca="1" si="136"/>
        <v>1978</v>
      </c>
      <c r="C863" s="32">
        <f t="shared" ca="1" si="137"/>
        <v>12</v>
      </c>
      <c r="D863" s="28">
        <v>3</v>
      </c>
      <c r="E863" s="32">
        <f t="shared" ca="1" si="138"/>
        <v>353</v>
      </c>
      <c r="F863" s="28" t="str">
        <f>M863&amp;"（"&amp;J863&amp;$W$19&amp;K863&amp;IF(LEN(N863)&gt;0," 第"&amp;N863&amp;$W$21,"")&amp;" "&amp;O863&amp;"/"&amp;P863&amp;$W$20&amp;S863&amp;IF(LEN(H863)&gt;0,$W$19&amp;H863,"")&amp;"）"</f>
        <v>抄録（大会/東 第5回 1978/5、重複障害教育研究所）</v>
      </c>
      <c r="G863" s="40" t="s">
        <v>2407</v>
      </c>
      <c r="H863" s="43"/>
      <c r="I863" s="115" t="str">
        <f t="shared" ca="1" si="134"/>
        <v>.</v>
      </c>
      <c r="J863" s="40" t="s">
        <v>1487</v>
      </c>
      <c r="K863" s="40" t="s">
        <v>1491</v>
      </c>
      <c r="L863" s="40" t="s">
        <v>6939</v>
      </c>
      <c r="M863" s="40" t="s">
        <v>1486</v>
      </c>
      <c r="N863" s="47">
        <v>5</v>
      </c>
      <c r="O863" s="47">
        <v>1978</v>
      </c>
      <c r="P863" s="47">
        <v>5</v>
      </c>
      <c r="Q863" s="40" t="s">
        <v>290</v>
      </c>
      <c r="R863" s="40" t="s">
        <v>2317</v>
      </c>
      <c r="S863" s="48" t="s">
        <v>1836</v>
      </c>
      <c r="T863" s="48"/>
      <c r="U863" s="31" t="str">
        <f t="shared" ca="1" si="139"/>
        <v>351</v>
      </c>
      <c r="V863" s="45" t="str">
        <f t="shared" si="133"/>
        <v>抄録（大会/東 第5回 1978/5、重複障害教育研究所）</v>
      </c>
      <c r="W863" s="51"/>
      <c r="X863" s="88">
        <v>853</v>
      </c>
      <c r="Y863" s="65"/>
      <c r="Z863" s="46"/>
    </row>
    <row r="864" spans="1:26" s="12" customFormat="1" ht="13.5" hidden="1" customHeight="1">
      <c r="A864" s="18">
        <v>29</v>
      </c>
      <c r="B864" s="15">
        <v>1978</v>
      </c>
      <c r="C864" s="15">
        <v>12</v>
      </c>
      <c r="D864" s="18">
        <v>3</v>
      </c>
      <c r="E864" s="15">
        <v>353</v>
      </c>
      <c r="F864" s="19" t="s">
        <v>3445</v>
      </c>
      <c r="G864" s="16" t="s">
        <v>3446</v>
      </c>
      <c r="H864" s="17" t="s">
        <v>3444</v>
      </c>
      <c r="I864" s="115" t="str">
        <f t="shared" ca="1" si="134"/>
        <v>.</v>
      </c>
      <c r="J864" s="16" t="s">
        <v>1487</v>
      </c>
      <c r="K864" s="16" t="s">
        <v>1185</v>
      </c>
      <c r="L864" s="16" t="s">
        <v>3100</v>
      </c>
      <c r="M864" s="16" t="s">
        <v>183</v>
      </c>
      <c r="N864" s="15">
        <v>5</v>
      </c>
      <c r="O864" s="15">
        <v>1978</v>
      </c>
      <c r="P864" s="15">
        <v>5</v>
      </c>
      <c r="Q864" s="18">
        <v>9</v>
      </c>
      <c r="R864" s="18" t="s">
        <v>3113</v>
      </c>
      <c r="S864" s="54" t="s">
        <v>3235</v>
      </c>
      <c r="T864" s="54"/>
      <c r="U864" s="69">
        <v>351</v>
      </c>
      <c r="V864" s="45" t="str">
        <f t="shared" si="133"/>
        <v>作業感・疲労感のとらえ方筋労作時の体温調節機能と温冷感</v>
      </c>
      <c r="W864" s="70"/>
      <c r="X864" s="88">
        <v>854</v>
      </c>
      <c r="Y864" s="66"/>
      <c r="Z864" s="16"/>
    </row>
    <row r="865" spans="1:26" s="12" customFormat="1" ht="13.5" hidden="1" customHeight="1">
      <c r="A865" s="18">
        <v>29</v>
      </c>
      <c r="B865" s="15">
        <v>1978</v>
      </c>
      <c r="C865" s="15">
        <v>12</v>
      </c>
      <c r="D865" s="18">
        <v>3</v>
      </c>
      <c r="E865" s="15">
        <v>353</v>
      </c>
      <c r="F865" s="19" t="s">
        <v>3447</v>
      </c>
      <c r="G865" s="16" t="s">
        <v>3448</v>
      </c>
      <c r="H865" s="17" t="s">
        <v>3444</v>
      </c>
      <c r="I865" s="115" t="str">
        <f t="shared" ca="1" si="134"/>
        <v>.</v>
      </c>
      <c r="J865" s="16" t="s">
        <v>1487</v>
      </c>
      <c r="K865" s="16" t="s">
        <v>1185</v>
      </c>
      <c r="L865" s="16" t="s">
        <v>3100</v>
      </c>
      <c r="M865" s="16" t="s">
        <v>183</v>
      </c>
      <c r="N865" s="15">
        <v>5</v>
      </c>
      <c r="O865" s="15">
        <v>1978</v>
      </c>
      <c r="P865" s="15">
        <v>5</v>
      </c>
      <c r="Q865" s="18">
        <v>9</v>
      </c>
      <c r="R865" s="18" t="s">
        <v>804</v>
      </c>
      <c r="S865" s="54" t="s">
        <v>3239</v>
      </c>
      <c r="T865" s="54"/>
      <c r="U865" s="69">
        <v>351</v>
      </c>
      <c r="V865" s="45" t="str">
        <f t="shared" si="133"/>
        <v>作業感・疲労感のとらえ方現場作業者による作業場面評価のひとつのこころみ</v>
      </c>
      <c r="W865" s="70"/>
      <c r="X865" s="88">
        <v>855</v>
      </c>
      <c r="Y865" s="66"/>
      <c r="Z865" s="16"/>
    </row>
    <row r="866" spans="1:26" s="12" customFormat="1" ht="13.5" hidden="1" customHeight="1">
      <c r="A866" s="18">
        <v>29</v>
      </c>
      <c r="B866" s="15">
        <v>1978</v>
      </c>
      <c r="C866" s="15">
        <v>12</v>
      </c>
      <c r="D866" s="18">
        <v>3</v>
      </c>
      <c r="E866" s="15">
        <v>353</v>
      </c>
      <c r="F866" s="19" t="s">
        <v>3449</v>
      </c>
      <c r="G866" s="16" t="s">
        <v>3450</v>
      </c>
      <c r="H866" s="17" t="s">
        <v>3444</v>
      </c>
      <c r="I866" s="115" t="str">
        <f t="shared" ca="1" si="134"/>
        <v>.</v>
      </c>
      <c r="J866" s="16" t="s">
        <v>1487</v>
      </c>
      <c r="K866" s="16" t="s">
        <v>1185</v>
      </c>
      <c r="L866" s="16" t="s">
        <v>3100</v>
      </c>
      <c r="M866" s="16" t="s">
        <v>183</v>
      </c>
      <c r="N866" s="15">
        <v>5</v>
      </c>
      <c r="O866" s="15">
        <v>1978</v>
      </c>
      <c r="P866" s="15">
        <v>5</v>
      </c>
      <c r="Q866" s="18">
        <v>9</v>
      </c>
      <c r="R866" s="18" t="s">
        <v>804</v>
      </c>
      <c r="S866" s="54" t="s">
        <v>3239</v>
      </c>
      <c r="T866" s="54"/>
      <c r="U866" s="69">
        <v>351</v>
      </c>
      <c r="V866" s="45" t="str">
        <f t="shared" si="133"/>
        <v>作業感・疲労感のとらえ方疲労感研究の最近の動向と問題点−｢自覚症状しらべ｣をめぐって−</v>
      </c>
      <c r="W866" s="70"/>
      <c r="X866" s="88">
        <v>856</v>
      </c>
      <c r="Y866" s="66"/>
      <c r="Z866" s="16"/>
    </row>
    <row r="867" spans="1:26" s="12" customFormat="1" ht="13.5" hidden="1" customHeight="1">
      <c r="A867" s="18">
        <v>29</v>
      </c>
      <c r="B867" s="15">
        <v>1978</v>
      </c>
      <c r="C867" s="15">
        <v>12</v>
      </c>
      <c r="D867" s="18">
        <v>3</v>
      </c>
      <c r="E867" s="15">
        <v>353</v>
      </c>
      <c r="F867" s="19" t="s">
        <v>6998</v>
      </c>
      <c r="G867" s="16" t="s">
        <v>3443</v>
      </c>
      <c r="H867" s="17"/>
      <c r="I867" s="115" t="str">
        <f t="shared" ca="1" si="134"/>
        <v>.</v>
      </c>
      <c r="J867" s="16" t="s">
        <v>1487</v>
      </c>
      <c r="K867" s="16" t="s">
        <v>1185</v>
      </c>
      <c r="L867" s="16" t="s">
        <v>7004</v>
      </c>
      <c r="M867" s="16" t="s">
        <v>7078</v>
      </c>
      <c r="N867" s="15">
        <v>5</v>
      </c>
      <c r="O867" s="15">
        <v>1978</v>
      </c>
      <c r="P867" s="15">
        <v>5</v>
      </c>
      <c r="Q867" s="18">
        <v>9</v>
      </c>
      <c r="R867" s="18" t="s">
        <v>804</v>
      </c>
      <c r="S867" s="54" t="s">
        <v>3239</v>
      </c>
      <c r="T867" s="54"/>
      <c r="U867" s="69">
        <v>351</v>
      </c>
      <c r="V867" s="45" t="str">
        <f t="shared" si="133"/>
        <v>作業感・疲労感のとらえ方：討論　司会：須藤清二（日本鋼管病院）</v>
      </c>
      <c r="W867" s="70"/>
      <c r="X867" s="88">
        <v>857</v>
      </c>
      <c r="Y867" s="66"/>
      <c r="Z867" s="16"/>
    </row>
    <row r="868" spans="1:26" ht="13.5" hidden="1" customHeight="1">
      <c r="A868" s="29">
        <f t="shared" ref="A868:A898" ca="1" si="140">IF(LEN($J868)&gt;0,IF($J868="●",K868,OFFSET(A868,IF(LEN(OFFSET(A868,-1,0))&gt;=1,-1,-2),0)),"")</f>
        <v>29</v>
      </c>
      <c r="B868" s="32">
        <f t="shared" ref="B868:B898" ca="1" si="141">IF(LEN($J868)&gt;0,IF($J868="●",N868,OFFSET(B868,IF(LEN(OFFSET(B868,-1,0))&gt;=1,-1,-2),0)),"")</f>
        <v>1978</v>
      </c>
      <c r="C868" s="32">
        <f t="shared" ref="C868:C898" ca="1" si="142">IF(LEN($J868)&gt;0,IF($J868="●",O868,OFFSET(C868,IF(LEN(OFFSET(C868,-1,0))&gt;=1,-1,-2),0)),"")</f>
        <v>12</v>
      </c>
      <c r="D868" s="28">
        <v>4</v>
      </c>
      <c r="E868" s="32">
        <f t="shared" ref="E868:E899" ca="1" si="143">IF(LEN($J868)&gt;0,IF($J868="●",U868,IF(LEN(D868)&gt;0,U868+D868-1,"")),"")</f>
        <v>354</v>
      </c>
      <c r="F868" s="28" t="str">
        <f>IF(RIGHT(L868,1)=$W$24,"",M868&amp;$W$25)&amp;J868&amp;$W$22&amp;K868&amp;IF(AND(LEN(N868)&gt;0,LEN(N868)&lt;4)," 第"&amp;N868&amp;$W$21,N868)&amp;$W$23&amp;O868&amp;"/"&amp;P868&amp;IF(RIGHT(L868,1)=$W$24,"/"&amp;Q868,"")&amp;"、"&amp;S868&amp;"、"&amp;R868&amp;IF(LEN(H868)&gt;0,$W$27&amp;H868,"")&amp;IF(RIGHT(L868,1)=$W$24,"",$W$26)</f>
        <v>研修・催事．夏季　1978/7/29-30、大東館、湯川原/夏の合宿：人類働態学研究におけるモデル実験とシミュレーションの問題点について</v>
      </c>
      <c r="G868" s="40" t="s">
        <v>1580</v>
      </c>
      <c r="H868" s="43" t="s">
        <v>2406</v>
      </c>
      <c r="I868" s="115" t="str">
        <f t="shared" ca="1" si="134"/>
        <v>.</v>
      </c>
      <c r="J868" s="40" t="s">
        <v>7780</v>
      </c>
      <c r="K868" s="40" t="s">
        <v>2165</v>
      </c>
      <c r="L868" s="40" t="s">
        <v>7012</v>
      </c>
      <c r="M868" s="40" t="s">
        <v>313</v>
      </c>
      <c r="N868" s="47"/>
      <c r="O868" s="47">
        <v>1978</v>
      </c>
      <c r="P868" s="47">
        <v>7</v>
      </c>
      <c r="Q868" s="40" t="s">
        <v>2409</v>
      </c>
      <c r="R868" s="40" t="s">
        <v>2410</v>
      </c>
      <c r="S868" s="48" t="s">
        <v>2411</v>
      </c>
      <c r="T868" s="48"/>
      <c r="U868" s="31">
        <f t="shared" ref="U868:U898" ca="1" si="144">IF(LEN($J868)&gt;0,IF($J868="●",Q868,OFFSET(U868,IF(LEN(OFFSET(U868,-1,0))&gt;=1,-1,-2),0)),"")</f>
        <v>351</v>
      </c>
      <c r="V868" s="45" t="str">
        <f t="shared" si="133"/>
        <v>夏の合宿：人類働態学研究におけるモデル実験とシミュレーションの問題点について研修・催事．夏季　1978/7/29-30、大東館、湯川原/夏の合宿：人類働態学研究におけるモデル実験とシミュレーションの問題点について</v>
      </c>
      <c r="W868" s="51"/>
      <c r="X868" s="88">
        <v>858</v>
      </c>
      <c r="Y868" s="65"/>
      <c r="Z868" s="46"/>
    </row>
    <row r="869" spans="1:26" ht="13.5" hidden="1" customHeight="1">
      <c r="A869" s="29">
        <f t="shared" ca="1" si="140"/>
        <v>29</v>
      </c>
      <c r="B869" s="32">
        <f t="shared" ca="1" si="141"/>
        <v>1978</v>
      </c>
      <c r="C869" s="32">
        <f t="shared" ca="1" si="142"/>
        <v>12</v>
      </c>
      <c r="D869" s="28">
        <v>5</v>
      </c>
      <c r="E869" s="32">
        <f t="shared" ca="1" si="143"/>
        <v>355</v>
      </c>
      <c r="F869" s="40" t="s">
        <v>2395</v>
      </c>
      <c r="G869" s="40" t="s">
        <v>2396</v>
      </c>
      <c r="H869" s="43" t="s">
        <v>7149</v>
      </c>
      <c r="I869" s="115" t="str">
        <f t="shared" ca="1" si="134"/>
        <v>.</v>
      </c>
      <c r="J869" s="40" t="s">
        <v>7205</v>
      </c>
      <c r="K869" s="40"/>
      <c r="L869" s="43" t="s">
        <v>2008</v>
      </c>
      <c r="M869" s="40"/>
      <c r="N869" s="47"/>
      <c r="O869" s="47"/>
      <c r="P869" s="47"/>
      <c r="Q869" s="40"/>
      <c r="R869" s="40"/>
      <c r="S869" s="48"/>
      <c r="T869" s="48"/>
      <c r="U869" s="31">
        <f t="shared" ca="1" si="144"/>
        <v>351</v>
      </c>
      <c r="V869" s="45" t="str">
        <f t="shared" si="133"/>
        <v>？働態の窓（13）</v>
      </c>
      <c r="W869" s="51"/>
      <c r="X869" s="88">
        <v>859</v>
      </c>
      <c r="Y869" s="65"/>
      <c r="Z869" s="46"/>
    </row>
    <row r="870" spans="1:26" ht="13.5" hidden="1" customHeight="1">
      <c r="A870" s="29">
        <f t="shared" ca="1" si="140"/>
        <v>29</v>
      </c>
      <c r="B870" s="32">
        <f t="shared" ca="1" si="141"/>
        <v>1978</v>
      </c>
      <c r="C870" s="32">
        <f t="shared" ca="1" si="142"/>
        <v>12</v>
      </c>
      <c r="D870" s="28">
        <v>6</v>
      </c>
      <c r="E870" s="32">
        <f t="shared" ca="1" si="143"/>
        <v>356</v>
      </c>
      <c r="F870" s="40" t="s">
        <v>2397</v>
      </c>
      <c r="G870" s="40" t="s">
        <v>1253</v>
      </c>
      <c r="H870" s="43" t="s">
        <v>7133</v>
      </c>
      <c r="I870" s="115" t="str">
        <f t="shared" ca="1" si="134"/>
        <v>.</v>
      </c>
      <c r="J870" s="40" t="s">
        <v>7205</v>
      </c>
      <c r="K870" s="40" t="s">
        <v>678</v>
      </c>
      <c r="L870" s="43" t="s">
        <v>810</v>
      </c>
      <c r="M870" s="40" t="s">
        <v>7635</v>
      </c>
      <c r="N870" s="47"/>
      <c r="O870" s="47"/>
      <c r="P870" s="47"/>
      <c r="Q870" s="40"/>
      <c r="R870" s="40"/>
      <c r="S870" s="48"/>
      <c r="T870" s="48"/>
      <c r="U870" s="31">
        <f t="shared" ca="1" si="144"/>
        <v>351</v>
      </c>
      <c r="V870" s="45" t="str">
        <f t="shared" si="133"/>
        <v>アジア、国際シンガポールの2つの地域セミナー</v>
      </c>
      <c r="W870" s="51"/>
      <c r="X870" s="88">
        <v>860</v>
      </c>
      <c r="Y870" s="65"/>
      <c r="Z870" s="46"/>
    </row>
    <row r="871" spans="1:26" ht="13.5" hidden="1" customHeight="1">
      <c r="A871" s="29">
        <f t="shared" ca="1" si="140"/>
        <v>29</v>
      </c>
      <c r="B871" s="32">
        <f t="shared" ca="1" si="141"/>
        <v>1978</v>
      </c>
      <c r="C871" s="32">
        <f t="shared" ca="1" si="142"/>
        <v>12</v>
      </c>
      <c r="D871" s="28">
        <v>7</v>
      </c>
      <c r="E871" s="32">
        <f t="shared" ca="1" si="143"/>
        <v>357</v>
      </c>
      <c r="F871" s="40" t="s">
        <v>2398</v>
      </c>
      <c r="G871" s="40" t="s">
        <v>2399</v>
      </c>
      <c r="H871" s="43" t="s">
        <v>7143</v>
      </c>
      <c r="I871" s="115" t="str">
        <f t="shared" ca="1" si="134"/>
        <v>.</v>
      </c>
      <c r="J871" s="40" t="s">
        <v>1700</v>
      </c>
      <c r="K871" s="40" t="s">
        <v>678</v>
      </c>
      <c r="L871" s="43" t="s">
        <v>810</v>
      </c>
      <c r="M871" s="40" t="s">
        <v>7636</v>
      </c>
      <c r="N871" s="47"/>
      <c r="O871" s="47"/>
      <c r="P871" s="47"/>
      <c r="Q871" s="40"/>
      <c r="R871" s="40"/>
      <c r="S871" s="48"/>
      <c r="T871" s="48"/>
      <c r="U871" s="31">
        <f t="shared" ca="1" si="144"/>
        <v>351</v>
      </c>
      <c r="V871" s="45" t="str">
        <f t="shared" si="133"/>
        <v>国際研究第19回国際労働衛生会議</v>
      </c>
      <c r="W871" s="51"/>
      <c r="X871" s="88">
        <v>861</v>
      </c>
      <c r="Y871" s="65"/>
      <c r="Z871" s="46"/>
    </row>
    <row r="872" spans="1:26" ht="13.5" hidden="1" customHeight="1">
      <c r="A872" s="29">
        <f t="shared" ca="1" si="140"/>
        <v>29</v>
      </c>
      <c r="B872" s="32">
        <f t="shared" ca="1" si="141"/>
        <v>1978</v>
      </c>
      <c r="C872" s="32">
        <f t="shared" ca="1" si="142"/>
        <v>12</v>
      </c>
      <c r="D872" s="28">
        <v>8</v>
      </c>
      <c r="E872" s="32">
        <f t="shared" ca="1" si="143"/>
        <v>358</v>
      </c>
      <c r="F872" s="40" t="s">
        <v>2400</v>
      </c>
      <c r="G872" s="40" t="s">
        <v>7860</v>
      </c>
      <c r="H872" s="43" t="s">
        <v>7133</v>
      </c>
      <c r="I872" s="115" t="str">
        <f t="shared" ca="1" si="134"/>
        <v>.</v>
      </c>
      <c r="J872" s="40" t="s">
        <v>7205</v>
      </c>
      <c r="K872" s="40" t="s">
        <v>678</v>
      </c>
      <c r="L872" s="43" t="s">
        <v>810</v>
      </c>
      <c r="M872" s="40" t="s">
        <v>7635</v>
      </c>
      <c r="N872" s="47"/>
      <c r="O872" s="47"/>
      <c r="P872" s="47"/>
      <c r="Q872" s="40"/>
      <c r="R872" s="40"/>
      <c r="S872" s="48"/>
      <c r="T872" s="48"/>
      <c r="U872" s="31">
        <f t="shared" ca="1" si="144"/>
        <v>351</v>
      </c>
      <c r="V872" s="45" t="str">
        <f t="shared" si="133"/>
        <v>アジア、国際香港・台湾での印象</v>
      </c>
      <c r="W872" s="51"/>
      <c r="X872" s="88">
        <v>862</v>
      </c>
      <c r="Y872" s="65"/>
      <c r="Z872" s="46"/>
    </row>
    <row r="873" spans="1:26" ht="13.5" hidden="1" customHeight="1">
      <c r="A873" s="29">
        <f t="shared" ca="1" si="140"/>
        <v>29</v>
      </c>
      <c r="B873" s="32">
        <f t="shared" ca="1" si="141"/>
        <v>1978</v>
      </c>
      <c r="C873" s="32">
        <f t="shared" ca="1" si="142"/>
        <v>12</v>
      </c>
      <c r="D873" s="28">
        <v>8</v>
      </c>
      <c r="E873" s="32">
        <f t="shared" ca="1" si="143"/>
        <v>358</v>
      </c>
      <c r="F873" s="40" t="s">
        <v>2401</v>
      </c>
      <c r="G873" s="40"/>
      <c r="H873" s="43"/>
      <c r="I873" s="115" t="str">
        <f t="shared" ca="1" si="134"/>
        <v>.</v>
      </c>
      <c r="J873" s="40" t="s">
        <v>7111</v>
      </c>
      <c r="K873" s="40" t="s">
        <v>2412</v>
      </c>
      <c r="L873" s="40"/>
      <c r="M873" s="40" t="s">
        <v>1134</v>
      </c>
      <c r="N873" s="47"/>
      <c r="O873" s="47"/>
      <c r="P873" s="47"/>
      <c r="Q873" s="40"/>
      <c r="R873" s="40"/>
      <c r="S873" s="48"/>
      <c r="T873" s="48"/>
      <c r="U873" s="31">
        <f t="shared" ca="1" si="144"/>
        <v>351</v>
      </c>
      <c r="V873" s="45" t="str">
        <f t="shared" si="133"/>
        <v>（挿絵)</v>
      </c>
      <c r="W873" s="51"/>
      <c r="X873" s="88">
        <v>863</v>
      </c>
      <c r="Y873" s="65"/>
      <c r="Z873" s="46"/>
    </row>
    <row r="874" spans="1:26" ht="13.5" hidden="1" customHeight="1">
      <c r="A874" s="29">
        <f t="shared" ca="1" si="140"/>
        <v>29</v>
      </c>
      <c r="B874" s="32">
        <f t="shared" ca="1" si="141"/>
        <v>1978</v>
      </c>
      <c r="C874" s="32">
        <f t="shared" ca="1" si="142"/>
        <v>12</v>
      </c>
      <c r="D874" s="28">
        <v>9</v>
      </c>
      <c r="E874" s="32">
        <f t="shared" ca="1" si="143"/>
        <v>359</v>
      </c>
      <c r="F874" s="40" t="s">
        <v>2402</v>
      </c>
      <c r="G874" s="40" t="s">
        <v>2403</v>
      </c>
      <c r="H874" s="43"/>
      <c r="I874" s="115" t="str">
        <f t="shared" ca="1" si="134"/>
        <v>.</v>
      </c>
      <c r="J874" s="40" t="s">
        <v>1700</v>
      </c>
      <c r="K874" s="40" t="s">
        <v>1300</v>
      </c>
      <c r="L874" s="43"/>
      <c r="M874" s="40"/>
      <c r="N874" s="47"/>
      <c r="O874" s="47"/>
      <c r="P874" s="47"/>
      <c r="Q874" s="40"/>
      <c r="R874" s="40"/>
      <c r="S874" s="48"/>
      <c r="T874" s="48"/>
      <c r="U874" s="31">
        <f t="shared" ca="1" si="144"/>
        <v>351</v>
      </c>
      <c r="V874" s="45" t="str">
        <f t="shared" si="133"/>
        <v>大阪府立公衆衛生研究所労働衛生部人間工学研究室</v>
      </c>
      <c r="W874" s="51"/>
      <c r="X874" s="88">
        <v>864</v>
      </c>
      <c r="Y874" s="65"/>
      <c r="Z874" s="46"/>
    </row>
    <row r="875" spans="1:26" ht="13.5" hidden="1" customHeight="1">
      <c r="A875" s="29">
        <f t="shared" ca="1" si="140"/>
        <v>29</v>
      </c>
      <c r="B875" s="32">
        <f t="shared" ca="1" si="141"/>
        <v>1978</v>
      </c>
      <c r="C875" s="32">
        <f t="shared" ca="1" si="142"/>
        <v>12</v>
      </c>
      <c r="D875" s="28">
        <v>10</v>
      </c>
      <c r="E875" s="32">
        <f t="shared" ca="1" si="143"/>
        <v>360</v>
      </c>
      <c r="F875" s="28" t="str">
        <f t="shared" ref="F875:F878" si="145">H875&amp;IF(LEN(O875)&gt;0,$W$18&amp;IF(LEN(O875)&gt;3,O875&amp;"年度","第"&amp;O875&amp;IF(LEN(P875)&gt;0,"期","回"))&amp;IF(LEN(P875)&gt;0,"第"&amp;P875&amp;"回",""),"")</f>
        <v>総会.臨時：第18回</v>
      </c>
      <c r="G875" s="40"/>
      <c r="H875" s="40" t="s">
        <v>7102</v>
      </c>
      <c r="I875" s="115" t="str">
        <f t="shared" ca="1" si="134"/>
        <v>.</v>
      </c>
      <c r="J875" s="40" t="s">
        <v>7111</v>
      </c>
      <c r="K875" s="40" t="s">
        <v>1050</v>
      </c>
      <c r="L875" s="40" t="s">
        <v>7100</v>
      </c>
      <c r="M875" s="40" t="s">
        <v>7775</v>
      </c>
      <c r="N875" s="47"/>
      <c r="O875" s="47">
        <v>18</v>
      </c>
      <c r="P875" s="47"/>
      <c r="Q875" s="40"/>
      <c r="R875" s="40"/>
      <c r="S875" s="48"/>
      <c r="T875" s="48"/>
      <c r="U875" s="31">
        <f t="shared" ca="1" si="144"/>
        <v>351</v>
      </c>
      <c r="V875" s="45" t="str">
        <f t="shared" si="133"/>
        <v>総会.臨時総会.臨時：第18回</v>
      </c>
      <c r="W875" s="51"/>
      <c r="X875" s="88">
        <v>865</v>
      </c>
      <c r="Y875" s="65"/>
      <c r="Z875" s="46"/>
    </row>
    <row r="876" spans="1:26" ht="13.5" hidden="1" customHeight="1">
      <c r="A876" s="29">
        <f t="shared" ca="1" si="140"/>
        <v>29</v>
      </c>
      <c r="B876" s="32">
        <f t="shared" ca="1" si="141"/>
        <v>1978</v>
      </c>
      <c r="C876" s="32">
        <f t="shared" ca="1" si="142"/>
        <v>12</v>
      </c>
      <c r="D876" s="28">
        <v>10</v>
      </c>
      <c r="E876" s="32">
        <f t="shared" ca="1" si="143"/>
        <v>360</v>
      </c>
      <c r="F876" s="28" t="str">
        <f t="shared" si="145"/>
        <v>総会：第19回</v>
      </c>
      <c r="G876" s="40"/>
      <c r="H876" s="40" t="s">
        <v>7100</v>
      </c>
      <c r="I876" s="115" t="str">
        <f t="shared" ca="1" si="134"/>
        <v>.</v>
      </c>
      <c r="J876" s="40" t="s">
        <v>7111</v>
      </c>
      <c r="K876" s="40" t="s">
        <v>1050</v>
      </c>
      <c r="L876" s="40" t="s">
        <v>7100</v>
      </c>
      <c r="M876" s="40"/>
      <c r="N876" s="47"/>
      <c r="O876" s="47">
        <v>19</v>
      </c>
      <c r="P876" s="47"/>
      <c r="Q876" s="40"/>
      <c r="R876" s="40"/>
      <c r="S876" s="48"/>
      <c r="T876" s="48"/>
      <c r="U876" s="31">
        <f t="shared" ca="1" si="144"/>
        <v>351</v>
      </c>
      <c r="V876" s="45" t="str">
        <f t="shared" si="133"/>
        <v>総会総会：第19回</v>
      </c>
      <c r="W876" s="51"/>
      <c r="X876" s="88">
        <v>866</v>
      </c>
      <c r="Y876" s="65"/>
      <c r="Z876" s="46"/>
    </row>
    <row r="877" spans="1:26" ht="13.5" hidden="1" customHeight="1">
      <c r="A877" s="29">
        <f t="shared" ca="1" si="140"/>
        <v>29</v>
      </c>
      <c r="B877" s="32">
        <f t="shared" ca="1" si="141"/>
        <v>1978</v>
      </c>
      <c r="C877" s="32">
        <f t="shared" ca="1" si="142"/>
        <v>12</v>
      </c>
      <c r="D877" s="28">
        <v>10</v>
      </c>
      <c r="E877" s="32">
        <f t="shared" ca="1" si="143"/>
        <v>360</v>
      </c>
      <c r="F877" s="28" t="str">
        <f t="shared" si="145"/>
        <v>幹事会：第4期第3回</v>
      </c>
      <c r="G877" s="40"/>
      <c r="H877" s="40" t="s">
        <v>7101</v>
      </c>
      <c r="I877" s="115" t="str">
        <f t="shared" ca="1" si="134"/>
        <v>.</v>
      </c>
      <c r="J877" s="40" t="s">
        <v>7111</v>
      </c>
      <c r="K877" s="40" t="s">
        <v>1050</v>
      </c>
      <c r="L877" s="40" t="s">
        <v>7103</v>
      </c>
      <c r="M877" s="40"/>
      <c r="N877" s="47"/>
      <c r="O877" s="47">
        <v>4</v>
      </c>
      <c r="P877" s="47">
        <v>3</v>
      </c>
      <c r="Q877" s="40"/>
      <c r="R877" s="40"/>
      <c r="S877" s="48"/>
      <c r="T877" s="48"/>
      <c r="U877" s="31">
        <f t="shared" ca="1" si="144"/>
        <v>351</v>
      </c>
      <c r="V877" s="45" t="str">
        <f t="shared" si="133"/>
        <v>幹事会幹事会：第4期第3回</v>
      </c>
      <c r="W877" s="51"/>
      <c r="X877" s="88">
        <v>867</v>
      </c>
      <c r="Y877" s="65"/>
      <c r="Z877" s="46"/>
    </row>
    <row r="878" spans="1:26" ht="13.5" hidden="1" customHeight="1">
      <c r="A878" s="29">
        <f t="shared" ca="1" si="140"/>
        <v>29</v>
      </c>
      <c r="B878" s="32">
        <f t="shared" ca="1" si="141"/>
        <v>1978</v>
      </c>
      <c r="C878" s="32">
        <f t="shared" ca="1" si="142"/>
        <v>12</v>
      </c>
      <c r="D878" s="28">
        <v>11</v>
      </c>
      <c r="E878" s="32">
        <f t="shared" ca="1" si="143"/>
        <v>361</v>
      </c>
      <c r="F878" s="28" t="str">
        <f t="shared" si="145"/>
        <v>幹事会：第4期第3回</v>
      </c>
      <c r="G878" s="40"/>
      <c r="H878" s="40" t="s">
        <v>7101</v>
      </c>
      <c r="I878" s="115" t="str">
        <f t="shared" ca="1" si="134"/>
        <v>.</v>
      </c>
      <c r="J878" s="40" t="s">
        <v>7111</v>
      </c>
      <c r="K878" s="40" t="s">
        <v>1050</v>
      </c>
      <c r="L878" s="40" t="s">
        <v>7103</v>
      </c>
      <c r="M878" s="40"/>
      <c r="N878" s="47"/>
      <c r="O878" s="47">
        <v>4</v>
      </c>
      <c r="P878" s="47">
        <v>3</v>
      </c>
      <c r="Q878" s="40"/>
      <c r="R878" s="40"/>
      <c r="S878" s="48"/>
      <c r="T878" s="48"/>
      <c r="U878" s="31">
        <f t="shared" ca="1" si="144"/>
        <v>351</v>
      </c>
      <c r="V878" s="45" t="str">
        <f t="shared" si="133"/>
        <v>幹事会幹事会：第4期第3回</v>
      </c>
      <c r="W878" s="51"/>
      <c r="X878" s="88">
        <v>868</v>
      </c>
      <c r="Y878" s="65"/>
      <c r="Z878" s="46"/>
    </row>
    <row r="879" spans="1:26" ht="13.5" hidden="1" customHeight="1">
      <c r="A879" s="29">
        <f t="shared" ca="1" si="140"/>
        <v>29</v>
      </c>
      <c r="B879" s="32">
        <f t="shared" ca="1" si="141"/>
        <v>1978</v>
      </c>
      <c r="C879" s="32">
        <f t="shared" ca="1" si="142"/>
        <v>12</v>
      </c>
      <c r="D879" s="28">
        <v>11</v>
      </c>
      <c r="E879" s="32">
        <f t="shared" ca="1" si="143"/>
        <v>361</v>
      </c>
      <c r="F879" s="40" t="s">
        <v>2404</v>
      </c>
      <c r="G879" s="40"/>
      <c r="H879" s="43"/>
      <c r="I879" s="115" t="str">
        <f t="shared" ca="1" si="134"/>
        <v>.</v>
      </c>
      <c r="J879" s="40" t="s">
        <v>7111</v>
      </c>
      <c r="K879" s="40" t="s">
        <v>2762</v>
      </c>
      <c r="L879" s="40" t="s">
        <v>1436</v>
      </c>
      <c r="M879" s="40"/>
      <c r="N879" s="47"/>
      <c r="O879" s="47"/>
      <c r="P879" s="47"/>
      <c r="Q879" s="40"/>
      <c r="R879" s="40"/>
      <c r="S879" s="48"/>
      <c r="T879" s="48"/>
      <c r="U879" s="31">
        <f t="shared" ca="1" si="144"/>
        <v>351</v>
      </c>
      <c r="V879" s="45" t="str">
        <f t="shared" si="133"/>
        <v>会報編集委員について</v>
      </c>
      <c r="W879" s="51"/>
      <c r="X879" s="88">
        <v>869</v>
      </c>
      <c r="Y879" s="65"/>
      <c r="Z879" s="46"/>
    </row>
    <row r="880" spans="1:26" ht="13.5" hidden="1" customHeight="1">
      <c r="A880" s="29">
        <f t="shared" ca="1" si="140"/>
        <v>29</v>
      </c>
      <c r="B880" s="32">
        <f t="shared" ca="1" si="141"/>
        <v>1978</v>
      </c>
      <c r="C880" s="32">
        <f t="shared" ca="1" si="142"/>
        <v>12</v>
      </c>
      <c r="D880" s="28">
        <v>11</v>
      </c>
      <c r="E880" s="32">
        <f t="shared" ca="1" si="143"/>
        <v>361</v>
      </c>
      <c r="F880" s="28" t="str">
        <f>H880&amp;IF(LEN(O880)&gt;0,$W$18&amp;IF(LEN(O880)&gt;3,O880&amp;"年度","第"&amp;O880&amp;IF(LEN(P880)&gt;0,"期","回"))&amp;IF(LEN(P880)&gt;0,"第"&amp;P880&amp;"回",""),"")</f>
        <v>JHE編集会議：第16回</v>
      </c>
      <c r="G880" s="40"/>
      <c r="H880" s="40" t="s">
        <v>1148</v>
      </c>
      <c r="I880" s="115" t="str">
        <f t="shared" ca="1" si="134"/>
        <v>.</v>
      </c>
      <c r="J880" s="40" t="s">
        <v>7111</v>
      </c>
      <c r="K880" s="40" t="s">
        <v>1050</v>
      </c>
      <c r="L880" s="40" t="s">
        <v>7773</v>
      </c>
      <c r="M880" s="40"/>
      <c r="N880" s="47"/>
      <c r="O880" s="47">
        <v>16</v>
      </c>
      <c r="P880" s="47"/>
      <c r="Q880" s="40"/>
      <c r="R880" s="40"/>
      <c r="S880" s="48"/>
      <c r="T880" s="48"/>
      <c r="U880" s="31">
        <f t="shared" ca="1" si="144"/>
        <v>351</v>
      </c>
      <c r="V880" s="45" t="str">
        <f t="shared" ref="V880:V941" si="146">$H880&amp;$F880</f>
        <v>JHE編集会議JHE編集会議：第16回</v>
      </c>
      <c r="W880" s="51"/>
      <c r="X880" s="88">
        <v>870</v>
      </c>
      <c r="Y880" s="65"/>
      <c r="Z880" s="46"/>
    </row>
    <row r="881" spans="1:26" ht="13.5" hidden="1" customHeight="1">
      <c r="A881" s="29">
        <f t="shared" ca="1" si="140"/>
        <v>29</v>
      </c>
      <c r="B881" s="32">
        <f t="shared" ca="1" si="141"/>
        <v>1978</v>
      </c>
      <c r="C881" s="32">
        <f t="shared" ca="1" si="142"/>
        <v>12</v>
      </c>
      <c r="D881" s="28">
        <v>11</v>
      </c>
      <c r="E881" s="32">
        <f t="shared" ca="1" si="143"/>
        <v>361</v>
      </c>
      <c r="F881" s="40" t="s">
        <v>2405</v>
      </c>
      <c r="G881" s="40"/>
      <c r="H881" s="43"/>
      <c r="I881" s="115" t="str">
        <f t="shared" ca="1" si="134"/>
        <v>.</v>
      </c>
      <c r="J881" s="40" t="s">
        <v>7111</v>
      </c>
      <c r="K881" s="40" t="s">
        <v>1199</v>
      </c>
      <c r="L881" s="40" t="s">
        <v>1299</v>
      </c>
      <c r="M881" s="40"/>
      <c r="N881" s="47"/>
      <c r="O881" s="47"/>
      <c r="P881" s="47"/>
      <c r="Q881" s="40"/>
      <c r="R881" s="40"/>
      <c r="S881" s="48"/>
      <c r="T881" s="48"/>
      <c r="U881" s="31">
        <f t="shared" ca="1" si="144"/>
        <v>351</v>
      </c>
      <c r="V881" s="45" t="str">
        <f t="shared" si="146"/>
        <v>JHE刊行助成会報告</v>
      </c>
      <c r="W881" s="51"/>
      <c r="X881" s="88">
        <v>871</v>
      </c>
      <c r="Y881" s="65"/>
      <c r="Z881" s="46"/>
    </row>
    <row r="882" spans="1:26" ht="13.5" hidden="1" customHeight="1">
      <c r="A882" s="29">
        <f t="shared" ca="1" si="140"/>
        <v>29</v>
      </c>
      <c r="B882" s="32">
        <f t="shared" ca="1" si="141"/>
        <v>1978</v>
      </c>
      <c r="C882" s="32">
        <f t="shared" ca="1" si="142"/>
        <v>12</v>
      </c>
      <c r="D882" s="28">
        <v>11</v>
      </c>
      <c r="E882" s="32">
        <f t="shared" ca="1" si="143"/>
        <v>361</v>
      </c>
      <c r="F882" s="40" t="s">
        <v>1289</v>
      </c>
      <c r="G882" s="40"/>
      <c r="H882" s="43"/>
      <c r="I882" s="115" t="str">
        <f t="shared" ca="1" si="134"/>
        <v>.</v>
      </c>
      <c r="J882" s="40" t="s">
        <v>7111</v>
      </c>
      <c r="K882" s="40" t="s">
        <v>2762</v>
      </c>
      <c r="L882" s="40" t="s">
        <v>2724</v>
      </c>
      <c r="M882" s="40"/>
      <c r="N882" s="47"/>
      <c r="O882" s="47"/>
      <c r="P882" s="47"/>
      <c r="Q882" s="40"/>
      <c r="R882" s="40"/>
      <c r="S882" s="48"/>
      <c r="T882" s="48"/>
      <c r="U882" s="31">
        <f t="shared" ca="1" si="144"/>
        <v>351</v>
      </c>
      <c r="V882" s="45" t="str">
        <f t="shared" si="146"/>
        <v>編集後記</v>
      </c>
      <c r="W882" s="51"/>
      <c r="X882" s="88">
        <v>872</v>
      </c>
      <c r="Y882" s="65"/>
      <c r="Z882" s="46"/>
    </row>
    <row r="883" spans="1:26" ht="13.5" hidden="1" customHeight="1">
      <c r="A883" s="29" t="str">
        <f t="shared" ca="1" si="140"/>
        <v>30</v>
      </c>
      <c r="B883" s="32">
        <f t="shared" ca="1" si="141"/>
        <v>1979</v>
      </c>
      <c r="C883" s="32">
        <f t="shared" ca="1" si="142"/>
        <v>3</v>
      </c>
      <c r="D883" s="28">
        <v>0</v>
      </c>
      <c r="E883" s="32" t="str">
        <f t="shared" ca="1" si="143"/>
        <v>363</v>
      </c>
      <c r="F883" s="28" t="str">
        <f ca="1">$W$11&amp;$A883&amp;$W$12&amp;B883&amp;$W$13&amp;TEXT($C883,"00")&amp;$W$14&amp;TEXT($P883,"00")&amp;IF(LEN(U883)&gt;=1,$W$15&amp;$U883&amp;$W$16,"")&amp;$W$17&amp;$H883</f>
        <v>第30号1979年03/01[363]:30号に想う／地方会の歩み／会報・JHE総目次</v>
      </c>
      <c r="G883" s="40"/>
      <c r="H883" s="43" t="s">
        <v>6860</v>
      </c>
      <c r="I883" s="115" t="str">
        <f t="shared" ca="1" si="134"/>
        <v>.</v>
      </c>
      <c r="J883" s="40" t="s">
        <v>1179</v>
      </c>
      <c r="K883" s="40" t="s">
        <v>1689</v>
      </c>
      <c r="L883" s="43"/>
      <c r="M883" s="40"/>
      <c r="N883" s="47">
        <v>1979</v>
      </c>
      <c r="O883" s="47">
        <v>3</v>
      </c>
      <c r="P883" s="47">
        <v>1</v>
      </c>
      <c r="Q883" s="40" t="s">
        <v>2413</v>
      </c>
      <c r="R883" s="40"/>
      <c r="S883" s="48"/>
      <c r="T883" s="48"/>
      <c r="U883" s="31" t="str">
        <f t="shared" ca="1" si="144"/>
        <v>363</v>
      </c>
      <c r="V883" s="45" t="str">
        <f t="shared" ca="1" si="146"/>
        <v>30号に想う／地方会の歩み／会報・JHE総目次第30号1979年03/01[363]:30号に想う／地方会の歩み／会報・JHE総目次</v>
      </c>
      <c r="W883" s="51"/>
      <c r="X883" s="88">
        <v>873</v>
      </c>
      <c r="Y883" s="65"/>
      <c r="Z883" s="46"/>
    </row>
    <row r="884" spans="1:26" ht="13.5" hidden="1" customHeight="1">
      <c r="A884" s="29" t="str">
        <f t="shared" ca="1" si="140"/>
        <v>30</v>
      </c>
      <c r="B884" s="32">
        <f t="shared" ca="1" si="141"/>
        <v>1979</v>
      </c>
      <c r="C884" s="32">
        <f t="shared" ca="1" si="142"/>
        <v>3</v>
      </c>
      <c r="D884" s="28">
        <v>1</v>
      </c>
      <c r="E884" s="32">
        <f t="shared" ca="1" si="143"/>
        <v>363</v>
      </c>
      <c r="F884" s="40" t="s">
        <v>7664</v>
      </c>
      <c r="G884" s="40"/>
      <c r="H884" s="43" t="s">
        <v>7665</v>
      </c>
      <c r="I884" s="115" t="str">
        <f t="shared" ca="1" si="134"/>
        <v>.</v>
      </c>
      <c r="J884" s="40" t="s">
        <v>7205</v>
      </c>
      <c r="K884" s="40"/>
      <c r="L884" s="43" t="s">
        <v>7086</v>
      </c>
      <c r="M884" s="40" t="s">
        <v>1302</v>
      </c>
      <c r="N884" s="47"/>
      <c r="O884" s="47"/>
      <c r="P884" s="47"/>
      <c r="Q884" s="40"/>
      <c r="R884" s="40"/>
      <c r="S884" s="48"/>
      <c r="T884" s="48"/>
      <c r="U884" s="31" t="str">
        <f t="shared" ca="1" si="144"/>
        <v>363</v>
      </c>
      <c r="V884" s="45" t="str">
        <f t="shared" si="146"/>
        <v>記念特集人類働態学30号に想う／KW：記念特集人類働態学</v>
      </c>
      <c r="W884" s="51"/>
      <c r="X884" s="88">
        <v>874</v>
      </c>
      <c r="Y884" s="65"/>
      <c r="Z884" s="46"/>
    </row>
    <row r="885" spans="1:26" ht="13.5" hidden="1" customHeight="1">
      <c r="A885" s="29" t="str">
        <f t="shared" ca="1" si="140"/>
        <v>30</v>
      </c>
      <c r="B885" s="32">
        <f t="shared" ca="1" si="141"/>
        <v>1979</v>
      </c>
      <c r="C885" s="32">
        <f t="shared" ca="1" si="142"/>
        <v>3</v>
      </c>
      <c r="D885" s="28">
        <v>1</v>
      </c>
      <c r="E885" s="32">
        <f t="shared" ca="1" si="143"/>
        <v>363</v>
      </c>
      <c r="F885" s="40" t="s">
        <v>2414</v>
      </c>
      <c r="G885" s="40" t="s">
        <v>7856</v>
      </c>
      <c r="H885" s="43" t="s">
        <v>7665</v>
      </c>
      <c r="I885" s="115" t="str">
        <f t="shared" ca="1" si="134"/>
        <v>.</v>
      </c>
      <c r="J885" s="40" t="s">
        <v>7205</v>
      </c>
      <c r="K885" s="40"/>
      <c r="L885" s="43"/>
      <c r="M885" s="40" t="s">
        <v>7632</v>
      </c>
      <c r="N885" s="47"/>
      <c r="O885" s="47"/>
      <c r="P885" s="47"/>
      <c r="Q885" s="40"/>
      <c r="R885" s="40"/>
      <c r="S885" s="48"/>
      <c r="T885" s="48"/>
      <c r="U885" s="31" t="str">
        <f t="shared" ca="1" si="144"/>
        <v>363</v>
      </c>
      <c r="V885" s="45" t="str">
        <f t="shared" si="146"/>
        <v>記念特集人類働態学30号に想う</v>
      </c>
      <c r="W885" s="51"/>
      <c r="X885" s="88">
        <v>875</v>
      </c>
      <c r="Y885" s="65"/>
      <c r="Z885" s="46"/>
    </row>
    <row r="886" spans="1:26" ht="13.5" hidden="1" customHeight="1">
      <c r="A886" s="29" t="str">
        <f t="shared" ca="1" si="140"/>
        <v>30</v>
      </c>
      <c r="B886" s="32">
        <f t="shared" ca="1" si="141"/>
        <v>1979</v>
      </c>
      <c r="C886" s="32">
        <f t="shared" ca="1" si="142"/>
        <v>3</v>
      </c>
      <c r="D886" s="28">
        <v>2</v>
      </c>
      <c r="E886" s="32">
        <f t="shared" ca="1" si="143"/>
        <v>364</v>
      </c>
      <c r="F886" s="40" t="s">
        <v>2414</v>
      </c>
      <c r="G886" s="40" t="s">
        <v>805</v>
      </c>
      <c r="H886" s="43" t="s">
        <v>7665</v>
      </c>
      <c r="I886" s="115" t="str">
        <f t="shared" ca="1" si="134"/>
        <v>.</v>
      </c>
      <c r="J886" s="40" t="s">
        <v>7205</v>
      </c>
      <c r="K886" s="40"/>
      <c r="L886" s="43"/>
      <c r="M886" s="40" t="s">
        <v>7632</v>
      </c>
      <c r="N886" s="47"/>
      <c r="O886" s="47"/>
      <c r="P886" s="47"/>
      <c r="Q886" s="40"/>
      <c r="R886" s="40"/>
      <c r="S886" s="48"/>
      <c r="T886" s="48"/>
      <c r="U886" s="31" t="str">
        <f t="shared" ca="1" si="144"/>
        <v>363</v>
      </c>
      <c r="V886" s="45" t="str">
        <f t="shared" si="146"/>
        <v>記念特集人類働態学30号に想う</v>
      </c>
      <c r="W886" s="51"/>
      <c r="X886" s="88">
        <v>876</v>
      </c>
      <c r="Y886" s="65"/>
      <c r="Z886" s="46"/>
    </row>
    <row r="887" spans="1:26" ht="13.5" hidden="1" customHeight="1">
      <c r="A887" s="29" t="str">
        <f t="shared" ca="1" si="140"/>
        <v>30</v>
      </c>
      <c r="B887" s="32">
        <f t="shared" ca="1" si="141"/>
        <v>1979</v>
      </c>
      <c r="C887" s="32">
        <f t="shared" ca="1" si="142"/>
        <v>3</v>
      </c>
      <c r="D887" s="28">
        <v>2</v>
      </c>
      <c r="E887" s="32">
        <f t="shared" ca="1" si="143"/>
        <v>364</v>
      </c>
      <c r="F887" s="40" t="s">
        <v>2414</v>
      </c>
      <c r="G887" s="40" t="s">
        <v>2307</v>
      </c>
      <c r="H887" s="43" t="s">
        <v>7665</v>
      </c>
      <c r="I887" s="115" t="str">
        <f t="shared" ca="1" si="134"/>
        <v>.</v>
      </c>
      <c r="J887" s="40" t="s">
        <v>7205</v>
      </c>
      <c r="K887" s="40"/>
      <c r="L887" s="43"/>
      <c r="M887" s="40" t="s">
        <v>7632</v>
      </c>
      <c r="N887" s="47"/>
      <c r="O887" s="47"/>
      <c r="P887" s="47"/>
      <c r="Q887" s="40"/>
      <c r="R887" s="40"/>
      <c r="S887" s="48"/>
      <c r="T887" s="48"/>
      <c r="U887" s="31" t="str">
        <f t="shared" ca="1" si="144"/>
        <v>363</v>
      </c>
      <c r="V887" s="45" t="str">
        <f t="shared" si="146"/>
        <v>記念特集人類働態学30号に想う</v>
      </c>
      <c r="W887" s="51"/>
      <c r="X887" s="88">
        <v>877</v>
      </c>
      <c r="Y887" s="65"/>
      <c r="Z887" s="46"/>
    </row>
    <row r="888" spans="1:26" ht="13.5" hidden="1" customHeight="1">
      <c r="A888" s="29" t="str">
        <f t="shared" ca="1" si="140"/>
        <v>30</v>
      </c>
      <c r="B888" s="32">
        <f t="shared" ca="1" si="141"/>
        <v>1979</v>
      </c>
      <c r="C888" s="32">
        <f t="shared" ca="1" si="142"/>
        <v>3</v>
      </c>
      <c r="D888" s="28">
        <v>3</v>
      </c>
      <c r="E888" s="32">
        <f t="shared" ca="1" si="143"/>
        <v>365</v>
      </c>
      <c r="F888" s="40" t="s">
        <v>2414</v>
      </c>
      <c r="G888" s="40" t="s">
        <v>2415</v>
      </c>
      <c r="H888" s="43" t="s">
        <v>7665</v>
      </c>
      <c r="I888" s="115" t="str">
        <f t="shared" ca="1" si="134"/>
        <v>.</v>
      </c>
      <c r="J888" s="40" t="s">
        <v>7205</v>
      </c>
      <c r="K888" s="40"/>
      <c r="L888" s="43"/>
      <c r="M888" s="40" t="s">
        <v>7632</v>
      </c>
      <c r="N888" s="47"/>
      <c r="O888" s="47"/>
      <c r="P888" s="47"/>
      <c r="Q888" s="40"/>
      <c r="R888" s="40"/>
      <c r="S888" s="48"/>
      <c r="T888" s="48"/>
      <c r="U888" s="31" t="str">
        <f t="shared" ca="1" si="144"/>
        <v>363</v>
      </c>
      <c r="V888" s="45" t="str">
        <f t="shared" si="146"/>
        <v>記念特集人類働態学30号に想う</v>
      </c>
      <c r="W888" s="51"/>
      <c r="X888" s="88">
        <v>878</v>
      </c>
      <c r="Y888" s="65"/>
      <c r="Z888" s="46"/>
    </row>
    <row r="889" spans="1:26" ht="13.5" hidden="1" customHeight="1">
      <c r="A889" s="29" t="str">
        <f t="shared" ca="1" si="140"/>
        <v>30</v>
      </c>
      <c r="B889" s="32">
        <f t="shared" ca="1" si="141"/>
        <v>1979</v>
      </c>
      <c r="C889" s="32">
        <f t="shared" ca="1" si="142"/>
        <v>3</v>
      </c>
      <c r="D889" s="28">
        <v>3</v>
      </c>
      <c r="E889" s="32">
        <f t="shared" ca="1" si="143"/>
        <v>365</v>
      </c>
      <c r="F889" s="40" t="s">
        <v>2414</v>
      </c>
      <c r="G889" s="40" t="s">
        <v>896</v>
      </c>
      <c r="H889" s="43" t="s">
        <v>7665</v>
      </c>
      <c r="I889" s="115" t="str">
        <f t="shared" ca="1" si="134"/>
        <v>.</v>
      </c>
      <c r="J889" s="40" t="s">
        <v>7205</v>
      </c>
      <c r="K889" s="40"/>
      <c r="L889" s="43"/>
      <c r="M889" s="40" t="s">
        <v>7632</v>
      </c>
      <c r="N889" s="47"/>
      <c r="O889" s="47"/>
      <c r="P889" s="47"/>
      <c r="Q889" s="40"/>
      <c r="R889" s="40"/>
      <c r="S889" s="48"/>
      <c r="T889" s="48"/>
      <c r="U889" s="31" t="str">
        <f t="shared" ca="1" si="144"/>
        <v>363</v>
      </c>
      <c r="V889" s="45" t="str">
        <f t="shared" si="146"/>
        <v>記念特集人類働態学30号に想う</v>
      </c>
      <c r="W889" s="51"/>
      <c r="X889" s="88">
        <v>879</v>
      </c>
      <c r="Y889" s="65"/>
      <c r="Z889" s="46"/>
    </row>
    <row r="890" spans="1:26" ht="13.5" hidden="1" customHeight="1">
      <c r="A890" s="29" t="str">
        <f t="shared" ca="1" si="140"/>
        <v>30</v>
      </c>
      <c r="B890" s="32">
        <f t="shared" ca="1" si="141"/>
        <v>1979</v>
      </c>
      <c r="C890" s="32">
        <f t="shared" ca="1" si="142"/>
        <v>3</v>
      </c>
      <c r="D890" s="28">
        <v>3</v>
      </c>
      <c r="E890" s="32">
        <f t="shared" ca="1" si="143"/>
        <v>365</v>
      </c>
      <c r="F890" s="40" t="s">
        <v>2414</v>
      </c>
      <c r="G890" s="40" t="s">
        <v>1253</v>
      </c>
      <c r="H890" s="43" t="s">
        <v>7665</v>
      </c>
      <c r="I890" s="115" t="str">
        <f t="shared" ca="1" si="134"/>
        <v>.</v>
      </c>
      <c r="J890" s="40" t="s">
        <v>7205</v>
      </c>
      <c r="K890" s="40"/>
      <c r="L890" s="43"/>
      <c r="M890" s="40" t="s">
        <v>7632</v>
      </c>
      <c r="N890" s="47"/>
      <c r="O890" s="47"/>
      <c r="P890" s="47"/>
      <c r="Q890" s="40"/>
      <c r="R890" s="40"/>
      <c r="S890" s="48"/>
      <c r="T890" s="48"/>
      <c r="U890" s="31" t="str">
        <f t="shared" ca="1" si="144"/>
        <v>363</v>
      </c>
      <c r="V890" s="45" t="str">
        <f t="shared" si="146"/>
        <v>記念特集人類働態学30号に想う</v>
      </c>
      <c r="W890" s="51"/>
      <c r="X890" s="88">
        <v>880</v>
      </c>
      <c r="Y890" s="65"/>
      <c r="Z890" s="46"/>
    </row>
    <row r="891" spans="1:26" ht="13.5" hidden="1" customHeight="1">
      <c r="A891" s="29" t="str">
        <f t="shared" ca="1" si="140"/>
        <v>30</v>
      </c>
      <c r="B891" s="32">
        <f t="shared" ca="1" si="141"/>
        <v>1979</v>
      </c>
      <c r="C891" s="32">
        <f t="shared" ca="1" si="142"/>
        <v>3</v>
      </c>
      <c r="D891" s="28">
        <v>5</v>
      </c>
      <c r="E891" s="32">
        <f t="shared" ca="1" si="143"/>
        <v>367</v>
      </c>
      <c r="F891" s="40" t="s">
        <v>2414</v>
      </c>
      <c r="G891" s="40" t="s">
        <v>1238</v>
      </c>
      <c r="H891" s="43" t="s">
        <v>7665</v>
      </c>
      <c r="I891" s="115" t="str">
        <f t="shared" ca="1" si="134"/>
        <v>.</v>
      </c>
      <c r="J891" s="40" t="s">
        <v>7205</v>
      </c>
      <c r="K891" s="40"/>
      <c r="L891" s="43"/>
      <c r="M891" s="40" t="s">
        <v>7632</v>
      </c>
      <c r="N891" s="47"/>
      <c r="O891" s="47"/>
      <c r="P891" s="47"/>
      <c r="Q891" s="40"/>
      <c r="R891" s="40"/>
      <c r="S891" s="48"/>
      <c r="T891" s="48"/>
      <c r="U891" s="31" t="str">
        <f t="shared" ca="1" si="144"/>
        <v>363</v>
      </c>
      <c r="V891" s="45" t="str">
        <f t="shared" si="146"/>
        <v>記念特集人類働態学30号に想う</v>
      </c>
      <c r="W891" s="51"/>
      <c r="X891" s="88">
        <v>881</v>
      </c>
      <c r="Y891" s="65"/>
      <c r="Z891" s="46"/>
    </row>
    <row r="892" spans="1:26" ht="13.5" hidden="1" customHeight="1">
      <c r="A892" s="29" t="str">
        <f t="shared" ca="1" si="140"/>
        <v>30</v>
      </c>
      <c r="B892" s="32">
        <f t="shared" ca="1" si="141"/>
        <v>1979</v>
      </c>
      <c r="C892" s="32">
        <f t="shared" ca="1" si="142"/>
        <v>3</v>
      </c>
      <c r="D892" s="28">
        <v>5</v>
      </c>
      <c r="E892" s="32">
        <f t="shared" ca="1" si="143"/>
        <v>367</v>
      </c>
      <c r="F892" s="40" t="s">
        <v>2414</v>
      </c>
      <c r="G892" s="40" t="s">
        <v>1840</v>
      </c>
      <c r="H892" s="43" t="s">
        <v>7665</v>
      </c>
      <c r="I892" s="115" t="str">
        <f t="shared" ca="1" si="134"/>
        <v>.</v>
      </c>
      <c r="J892" s="40" t="s">
        <v>7205</v>
      </c>
      <c r="K892" s="40"/>
      <c r="L892" s="43"/>
      <c r="M892" s="40" t="s">
        <v>7632</v>
      </c>
      <c r="N892" s="47"/>
      <c r="O892" s="47"/>
      <c r="P892" s="47"/>
      <c r="Q892" s="40"/>
      <c r="R892" s="40"/>
      <c r="S892" s="48"/>
      <c r="T892" s="48"/>
      <c r="U892" s="31" t="str">
        <f t="shared" ca="1" si="144"/>
        <v>363</v>
      </c>
      <c r="V892" s="45" t="str">
        <f t="shared" si="146"/>
        <v>記念特集人類働態学30号に想う</v>
      </c>
      <c r="W892" s="51"/>
      <c r="X892" s="88">
        <v>882</v>
      </c>
      <c r="Y892" s="65"/>
      <c r="Z892" s="46"/>
    </row>
    <row r="893" spans="1:26" ht="13.5" hidden="1" customHeight="1">
      <c r="A893" s="29" t="str">
        <f t="shared" ca="1" si="140"/>
        <v>30</v>
      </c>
      <c r="B893" s="32">
        <f t="shared" ca="1" si="141"/>
        <v>1979</v>
      </c>
      <c r="C893" s="32">
        <f t="shared" ca="1" si="142"/>
        <v>3</v>
      </c>
      <c r="D893" s="28">
        <v>5</v>
      </c>
      <c r="E893" s="32">
        <f t="shared" ca="1" si="143"/>
        <v>367</v>
      </c>
      <c r="F893" s="40" t="s">
        <v>2414</v>
      </c>
      <c r="G893" s="40" t="s">
        <v>7861</v>
      </c>
      <c r="H893" s="43" t="s">
        <v>7665</v>
      </c>
      <c r="I893" s="115" t="str">
        <f t="shared" ca="1" si="134"/>
        <v>.</v>
      </c>
      <c r="J893" s="40" t="s">
        <v>7205</v>
      </c>
      <c r="K893" s="40"/>
      <c r="L893" s="43"/>
      <c r="M893" s="40" t="s">
        <v>7632</v>
      </c>
      <c r="N893" s="47"/>
      <c r="O893" s="47"/>
      <c r="P893" s="47"/>
      <c r="Q893" s="40"/>
      <c r="R893" s="40"/>
      <c r="S893" s="48"/>
      <c r="T893" s="48"/>
      <c r="U893" s="31" t="str">
        <f t="shared" ca="1" si="144"/>
        <v>363</v>
      </c>
      <c r="V893" s="45" t="str">
        <f t="shared" si="146"/>
        <v>記念特集人類働態学30号に想う</v>
      </c>
      <c r="W893" s="51"/>
      <c r="X893" s="88">
        <v>883</v>
      </c>
      <c r="Y893" s="65"/>
      <c r="Z893" s="46"/>
    </row>
    <row r="894" spans="1:26" ht="13.5" hidden="1" customHeight="1">
      <c r="A894" s="29" t="str">
        <f t="shared" ca="1" si="140"/>
        <v>30</v>
      </c>
      <c r="B894" s="32">
        <f t="shared" ca="1" si="141"/>
        <v>1979</v>
      </c>
      <c r="C894" s="32">
        <f t="shared" ca="1" si="142"/>
        <v>3</v>
      </c>
      <c r="D894" s="28">
        <v>6</v>
      </c>
      <c r="E894" s="32">
        <f t="shared" ca="1" si="143"/>
        <v>368</v>
      </c>
      <c r="F894" s="40" t="s">
        <v>2414</v>
      </c>
      <c r="G894" s="40" t="s">
        <v>2416</v>
      </c>
      <c r="H894" s="43" t="s">
        <v>7665</v>
      </c>
      <c r="I894" s="115" t="str">
        <f t="shared" ca="1" si="134"/>
        <v>.</v>
      </c>
      <c r="J894" s="40" t="s">
        <v>7205</v>
      </c>
      <c r="K894" s="40"/>
      <c r="L894" s="43"/>
      <c r="M894" s="40" t="s">
        <v>7632</v>
      </c>
      <c r="N894" s="47"/>
      <c r="O894" s="47"/>
      <c r="P894" s="47"/>
      <c r="Q894" s="40"/>
      <c r="R894" s="40"/>
      <c r="S894" s="48"/>
      <c r="T894" s="48"/>
      <c r="U894" s="31" t="str">
        <f t="shared" ca="1" si="144"/>
        <v>363</v>
      </c>
      <c r="V894" s="45" t="str">
        <f t="shared" si="146"/>
        <v>記念特集人類働態学30号に想う</v>
      </c>
      <c r="W894" s="51"/>
      <c r="X894" s="88">
        <v>884</v>
      </c>
      <c r="Y894" s="65"/>
      <c r="Z894" s="46"/>
    </row>
    <row r="895" spans="1:26" ht="13.5" hidden="1" customHeight="1">
      <c r="A895" s="29" t="str">
        <f t="shared" ca="1" si="140"/>
        <v>30</v>
      </c>
      <c r="B895" s="32">
        <f t="shared" ca="1" si="141"/>
        <v>1979</v>
      </c>
      <c r="C895" s="32">
        <f t="shared" ca="1" si="142"/>
        <v>3</v>
      </c>
      <c r="D895" s="28">
        <v>6</v>
      </c>
      <c r="E895" s="32">
        <f t="shared" ca="1" si="143"/>
        <v>368</v>
      </c>
      <c r="F895" s="40" t="s">
        <v>2414</v>
      </c>
      <c r="G895" s="40" t="s">
        <v>2417</v>
      </c>
      <c r="H895" s="43" t="s">
        <v>7665</v>
      </c>
      <c r="I895" s="115" t="str">
        <f t="shared" ca="1" si="134"/>
        <v>.</v>
      </c>
      <c r="J895" s="40" t="s">
        <v>7205</v>
      </c>
      <c r="K895" s="40"/>
      <c r="L895" s="43"/>
      <c r="M895" s="40" t="s">
        <v>7632</v>
      </c>
      <c r="N895" s="47"/>
      <c r="O895" s="47"/>
      <c r="P895" s="47"/>
      <c r="Q895" s="40"/>
      <c r="R895" s="40"/>
      <c r="S895" s="48"/>
      <c r="T895" s="48"/>
      <c r="U895" s="31" t="str">
        <f t="shared" ca="1" si="144"/>
        <v>363</v>
      </c>
      <c r="V895" s="45" t="str">
        <f t="shared" si="146"/>
        <v>記念特集人類働態学30号に想う</v>
      </c>
      <c r="W895" s="51"/>
      <c r="X895" s="88">
        <v>885</v>
      </c>
      <c r="Y895" s="65"/>
      <c r="Z895" s="46"/>
    </row>
    <row r="896" spans="1:26" ht="13.5" hidden="1" customHeight="1">
      <c r="A896" s="29" t="str">
        <f t="shared" ca="1" si="140"/>
        <v>30</v>
      </c>
      <c r="B896" s="32">
        <f t="shared" ca="1" si="141"/>
        <v>1979</v>
      </c>
      <c r="C896" s="32">
        <f t="shared" ca="1" si="142"/>
        <v>3</v>
      </c>
      <c r="D896" s="28">
        <v>7</v>
      </c>
      <c r="E896" s="32">
        <f t="shared" ca="1" si="143"/>
        <v>369</v>
      </c>
      <c r="F896" s="40" t="s">
        <v>2414</v>
      </c>
      <c r="G896" s="40" t="s">
        <v>2418</v>
      </c>
      <c r="H896" s="43" t="s">
        <v>7665</v>
      </c>
      <c r="I896" s="115" t="str">
        <f t="shared" ca="1" si="134"/>
        <v>.</v>
      </c>
      <c r="J896" s="40" t="s">
        <v>7205</v>
      </c>
      <c r="K896" s="40"/>
      <c r="L896" s="43"/>
      <c r="M896" s="40" t="s">
        <v>7632</v>
      </c>
      <c r="N896" s="47"/>
      <c r="O896" s="47"/>
      <c r="P896" s="47"/>
      <c r="Q896" s="40"/>
      <c r="R896" s="40"/>
      <c r="S896" s="48"/>
      <c r="T896" s="48"/>
      <c r="U896" s="31" t="str">
        <f t="shared" ca="1" si="144"/>
        <v>363</v>
      </c>
      <c r="V896" s="45" t="str">
        <f t="shared" si="146"/>
        <v>記念特集人類働態学30号に想う</v>
      </c>
      <c r="W896" s="51"/>
      <c r="X896" s="88">
        <v>886</v>
      </c>
      <c r="Y896" s="65"/>
      <c r="Z896" s="46"/>
    </row>
    <row r="897" spans="1:26" ht="13.5" hidden="1" customHeight="1">
      <c r="A897" s="29" t="str">
        <f t="shared" ca="1" si="140"/>
        <v>30</v>
      </c>
      <c r="B897" s="32">
        <f t="shared" ca="1" si="141"/>
        <v>1979</v>
      </c>
      <c r="C897" s="32">
        <f t="shared" ca="1" si="142"/>
        <v>3</v>
      </c>
      <c r="D897" s="28">
        <v>8</v>
      </c>
      <c r="E897" s="32">
        <f t="shared" ca="1" si="143"/>
        <v>370</v>
      </c>
      <c r="F897" s="40" t="s">
        <v>2414</v>
      </c>
      <c r="G897" s="40" t="s">
        <v>789</v>
      </c>
      <c r="H897" s="43" t="s">
        <v>7665</v>
      </c>
      <c r="I897" s="115" t="str">
        <f t="shared" ca="1" si="134"/>
        <v>.</v>
      </c>
      <c r="J897" s="40" t="s">
        <v>7205</v>
      </c>
      <c r="K897" s="40"/>
      <c r="L897" s="43"/>
      <c r="M897" s="40" t="s">
        <v>7632</v>
      </c>
      <c r="N897" s="47"/>
      <c r="O897" s="47"/>
      <c r="P897" s="47"/>
      <c r="Q897" s="40"/>
      <c r="R897" s="40"/>
      <c r="S897" s="48"/>
      <c r="T897" s="48"/>
      <c r="U897" s="31" t="str">
        <f t="shared" ca="1" si="144"/>
        <v>363</v>
      </c>
      <c r="V897" s="45" t="str">
        <f t="shared" si="146"/>
        <v>記念特集人類働態学30号に想う</v>
      </c>
      <c r="W897" s="51"/>
      <c r="X897" s="88">
        <v>887</v>
      </c>
      <c r="Y897" s="65"/>
      <c r="Z897" s="46"/>
    </row>
    <row r="898" spans="1:26" ht="13.5" hidden="1" customHeight="1">
      <c r="A898" s="29" t="str">
        <f t="shared" ca="1" si="140"/>
        <v>30</v>
      </c>
      <c r="B898" s="32">
        <f t="shared" ca="1" si="141"/>
        <v>1979</v>
      </c>
      <c r="C898" s="32">
        <f t="shared" ca="1" si="142"/>
        <v>3</v>
      </c>
      <c r="D898" s="28">
        <v>8</v>
      </c>
      <c r="E898" s="32">
        <f t="shared" ca="1" si="143"/>
        <v>370</v>
      </c>
      <c r="F898" s="40" t="s">
        <v>2419</v>
      </c>
      <c r="G898" s="40"/>
      <c r="H898" s="43" t="s">
        <v>7666</v>
      </c>
      <c r="I898" s="115" t="str">
        <f t="shared" ca="1" si="134"/>
        <v>.</v>
      </c>
      <c r="J898" s="40" t="s">
        <v>7205</v>
      </c>
      <c r="K898" s="40"/>
      <c r="L898" s="43" t="s">
        <v>7086</v>
      </c>
      <c r="M898" s="40" t="s">
        <v>1302</v>
      </c>
      <c r="N898" s="47"/>
      <c r="O898" s="47"/>
      <c r="P898" s="47"/>
      <c r="Q898" s="40"/>
      <c r="R898" s="40"/>
      <c r="S898" s="48"/>
      <c r="T898" s="48"/>
      <c r="U898" s="31" t="str">
        <f t="shared" ca="1" si="144"/>
        <v>363</v>
      </c>
      <c r="V898" s="45" t="str">
        <f t="shared" si="146"/>
        <v>地方会、記念特集人類働態学地方会のあゆみ</v>
      </c>
      <c r="W898" s="51"/>
      <c r="X898" s="88">
        <v>888</v>
      </c>
      <c r="Y898" s="65"/>
      <c r="Z898" s="46"/>
    </row>
    <row r="899" spans="1:26" ht="13.5" hidden="1" customHeight="1">
      <c r="A899" s="29" t="str">
        <f t="shared" ref="A899:A917" ca="1" si="147">IF(LEN($J899)&gt;0,IF($J899="●",K899,OFFSET(A899,IF(LEN(OFFSET(A899,-1,0))&gt;=1,-1,-2),0)),"")</f>
        <v>30</v>
      </c>
      <c r="B899" s="32">
        <f t="shared" ref="B899:B917" ca="1" si="148">IF(LEN($J899)&gt;0,IF($J899="●",N899,OFFSET(B899,IF(LEN(OFFSET(B899,-1,0))&gt;=1,-1,-2),0)),"")</f>
        <v>1979</v>
      </c>
      <c r="C899" s="32">
        <f t="shared" ref="C899:C917" ca="1" si="149">IF(LEN($J899)&gt;0,IF($J899="●",O899,OFFSET(C899,IF(LEN(OFFSET(C899,-1,0))&gt;=1,-1,-2),0)),"")</f>
        <v>3</v>
      </c>
      <c r="D899" s="28">
        <v>8</v>
      </c>
      <c r="E899" s="32">
        <f t="shared" ca="1" si="143"/>
        <v>370</v>
      </c>
      <c r="F899" s="40" t="s">
        <v>2420</v>
      </c>
      <c r="G899" s="40" t="s">
        <v>1221</v>
      </c>
      <c r="H899" s="40" t="s">
        <v>7667</v>
      </c>
      <c r="I899" s="115" t="str">
        <f t="shared" ca="1" si="134"/>
        <v>.</v>
      </c>
      <c r="J899" s="40" t="s">
        <v>7205</v>
      </c>
      <c r="K899" s="40"/>
      <c r="L899" s="43"/>
      <c r="M899" s="40" t="s">
        <v>7632</v>
      </c>
      <c r="N899" s="47"/>
      <c r="O899" s="47"/>
      <c r="P899" s="47"/>
      <c r="Q899" s="40"/>
      <c r="R899" s="40"/>
      <c r="S899" s="48"/>
      <c r="T899" s="48"/>
      <c r="U899" s="31" t="str">
        <f t="shared" ref="U899:U917" ca="1" si="150">IF(LEN($J899)&gt;0,IF($J899="●",Q899,OFFSET(U899,IF(LEN(OFFSET(U899,-1,0))&gt;=1,-1,-2),0)),"")</f>
        <v>363</v>
      </c>
      <c r="V899" s="45" t="str">
        <f t="shared" si="146"/>
        <v>地方会のあゆみ、記念特集人類働態学西日本地方会からのあゆみ　-九州地方から西日本地方会へ-</v>
      </c>
      <c r="W899" s="51"/>
      <c r="X899" s="88">
        <v>889</v>
      </c>
      <c r="Y899" s="65"/>
      <c r="Z899" s="46"/>
    </row>
    <row r="900" spans="1:26" ht="13.5" hidden="1" customHeight="1">
      <c r="A900" s="29" t="str">
        <f t="shared" ca="1" si="147"/>
        <v>30</v>
      </c>
      <c r="B900" s="32">
        <f t="shared" ca="1" si="148"/>
        <v>1979</v>
      </c>
      <c r="C900" s="32">
        <f t="shared" ca="1" si="149"/>
        <v>3</v>
      </c>
      <c r="D900" s="28">
        <v>10</v>
      </c>
      <c r="E900" s="32">
        <f t="shared" ref="E900:E917" ca="1" si="151">IF(LEN($J900)&gt;0,IF($J900="●",U900,IF(LEN(D900)&gt;0,U900+D900-1,"")),"")</f>
        <v>372</v>
      </c>
      <c r="F900" s="40" t="s">
        <v>2421</v>
      </c>
      <c r="G900" s="40" t="s">
        <v>1238</v>
      </c>
      <c r="H900" s="40" t="s">
        <v>7667</v>
      </c>
      <c r="I900" s="115" t="str">
        <f t="shared" ca="1" si="134"/>
        <v>.</v>
      </c>
      <c r="J900" s="40" t="s">
        <v>7205</v>
      </c>
      <c r="K900" s="40"/>
      <c r="L900" s="43"/>
      <c r="M900" s="40" t="s">
        <v>7632</v>
      </c>
      <c r="N900" s="47"/>
      <c r="O900" s="47"/>
      <c r="P900" s="47"/>
      <c r="Q900" s="40"/>
      <c r="R900" s="40"/>
      <c r="S900" s="48"/>
      <c r="T900" s="48"/>
      <c r="U900" s="31" t="str">
        <f t="shared" ca="1" si="150"/>
        <v>363</v>
      </c>
      <c r="V900" s="45" t="str">
        <f t="shared" si="146"/>
        <v>地方会のあゆみ、記念特集人類働態学関東地方会のあゆみ</v>
      </c>
      <c r="W900" s="51"/>
      <c r="X900" s="88">
        <v>890</v>
      </c>
      <c r="Y900" s="65"/>
      <c r="Z900" s="46"/>
    </row>
    <row r="901" spans="1:26" ht="13.5" hidden="1" customHeight="1">
      <c r="A901" s="29" t="str">
        <f t="shared" ca="1" si="147"/>
        <v>30</v>
      </c>
      <c r="B901" s="32">
        <f t="shared" ca="1" si="148"/>
        <v>1979</v>
      </c>
      <c r="C901" s="32">
        <f t="shared" ca="1" si="149"/>
        <v>3</v>
      </c>
      <c r="D901" s="28">
        <v>11</v>
      </c>
      <c r="E901" s="32">
        <f t="shared" ca="1" si="151"/>
        <v>373</v>
      </c>
      <c r="F901" s="40" t="s">
        <v>2422</v>
      </c>
      <c r="G901" s="40"/>
      <c r="H901" s="43" t="s">
        <v>7665</v>
      </c>
      <c r="I901" s="115" t="str">
        <f t="shared" ca="1" si="134"/>
        <v>.</v>
      </c>
      <c r="J901" s="40" t="s">
        <v>7111</v>
      </c>
      <c r="K901" s="40" t="s">
        <v>7094</v>
      </c>
      <c r="L901" s="43" t="s">
        <v>7764</v>
      </c>
      <c r="M901" s="40"/>
      <c r="N901" s="47"/>
      <c r="O901" s="47"/>
      <c r="P901" s="47"/>
      <c r="Q901" s="40"/>
      <c r="R901" s="40"/>
      <c r="S901" s="48" t="s">
        <v>2762</v>
      </c>
      <c r="T901" s="48"/>
      <c r="U901" s="31" t="str">
        <f t="shared" ca="1" si="150"/>
        <v>363</v>
      </c>
      <c r="V901" s="45" t="str">
        <f t="shared" si="146"/>
        <v>記念特集人類働態学人類働態学研究会会報総目次：１号（1970）〜29号（1978）</v>
      </c>
      <c r="W901" s="51"/>
      <c r="X901" s="88">
        <v>891</v>
      </c>
      <c r="Y901" s="65"/>
      <c r="Z901" s="46"/>
    </row>
    <row r="902" spans="1:26" ht="13.5" hidden="1" customHeight="1">
      <c r="A902" s="29" t="str">
        <f t="shared" ca="1" si="147"/>
        <v>30</v>
      </c>
      <c r="B902" s="32">
        <f t="shared" ca="1" si="148"/>
        <v>1979</v>
      </c>
      <c r="C902" s="32">
        <f t="shared" ca="1" si="149"/>
        <v>3</v>
      </c>
      <c r="D902" s="28">
        <v>14</v>
      </c>
      <c r="E902" s="32">
        <f t="shared" ca="1" si="151"/>
        <v>376</v>
      </c>
      <c r="F902" s="40" t="s">
        <v>2423</v>
      </c>
      <c r="G902" s="40"/>
      <c r="H902" s="43" t="s">
        <v>7665</v>
      </c>
      <c r="I902" s="115" t="str">
        <f t="shared" ca="1" si="134"/>
        <v>.</v>
      </c>
      <c r="J902" s="40" t="s">
        <v>7111</v>
      </c>
      <c r="K902" s="40" t="s">
        <v>2412</v>
      </c>
      <c r="L902" s="40"/>
      <c r="M902" s="40" t="s">
        <v>1134</v>
      </c>
      <c r="N902" s="47"/>
      <c r="O902" s="47"/>
      <c r="P902" s="47"/>
      <c r="Q902" s="40"/>
      <c r="R902" s="40"/>
      <c r="S902" s="48"/>
      <c r="T902" s="48"/>
      <c r="U902" s="31" t="str">
        <f t="shared" ca="1" si="150"/>
        <v>363</v>
      </c>
      <c r="V902" s="45" t="str">
        <f t="shared" si="146"/>
        <v>記念特集人類働態学（挿絵）</v>
      </c>
      <c r="W902" s="51"/>
      <c r="X902" s="88">
        <v>892</v>
      </c>
      <c r="Y902" s="65"/>
      <c r="Z902" s="46"/>
    </row>
    <row r="903" spans="1:26" ht="13.5" hidden="1" customHeight="1">
      <c r="A903" s="29" t="str">
        <f t="shared" ca="1" si="147"/>
        <v>30</v>
      </c>
      <c r="B903" s="32">
        <f t="shared" ca="1" si="148"/>
        <v>1979</v>
      </c>
      <c r="C903" s="32">
        <f t="shared" ca="1" si="149"/>
        <v>3</v>
      </c>
      <c r="D903" s="28">
        <v>15</v>
      </c>
      <c r="E903" s="32">
        <f t="shared" ca="1" si="151"/>
        <v>377</v>
      </c>
      <c r="F903" s="40" t="s">
        <v>2424</v>
      </c>
      <c r="G903" s="40"/>
      <c r="H903" s="43" t="s">
        <v>7665</v>
      </c>
      <c r="I903" s="115" t="str">
        <f t="shared" ca="1" si="134"/>
        <v>.</v>
      </c>
      <c r="J903" s="40" t="s">
        <v>7111</v>
      </c>
      <c r="K903" s="40" t="s">
        <v>7094</v>
      </c>
      <c r="L903" s="43" t="s">
        <v>7765</v>
      </c>
      <c r="M903" s="40"/>
      <c r="N903" s="47"/>
      <c r="O903" s="47"/>
      <c r="P903" s="47"/>
      <c r="Q903" s="40"/>
      <c r="R903" s="40"/>
      <c r="S903" s="48" t="s">
        <v>1917</v>
      </c>
      <c r="T903" s="48"/>
      <c r="U903" s="31" t="str">
        <f t="shared" ca="1" si="150"/>
        <v>363</v>
      </c>
      <c r="V903" s="45" t="str">
        <f t="shared" si="146"/>
        <v>記念特集人類働態学JOUNAL OF HUMAN ERGOLOGY総目次（Vol.1-1, 1972 ～ Vol.7-1, 1977）</v>
      </c>
      <c r="W903" s="51"/>
      <c r="X903" s="88">
        <v>893</v>
      </c>
      <c r="Y903" s="65"/>
      <c r="Z903" s="46"/>
    </row>
    <row r="904" spans="1:26" ht="13.5" hidden="1" customHeight="1">
      <c r="A904" s="29" t="str">
        <f t="shared" ca="1" si="147"/>
        <v>30</v>
      </c>
      <c r="B904" s="32">
        <f t="shared" ca="1" si="148"/>
        <v>1979</v>
      </c>
      <c r="C904" s="32">
        <f t="shared" ca="1" si="149"/>
        <v>3</v>
      </c>
      <c r="D904" s="28">
        <v>20</v>
      </c>
      <c r="E904" s="32">
        <f t="shared" ca="1" si="151"/>
        <v>382</v>
      </c>
      <c r="F904" s="40" t="s">
        <v>2392</v>
      </c>
      <c r="G904" s="40" t="s">
        <v>2425</v>
      </c>
      <c r="H904" s="43" t="s">
        <v>7146</v>
      </c>
      <c r="I904" s="115" t="str">
        <f t="shared" ca="1" si="134"/>
        <v>.</v>
      </c>
      <c r="J904" s="40" t="s">
        <v>7205</v>
      </c>
      <c r="K904" s="40"/>
      <c r="L904" s="43" t="s">
        <v>2008</v>
      </c>
      <c r="M904" s="40"/>
      <c r="N904" s="47"/>
      <c r="O904" s="47"/>
      <c r="P904" s="47"/>
      <c r="Q904" s="40"/>
      <c r="R904" s="40"/>
      <c r="S904" s="48"/>
      <c r="T904" s="48"/>
      <c r="U904" s="31" t="str">
        <f t="shared" ca="1" si="150"/>
        <v>363</v>
      </c>
      <c r="V904" s="45" t="str">
        <f t="shared" si="146"/>
        <v>？働態の窓</v>
      </c>
      <c r="W904" s="51"/>
      <c r="X904" s="88">
        <v>894</v>
      </c>
      <c r="Y904" s="65"/>
      <c r="Z904" s="46"/>
    </row>
    <row r="905" spans="1:26" ht="13.5" hidden="1" customHeight="1">
      <c r="A905" s="29" t="str">
        <f t="shared" ca="1" si="147"/>
        <v>30</v>
      </c>
      <c r="B905" s="32">
        <f t="shared" ca="1" si="148"/>
        <v>1979</v>
      </c>
      <c r="C905" s="32">
        <f t="shared" ca="1" si="149"/>
        <v>3</v>
      </c>
      <c r="D905" s="28">
        <v>21</v>
      </c>
      <c r="E905" s="32">
        <f t="shared" ca="1" si="151"/>
        <v>383</v>
      </c>
      <c r="F905" s="40" t="s">
        <v>2426</v>
      </c>
      <c r="G905" s="40" t="s">
        <v>2427</v>
      </c>
      <c r="H905" s="43" t="s">
        <v>1125</v>
      </c>
      <c r="I905" s="115" t="str">
        <f t="shared" ca="1" si="134"/>
        <v>.</v>
      </c>
      <c r="J905" s="40" t="s">
        <v>7205</v>
      </c>
      <c r="K905" s="40"/>
      <c r="L905" s="43" t="s">
        <v>810</v>
      </c>
      <c r="M905" s="40"/>
      <c r="N905" s="47"/>
      <c r="O905" s="47"/>
      <c r="P905" s="47"/>
      <c r="Q905" s="40"/>
      <c r="R905" s="40"/>
      <c r="S905" s="48"/>
      <c r="T905" s="48"/>
      <c r="U905" s="31" t="str">
        <f t="shared" ca="1" si="150"/>
        <v>363</v>
      </c>
      <c r="V905" s="45" t="str">
        <f t="shared" si="146"/>
        <v>生活プロドライバーの生活</v>
      </c>
      <c r="W905" s="51"/>
      <c r="X905" s="88">
        <v>895</v>
      </c>
      <c r="Y905" s="65"/>
      <c r="Z905" s="46"/>
    </row>
    <row r="906" spans="1:26" ht="13.5" hidden="1" customHeight="1">
      <c r="A906" s="29" t="str">
        <f t="shared" ca="1" si="147"/>
        <v>30</v>
      </c>
      <c r="B906" s="32">
        <f t="shared" ca="1" si="148"/>
        <v>1979</v>
      </c>
      <c r="C906" s="32">
        <f t="shared" ca="1" si="149"/>
        <v>3</v>
      </c>
      <c r="D906" s="28">
        <v>22</v>
      </c>
      <c r="E906" s="32">
        <f t="shared" ca="1" si="151"/>
        <v>384</v>
      </c>
      <c r="F906" s="40" t="s">
        <v>2428</v>
      </c>
      <c r="G906" s="40" t="s">
        <v>1576</v>
      </c>
      <c r="H906" s="43" t="s">
        <v>7151</v>
      </c>
      <c r="I906" s="115" t="str">
        <f t="shared" ca="1" si="134"/>
        <v>.</v>
      </c>
      <c r="J906" s="40" t="s">
        <v>7205</v>
      </c>
      <c r="K906" s="40" t="s">
        <v>678</v>
      </c>
      <c r="L906" s="43" t="s">
        <v>810</v>
      </c>
      <c r="M906" s="40" t="s">
        <v>7635</v>
      </c>
      <c r="N906" s="47"/>
      <c r="O906" s="47"/>
      <c r="P906" s="47"/>
      <c r="Q906" s="40"/>
      <c r="R906" s="40"/>
      <c r="S906" s="48"/>
      <c r="T906" s="48"/>
      <c r="U906" s="31" t="str">
        <f t="shared" ca="1" si="150"/>
        <v>363</v>
      </c>
      <c r="V906" s="45" t="str">
        <f t="shared" si="146"/>
        <v>アジア、労働東南アジア諸国における軽工業をかい間見て</v>
      </c>
      <c r="W906" s="51"/>
      <c r="X906" s="88">
        <v>896</v>
      </c>
      <c r="Y906" s="65"/>
      <c r="Z906" s="46"/>
    </row>
    <row r="907" spans="1:26" ht="13.5" hidden="1" customHeight="1">
      <c r="A907" s="29" t="str">
        <f t="shared" ca="1" si="147"/>
        <v>30</v>
      </c>
      <c r="B907" s="32">
        <f t="shared" ca="1" si="148"/>
        <v>1979</v>
      </c>
      <c r="C907" s="32">
        <f t="shared" ca="1" si="149"/>
        <v>3</v>
      </c>
      <c r="D907" s="28">
        <v>23</v>
      </c>
      <c r="E907" s="32">
        <f t="shared" ca="1" si="151"/>
        <v>385</v>
      </c>
      <c r="F907" s="40" t="s">
        <v>2429</v>
      </c>
      <c r="G907" s="40" t="s">
        <v>1215</v>
      </c>
      <c r="H907" s="43" t="s">
        <v>2061</v>
      </c>
      <c r="I907" s="115" t="str">
        <f t="shared" ca="1" si="134"/>
        <v>.</v>
      </c>
      <c r="J907" s="40" t="s">
        <v>1700</v>
      </c>
      <c r="K907" s="40" t="s">
        <v>678</v>
      </c>
      <c r="L907" s="43" t="s">
        <v>810</v>
      </c>
      <c r="M907" s="40" t="s">
        <v>7635</v>
      </c>
      <c r="N907" s="47"/>
      <c r="O907" s="47"/>
      <c r="P907" s="47"/>
      <c r="Q907" s="40"/>
      <c r="R907" s="40"/>
      <c r="S907" s="48"/>
      <c r="T907" s="48"/>
      <c r="U907" s="31" t="str">
        <f t="shared" ca="1" si="150"/>
        <v>363</v>
      </c>
      <c r="V907" s="45" t="str">
        <f t="shared" si="146"/>
        <v>アジアシンガポール、ホンコンの国際シンポジウム印象記</v>
      </c>
      <c r="W907" s="51"/>
      <c r="X907" s="88">
        <v>897</v>
      </c>
      <c r="Y907" s="65"/>
      <c r="Z907" s="46"/>
    </row>
    <row r="908" spans="1:26" ht="13.5" hidden="1" customHeight="1">
      <c r="A908" s="29" t="str">
        <f t="shared" ca="1" si="147"/>
        <v>30</v>
      </c>
      <c r="B908" s="32">
        <f t="shared" ca="1" si="148"/>
        <v>1979</v>
      </c>
      <c r="C908" s="32">
        <f t="shared" ca="1" si="149"/>
        <v>3</v>
      </c>
      <c r="D908" s="28">
        <v>23</v>
      </c>
      <c r="E908" s="32">
        <f t="shared" ca="1" si="151"/>
        <v>385</v>
      </c>
      <c r="F908" s="40" t="s">
        <v>2430</v>
      </c>
      <c r="G908" s="40" t="s">
        <v>2431</v>
      </c>
      <c r="H908" s="43" t="s">
        <v>7133</v>
      </c>
      <c r="I908" s="115" t="str">
        <f t="shared" ref="I908:I971" ca="1" si="152">IF(OR($S$1,IF($N$2,OFFSET($O$2,0,ISERROR(FIND($F$2,OFFSET($G908,0,$T$2)))+$S$2),0)+IF($N$3,OFFSET($O$3,0,ISERROR(FIND($F$3,OFFSET($G908,0,$T$3)))+$S$3),0)+IF($N$4,OFFSET($O$4,0,ISERROR(FIND($F$4,OFFSET($G908,0,$T$4)))+$S$4),0)+IF($N$5,OFFSET($O$5,0,ISERROR(FIND($F$5,OFFSET($G908,0,$T$5)))+$S$5),0)+IF($N$6,OFFSET($O$6,0,ISERROR(FIND($F$6,OFFSET($G908,0,$T$6)))+$S$6),0)+IF($N$7,OFFSET($O$7,0,ISERROR(FIND($F$7,OFFSET($G908,0,$T$7)))+$S$7),0)+IF($N$8,OFFSET($O$8,0,ISERROR(FIND($F$8,OFFSET($G908,0,$T$8)))+$S$8),0)&gt;$Y$1),$W$28,$W$29)</f>
        <v>.</v>
      </c>
      <c r="J908" s="40" t="s">
        <v>7205</v>
      </c>
      <c r="K908" s="40" t="s">
        <v>678</v>
      </c>
      <c r="L908" s="43" t="s">
        <v>810</v>
      </c>
      <c r="M908" s="40" t="s">
        <v>7635</v>
      </c>
      <c r="N908" s="47"/>
      <c r="O908" s="47"/>
      <c r="P908" s="47"/>
      <c r="Q908" s="40"/>
      <c r="R908" s="40"/>
      <c r="S908" s="48"/>
      <c r="T908" s="48"/>
      <c r="U908" s="31" t="str">
        <f t="shared" ca="1" si="150"/>
        <v>363</v>
      </c>
      <c r="V908" s="45" t="str">
        <f t="shared" si="146"/>
        <v>アジア、国際シンガポール・香港・台北</v>
      </c>
      <c r="W908" s="51"/>
      <c r="X908" s="88">
        <v>898</v>
      </c>
      <c r="Y908" s="65"/>
      <c r="Z908" s="46"/>
    </row>
    <row r="909" spans="1:26" ht="13.5" hidden="1" customHeight="1">
      <c r="A909" s="29" t="str">
        <f t="shared" ca="1" si="147"/>
        <v>30</v>
      </c>
      <c r="B909" s="32">
        <f t="shared" ca="1" si="148"/>
        <v>1979</v>
      </c>
      <c r="C909" s="32">
        <f t="shared" ca="1" si="149"/>
        <v>3</v>
      </c>
      <c r="D909" s="28">
        <v>23</v>
      </c>
      <c r="E909" s="32">
        <f t="shared" ca="1" si="151"/>
        <v>385</v>
      </c>
      <c r="F909" s="40" t="s">
        <v>2432</v>
      </c>
      <c r="G909" s="40" t="s">
        <v>2433</v>
      </c>
      <c r="H909" s="43" t="s">
        <v>7152</v>
      </c>
      <c r="I909" s="115" t="str">
        <f t="shared" ca="1" si="152"/>
        <v>.</v>
      </c>
      <c r="J909" s="40" t="s">
        <v>1700</v>
      </c>
      <c r="K909" s="40" t="s">
        <v>678</v>
      </c>
      <c r="L909" s="43" t="s">
        <v>810</v>
      </c>
      <c r="M909" s="40" t="s">
        <v>7636</v>
      </c>
      <c r="N909" s="47"/>
      <c r="O909" s="47"/>
      <c r="P909" s="47"/>
      <c r="Q909" s="40"/>
      <c r="R909" s="40"/>
      <c r="S909" s="48"/>
      <c r="T909" s="48"/>
      <c r="U909" s="31" t="str">
        <f t="shared" ca="1" si="150"/>
        <v>363</v>
      </c>
      <c r="V909" s="45" t="str">
        <f t="shared" si="146"/>
        <v>国際労働衛生第19回国際労働衛生会議印象記</v>
      </c>
      <c r="W909" s="51"/>
      <c r="X909" s="88">
        <v>899</v>
      </c>
      <c r="Y909" s="65"/>
      <c r="Z909" s="46"/>
    </row>
    <row r="910" spans="1:26" ht="13.5" hidden="1" customHeight="1">
      <c r="A910" s="29" t="str">
        <f t="shared" ca="1" si="147"/>
        <v>30</v>
      </c>
      <c r="B910" s="32">
        <f t="shared" ca="1" si="148"/>
        <v>1979</v>
      </c>
      <c r="C910" s="32">
        <f t="shared" ca="1" si="149"/>
        <v>3</v>
      </c>
      <c r="D910" s="28">
        <v>24</v>
      </c>
      <c r="E910" s="32">
        <f t="shared" ca="1" si="151"/>
        <v>386</v>
      </c>
      <c r="F910" s="40" t="s">
        <v>2434</v>
      </c>
      <c r="G910" s="40" t="s">
        <v>2435</v>
      </c>
      <c r="H910" s="43" t="s">
        <v>7152</v>
      </c>
      <c r="I910" s="115" t="str">
        <f t="shared" ca="1" si="152"/>
        <v>.</v>
      </c>
      <c r="J910" s="40" t="s">
        <v>1700</v>
      </c>
      <c r="K910" s="40" t="s">
        <v>678</v>
      </c>
      <c r="L910" s="43" t="s">
        <v>810</v>
      </c>
      <c r="M910" s="40" t="s">
        <v>7636</v>
      </c>
      <c r="N910" s="47"/>
      <c r="O910" s="47"/>
      <c r="P910" s="47"/>
      <c r="Q910" s="40"/>
      <c r="R910" s="40"/>
      <c r="S910" s="48"/>
      <c r="T910" s="48"/>
      <c r="U910" s="31" t="str">
        <f t="shared" ca="1" si="150"/>
        <v>363</v>
      </c>
      <c r="V910" s="45" t="str">
        <f t="shared" si="146"/>
        <v>国際労働衛生第19回国際労働衛生会議に出席して</v>
      </c>
      <c r="W910" s="51"/>
      <c r="X910" s="88">
        <v>900</v>
      </c>
      <c r="Y910" s="65"/>
      <c r="Z910" s="46"/>
    </row>
    <row r="911" spans="1:26" ht="13.5" hidden="1" customHeight="1">
      <c r="A911" s="29" t="str">
        <f t="shared" ca="1" si="147"/>
        <v>30</v>
      </c>
      <c r="B911" s="32">
        <f t="shared" ca="1" si="148"/>
        <v>1979</v>
      </c>
      <c r="C911" s="32">
        <f t="shared" ca="1" si="149"/>
        <v>3</v>
      </c>
      <c r="D911" s="28">
        <v>25</v>
      </c>
      <c r="E911" s="32">
        <f t="shared" ca="1" si="151"/>
        <v>387</v>
      </c>
      <c r="F911" s="40" t="s">
        <v>2436</v>
      </c>
      <c r="G911" s="40" t="s">
        <v>2437</v>
      </c>
      <c r="H911" s="43"/>
      <c r="I911" s="115" t="str">
        <f t="shared" ca="1" si="152"/>
        <v>.</v>
      </c>
      <c r="J911" s="40" t="s">
        <v>1700</v>
      </c>
      <c r="K911" s="40" t="s">
        <v>1300</v>
      </c>
      <c r="L911" s="43"/>
      <c r="M911" s="40"/>
      <c r="N911" s="47"/>
      <c r="O911" s="47"/>
      <c r="P911" s="47"/>
      <c r="Q911" s="40"/>
      <c r="R911" s="40"/>
      <c r="S911" s="48"/>
      <c r="T911" s="48"/>
      <c r="U911" s="31" t="str">
        <f t="shared" ca="1" si="150"/>
        <v>363</v>
      </c>
      <c r="V911" s="45" t="str">
        <f t="shared" si="146"/>
        <v>長崎大学医学部衛生学教室</v>
      </c>
      <c r="W911" s="51"/>
      <c r="X911" s="88">
        <v>901</v>
      </c>
      <c r="Y911" s="65"/>
      <c r="Z911" s="46"/>
    </row>
    <row r="912" spans="1:26" ht="13.5" hidden="1" customHeight="1">
      <c r="A912" s="29" t="str">
        <f t="shared" ca="1" si="147"/>
        <v>30</v>
      </c>
      <c r="B912" s="32">
        <f t="shared" ca="1" si="148"/>
        <v>1979</v>
      </c>
      <c r="C912" s="32">
        <f t="shared" ca="1" si="149"/>
        <v>3</v>
      </c>
      <c r="D912" s="28">
        <v>26</v>
      </c>
      <c r="E912" s="32">
        <f t="shared" ca="1" si="151"/>
        <v>388</v>
      </c>
      <c r="F912" s="40" t="s">
        <v>1338</v>
      </c>
      <c r="G912" s="40"/>
      <c r="H912" s="43"/>
      <c r="I912" s="115" t="str">
        <f t="shared" ca="1" si="152"/>
        <v>.</v>
      </c>
      <c r="J912" s="40" t="s">
        <v>1487</v>
      </c>
      <c r="K912" s="40" t="s">
        <v>1292</v>
      </c>
      <c r="L912" s="40" t="s">
        <v>7615</v>
      </c>
      <c r="M912" s="40" t="s">
        <v>2638</v>
      </c>
      <c r="N912" s="47">
        <v>14</v>
      </c>
      <c r="O912" s="47">
        <v>1979</v>
      </c>
      <c r="P912" s="47">
        <v>6</v>
      </c>
      <c r="Q912" s="40" t="s">
        <v>1339</v>
      </c>
      <c r="R912" s="40" t="s">
        <v>2317</v>
      </c>
      <c r="S912" s="48" t="s">
        <v>679</v>
      </c>
      <c r="T912" s="48"/>
      <c r="U912" s="31" t="str">
        <f t="shared" ca="1" si="150"/>
        <v>363</v>
      </c>
      <c r="V912" s="45" t="str">
        <f t="shared" si="146"/>
        <v>人類働態学研究会第14回大会のお知らせ</v>
      </c>
      <c r="W912" s="51"/>
      <c r="X912" s="88">
        <v>902</v>
      </c>
      <c r="Y912" s="65"/>
      <c r="Z912" s="46"/>
    </row>
    <row r="913" spans="1:26" ht="13.5" hidden="1" customHeight="1">
      <c r="A913" s="29" t="str">
        <f t="shared" ca="1" si="147"/>
        <v>30</v>
      </c>
      <c r="B913" s="32">
        <f t="shared" ca="1" si="148"/>
        <v>1979</v>
      </c>
      <c r="C913" s="32">
        <f t="shared" ca="1" si="149"/>
        <v>3</v>
      </c>
      <c r="D913" s="28">
        <v>26</v>
      </c>
      <c r="E913" s="32">
        <f t="shared" ca="1" si="151"/>
        <v>388</v>
      </c>
      <c r="F913" s="40" t="s">
        <v>1289</v>
      </c>
      <c r="G913" s="40"/>
      <c r="H913" s="43"/>
      <c r="I913" s="115" t="str">
        <f t="shared" ca="1" si="152"/>
        <v>.</v>
      </c>
      <c r="J913" s="40" t="s">
        <v>7111</v>
      </c>
      <c r="K913" s="40" t="s">
        <v>2762</v>
      </c>
      <c r="L913" s="40" t="s">
        <v>2724</v>
      </c>
      <c r="M913" s="40"/>
      <c r="N913" s="47"/>
      <c r="O913" s="47"/>
      <c r="P913" s="47"/>
      <c r="Q913" s="40"/>
      <c r="R913" s="40"/>
      <c r="S913" s="48"/>
      <c r="T913" s="48"/>
      <c r="U913" s="31" t="str">
        <f t="shared" ca="1" si="150"/>
        <v>363</v>
      </c>
      <c r="V913" s="45" t="str">
        <f t="shared" si="146"/>
        <v>編集後記</v>
      </c>
      <c r="W913" s="51"/>
      <c r="X913" s="88">
        <v>903</v>
      </c>
      <c r="Y913" s="65"/>
      <c r="Z913" s="46"/>
    </row>
    <row r="914" spans="1:26" ht="13.5" hidden="1" customHeight="1">
      <c r="A914" s="29" t="str">
        <f t="shared" ca="1" si="147"/>
        <v>31</v>
      </c>
      <c r="B914" s="32">
        <f t="shared" ca="1" si="148"/>
        <v>1979</v>
      </c>
      <c r="C914" s="32">
        <f t="shared" ca="1" si="149"/>
        <v>6</v>
      </c>
      <c r="D914" s="28">
        <v>0</v>
      </c>
      <c r="E914" s="32" t="str">
        <f t="shared" ca="1" si="151"/>
        <v>389</v>
      </c>
      <c r="F914" s="28" t="str">
        <f ca="1">$W$11&amp;$A914&amp;$W$12&amp;B914&amp;$W$13&amp;TEXT($C914,"00")&amp;$W$14&amp;TEXT($P914,"00")&amp;IF(LEN(U914)&gt;=1,$W$15&amp;$U914&amp;$W$16,"")&amp;$W$17&amp;$H914</f>
        <v>第31号1979年06/01[389]:文化と働態／第13回大会／関地6回／西地4回</v>
      </c>
      <c r="G914" s="40"/>
      <c r="H914" s="43" t="s">
        <v>6861</v>
      </c>
      <c r="I914" s="115" t="str">
        <f t="shared" ca="1" si="152"/>
        <v>.</v>
      </c>
      <c r="J914" s="40" t="s">
        <v>1179</v>
      </c>
      <c r="K914" s="40" t="s">
        <v>2102</v>
      </c>
      <c r="L914" s="43"/>
      <c r="M914" s="40"/>
      <c r="N914" s="47">
        <v>1979</v>
      </c>
      <c r="O914" s="47">
        <v>6</v>
      </c>
      <c r="P914" s="47">
        <v>1</v>
      </c>
      <c r="Q914" s="40" t="s">
        <v>1340</v>
      </c>
      <c r="R914" s="40"/>
      <c r="S914" s="48"/>
      <c r="T914" s="48"/>
      <c r="U914" s="31" t="str">
        <f t="shared" ca="1" si="150"/>
        <v>389</v>
      </c>
      <c r="V914" s="45" t="str">
        <f t="shared" ca="1" si="146"/>
        <v>文化と働態／第13回大会／関地6回／西地4回第31号1979年06/01[389]:文化と働態／第13回大会／関地6回／西地4回</v>
      </c>
      <c r="W914" s="51"/>
      <c r="X914" s="88">
        <v>904</v>
      </c>
      <c r="Y914" s="65"/>
      <c r="Z914" s="46"/>
    </row>
    <row r="915" spans="1:26" ht="13.5" hidden="1" customHeight="1">
      <c r="A915" s="29" t="str">
        <f t="shared" ca="1" si="147"/>
        <v>31</v>
      </c>
      <c r="B915" s="32">
        <f t="shared" ca="1" si="148"/>
        <v>1979</v>
      </c>
      <c r="C915" s="32">
        <f t="shared" ca="1" si="149"/>
        <v>6</v>
      </c>
      <c r="D915" s="28">
        <v>1</v>
      </c>
      <c r="E915" s="32">
        <f t="shared" ca="1" si="151"/>
        <v>389</v>
      </c>
      <c r="F915" s="40" t="s">
        <v>1341</v>
      </c>
      <c r="G915" s="40" t="s">
        <v>7849</v>
      </c>
      <c r="H915" s="43" t="s">
        <v>7677</v>
      </c>
      <c r="I915" s="115" t="str">
        <f t="shared" ca="1" si="152"/>
        <v>.</v>
      </c>
      <c r="J915" s="40" t="s">
        <v>7205</v>
      </c>
      <c r="K915" s="40"/>
      <c r="L915" s="43"/>
      <c r="M915" s="40" t="s">
        <v>2303</v>
      </c>
      <c r="N915" s="47"/>
      <c r="O915" s="47"/>
      <c r="P915" s="47"/>
      <c r="Q915" s="40"/>
      <c r="R915" s="40"/>
      <c r="S915" s="48"/>
      <c r="T915" s="48"/>
      <c r="U915" s="31" t="str">
        <f t="shared" ca="1" si="150"/>
        <v>389</v>
      </c>
      <c r="V915" s="45" t="str">
        <f t="shared" si="146"/>
        <v>人間、人類働態学文化と働態</v>
      </c>
      <c r="W915" s="51"/>
      <c r="X915" s="88">
        <v>905</v>
      </c>
      <c r="Y915" s="65"/>
      <c r="Z915" s="46"/>
    </row>
    <row r="916" spans="1:26" ht="13.5" hidden="1" customHeight="1">
      <c r="A916" s="29" t="str">
        <f t="shared" ca="1" si="147"/>
        <v>31</v>
      </c>
      <c r="B916" s="32">
        <f t="shared" ca="1" si="148"/>
        <v>1979</v>
      </c>
      <c r="C916" s="32">
        <f t="shared" ca="1" si="149"/>
        <v>6</v>
      </c>
      <c r="D916" s="28">
        <v>2</v>
      </c>
      <c r="E916" s="32">
        <f t="shared" ca="1" si="151"/>
        <v>390</v>
      </c>
      <c r="F916" s="28" t="str">
        <f>IF(RIGHT(L916,1)=$W$24,"",M916&amp;$W$25)&amp;J916&amp;$W$22&amp;K916&amp;IF(AND(LEN(N916)&gt;0,LEN(N916)&lt;4)," 第"&amp;N916&amp;$W$21,N916)&amp;$W$23&amp;O916&amp;"/"&amp;P916&amp;IF(RIGHT(L916,1)=$W$24,"/"&amp;Q916,"")&amp;"、"&amp;S916&amp;"、"&amp;R916&amp;IF(LEN(H916)&gt;0,$W$27&amp;H916,"")&amp;IF(RIGHT(L916,1)=$W$24,"",$W$26)</f>
        <v>大会．全 第13回　1978/11/11-12、奈良女子大家政、奈良市</v>
      </c>
      <c r="G916" s="40" t="s">
        <v>1555</v>
      </c>
      <c r="H916" s="41" t="s">
        <v>2820</v>
      </c>
      <c r="I916" s="115" t="str">
        <f t="shared" ca="1" si="152"/>
        <v>.</v>
      </c>
      <c r="J916" s="40" t="s">
        <v>252</v>
      </c>
      <c r="K916" s="40" t="s">
        <v>1194</v>
      </c>
      <c r="L916" s="40" t="s">
        <v>6942</v>
      </c>
      <c r="M916" s="40" t="s">
        <v>2742</v>
      </c>
      <c r="N916" s="47">
        <v>13</v>
      </c>
      <c r="O916" s="47">
        <v>1978</v>
      </c>
      <c r="P916" s="47">
        <v>11</v>
      </c>
      <c r="Q916" s="40" t="s">
        <v>1343</v>
      </c>
      <c r="R916" s="40" t="s">
        <v>1344</v>
      </c>
      <c r="S916" s="48" t="s">
        <v>1345</v>
      </c>
      <c r="T916" s="48"/>
      <c r="U916" s="31" t="str">
        <f t="shared" ca="1" si="150"/>
        <v>389</v>
      </c>
      <c r="V916" s="45" t="str">
        <f t="shared" si="146"/>
        <v>大会．全 第13回　1978/11/11-12、奈良女子大家政、奈良市</v>
      </c>
      <c r="W916" s="51"/>
      <c r="X916" s="88">
        <v>906</v>
      </c>
      <c r="Y916" s="65"/>
      <c r="Z916" s="46"/>
    </row>
    <row r="917" spans="1:26" ht="13.5" hidden="1" customHeight="1">
      <c r="A917" s="29" t="str">
        <f t="shared" ca="1" si="147"/>
        <v>31</v>
      </c>
      <c r="B917" s="32">
        <f t="shared" ca="1" si="148"/>
        <v>1979</v>
      </c>
      <c r="C917" s="32">
        <f t="shared" ca="1" si="149"/>
        <v>6</v>
      </c>
      <c r="D917" s="28">
        <v>2</v>
      </c>
      <c r="E917" s="32">
        <f t="shared" ca="1" si="151"/>
        <v>390</v>
      </c>
      <c r="F917" s="28" t="str">
        <f>M917&amp;"（"&amp;J917&amp;$W$19&amp;K917&amp;IF(LEN(N917)&gt;0," 第"&amp;N917&amp;$W$21,"")&amp;" "&amp;O917&amp;"/"&amp;P917&amp;$W$20&amp;S917&amp;IF(LEN(H917)&gt;0,$W$19&amp;H917,"")&amp;"）"</f>
        <v>抄録.まとめ（大会/全 第13回 1978/11、奈良女子大家政）</v>
      </c>
      <c r="G917" s="40" t="s">
        <v>1342</v>
      </c>
      <c r="H917" s="43"/>
      <c r="I917" s="115" t="str">
        <f t="shared" ca="1" si="152"/>
        <v>.</v>
      </c>
      <c r="J917" s="40" t="s">
        <v>252</v>
      </c>
      <c r="K917" s="40" t="s">
        <v>1194</v>
      </c>
      <c r="L917" s="40" t="s">
        <v>6939</v>
      </c>
      <c r="M917" s="16" t="s">
        <v>7078</v>
      </c>
      <c r="N917" s="47">
        <v>13</v>
      </c>
      <c r="O917" s="47">
        <v>1978</v>
      </c>
      <c r="P917" s="47">
        <v>11</v>
      </c>
      <c r="Q917" s="40" t="s">
        <v>1343</v>
      </c>
      <c r="R917" s="40" t="s">
        <v>1344</v>
      </c>
      <c r="S917" s="48" t="s">
        <v>1345</v>
      </c>
      <c r="T917" s="48"/>
      <c r="U917" s="31" t="str">
        <f t="shared" ca="1" si="150"/>
        <v>389</v>
      </c>
      <c r="V917" s="45" t="str">
        <f t="shared" si="146"/>
        <v>抄録.まとめ（大会/全 第13回 1978/11、奈良女子大家政）</v>
      </c>
      <c r="W917" s="51"/>
      <c r="X917" s="88">
        <v>907</v>
      </c>
      <c r="Y917" s="65"/>
      <c r="Z917" s="46"/>
    </row>
    <row r="918" spans="1:26" s="12" customFormat="1" ht="13.5" hidden="1" customHeight="1">
      <c r="A918" s="18">
        <v>31</v>
      </c>
      <c r="B918" s="15">
        <v>1979</v>
      </c>
      <c r="C918" s="15">
        <v>6</v>
      </c>
      <c r="D918" s="18">
        <v>2</v>
      </c>
      <c r="E918" s="15">
        <v>390</v>
      </c>
      <c r="F918" s="19" t="s">
        <v>3451</v>
      </c>
      <c r="G918" s="16" t="s">
        <v>3452</v>
      </c>
      <c r="H918" s="17"/>
      <c r="I918" s="115" t="str">
        <f t="shared" ca="1" si="152"/>
        <v>.</v>
      </c>
      <c r="J918" s="16" t="s">
        <v>2856</v>
      </c>
      <c r="K918" s="16" t="s">
        <v>1194</v>
      </c>
      <c r="L918" s="16" t="s">
        <v>2857</v>
      </c>
      <c r="M918" s="16" t="s">
        <v>1302</v>
      </c>
      <c r="N918" s="15">
        <v>13</v>
      </c>
      <c r="O918" s="15">
        <v>1978</v>
      </c>
      <c r="P918" s="15">
        <v>11</v>
      </c>
      <c r="Q918" s="16" t="s">
        <v>1343</v>
      </c>
      <c r="R918" s="18" t="s">
        <v>1344</v>
      </c>
      <c r="S918" s="54" t="s">
        <v>1345</v>
      </c>
      <c r="T918" s="54"/>
      <c r="U918" s="69">
        <v>389</v>
      </c>
      <c r="V918" s="45" t="str">
        <f t="shared" si="146"/>
        <v>日常動作に対する婦人服基本形態のゆとり量　第1報　衣服着用よりみた日常動作</v>
      </c>
      <c r="W918" s="70"/>
      <c r="X918" s="88">
        <v>908</v>
      </c>
      <c r="Y918" s="66"/>
      <c r="Z918" s="16"/>
    </row>
    <row r="919" spans="1:26" s="12" customFormat="1" ht="13.5" hidden="1" customHeight="1">
      <c r="A919" s="18">
        <v>31</v>
      </c>
      <c r="B919" s="15">
        <v>1979</v>
      </c>
      <c r="C919" s="15">
        <v>6</v>
      </c>
      <c r="D919" s="18">
        <v>2</v>
      </c>
      <c r="E919" s="15">
        <v>390</v>
      </c>
      <c r="F919" s="19" t="s">
        <v>3453</v>
      </c>
      <c r="G919" s="16" t="s">
        <v>3454</v>
      </c>
      <c r="H919" s="17"/>
      <c r="I919" s="115" t="str">
        <f t="shared" ca="1" si="152"/>
        <v>.</v>
      </c>
      <c r="J919" s="16" t="s">
        <v>2856</v>
      </c>
      <c r="K919" s="16" t="s">
        <v>1194</v>
      </c>
      <c r="L919" s="16" t="s">
        <v>2857</v>
      </c>
      <c r="M919" s="16" t="s">
        <v>1302</v>
      </c>
      <c r="N919" s="15">
        <v>13</v>
      </c>
      <c r="O919" s="15">
        <v>1978</v>
      </c>
      <c r="P919" s="15">
        <v>11</v>
      </c>
      <c r="Q919" s="16" t="s">
        <v>1343</v>
      </c>
      <c r="R919" s="18" t="s">
        <v>1344</v>
      </c>
      <c r="S919" s="54" t="s">
        <v>1345</v>
      </c>
      <c r="T919" s="54"/>
      <c r="U919" s="69">
        <v>389</v>
      </c>
      <c r="V919" s="45" t="str">
        <f t="shared" si="146"/>
        <v>日常動作に対する婦人服基本形態のゆとり量　第2報　日常動作の分析と人体形態変化</v>
      </c>
      <c r="W919" s="70"/>
      <c r="X919" s="88">
        <v>909</v>
      </c>
      <c r="Y919" s="66"/>
      <c r="Z919" s="16"/>
    </row>
    <row r="920" spans="1:26" s="12" customFormat="1" ht="13.5" hidden="1" customHeight="1">
      <c r="A920" s="18">
        <v>31</v>
      </c>
      <c r="B920" s="15">
        <v>1979</v>
      </c>
      <c r="C920" s="15">
        <v>6</v>
      </c>
      <c r="D920" s="18">
        <v>2</v>
      </c>
      <c r="E920" s="15">
        <v>390</v>
      </c>
      <c r="F920" s="19" t="s">
        <v>3455</v>
      </c>
      <c r="G920" s="16" t="s">
        <v>3456</v>
      </c>
      <c r="H920" s="17"/>
      <c r="I920" s="115" t="str">
        <f t="shared" ca="1" si="152"/>
        <v>.</v>
      </c>
      <c r="J920" s="16" t="s">
        <v>2856</v>
      </c>
      <c r="K920" s="16" t="s">
        <v>1194</v>
      </c>
      <c r="L920" s="16" t="s">
        <v>2857</v>
      </c>
      <c r="M920" s="16" t="s">
        <v>1302</v>
      </c>
      <c r="N920" s="15">
        <v>13</v>
      </c>
      <c r="O920" s="15">
        <v>1978</v>
      </c>
      <c r="P920" s="15">
        <v>11</v>
      </c>
      <c r="Q920" s="16" t="s">
        <v>1343</v>
      </c>
      <c r="R920" s="18" t="s">
        <v>1344</v>
      </c>
      <c r="S920" s="54" t="s">
        <v>1345</v>
      </c>
      <c r="T920" s="54"/>
      <c r="U920" s="69">
        <v>389</v>
      </c>
      <c r="V920" s="45" t="str">
        <f t="shared" si="146"/>
        <v>日常動作に対する婦人服基本形態のゆとり量　第3報　仮定ゆとり量での基本形態衣服の試着</v>
      </c>
      <c r="W920" s="70"/>
      <c r="X920" s="88">
        <v>910</v>
      </c>
      <c r="Y920" s="66"/>
      <c r="Z920" s="16"/>
    </row>
    <row r="921" spans="1:26" s="12" customFormat="1" ht="13.5" hidden="1" customHeight="1">
      <c r="A921" s="18">
        <v>31</v>
      </c>
      <c r="B921" s="15">
        <v>1979</v>
      </c>
      <c r="C921" s="15">
        <v>6</v>
      </c>
      <c r="D921" s="18">
        <v>2</v>
      </c>
      <c r="E921" s="15">
        <v>390</v>
      </c>
      <c r="F921" s="19" t="s">
        <v>3457</v>
      </c>
      <c r="G921" s="16" t="s">
        <v>3308</v>
      </c>
      <c r="H921" s="17"/>
      <c r="I921" s="115" t="str">
        <f t="shared" ca="1" si="152"/>
        <v>.</v>
      </c>
      <c r="J921" s="16" t="s">
        <v>2856</v>
      </c>
      <c r="K921" s="16" t="s">
        <v>1194</v>
      </c>
      <c r="L921" s="16" t="s">
        <v>2857</v>
      </c>
      <c r="M921" s="16" t="s">
        <v>1302</v>
      </c>
      <c r="N921" s="15">
        <v>13</v>
      </c>
      <c r="O921" s="15">
        <v>1978</v>
      </c>
      <c r="P921" s="15">
        <v>11</v>
      </c>
      <c r="Q921" s="16" t="s">
        <v>1343</v>
      </c>
      <c r="R921" s="18" t="s">
        <v>1344</v>
      </c>
      <c r="S921" s="54" t="s">
        <v>1345</v>
      </c>
      <c r="T921" s="54"/>
      <c r="U921" s="69">
        <v>389</v>
      </c>
      <c r="V921" s="45" t="str">
        <f t="shared" si="146"/>
        <v>活動中の生体の、変動している部分の変位量を計測する方式</v>
      </c>
      <c r="W921" s="70"/>
      <c r="X921" s="88">
        <v>911</v>
      </c>
      <c r="Y921" s="66"/>
      <c r="Z921" s="16"/>
    </row>
    <row r="922" spans="1:26" s="12" customFormat="1" ht="13.5" hidden="1" customHeight="1">
      <c r="A922" s="18">
        <v>31</v>
      </c>
      <c r="B922" s="15">
        <v>1979</v>
      </c>
      <c r="C922" s="15">
        <v>6</v>
      </c>
      <c r="D922" s="18">
        <v>2</v>
      </c>
      <c r="E922" s="15">
        <v>390</v>
      </c>
      <c r="F922" s="19" t="s">
        <v>2858</v>
      </c>
      <c r="G922" s="16" t="s">
        <v>2912</v>
      </c>
      <c r="H922" s="17"/>
      <c r="I922" s="115" t="str">
        <f t="shared" ca="1" si="152"/>
        <v>.</v>
      </c>
      <c r="J922" s="16" t="s">
        <v>2856</v>
      </c>
      <c r="K922" s="16" t="s">
        <v>1194</v>
      </c>
      <c r="L922" s="16" t="s">
        <v>2857</v>
      </c>
      <c r="M922" s="16" t="s">
        <v>7078</v>
      </c>
      <c r="N922" s="15">
        <v>13</v>
      </c>
      <c r="O922" s="15">
        <v>1978</v>
      </c>
      <c r="P922" s="15">
        <v>11</v>
      </c>
      <c r="Q922" s="16" t="s">
        <v>1343</v>
      </c>
      <c r="R922" s="18" t="s">
        <v>1344</v>
      </c>
      <c r="S922" s="54" t="s">
        <v>1345</v>
      </c>
      <c r="T922" s="54"/>
      <c r="U922" s="69">
        <v>389</v>
      </c>
      <c r="V922" s="45" t="str">
        <f t="shared" si="146"/>
        <v>[概要]司会のまとめ</v>
      </c>
      <c r="W922" s="70"/>
      <c r="X922" s="88">
        <v>912</v>
      </c>
      <c r="Y922" s="66"/>
      <c r="Z922" s="16"/>
    </row>
    <row r="923" spans="1:26" s="12" customFormat="1" ht="13.5" hidden="1" customHeight="1">
      <c r="A923" s="18">
        <v>31</v>
      </c>
      <c r="B923" s="15">
        <v>1979</v>
      </c>
      <c r="C923" s="15">
        <v>6</v>
      </c>
      <c r="D923" s="18">
        <v>3</v>
      </c>
      <c r="E923" s="15">
        <v>391</v>
      </c>
      <c r="F923" s="19" t="s">
        <v>3458</v>
      </c>
      <c r="G923" s="16" t="s">
        <v>3459</v>
      </c>
      <c r="H923" s="17"/>
      <c r="I923" s="115" t="str">
        <f t="shared" ca="1" si="152"/>
        <v>.</v>
      </c>
      <c r="J923" s="16" t="s">
        <v>2856</v>
      </c>
      <c r="K923" s="16" t="s">
        <v>1194</v>
      </c>
      <c r="L923" s="16" t="s">
        <v>2857</v>
      </c>
      <c r="M923" s="16" t="s">
        <v>1302</v>
      </c>
      <c r="N923" s="15">
        <v>13</v>
      </c>
      <c r="O923" s="15">
        <v>1978</v>
      </c>
      <c r="P923" s="15">
        <v>11</v>
      </c>
      <c r="Q923" s="16" t="s">
        <v>1343</v>
      </c>
      <c r="R923" s="18" t="s">
        <v>1344</v>
      </c>
      <c r="S923" s="54" t="s">
        <v>1345</v>
      </c>
      <c r="T923" s="54"/>
      <c r="U923" s="69">
        <v>389</v>
      </c>
      <c r="V923" s="45" t="str">
        <f t="shared" si="146"/>
        <v>精神薄弱児童・生徒の動作発現について</v>
      </c>
      <c r="W923" s="70"/>
      <c r="X923" s="88">
        <v>913</v>
      </c>
      <c r="Y923" s="66"/>
      <c r="Z923" s="16"/>
    </row>
    <row r="924" spans="1:26" s="12" customFormat="1" ht="13.5" hidden="1" customHeight="1">
      <c r="A924" s="18">
        <v>31</v>
      </c>
      <c r="B924" s="15">
        <v>1979</v>
      </c>
      <c r="C924" s="15">
        <v>6</v>
      </c>
      <c r="D924" s="18">
        <v>3</v>
      </c>
      <c r="E924" s="15">
        <v>391</v>
      </c>
      <c r="F924" s="19" t="s">
        <v>3460</v>
      </c>
      <c r="G924" s="16" t="s">
        <v>3461</v>
      </c>
      <c r="H924" s="17"/>
      <c r="I924" s="115" t="str">
        <f t="shared" ca="1" si="152"/>
        <v>.</v>
      </c>
      <c r="J924" s="16" t="s">
        <v>2856</v>
      </c>
      <c r="K924" s="16" t="s">
        <v>1194</v>
      </c>
      <c r="L924" s="16" t="s">
        <v>2857</v>
      </c>
      <c r="M924" s="16" t="s">
        <v>1302</v>
      </c>
      <c r="N924" s="15">
        <v>13</v>
      </c>
      <c r="O924" s="15">
        <v>1978</v>
      </c>
      <c r="P924" s="15">
        <v>11</v>
      </c>
      <c r="Q924" s="16" t="s">
        <v>1343</v>
      </c>
      <c r="R924" s="18" t="s">
        <v>1344</v>
      </c>
      <c r="S924" s="54" t="s">
        <v>1345</v>
      </c>
      <c r="T924" s="54"/>
      <c r="U924" s="69">
        <v>389</v>
      </c>
      <c r="V924" s="45" t="str">
        <f t="shared" si="146"/>
        <v>創造性研究と人類働態学との関連に関する調査結果　−ライフサイエンス的研究動向からみた今後の課題−</v>
      </c>
      <c r="W924" s="70"/>
      <c r="X924" s="88">
        <v>914</v>
      </c>
      <c r="Y924" s="66"/>
      <c r="Z924" s="16"/>
    </row>
    <row r="925" spans="1:26" s="12" customFormat="1" ht="13.5" hidden="1" customHeight="1">
      <c r="A925" s="18">
        <v>31</v>
      </c>
      <c r="B925" s="15">
        <v>1979</v>
      </c>
      <c r="C925" s="15">
        <v>6</v>
      </c>
      <c r="D925" s="18">
        <v>3</v>
      </c>
      <c r="E925" s="15">
        <v>391</v>
      </c>
      <c r="F925" s="19" t="s">
        <v>2858</v>
      </c>
      <c r="G925" s="16" t="s">
        <v>2869</v>
      </c>
      <c r="H925" s="17"/>
      <c r="I925" s="115" t="str">
        <f t="shared" ca="1" si="152"/>
        <v>.</v>
      </c>
      <c r="J925" s="16" t="s">
        <v>2856</v>
      </c>
      <c r="K925" s="16" t="s">
        <v>1194</v>
      </c>
      <c r="L925" s="16" t="s">
        <v>2857</v>
      </c>
      <c r="M925" s="16" t="s">
        <v>7078</v>
      </c>
      <c r="N925" s="15">
        <v>13</v>
      </c>
      <c r="O925" s="15">
        <v>1978</v>
      </c>
      <c r="P925" s="15">
        <v>11</v>
      </c>
      <c r="Q925" s="16" t="s">
        <v>1343</v>
      </c>
      <c r="R925" s="18" t="s">
        <v>1344</v>
      </c>
      <c r="S925" s="54" t="s">
        <v>1345</v>
      </c>
      <c r="T925" s="54"/>
      <c r="U925" s="69">
        <v>389</v>
      </c>
      <c r="V925" s="45" t="str">
        <f t="shared" si="146"/>
        <v>[概要]司会のまとめ</v>
      </c>
      <c r="W925" s="70"/>
      <c r="X925" s="88">
        <v>915</v>
      </c>
      <c r="Y925" s="66"/>
      <c r="Z925" s="16"/>
    </row>
    <row r="926" spans="1:26" s="12" customFormat="1" ht="13.5" hidden="1" customHeight="1">
      <c r="A926" s="18">
        <v>31</v>
      </c>
      <c r="B926" s="15">
        <v>1979</v>
      </c>
      <c r="C926" s="15">
        <v>6</v>
      </c>
      <c r="D926" s="18">
        <v>3</v>
      </c>
      <c r="E926" s="15">
        <v>391</v>
      </c>
      <c r="F926" s="19" t="s">
        <v>3462</v>
      </c>
      <c r="G926" s="16" t="s">
        <v>3463</v>
      </c>
      <c r="H926" s="17"/>
      <c r="I926" s="115" t="str">
        <f t="shared" ca="1" si="152"/>
        <v>.</v>
      </c>
      <c r="J926" s="16" t="s">
        <v>2856</v>
      </c>
      <c r="K926" s="16" t="s">
        <v>1194</v>
      </c>
      <c r="L926" s="16" t="s">
        <v>2857</v>
      </c>
      <c r="M926" s="16" t="s">
        <v>1302</v>
      </c>
      <c r="N926" s="15">
        <v>13</v>
      </c>
      <c r="O926" s="15">
        <v>1978</v>
      </c>
      <c r="P926" s="15">
        <v>11</v>
      </c>
      <c r="Q926" s="16" t="s">
        <v>1343</v>
      </c>
      <c r="R926" s="18" t="s">
        <v>1344</v>
      </c>
      <c r="S926" s="54" t="s">
        <v>1345</v>
      </c>
      <c r="T926" s="54"/>
      <c r="U926" s="69">
        <v>389</v>
      </c>
      <c r="V926" s="45" t="str">
        <f t="shared" si="146"/>
        <v>車両内の人間行動の観察</v>
      </c>
      <c r="W926" s="70"/>
      <c r="X926" s="88">
        <v>916</v>
      </c>
      <c r="Y926" s="66"/>
      <c r="Z926" s="16"/>
    </row>
    <row r="927" spans="1:26" s="12" customFormat="1" ht="13.5" hidden="1" customHeight="1">
      <c r="A927" s="18">
        <v>31</v>
      </c>
      <c r="B927" s="15">
        <v>1979</v>
      </c>
      <c r="C927" s="15">
        <v>6</v>
      </c>
      <c r="D927" s="18">
        <v>3</v>
      </c>
      <c r="E927" s="15">
        <v>391</v>
      </c>
      <c r="F927" s="19" t="s">
        <v>3464</v>
      </c>
      <c r="G927" s="16" t="s">
        <v>3465</v>
      </c>
      <c r="H927" s="17"/>
      <c r="I927" s="115" t="str">
        <f t="shared" ca="1" si="152"/>
        <v>.</v>
      </c>
      <c r="J927" s="16" t="s">
        <v>2856</v>
      </c>
      <c r="K927" s="16" t="s">
        <v>1194</v>
      </c>
      <c r="L927" s="16" t="s">
        <v>2857</v>
      </c>
      <c r="M927" s="16" t="s">
        <v>1302</v>
      </c>
      <c r="N927" s="15">
        <v>13</v>
      </c>
      <c r="O927" s="15">
        <v>1978</v>
      </c>
      <c r="P927" s="15">
        <v>11</v>
      </c>
      <c r="Q927" s="16" t="s">
        <v>1343</v>
      </c>
      <c r="R927" s="18" t="s">
        <v>1344</v>
      </c>
      <c r="S927" s="54" t="s">
        <v>1345</v>
      </c>
      <c r="T927" s="54"/>
      <c r="U927" s="69">
        <v>389</v>
      </c>
      <c r="V927" s="45" t="str">
        <f t="shared" si="146"/>
        <v>操作と行為のステレオタイプ</v>
      </c>
      <c r="W927" s="70"/>
      <c r="X927" s="88">
        <v>917</v>
      </c>
      <c r="Y927" s="66"/>
      <c r="Z927" s="16"/>
    </row>
    <row r="928" spans="1:26" s="12" customFormat="1" ht="13.5" hidden="1" customHeight="1">
      <c r="A928" s="18">
        <v>31</v>
      </c>
      <c r="B928" s="15">
        <v>1979</v>
      </c>
      <c r="C928" s="15">
        <v>6</v>
      </c>
      <c r="D928" s="18">
        <v>3</v>
      </c>
      <c r="E928" s="15">
        <v>391</v>
      </c>
      <c r="F928" s="19" t="s">
        <v>3466</v>
      </c>
      <c r="G928" s="16" t="s">
        <v>3467</v>
      </c>
      <c r="H928" s="17"/>
      <c r="I928" s="115" t="str">
        <f t="shared" ca="1" si="152"/>
        <v>.</v>
      </c>
      <c r="J928" s="16" t="s">
        <v>2856</v>
      </c>
      <c r="K928" s="16" t="s">
        <v>1194</v>
      </c>
      <c r="L928" s="16" t="s">
        <v>2857</v>
      </c>
      <c r="M928" s="16" t="s">
        <v>1302</v>
      </c>
      <c r="N928" s="15">
        <v>13</v>
      </c>
      <c r="O928" s="15">
        <v>1978</v>
      </c>
      <c r="P928" s="15">
        <v>11</v>
      </c>
      <c r="Q928" s="16" t="s">
        <v>1343</v>
      </c>
      <c r="R928" s="18" t="s">
        <v>1344</v>
      </c>
      <c r="S928" s="54" t="s">
        <v>1345</v>
      </c>
      <c r="T928" s="54"/>
      <c r="U928" s="69">
        <v>389</v>
      </c>
      <c r="V928" s="45" t="str">
        <f t="shared" si="146"/>
        <v>作業者の副次行動からみた一連作業時間</v>
      </c>
      <c r="W928" s="70"/>
      <c r="X928" s="88">
        <v>918</v>
      </c>
      <c r="Y928" s="66"/>
      <c r="Z928" s="16"/>
    </row>
    <row r="929" spans="1:26" s="12" customFormat="1" ht="13.5" hidden="1" customHeight="1">
      <c r="A929" s="18">
        <v>31</v>
      </c>
      <c r="B929" s="15">
        <v>1979</v>
      </c>
      <c r="C929" s="15">
        <v>6</v>
      </c>
      <c r="D929" s="18">
        <v>3</v>
      </c>
      <c r="E929" s="15">
        <v>391</v>
      </c>
      <c r="F929" s="19" t="s">
        <v>2858</v>
      </c>
      <c r="G929" s="16" t="s">
        <v>3102</v>
      </c>
      <c r="H929" s="17"/>
      <c r="I929" s="115" t="str">
        <f t="shared" ca="1" si="152"/>
        <v>.</v>
      </c>
      <c r="J929" s="16" t="s">
        <v>2856</v>
      </c>
      <c r="K929" s="16" t="s">
        <v>1194</v>
      </c>
      <c r="L929" s="16" t="s">
        <v>2857</v>
      </c>
      <c r="M929" s="16" t="s">
        <v>7078</v>
      </c>
      <c r="N929" s="15">
        <v>13</v>
      </c>
      <c r="O929" s="15">
        <v>1978</v>
      </c>
      <c r="P929" s="15">
        <v>11</v>
      </c>
      <c r="Q929" s="16" t="s">
        <v>1343</v>
      </c>
      <c r="R929" s="18" t="s">
        <v>1344</v>
      </c>
      <c r="S929" s="54" t="s">
        <v>1345</v>
      </c>
      <c r="T929" s="54"/>
      <c r="U929" s="69">
        <v>389</v>
      </c>
      <c r="V929" s="45" t="str">
        <f t="shared" si="146"/>
        <v>[概要]司会のまとめ</v>
      </c>
      <c r="W929" s="70"/>
      <c r="X929" s="88">
        <v>919</v>
      </c>
      <c r="Y929" s="66"/>
      <c r="Z929" s="16"/>
    </row>
    <row r="930" spans="1:26" s="12" customFormat="1" ht="13.5" hidden="1" customHeight="1">
      <c r="A930" s="18">
        <v>31</v>
      </c>
      <c r="B930" s="15">
        <v>1979</v>
      </c>
      <c r="C930" s="15">
        <v>6</v>
      </c>
      <c r="D930" s="18">
        <v>4</v>
      </c>
      <c r="E930" s="15">
        <v>392</v>
      </c>
      <c r="F930" s="19" t="s">
        <v>3468</v>
      </c>
      <c r="G930" s="16" t="s">
        <v>3469</v>
      </c>
      <c r="H930" s="17"/>
      <c r="I930" s="115" t="str">
        <f t="shared" ca="1" si="152"/>
        <v>.</v>
      </c>
      <c r="J930" s="16" t="s">
        <v>2856</v>
      </c>
      <c r="K930" s="16" t="s">
        <v>1194</v>
      </c>
      <c r="L930" s="16" t="s">
        <v>2857</v>
      </c>
      <c r="M930" s="16" t="s">
        <v>1302</v>
      </c>
      <c r="N930" s="15">
        <v>13</v>
      </c>
      <c r="O930" s="15">
        <v>1978</v>
      </c>
      <c r="P930" s="15">
        <v>11</v>
      </c>
      <c r="Q930" s="16" t="s">
        <v>1343</v>
      </c>
      <c r="R930" s="18" t="s">
        <v>1344</v>
      </c>
      <c r="S930" s="54" t="s">
        <v>1345</v>
      </c>
      <c r="T930" s="54"/>
      <c r="U930" s="69">
        <v>389</v>
      </c>
      <c r="V930" s="45" t="str">
        <f t="shared" si="146"/>
        <v>体力の学校差</v>
      </c>
      <c r="W930" s="70"/>
      <c r="X930" s="88">
        <v>920</v>
      </c>
      <c r="Y930" s="66"/>
      <c r="Z930" s="16"/>
    </row>
    <row r="931" spans="1:26" s="12" customFormat="1" ht="13.5" hidden="1" customHeight="1">
      <c r="A931" s="18">
        <v>31</v>
      </c>
      <c r="B931" s="15">
        <v>1979</v>
      </c>
      <c r="C931" s="15">
        <v>6</v>
      </c>
      <c r="D931" s="18">
        <v>4</v>
      </c>
      <c r="E931" s="15">
        <v>392</v>
      </c>
      <c r="F931" s="19" t="s">
        <v>3470</v>
      </c>
      <c r="G931" s="16" t="s">
        <v>3471</v>
      </c>
      <c r="H931" s="17"/>
      <c r="I931" s="115" t="str">
        <f t="shared" ca="1" si="152"/>
        <v>.</v>
      </c>
      <c r="J931" s="16" t="s">
        <v>2856</v>
      </c>
      <c r="K931" s="16" t="s">
        <v>1194</v>
      </c>
      <c r="L931" s="16" t="s">
        <v>2857</v>
      </c>
      <c r="M931" s="16" t="s">
        <v>1302</v>
      </c>
      <c r="N931" s="15">
        <v>13</v>
      </c>
      <c r="O931" s="15">
        <v>1978</v>
      </c>
      <c r="P931" s="15">
        <v>11</v>
      </c>
      <c r="Q931" s="16" t="s">
        <v>1343</v>
      </c>
      <c r="R931" s="18" t="s">
        <v>1344</v>
      </c>
      <c r="S931" s="54" t="s">
        <v>1345</v>
      </c>
      <c r="T931" s="54"/>
      <c r="U931" s="69">
        <v>389</v>
      </c>
      <c r="V931" s="45" t="str">
        <f t="shared" si="146"/>
        <v>女子事務作業者の生活と体力</v>
      </c>
      <c r="W931" s="70"/>
      <c r="X931" s="88">
        <v>921</v>
      </c>
      <c r="Y931" s="66"/>
      <c r="Z931" s="16"/>
    </row>
    <row r="932" spans="1:26" s="12" customFormat="1" ht="13.5" hidden="1" customHeight="1">
      <c r="A932" s="18">
        <v>31</v>
      </c>
      <c r="B932" s="15">
        <v>1979</v>
      </c>
      <c r="C932" s="15">
        <v>6</v>
      </c>
      <c r="D932" s="18">
        <v>4</v>
      </c>
      <c r="E932" s="15">
        <v>392</v>
      </c>
      <c r="F932" s="19" t="s">
        <v>3472</v>
      </c>
      <c r="G932" s="16" t="s">
        <v>3473</v>
      </c>
      <c r="H932" s="17"/>
      <c r="I932" s="115" t="str">
        <f t="shared" ca="1" si="152"/>
        <v>.</v>
      </c>
      <c r="J932" s="16" t="s">
        <v>2856</v>
      </c>
      <c r="K932" s="16" t="s">
        <v>1194</v>
      </c>
      <c r="L932" s="16" t="s">
        <v>2857</v>
      </c>
      <c r="M932" s="16" t="s">
        <v>1302</v>
      </c>
      <c r="N932" s="15">
        <v>13</v>
      </c>
      <c r="O932" s="15">
        <v>1978</v>
      </c>
      <c r="P932" s="15">
        <v>11</v>
      </c>
      <c r="Q932" s="16" t="s">
        <v>1343</v>
      </c>
      <c r="R932" s="18" t="s">
        <v>1344</v>
      </c>
      <c r="S932" s="54" t="s">
        <v>1345</v>
      </c>
      <c r="T932" s="54"/>
      <c r="U932" s="69">
        <v>389</v>
      </c>
      <c r="V932" s="45" t="str">
        <f t="shared" si="146"/>
        <v>心拍応答を指標とした階段登高の運動処方</v>
      </c>
      <c r="W932" s="70"/>
      <c r="X932" s="88">
        <v>922</v>
      </c>
      <c r="Y932" s="66"/>
      <c r="Z932" s="16"/>
    </row>
    <row r="933" spans="1:26" s="12" customFormat="1" ht="13.5" hidden="1" customHeight="1">
      <c r="A933" s="18">
        <v>31</v>
      </c>
      <c r="B933" s="15">
        <v>1979</v>
      </c>
      <c r="C933" s="15">
        <v>6</v>
      </c>
      <c r="D933" s="18">
        <v>4</v>
      </c>
      <c r="E933" s="15">
        <v>392</v>
      </c>
      <c r="F933" s="19" t="s">
        <v>3474</v>
      </c>
      <c r="G933" s="16" t="s">
        <v>3475</v>
      </c>
      <c r="H933" s="17"/>
      <c r="I933" s="115" t="str">
        <f t="shared" ca="1" si="152"/>
        <v>.</v>
      </c>
      <c r="J933" s="16" t="s">
        <v>2856</v>
      </c>
      <c r="K933" s="16" t="s">
        <v>1194</v>
      </c>
      <c r="L933" s="16" t="s">
        <v>2857</v>
      </c>
      <c r="M933" s="16" t="s">
        <v>1302</v>
      </c>
      <c r="N933" s="15">
        <v>13</v>
      </c>
      <c r="O933" s="15">
        <v>1978</v>
      </c>
      <c r="P933" s="15">
        <v>11</v>
      </c>
      <c r="Q933" s="16" t="s">
        <v>1343</v>
      </c>
      <c r="R933" s="18" t="s">
        <v>1344</v>
      </c>
      <c r="S933" s="54" t="s">
        <v>1345</v>
      </c>
      <c r="T933" s="54"/>
      <c r="U933" s="69">
        <v>389</v>
      </c>
      <c r="V933" s="45" t="str">
        <f t="shared" si="146"/>
        <v>運動中の血圧と脈拍数の関係</v>
      </c>
      <c r="W933" s="70"/>
      <c r="X933" s="88">
        <v>923</v>
      </c>
      <c r="Y933" s="66"/>
      <c r="Z933" s="16"/>
    </row>
    <row r="934" spans="1:26" s="12" customFormat="1" ht="13.5" hidden="1" customHeight="1">
      <c r="A934" s="18">
        <v>31</v>
      </c>
      <c r="B934" s="15">
        <v>1979</v>
      </c>
      <c r="C934" s="15">
        <v>6</v>
      </c>
      <c r="D934" s="18">
        <v>4</v>
      </c>
      <c r="E934" s="15">
        <v>392</v>
      </c>
      <c r="F934" s="19" t="s">
        <v>2858</v>
      </c>
      <c r="G934" s="16" t="s">
        <v>3476</v>
      </c>
      <c r="H934" s="17"/>
      <c r="I934" s="115" t="str">
        <f t="shared" ca="1" si="152"/>
        <v>.</v>
      </c>
      <c r="J934" s="16" t="s">
        <v>2856</v>
      </c>
      <c r="K934" s="16" t="s">
        <v>1194</v>
      </c>
      <c r="L934" s="16" t="s">
        <v>2857</v>
      </c>
      <c r="M934" s="16" t="s">
        <v>7078</v>
      </c>
      <c r="N934" s="15">
        <v>13</v>
      </c>
      <c r="O934" s="15">
        <v>1978</v>
      </c>
      <c r="P934" s="15">
        <v>11</v>
      </c>
      <c r="Q934" s="16" t="s">
        <v>1343</v>
      </c>
      <c r="R934" s="18" t="s">
        <v>1344</v>
      </c>
      <c r="S934" s="54" t="s">
        <v>1345</v>
      </c>
      <c r="T934" s="54"/>
      <c r="U934" s="69">
        <v>389</v>
      </c>
      <c r="V934" s="45" t="str">
        <f t="shared" si="146"/>
        <v>[概要]司会のまとめ</v>
      </c>
      <c r="W934" s="70"/>
      <c r="X934" s="88">
        <v>924</v>
      </c>
      <c r="Y934" s="66"/>
      <c r="Z934" s="16"/>
    </row>
    <row r="935" spans="1:26" s="12" customFormat="1" ht="13.5" hidden="1" customHeight="1">
      <c r="A935" s="18">
        <v>31</v>
      </c>
      <c r="B935" s="15">
        <v>1979</v>
      </c>
      <c r="C935" s="15">
        <v>6</v>
      </c>
      <c r="D935" s="18">
        <v>4</v>
      </c>
      <c r="E935" s="15">
        <v>392</v>
      </c>
      <c r="F935" s="19" t="s">
        <v>3477</v>
      </c>
      <c r="G935" s="16" t="s">
        <v>3478</v>
      </c>
      <c r="H935" s="17"/>
      <c r="I935" s="115" t="str">
        <f t="shared" ca="1" si="152"/>
        <v>.</v>
      </c>
      <c r="J935" s="16" t="s">
        <v>2856</v>
      </c>
      <c r="K935" s="16" t="s">
        <v>1194</v>
      </c>
      <c r="L935" s="16" t="s">
        <v>2857</v>
      </c>
      <c r="M935" s="16" t="s">
        <v>1302</v>
      </c>
      <c r="N935" s="15">
        <v>13</v>
      </c>
      <c r="O935" s="15">
        <v>1978</v>
      </c>
      <c r="P935" s="15">
        <v>11</v>
      </c>
      <c r="Q935" s="16" t="s">
        <v>1343</v>
      </c>
      <c r="R935" s="18" t="s">
        <v>1344</v>
      </c>
      <c r="S935" s="54" t="s">
        <v>1345</v>
      </c>
      <c r="T935" s="54"/>
      <c r="U935" s="69">
        <v>389</v>
      </c>
      <c r="V935" s="45" t="str">
        <f t="shared" si="146"/>
        <v>最近の化学工場従業員のエネルギー消費量について</v>
      </c>
      <c r="W935" s="70"/>
      <c r="X935" s="88">
        <v>925</v>
      </c>
      <c r="Y935" s="66"/>
      <c r="Z935" s="16"/>
    </row>
    <row r="936" spans="1:26" s="12" customFormat="1" ht="13.5" hidden="1" customHeight="1">
      <c r="A936" s="18">
        <v>31</v>
      </c>
      <c r="B936" s="15">
        <v>1979</v>
      </c>
      <c r="C936" s="15">
        <v>6</v>
      </c>
      <c r="D936" s="18">
        <v>4</v>
      </c>
      <c r="E936" s="15">
        <v>392</v>
      </c>
      <c r="F936" s="19" t="s">
        <v>3479</v>
      </c>
      <c r="G936" s="16" t="s">
        <v>3480</v>
      </c>
      <c r="H936" s="17"/>
      <c r="I936" s="115" t="str">
        <f t="shared" ca="1" si="152"/>
        <v>.</v>
      </c>
      <c r="J936" s="16" t="s">
        <v>2856</v>
      </c>
      <c r="K936" s="16" t="s">
        <v>1194</v>
      </c>
      <c r="L936" s="16" t="s">
        <v>2857</v>
      </c>
      <c r="M936" s="16" t="s">
        <v>1302</v>
      </c>
      <c r="N936" s="15">
        <v>13</v>
      </c>
      <c r="O936" s="15">
        <v>1978</v>
      </c>
      <c r="P936" s="15">
        <v>11</v>
      </c>
      <c r="Q936" s="16" t="s">
        <v>1343</v>
      </c>
      <c r="R936" s="18" t="s">
        <v>1344</v>
      </c>
      <c r="S936" s="54" t="s">
        <v>1345</v>
      </c>
      <c r="T936" s="54"/>
      <c r="U936" s="69">
        <v>389</v>
      </c>
      <c r="V936" s="45" t="str">
        <f t="shared" si="146"/>
        <v>大学女子運動部員の摂取エネルギーの分類</v>
      </c>
      <c r="W936" s="70"/>
      <c r="X936" s="88">
        <v>926</v>
      </c>
      <c r="Y936" s="66"/>
      <c r="Z936" s="16"/>
    </row>
    <row r="937" spans="1:26" s="12" customFormat="1" ht="13.5" hidden="1" customHeight="1">
      <c r="A937" s="18">
        <v>31</v>
      </c>
      <c r="B937" s="15">
        <v>1979</v>
      </c>
      <c r="C937" s="15">
        <v>6</v>
      </c>
      <c r="D937" s="18">
        <v>4</v>
      </c>
      <c r="E937" s="15">
        <v>392</v>
      </c>
      <c r="F937" s="19" t="s">
        <v>3481</v>
      </c>
      <c r="G937" s="16" t="s">
        <v>3482</v>
      </c>
      <c r="H937" s="17"/>
      <c r="I937" s="115" t="str">
        <f t="shared" ca="1" si="152"/>
        <v>.</v>
      </c>
      <c r="J937" s="16" t="s">
        <v>2856</v>
      </c>
      <c r="K937" s="16" t="s">
        <v>1194</v>
      </c>
      <c r="L937" s="16" t="s">
        <v>2857</v>
      </c>
      <c r="M937" s="16" t="s">
        <v>1302</v>
      </c>
      <c r="N937" s="15">
        <v>13</v>
      </c>
      <c r="O937" s="15">
        <v>1978</v>
      </c>
      <c r="P937" s="15">
        <v>11</v>
      </c>
      <c r="Q937" s="16" t="s">
        <v>1343</v>
      </c>
      <c r="R937" s="18" t="s">
        <v>1344</v>
      </c>
      <c r="S937" s="54" t="s">
        <v>1345</v>
      </c>
      <c r="T937" s="54"/>
      <c r="U937" s="69">
        <v>389</v>
      </c>
      <c r="V937" s="45" t="str">
        <f t="shared" si="146"/>
        <v>心身反応としての血圧・脉拍の連続記録</v>
      </c>
      <c r="W937" s="70"/>
      <c r="X937" s="88">
        <v>927</v>
      </c>
      <c r="Y937" s="66"/>
      <c r="Z937" s="16"/>
    </row>
    <row r="938" spans="1:26" s="12" customFormat="1" ht="13.5" hidden="1" customHeight="1">
      <c r="A938" s="18">
        <v>31</v>
      </c>
      <c r="B938" s="15">
        <v>1979</v>
      </c>
      <c r="C938" s="15">
        <v>6</v>
      </c>
      <c r="D938" s="18">
        <v>4</v>
      </c>
      <c r="E938" s="15">
        <v>392</v>
      </c>
      <c r="F938" s="19" t="s">
        <v>3483</v>
      </c>
      <c r="G938" s="16" t="s">
        <v>3484</v>
      </c>
      <c r="H938" s="17"/>
      <c r="I938" s="115" t="str">
        <f t="shared" ca="1" si="152"/>
        <v>.</v>
      </c>
      <c r="J938" s="16" t="s">
        <v>2856</v>
      </c>
      <c r="K938" s="16" t="s">
        <v>1194</v>
      </c>
      <c r="L938" s="16" t="s">
        <v>2857</v>
      </c>
      <c r="M938" s="16" t="s">
        <v>1302</v>
      </c>
      <c r="N938" s="15">
        <v>13</v>
      </c>
      <c r="O938" s="15">
        <v>1978</v>
      </c>
      <c r="P938" s="15">
        <v>11</v>
      </c>
      <c r="Q938" s="16" t="s">
        <v>1343</v>
      </c>
      <c r="R938" s="18" t="s">
        <v>1344</v>
      </c>
      <c r="S938" s="54" t="s">
        <v>1345</v>
      </c>
      <c r="T938" s="54"/>
      <c r="U938" s="69">
        <v>389</v>
      </c>
      <c r="V938" s="45" t="str">
        <f t="shared" si="146"/>
        <v>夜勤者の睡眠時間の調整範囲について</v>
      </c>
      <c r="W938" s="70"/>
      <c r="X938" s="88">
        <v>928</v>
      </c>
      <c r="Y938" s="66"/>
      <c r="Z938" s="16"/>
    </row>
    <row r="939" spans="1:26" s="12" customFormat="1" ht="13.5" hidden="1" customHeight="1">
      <c r="A939" s="18">
        <v>31</v>
      </c>
      <c r="B939" s="15">
        <v>1979</v>
      </c>
      <c r="C939" s="15">
        <v>6</v>
      </c>
      <c r="D939" s="18">
        <v>5</v>
      </c>
      <c r="E939" s="15">
        <v>393</v>
      </c>
      <c r="F939" s="19" t="s">
        <v>2858</v>
      </c>
      <c r="G939" s="16" t="s">
        <v>3133</v>
      </c>
      <c r="H939" s="17"/>
      <c r="I939" s="115" t="str">
        <f t="shared" ca="1" si="152"/>
        <v>.</v>
      </c>
      <c r="J939" s="16" t="s">
        <v>2856</v>
      </c>
      <c r="K939" s="16" t="s">
        <v>1194</v>
      </c>
      <c r="L939" s="16" t="s">
        <v>2857</v>
      </c>
      <c r="M939" s="16" t="s">
        <v>7078</v>
      </c>
      <c r="N939" s="15">
        <v>13</v>
      </c>
      <c r="O939" s="15">
        <v>1978</v>
      </c>
      <c r="P939" s="15">
        <v>11</v>
      </c>
      <c r="Q939" s="16" t="s">
        <v>1343</v>
      </c>
      <c r="R939" s="18" t="s">
        <v>1344</v>
      </c>
      <c r="S939" s="54" t="s">
        <v>1345</v>
      </c>
      <c r="T939" s="54"/>
      <c r="U939" s="69">
        <v>389</v>
      </c>
      <c r="V939" s="45" t="str">
        <f t="shared" si="146"/>
        <v>[概要]司会のまとめ</v>
      </c>
      <c r="W939" s="70"/>
      <c r="X939" s="88">
        <v>929</v>
      </c>
      <c r="Y939" s="66"/>
      <c r="Z939" s="16"/>
    </row>
    <row r="940" spans="1:26" s="12" customFormat="1" ht="13.5" hidden="1" customHeight="1">
      <c r="A940" s="18">
        <v>31</v>
      </c>
      <c r="B940" s="15">
        <v>1979</v>
      </c>
      <c r="C940" s="15">
        <v>6</v>
      </c>
      <c r="D940" s="18">
        <v>5</v>
      </c>
      <c r="E940" s="15">
        <v>393</v>
      </c>
      <c r="F940" s="18" t="s">
        <v>7037</v>
      </c>
      <c r="G940" s="16" t="s">
        <v>3096</v>
      </c>
      <c r="H940" s="17"/>
      <c r="I940" s="115" t="str">
        <f t="shared" ca="1" si="152"/>
        <v>.</v>
      </c>
      <c r="J940" s="21" t="s">
        <v>1287</v>
      </c>
      <c r="K940" s="16" t="s">
        <v>1194</v>
      </c>
      <c r="L940" s="16" t="s">
        <v>7004</v>
      </c>
      <c r="M940" s="16" t="s">
        <v>7078</v>
      </c>
      <c r="N940" s="15">
        <v>13</v>
      </c>
      <c r="O940" s="15">
        <v>1978</v>
      </c>
      <c r="P940" s="15">
        <v>11</v>
      </c>
      <c r="Q940" s="16" t="s">
        <v>1343</v>
      </c>
      <c r="R940" s="18" t="s">
        <v>1344</v>
      </c>
      <c r="S940" s="54" t="s">
        <v>1345</v>
      </c>
      <c r="T940" s="54"/>
      <c r="U940" s="69">
        <v>389</v>
      </c>
      <c r="V940" s="45" t="str">
        <f t="shared" si="146"/>
        <v>ヒトの生理反応と被服：司会のまとめ</v>
      </c>
      <c r="W940" s="70"/>
      <c r="X940" s="88">
        <v>930</v>
      </c>
      <c r="Y940" s="66"/>
      <c r="Z940" s="16"/>
    </row>
    <row r="941" spans="1:26" s="12" customFormat="1" ht="13.5" hidden="1" customHeight="1">
      <c r="A941" s="18">
        <v>31</v>
      </c>
      <c r="B941" s="15">
        <v>1979</v>
      </c>
      <c r="C941" s="15">
        <v>6</v>
      </c>
      <c r="D941" s="18">
        <v>5</v>
      </c>
      <c r="E941" s="15">
        <v>393</v>
      </c>
      <c r="F941" s="19" t="s">
        <v>3486</v>
      </c>
      <c r="G941" s="16" t="s">
        <v>3487</v>
      </c>
      <c r="H941" s="17" t="s">
        <v>3485</v>
      </c>
      <c r="I941" s="115" t="str">
        <f t="shared" ca="1" si="152"/>
        <v>.</v>
      </c>
      <c r="J941" s="21" t="s">
        <v>1287</v>
      </c>
      <c r="K941" s="16" t="s">
        <v>1194</v>
      </c>
      <c r="L941" s="16" t="s">
        <v>2918</v>
      </c>
      <c r="M941" s="16" t="s">
        <v>1302</v>
      </c>
      <c r="N941" s="15">
        <v>13</v>
      </c>
      <c r="O941" s="15">
        <v>1978</v>
      </c>
      <c r="P941" s="15">
        <v>11</v>
      </c>
      <c r="Q941" s="16" t="s">
        <v>1343</v>
      </c>
      <c r="R941" s="18" t="s">
        <v>1344</v>
      </c>
      <c r="S941" s="54" t="s">
        <v>1345</v>
      </c>
      <c r="T941" s="54"/>
      <c r="U941" s="69">
        <v>389</v>
      </c>
      <c r="V941" s="45" t="str">
        <f t="shared" si="146"/>
        <v>ヒトの生理反応と被服発汗と被服</v>
      </c>
      <c r="W941" s="70"/>
      <c r="X941" s="88">
        <v>931</v>
      </c>
      <c r="Y941" s="66"/>
      <c r="Z941" s="16"/>
    </row>
    <row r="942" spans="1:26" s="12" customFormat="1" ht="13.5" hidden="1" customHeight="1">
      <c r="A942" s="18">
        <v>31</v>
      </c>
      <c r="B942" s="15">
        <v>1979</v>
      </c>
      <c r="C942" s="15">
        <v>6</v>
      </c>
      <c r="D942" s="18">
        <v>5</v>
      </c>
      <c r="E942" s="15">
        <v>393</v>
      </c>
      <c r="F942" s="19" t="s">
        <v>3488</v>
      </c>
      <c r="G942" s="16" t="s">
        <v>3489</v>
      </c>
      <c r="H942" s="17" t="s">
        <v>3485</v>
      </c>
      <c r="I942" s="115" t="str">
        <f t="shared" ca="1" si="152"/>
        <v>.</v>
      </c>
      <c r="J942" s="21" t="s">
        <v>1287</v>
      </c>
      <c r="K942" s="16" t="s">
        <v>1194</v>
      </c>
      <c r="L942" s="16" t="s">
        <v>2918</v>
      </c>
      <c r="M942" s="16" t="s">
        <v>1302</v>
      </c>
      <c r="N942" s="15">
        <v>13</v>
      </c>
      <c r="O942" s="15">
        <v>1978</v>
      </c>
      <c r="P942" s="15">
        <v>11</v>
      </c>
      <c r="Q942" s="16" t="s">
        <v>1343</v>
      </c>
      <c r="R942" s="18" t="s">
        <v>1344</v>
      </c>
      <c r="S942" s="54" t="s">
        <v>1345</v>
      </c>
      <c r="T942" s="54"/>
      <c r="U942" s="69">
        <v>389</v>
      </c>
      <c r="V942" s="45" t="str">
        <f t="shared" ref="V942:V1004" si="153">$H942&amp;$F942</f>
        <v>ヒトの生理反応と被服哺乳動物の被毛と体温調節反応</v>
      </c>
      <c r="W942" s="70"/>
      <c r="X942" s="88">
        <v>932</v>
      </c>
      <c r="Y942" s="66"/>
      <c r="Z942" s="16"/>
    </row>
    <row r="943" spans="1:26" s="12" customFormat="1" ht="13.5" hidden="1" customHeight="1">
      <c r="A943" s="18">
        <v>31</v>
      </c>
      <c r="B943" s="15">
        <v>1979</v>
      </c>
      <c r="C943" s="15">
        <v>6</v>
      </c>
      <c r="D943" s="18">
        <v>6</v>
      </c>
      <c r="E943" s="15">
        <v>394</v>
      </c>
      <c r="F943" s="18" t="s">
        <v>7036</v>
      </c>
      <c r="G943" s="16" t="s">
        <v>3490</v>
      </c>
      <c r="H943" s="17"/>
      <c r="I943" s="115" t="str">
        <f t="shared" ca="1" si="152"/>
        <v>.</v>
      </c>
      <c r="J943" s="21" t="s">
        <v>1287</v>
      </c>
      <c r="K943" s="16" t="s">
        <v>1194</v>
      </c>
      <c r="L943" s="16" t="s">
        <v>7004</v>
      </c>
      <c r="M943" s="16" t="s">
        <v>7078</v>
      </c>
      <c r="N943" s="15">
        <v>13</v>
      </c>
      <c r="O943" s="15">
        <v>1978</v>
      </c>
      <c r="P943" s="15">
        <v>11</v>
      </c>
      <c r="Q943" s="16" t="s">
        <v>1343</v>
      </c>
      <c r="R943" s="18" t="s">
        <v>1344</v>
      </c>
      <c r="S943" s="54" t="s">
        <v>1345</v>
      </c>
      <c r="T943" s="54"/>
      <c r="U943" s="69">
        <v>389</v>
      </c>
      <c r="V943" s="45" t="str">
        <f t="shared" si="153"/>
        <v>ヒトの体内時計と社会生活：司会のまとめ</v>
      </c>
      <c r="W943" s="70"/>
      <c r="X943" s="88">
        <v>933</v>
      </c>
      <c r="Y943" s="66"/>
      <c r="Z943" s="16"/>
    </row>
    <row r="944" spans="1:26" s="12" customFormat="1" ht="13.5" hidden="1" customHeight="1">
      <c r="A944" s="18">
        <v>31</v>
      </c>
      <c r="B944" s="15">
        <v>1979</v>
      </c>
      <c r="C944" s="15">
        <v>6</v>
      </c>
      <c r="D944" s="18">
        <v>6</v>
      </c>
      <c r="E944" s="15">
        <v>394</v>
      </c>
      <c r="F944" s="19" t="s">
        <v>3491</v>
      </c>
      <c r="G944" s="16" t="s">
        <v>3492</v>
      </c>
      <c r="H944" s="17" t="s">
        <v>1346</v>
      </c>
      <c r="I944" s="115" t="str">
        <f t="shared" ca="1" si="152"/>
        <v>.</v>
      </c>
      <c r="J944" s="21" t="s">
        <v>1287</v>
      </c>
      <c r="K944" s="16" t="s">
        <v>1194</v>
      </c>
      <c r="L944" s="16" t="s">
        <v>2918</v>
      </c>
      <c r="M944" s="16" t="s">
        <v>1302</v>
      </c>
      <c r="N944" s="15">
        <v>13</v>
      </c>
      <c r="O944" s="15">
        <v>1978</v>
      </c>
      <c r="P944" s="15">
        <v>11</v>
      </c>
      <c r="Q944" s="16" t="s">
        <v>1343</v>
      </c>
      <c r="R944" s="18" t="s">
        <v>1344</v>
      </c>
      <c r="S944" s="54" t="s">
        <v>1345</v>
      </c>
      <c r="T944" s="54"/>
      <c r="U944" s="69">
        <v>389</v>
      </c>
      <c r="V944" s="45" t="str">
        <f t="shared" si="153"/>
        <v>ヒトの体内時計と社会生活ヒトの体内時計の基本的性格</v>
      </c>
      <c r="W944" s="70"/>
      <c r="X944" s="88">
        <v>934</v>
      </c>
      <c r="Y944" s="66"/>
      <c r="Z944" s="16"/>
    </row>
    <row r="945" spans="1:26" s="12" customFormat="1" ht="13.5" hidden="1" customHeight="1">
      <c r="A945" s="18">
        <v>31</v>
      </c>
      <c r="B945" s="15">
        <v>1979</v>
      </c>
      <c r="C945" s="15">
        <v>6</v>
      </c>
      <c r="D945" s="18">
        <v>6</v>
      </c>
      <c r="E945" s="15">
        <v>394</v>
      </c>
      <c r="F945" s="19" t="s">
        <v>3493</v>
      </c>
      <c r="G945" s="16" t="s">
        <v>3494</v>
      </c>
      <c r="H945" s="17" t="s">
        <v>1346</v>
      </c>
      <c r="I945" s="115" t="str">
        <f t="shared" ca="1" si="152"/>
        <v>.</v>
      </c>
      <c r="J945" s="21" t="s">
        <v>1287</v>
      </c>
      <c r="K945" s="16" t="s">
        <v>1194</v>
      </c>
      <c r="L945" s="16" t="s">
        <v>2918</v>
      </c>
      <c r="M945" s="16" t="s">
        <v>1302</v>
      </c>
      <c r="N945" s="15">
        <v>13</v>
      </c>
      <c r="O945" s="15">
        <v>1978</v>
      </c>
      <c r="P945" s="15">
        <v>11</v>
      </c>
      <c r="Q945" s="16" t="s">
        <v>1343</v>
      </c>
      <c r="R945" s="18" t="s">
        <v>1344</v>
      </c>
      <c r="S945" s="54" t="s">
        <v>1345</v>
      </c>
      <c r="T945" s="54"/>
      <c r="U945" s="69">
        <v>389</v>
      </c>
      <c r="V945" s="45" t="str">
        <f t="shared" si="153"/>
        <v>ヒトの体内時計と社会生活交代制勤務のジレンマ</v>
      </c>
      <c r="W945" s="70"/>
      <c r="X945" s="88">
        <v>935</v>
      </c>
      <c r="Y945" s="66"/>
      <c r="Z945" s="16"/>
    </row>
    <row r="946" spans="1:26" s="12" customFormat="1" ht="13.5" hidden="1" customHeight="1">
      <c r="A946" s="18">
        <v>31</v>
      </c>
      <c r="B946" s="15">
        <v>1979</v>
      </c>
      <c r="C946" s="15">
        <v>6</v>
      </c>
      <c r="D946" s="18">
        <v>6</v>
      </c>
      <c r="E946" s="15">
        <v>394</v>
      </c>
      <c r="F946" s="19" t="s">
        <v>3495</v>
      </c>
      <c r="G946" s="16" t="s">
        <v>3406</v>
      </c>
      <c r="H946" s="17" t="s">
        <v>1346</v>
      </c>
      <c r="I946" s="115" t="str">
        <f t="shared" ca="1" si="152"/>
        <v>.</v>
      </c>
      <c r="J946" s="21" t="s">
        <v>1287</v>
      </c>
      <c r="K946" s="16" t="s">
        <v>1194</v>
      </c>
      <c r="L946" s="16" t="s">
        <v>2918</v>
      </c>
      <c r="M946" s="16" t="s">
        <v>1302</v>
      </c>
      <c r="N946" s="15">
        <v>13</v>
      </c>
      <c r="O946" s="15">
        <v>1978</v>
      </c>
      <c r="P946" s="15">
        <v>11</v>
      </c>
      <c r="Q946" s="16" t="s">
        <v>1343</v>
      </c>
      <c r="R946" s="18" t="s">
        <v>1344</v>
      </c>
      <c r="S946" s="54" t="s">
        <v>1345</v>
      </c>
      <c r="T946" s="54"/>
      <c r="U946" s="69">
        <v>389</v>
      </c>
      <c r="V946" s="45" t="str">
        <f t="shared" si="153"/>
        <v>ヒトの体内時計と社会生活サーカディアンリズムからみた夜勤労働の問題</v>
      </c>
      <c r="W946" s="70"/>
      <c r="X946" s="88">
        <v>936</v>
      </c>
      <c r="Y946" s="66"/>
      <c r="Z946" s="16"/>
    </row>
    <row r="947" spans="1:26" ht="13.5" hidden="1" customHeight="1">
      <c r="A947" s="29">
        <f ca="1">IF(LEN($J947)&gt;0,IF($J947="●",K947,OFFSET(A947,IF(LEN(OFFSET(A947,-1,0))&gt;=1,-1,-2),0)),"")</f>
        <v>31</v>
      </c>
      <c r="B947" s="32">
        <f t="shared" ref="B947:C951" ca="1" si="154">IF(LEN($J947)&gt;0,IF($J947="●",N947,OFFSET(B947,IF(LEN(OFFSET(B947,-1,0))&gt;=1,-1,-2),0)),"")</f>
        <v>1979</v>
      </c>
      <c r="C947" s="32">
        <f t="shared" ca="1" si="154"/>
        <v>6</v>
      </c>
      <c r="D947" s="28">
        <v>6</v>
      </c>
      <c r="E947" s="32">
        <f ca="1">IF(LEN($J947)&gt;0,IF($J947="●",U947,IF(LEN(D947)&gt;0,U947+D947-1,"")),"")</f>
        <v>394</v>
      </c>
      <c r="F947" s="28" t="str">
        <f>IF(RIGHT(L947,1)=$W$24,"",M947&amp;$W$25)&amp;J947&amp;$W$22&amp;K947&amp;IF(AND(LEN(N947)&gt;0,LEN(N947)&lt;4)," 第"&amp;N947&amp;$W$21,N947)&amp;$W$23&amp;O947&amp;"/"&amp;P947&amp;IF(RIGHT(L947,1)=$W$24,"/"&amp;Q947,"")&amp;"、"&amp;S947&amp;"、"&amp;R947&amp;IF(LEN(H947)&gt;0,$W$27&amp;H947,"")&amp;IF(RIGHT(L947,1)=$W$24,"",$W$26)</f>
        <v>開催記(大会．全 第13回　1978/11、奈良女子大家政、奈良市)</v>
      </c>
      <c r="G947" s="40" t="s">
        <v>788</v>
      </c>
      <c r="H947" s="41" t="s">
        <v>2820</v>
      </c>
      <c r="I947" s="115" t="str">
        <f t="shared" ca="1" si="152"/>
        <v>.</v>
      </c>
      <c r="J947" s="40" t="s">
        <v>252</v>
      </c>
      <c r="K947" s="40" t="s">
        <v>1194</v>
      </c>
      <c r="L947" s="40" t="s">
        <v>6949</v>
      </c>
      <c r="M947" s="40" t="s">
        <v>313</v>
      </c>
      <c r="N947" s="47">
        <v>13</v>
      </c>
      <c r="O947" s="47">
        <v>1978</v>
      </c>
      <c r="P947" s="47">
        <v>11</v>
      </c>
      <c r="Q947" s="40" t="s">
        <v>1343</v>
      </c>
      <c r="R947" s="40" t="s">
        <v>1344</v>
      </c>
      <c r="S947" s="48" t="s">
        <v>1345</v>
      </c>
      <c r="T947" s="48"/>
      <c r="U947" s="31">
        <f ca="1">IF(LEN($J947)&gt;0,IF($J947="●",Q947,OFFSET(U947,IF(LEN(OFFSET(U947,-1,0))&gt;=1,-1,-2),0)),"")</f>
        <v>389</v>
      </c>
      <c r="V947" s="45" t="str">
        <f t="shared" si="153"/>
        <v>開催記(大会．全 第13回　1978/11、奈良女子大家政、奈良市)</v>
      </c>
      <c r="W947" s="51"/>
      <c r="X947" s="88">
        <v>937</v>
      </c>
      <c r="Y947" s="65"/>
      <c r="Z947" s="46"/>
    </row>
    <row r="948" spans="1:26" ht="13.5" hidden="1" customHeight="1">
      <c r="A948" s="29">
        <f ca="1">IF(LEN($J948)&gt;0,IF($J948="●",K948,OFFSET(A948,IF(LEN(OFFSET(A948,-1,0))&gt;=1,-1,-2),0)),"")</f>
        <v>31</v>
      </c>
      <c r="B948" s="32">
        <f t="shared" ca="1" si="154"/>
        <v>1979</v>
      </c>
      <c r="C948" s="32">
        <f t="shared" ca="1" si="154"/>
        <v>6</v>
      </c>
      <c r="D948" s="28">
        <v>6</v>
      </c>
      <c r="E948" s="32">
        <f ca="1">IF(LEN($J948)&gt;0,IF($J948="●",U948,IF(LEN(D948)&gt;0,U948+D948-1,"")),"")</f>
        <v>394</v>
      </c>
      <c r="F948" s="40" t="s">
        <v>1347</v>
      </c>
      <c r="G948" s="40" t="s">
        <v>1374</v>
      </c>
      <c r="H948" s="43"/>
      <c r="I948" s="115" t="str">
        <f t="shared" ca="1" si="152"/>
        <v>.</v>
      </c>
      <c r="J948" s="40" t="s">
        <v>252</v>
      </c>
      <c r="K948" s="40" t="s">
        <v>1194</v>
      </c>
      <c r="L948" s="40" t="s">
        <v>313</v>
      </c>
      <c r="M948" s="40" t="s">
        <v>7586</v>
      </c>
      <c r="N948" s="47">
        <v>13</v>
      </c>
      <c r="O948" s="47">
        <v>1978</v>
      </c>
      <c r="P948" s="47">
        <v>11</v>
      </c>
      <c r="Q948" s="40" t="s">
        <v>1343</v>
      </c>
      <c r="R948" s="40" t="s">
        <v>1344</v>
      </c>
      <c r="S948" s="48" t="s">
        <v>1345</v>
      </c>
      <c r="T948" s="48"/>
      <c r="U948" s="31">
        <f ca="1">IF(LEN($J948)&gt;0,IF($J948="●",Q948,OFFSET(U948,IF(LEN(OFFSET(U948,-1,0))&gt;=1,-1,-2),0)),"")</f>
        <v>389</v>
      </c>
      <c r="V948" s="45" t="str">
        <f t="shared" si="153"/>
        <v>第13回研究会をお世話して</v>
      </c>
      <c r="W948" s="51"/>
      <c r="X948" s="88">
        <v>938</v>
      </c>
      <c r="Y948" s="65"/>
      <c r="Z948" s="46"/>
    </row>
    <row r="949" spans="1:26" ht="13.5" hidden="1" customHeight="1">
      <c r="A949" s="29">
        <f ca="1">IF(LEN($J949)&gt;0,IF($J949="●",K949,OFFSET(A949,IF(LEN(OFFSET(A949,-1,0))&gt;=1,-1,-2),0)),"")</f>
        <v>31</v>
      </c>
      <c r="B949" s="32">
        <f t="shared" ca="1" si="154"/>
        <v>1979</v>
      </c>
      <c r="C949" s="32">
        <f t="shared" ca="1" si="154"/>
        <v>6</v>
      </c>
      <c r="D949" s="28">
        <v>6</v>
      </c>
      <c r="E949" s="32">
        <f ca="1">IF(LEN($J949)&gt;0,IF($J949="●",U949,IF(LEN(D949)&gt;0,U949+D949-1,"")),"")</f>
        <v>394</v>
      </c>
      <c r="F949" s="40" t="s">
        <v>1348</v>
      </c>
      <c r="G949" s="40" t="s">
        <v>1375</v>
      </c>
      <c r="H949" s="43"/>
      <c r="I949" s="115" t="str">
        <f t="shared" ca="1" si="152"/>
        <v>.</v>
      </c>
      <c r="J949" s="40" t="s">
        <v>252</v>
      </c>
      <c r="K949" s="40" t="s">
        <v>1194</v>
      </c>
      <c r="L949" s="40" t="s">
        <v>313</v>
      </c>
      <c r="M949" s="40" t="s">
        <v>7616</v>
      </c>
      <c r="N949" s="47">
        <v>13</v>
      </c>
      <c r="O949" s="47">
        <v>1978</v>
      </c>
      <c r="P949" s="47">
        <v>11</v>
      </c>
      <c r="Q949" s="40" t="s">
        <v>1343</v>
      </c>
      <c r="R949" s="40" t="s">
        <v>1344</v>
      </c>
      <c r="S949" s="48" t="s">
        <v>1345</v>
      </c>
      <c r="T949" s="48"/>
      <c r="U949" s="31">
        <f ca="1">IF(LEN($J949)&gt;0,IF($J949="●",Q949,OFFSET(U949,IF(LEN(OFFSET(U949,-1,0))&gt;=1,-1,-2),0)),"")</f>
        <v>389</v>
      </c>
      <c r="V949" s="45" t="str">
        <f t="shared" si="153"/>
        <v>第13回大会に出席して</v>
      </c>
      <c r="W949" s="51"/>
      <c r="X949" s="88">
        <v>939</v>
      </c>
      <c r="Y949" s="65"/>
      <c r="Z949" s="46"/>
    </row>
    <row r="950" spans="1:26" ht="13.5" hidden="1" customHeight="1">
      <c r="A950" s="29">
        <f ca="1">IF(LEN($J950)&gt;0,IF($J950="●",K950,OFFSET(A950,IF(LEN(OFFSET(A950,-1,0))&gt;=1,-1,-2),0)),"")</f>
        <v>31</v>
      </c>
      <c r="B950" s="32">
        <f t="shared" ca="1" si="154"/>
        <v>1979</v>
      </c>
      <c r="C950" s="32">
        <f t="shared" ca="1" si="154"/>
        <v>6</v>
      </c>
      <c r="D950" s="28">
        <v>7</v>
      </c>
      <c r="E950" s="32">
        <f ca="1">IF(LEN($J950)&gt;0,IF($J950="●",U950,IF(LEN(D950)&gt;0,U950+D950-1,"")),"")</f>
        <v>395</v>
      </c>
      <c r="F950" s="28" t="str">
        <f>IF(RIGHT(L950,1)=$W$24,"",M950&amp;$W$25)&amp;J950&amp;$W$22&amp;K950&amp;IF(AND(LEN(N950)&gt;0,LEN(N950)&lt;4)," 第"&amp;N950&amp;$W$21,N950)&amp;$W$23&amp;O950&amp;"/"&amp;P950&amp;IF(RIGHT(L950,1)=$W$24,"/"&amp;Q950,"")&amp;"、"&amp;S950&amp;"、"&amp;R950&amp;IF(LEN(H950)&gt;0,$W$27&amp;H950,"")&amp;IF(RIGHT(L950,1)=$W$24,"",$W$26)</f>
        <v>大会．東 第6回　1978/12/5、重複障害教育研究所、東京都/関東地方会｜テーマ：姿勢拘束条件における働態</v>
      </c>
      <c r="G950" s="40" t="s">
        <v>684</v>
      </c>
      <c r="H950" s="41" t="s">
        <v>1857</v>
      </c>
      <c r="I950" s="115" t="str">
        <f t="shared" ca="1" si="152"/>
        <v>.</v>
      </c>
      <c r="J950" s="40" t="s">
        <v>252</v>
      </c>
      <c r="K950" s="40" t="s">
        <v>1185</v>
      </c>
      <c r="L950" s="40" t="s">
        <v>7012</v>
      </c>
      <c r="M950" s="40" t="s">
        <v>2742</v>
      </c>
      <c r="N950" s="47">
        <v>6</v>
      </c>
      <c r="O950" s="47">
        <v>1978</v>
      </c>
      <c r="P950" s="47">
        <v>12</v>
      </c>
      <c r="Q950" s="40" t="s">
        <v>1315</v>
      </c>
      <c r="R950" s="40" t="s">
        <v>2317</v>
      </c>
      <c r="S950" s="48" t="s">
        <v>1836</v>
      </c>
      <c r="T950" s="48"/>
      <c r="U950" s="31">
        <f ca="1">IF(LEN($J950)&gt;0,IF($J950="●",Q950,OFFSET(U950,IF(LEN(OFFSET(U950,-1,0))&gt;=1,-1,-2),0)),"")</f>
        <v>389</v>
      </c>
      <c r="V950" s="45" t="str">
        <f t="shared" si="153"/>
        <v>関東地方会｜テーマ：姿勢拘束条件における働態大会．東 第6回　1978/12/5、重複障害教育研究所、東京都/関東地方会｜テーマ：姿勢拘束条件における働態</v>
      </c>
      <c r="W950" s="51"/>
      <c r="X950" s="88">
        <v>940</v>
      </c>
      <c r="Y950" s="65"/>
      <c r="Z950" s="46"/>
    </row>
    <row r="951" spans="1:26" ht="13.5" hidden="1" customHeight="1">
      <c r="A951" s="29">
        <f ca="1">IF(LEN($J951)&gt;0,IF($J951="●",K951,OFFSET(A951,IF(LEN(OFFSET(A951,-1,0))&gt;=1,-1,-2),0)),"")</f>
        <v>31</v>
      </c>
      <c r="B951" s="32">
        <f t="shared" ca="1" si="154"/>
        <v>1979</v>
      </c>
      <c r="C951" s="32">
        <f t="shared" ca="1" si="154"/>
        <v>6</v>
      </c>
      <c r="D951" s="28">
        <v>7</v>
      </c>
      <c r="E951" s="32">
        <f ca="1">IF(LEN($J951)&gt;0,IF($J951="●",U951,IF(LEN(D951)&gt;0,U951+D951-1,"")),"")</f>
        <v>395</v>
      </c>
      <c r="F951" s="28" t="str">
        <f>M951&amp;"（"&amp;J951&amp;$W$19&amp;K951&amp;IF(LEN(N951)&gt;0," 第"&amp;N951&amp;$W$21,"")&amp;" "&amp;O951&amp;"/"&amp;P951&amp;$W$20&amp;S951&amp;IF(LEN(H951)&gt;0,$W$19&amp;H951,"")&amp;"）"</f>
        <v>抄録（大会/東 第6回 1978/12、重複障害教育研究所）</v>
      </c>
      <c r="G951" s="40" t="s">
        <v>1349</v>
      </c>
      <c r="H951" s="43"/>
      <c r="I951" s="115" t="str">
        <f t="shared" ca="1" si="152"/>
        <v>.</v>
      </c>
      <c r="J951" s="40" t="s">
        <v>252</v>
      </c>
      <c r="K951" s="40" t="s">
        <v>1185</v>
      </c>
      <c r="L951" s="40" t="s">
        <v>6939</v>
      </c>
      <c r="M951" s="40" t="s">
        <v>1486</v>
      </c>
      <c r="N951" s="47">
        <v>6</v>
      </c>
      <c r="O951" s="47">
        <v>1978</v>
      </c>
      <c r="P951" s="47">
        <v>12</v>
      </c>
      <c r="Q951" s="40" t="s">
        <v>1315</v>
      </c>
      <c r="R951" s="40" t="s">
        <v>2317</v>
      </c>
      <c r="S951" s="48" t="s">
        <v>1836</v>
      </c>
      <c r="T951" s="48"/>
      <c r="U951" s="31">
        <f ca="1">IF(LEN($J951)&gt;0,IF($J951="●",Q951,OFFSET(U951,IF(LEN(OFFSET(U951,-1,0))&gt;=1,-1,-2),0)),"")</f>
        <v>389</v>
      </c>
      <c r="V951" s="45" t="str">
        <f t="shared" si="153"/>
        <v>抄録（大会/東 第6回 1978/12、重複障害教育研究所）</v>
      </c>
      <c r="W951" s="51"/>
      <c r="X951" s="88">
        <v>941</v>
      </c>
      <c r="Y951" s="65"/>
      <c r="Z951" s="46"/>
    </row>
    <row r="952" spans="1:26" s="12" customFormat="1" ht="13.5" hidden="1" customHeight="1">
      <c r="A952" s="18">
        <v>31</v>
      </c>
      <c r="B952" s="15">
        <v>1979</v>
      </c>
      <c r="C952" s="15">
        <v>6</v>
      </c>
      <c r="D952" s="18">
        <v>7</v>
      </c>
      <c r="E952" s="15">
        <v>395</v>
      </c>
      <c r="F952" s="19" t="s">
        <v>3497</v>
      </c>
      <c r="G952" s="16" t="s">
        <v>3498</v>
      </c>
      <c r="H952" s="17" t="s">
        <v>3496</v>
      </c>
      <c r="I952" s="115" t="str">
        <f t="shared" ca="1" si="152"/>
        <v>.</v>
      </c>
      <c r="J952" s="16" t="s">
        <v>1487</v>
      </c>
      <c r="K952" s="16" t="s">
        <v>1185</v>
      </c>
      <c r="L952" s="16" t="s">
        <v>3100</v>
      </c>
      <c r="M952" s="16" t="s">
        <v>183</v>
      </c>
      <c r="N952" s="15">
        <v>6</v>
      </c>
      <c r="O952" s="15">
        <v>1978</v>
      </c>
      <c r="P952" s="15">
        <v>12</v>
      </c>
      <c r="Q952" s="18">
        <v>5</v>
      </c>
      <c r="R952" s="18" t="s">
        <v>3113</v>
      </c>
      <c r="S952" s="54" t="s">
        <v>3235</v>
      </c>
      <c r="T952" s="54"/>
      <c r="U952" s="69">
        <v>389</v>
      </c>
      <c r="V952" s="45" t="str">
        <f t="shared" si="153"/>
        <v>姿勢拘束条件における働態立位・中腰の拘束姿勢における働態</v>
      </c>
      <c r="W952" s="70"/>
      <c r="X952" s="88">
        <v>942</v>
      </c>
      <c r="Y952" s="66"/>
      <c r="Z952" s="16"/>
    </row>
    <row r="953" spans="1:26" s="12" customFormat="1" ht="13.5" hidden="1" customHeight="1">
      <c r="A953" s="18">
        <v>31</v>
      </c>
      <c r="B953" s="15">
        <v>1979</v>
      </c>
      <c r="C953" s="15">
        <v>6</v>
      </c>
      <c r="D953" s="18">
        <v>7</v>
      </c>
      <c r="E953" s="15">
        <v>395</v>
      </c>
      <c r="F953" s="19" t="s">
        <v>3499</v>
      </c>
      <c r="G953" s="16" t="s">
        <v>3500</v>
      </c>
      <c r="H953" s="17" t="s">
        <v>3496</v>
      </c>
      <c r="I953" s="115" t="str">
        <f t="shared" ca="1" si="152"/>
        <v>.</v>
      </c>
      <c r="J953" s="16" t="s">
        <v>1487</v>
      </c>
      <c r="K953" s="16" t="s">
        <v>1185</v>
      </c>
      <c r="L953" s="16" t="s">
        <v>3100</v>
      </c>
      <c r="M953" s="16" t="s">
        <v>183</v>
      </c>
      <c r="N953" s="15">
        <v>6</v>
      </c>
      <c r="O953" s="15">
        <v>1978</v>
      </c>
      <c r="P953" s="15">
        <v>12</v>
      </c>
      <c r="Q953" s="18">
        <v>5</v>
      </c>
      <c r="R953" s="18" t="s">
        <v>804</v>
      </c>
      <c r="S953" s="54" t="s">
        <v>3239</v>
      </c>
      <c r="T953" s="54"/>
      <c r="U953" s="69">
        <v>389</v>
      </c>
      <c r="V953" s="45" t="str">
        <f t="shared" si="153"/>
        <v>姿勢拘束条件における働態立位・坐位作業における姿勢変化と疲労</v>
      </c>
      <c r="W953" s="70"/>
      <c r="X953" s="88">
        <v>943</v>
      </c>
      <c r="Y953" s="66"/>
      <c r="Z953" s="16"/>
    </row>
    <row r="954" spans="1:26" s="12" customFormat="1" ht="13.5" hidden="1" customHeight="1">
      <c r="A954" s="18">
        <v>31</v>
      </c>
      <c r="B954" s="15">
        <v>1979</v>
      </c>
      <c r="C954" s="15">
        <v>6</v>
      </c>
      <c r="D954" s="18">
        <v>7</v>
      </c>
      <c r="E954" s="15">
        <v>395</v>
      </c>
      <c r="F954" s="19" t="s">
        <v>3501</v>
      </c>
      <c r="G954" s="16" t="s">
        <v>3502</v>
      </c>
      <c r="H954" s="17" t="s">
        <v>3496</v>
      </c>
      <c r="I954" s="115" t="str">
        <f t="shared" ca="1" si="152"/>
        <v>.</v>
      </c>
      <c r="J954" s="16" t="s">
        <v>1487</v>
      </c>
      <c r="K954" s="16" t="s">
        <v>1185</v>
      </c>
      <c r="L954" s="16" t="s">
        <v>3100</v>
      </c>
      <c r="M954" s="16" t="s">
        <v>183</v>
      </c>
      <c r="N954" s="15">
        <v>6</v>
      </c>
      <c r="O954" s="15">
        <v>1978</v>
      </c>
      <c r="P954" s="15">
        <v>12</v>
      </c>
      <c r="Q954" s="18">
        <v>5</v>
      </c>
      <c r="R954" s="18" t="s">
        <v>804</v>
      </c>
      <c r="S954" s="54" t="s">
        <v>3239</v>
      </c>
      <c r="T954" s="54"/>
      <c r="U954" s="69">
        <v>389</v>
      </c>
      <c r="V954" s="45" t="str">
        <f t="shared" si="153"/>
        <v>姿勢拘束条件における働態副次動作からみた作業姿勢の拘束条件における働態</v>
      </c>
      <c r="W954" s="70"/>
      <c r="X954" s="88">
        <v>944</v>
      </c>
      <c r="Y954" s="66"/>
      <c r="Z954" s="16"/>
    </row>
    <row r="955" spans="1:26" s="12" customFormat="1" ht="13.5" hidden="1" customHeight="1">
      <c r="A955" s="18">
        <v>31</v>
      </c>
      <c r="B955" s="15">
        <v>1979</v>
      </c>
      <c r="C955" s="15">
        <v>6</v>
      </c>
      <c r="D955" s="18">
        <v>8</v>
      </c>
      <c r="E955" s="15">
        <v>396</v>
      </c>
      <c r="F955" s="19" t="s">
        <v>7089</v>
      </c>
      <c r="G955" s="16" t="s">
        <v>3443</v>
      </c>
      <c r="H955" s="17"/>
      <c r="I955" s="115" t="str">
        <f t="shared" ca="1" si="152"/>
        <v>.</v>
      </c>
      <c r="J955" s="16" t="s">
        <v>1487</v>
      </c>
      <c r="K955" s="16" t="s">
        <v>1185</v>
      </c>
      <c r="L955" s="40" t="s">
        <v>7004</v>
      </c>
      <c r="M955" s="16" t="s">
        <v>7088</v>
      </c>
      <c r="N955" s="15">
        <v>6</v>
      </c>
      <c r="O955" s="15">
        <v>1978</v>
      </c>
      <c r="P955" s="15">
        <v>12</v>
      </c>
      <c r="Q955" s="18">
        <v>5</v>
      </c>
      <c r="R955" s="18" t="s">
        <v>804</v>
      </c>
      <c r="S955" s="54" t="s">
        <v>3239</v>
      </c>
      <c r="T955" s="54"/>
      <c r="U955" s="69">
        <v>389</v>
      </c>
      <c r="V955" s="45" t="str">
        <f t="shared" si="153"/>
        <v>姿勢拘束条件における働態：討論</v>
      </c>
      <c r="W955" s="70"/>
      <c r="X955" s="88">
        <v>945</v>
      </c>
      <c r="Y955" s="66"/>
      <c r="Z955" s="16"/>
    </row>
    <row r="956" spans="1:26" ht="13.5" hidden="1" customHeight="1">
      <c r="A956" s="29">
        <f ca="1">IF(LEN($J956)&gt;0,IF($J956="●",K956,OFFSET(A956,IF(LEN(OFFSET(A956,-1,0))&gt;=1,-1,-2),0)),"")</f>
        <v>31</v>
      </c>
      <c r="B956" s="32">
        <f ca="1">IF(LEN($J956)&gt;0,IF($J956="●",N956,OFFSET(B956,IF(LEN(OFFSET(B956,-1,0))&gt;=1,-1,-2),0)),"")</f>
        <v>1979</v>
      </c>
      <c r="C956" s="32">
        <f ca="1">IF(LEN($J956)&gt;0,IF($J956="●",O956,OFFSET(C956,IF(LEN(OFFSET(C956,-1,0))&gt;=1,-1,-2),0)),"")</f>
        <v>6</v>
      </c>
      <c r="D956" s="28">
        <v>8</v>
      </c>
      <c r="E956" s="32">
        <f ca="1">IF(LEN($J956)&gt;0,IF($J956="●",U956,IF(LEN(D956)&gt;0,U956+D956-1,"")),"")</f>
        <v>396</v>
      </c>
      <c r="F956" s="28" t="str">
        <f>IF(RIGHT(L956,1)=$W$24,"",M956&amp;$W$25)&amp;J956&amp;$W$22&amp;K956&amp;IF(AND(LEN(N956)&gt;0,LEN(N956)&lt;4)," 第"&amp;N956&amp;$W$21,N956)&amp;$W$23&amp;O956&amp;"/"&amp;P956&amp;IF(RIGHT(L956,1)=$W$24,"/"&amp;Q956,"")&amp;"、"&amp;S956&amp;"、"&amp;R956&amp;IF(LEN(H956)&gt;0,$W$27&amp;H956,"")&amp;IF(RIGHT(L956,1)=$W$24,"",$W$26)</f>
        <v>大会．西 第4回　1978/12/8、三菱電機福山製作所・広大教育福山分校、福山市</v>
      </c>
      <c r="G956" s="40" t="s">
        <v>2093</v>
      </c>
      <c r="H956" s="41" t="s">
        <v>2820</v>
      </c>
      <c r="I956" s="115" t="str">
        <f t="shared" ca="1" si="152"/>
        <v>.</v>
      </c>
      <c r="J956" s="40" t="s">
        <v>252</v>
      </c>
      <c r="K956" s="40" t="s">
        <v>1769</v>
      </c>
      <c r="L956" s="40" t="s">
        <v>6942</v>
      </c>
      <c r="M956" s="40" t="s">
        <v>2742</v>
      </c>
      <c r="N956" s="47">
        <v>4</v>
      </c>
      <c r="O956" s="47">
        <v>1978</v>
      </c>
      <c r="P956" s="47">
        <v>12</v>
      </c>
      <c r="Q956" s="40" t="s">
        <v>1481</v>
      </c>
      <c r="R956" s="40" t="s">
        <v>1376</v>
      </c>
      <c r="S956" s="53" t="s">
        <v>1377</v>
      </c>
      <c r="T956" s="53"/>
      <c r="U956" s="31">
        <f ca="1">IF(LEN($J956)&gt;0,IF($J956="●",Q956,OFFSET(U956,IF(LEN(OFFSET(U956,-1,0))&gt;=1,-1,-2),0)),"")</f>
        <v>389</v>
      </c>
      <c r="V956" s="45" t="str">
        <f t="shared" si="153"/>
        <v>大会．西 第4回　1978/12/8、三菱電機福山製作所・広大教育福山分校、福山市</v>
      </c>
      <c r="W956" s="51"/>
      <c r="X956" s="88">
        <v>946</v>
      </c>
      <c r="Y956" s="65"/>
      <c r="Z956" s="46"/>
    </row>
    <row r="957" spans="1:26" ht="13.5" hidden="1" customHeight="1">
      <c r="A957" s="29">
        <f ca="1">IF(LEN($J957)&gt;0,IF($J957="●",K957,OFFSET(A957,IF(LEN(OFFSET(A957,-1,0))&gt;=1,-1,-2),0)),"")</f>
        <v>31</v>
      </c>
      <c r="B957" s="32">
        <f ca="1">IF(LEN($J957)&gt;0,IF($J957="●",N957,OFFSET(B957,IF(LEN(OFFSET(B957,-1,0))&gt;=1,-1,-2),0)),"")</f>
        <v>1979</v>
      </c>
      <c r="C957" s="32">
        <f ca="1">IF(LEN($J957)&gt;0,IF($J957="●",O957,OFFSET(C957,IF(LEN(OFFSET(C957,-1,0))&gt;=1,-1,-2),0)),"")</f>
        <v>6</v>
      </c>
      <c r="D957" s="28">
        <v>8</v>
      </c>
      <c r="E957" s="32">
        <f ca="1">IF(LEN($J957)&gt;0,IF($J957="●",U957,IF(LEN(D957)&gt;0,U957+D957-1,"")),"")</f>
        <v>396</v>
      </c>
      <c r="F957" s="28" t="str">
        <f>M957&amp;"（"&amp;J957&amp;$W$19&amp;K957&amp;IF(LEN(N957)&gt;0," 第"&amp;N957&amp;$W$21,"")&amp;" "&amp;O957&amp;"/"&amp;P957&amp;$W$20&amp;S957&amp;IF(LEN(H957)&gt;0,$W$19&amp;H957,"")&amp;"）"</f>
        <v>抄録（大会/西 第4回 1978/12、三菱電機福山製作所・広大教育福山分校）</v>
      </c>
      <c r="G957" s="40" t="s">
        <v>1350</v>
      </c>
      <c r="H957" s="43"/>
      <c r="I957" s="115" t="str">
        <f t="shared" ca="1" si="152"/>
        <v>.</v>
      </c>
      <c r="J957" s="40" t="s">
        <v>252</v>
      </c>
      <c r="K957" s="40" t="s">
        <v>1769</v>
      </c>
      <c r="L957" s="40" t="s">
        <v>6939</v>
      </c>
      <c r="M957" s="40" t="s">
        <v>1682</v>
      </c>
      <c r="N957" s="47">
        <v>4</v>
      </c>
      <c r="O957" s="47">
        <v>1978</v>
      </c>
      <c r="P957" s="47">
        <v>12</v>
      </c>
      <c r="Q957" s="40" t="s">
        <v>1481</v>
      </c>
      <c r="R957" s="40" t="s">
        <v>1376</v>
      </c>
      <c r="S957" s="53" t="s">
        <v>1377</v>
      </c>
      <c r="T957" s="53"/>
      <c r="U957" s="31">
        <f ca="1">IF(LEN($J957)&gt;0,IF($J957="●",Q957,OFFSET(U957,IF(LEN(OFFSET(U957,-1,0))&gt;=1,-1,-2),0)),"")</f>
        <v>389</v>
      </c>
      <c r="V957" s="45" t="str">
        <f t="shared" si="153"/>
        <v>抄録（大会/西 第4回 1978/12、三菱電機福山製作所・広大教育福山分校）</v>
      </c>
      <c r="W957" s="51"/>
      <c r="X957" s="88">
        <v>947</v>
      </c>
      <c r="Y957" s="65"/>
      <c r="Z957" s="46"/>
    </row>
    <row r="958" spans="1:26" s="12" customFormat="1" ht="13.5" hidden="1" customHeight="1">
      <c r="A958" s="18">
        <v>31</v>
      </c>
      <c r="B958" s="15">
        <v>1979</v>
      </c>
      <c r="C958" s="15">
        <v>6</v>
      </c>
      <c r="D958" s="18">
        <v>8</v>
      </c>
      <c r="E958" s="15">
        <v>396</v>
      </c>
      <c r="F958" s="19" t="s">
        <v>3504</v>
      </c>
      <c r="G958" s="16" t="s">
        <v>3505</v>
      </c>
      <c r="H958" s="17"/>
      <c r="I958" s="115" t="str">
        <f t="shared" ca="1" si="152"/>
        <v>.</v>
      </c>
      <c r="J958" s="16" t="s">
        <v>2856</v>
      </c>
      <c r="K958" s="16" t="s">
        <v>1769</v>
      </c>
      <c r="L958" s="16" t="s">
        <v>2857</v>
      </c>
      <c r="M958" s="16" t="s">
        <v>183</v>
      </c>
      <c r="N958" s="15">
        <v>4</v>
      </c>
      <c r="O958" s="15">
        <v>1978</v>
      </c>
      <c r="P958" s="15">
        <v>12</v>
      </c>
      <c r="Q958" s="18">
        <v>8</v>
      </c>
      <c r="R958" s="18" t="s">
        <v>698</v>
      </c>
      <c r="S958" s="54" t="s">
        <v>3503</v>
      </c>
      <c r="T958" s="54"/>
      <c r="U958" s="69">
        <v>389</v>
      </c>
      <c r="V958" s="45" t="str">
        <f t="shared" si="153"/>
        <v>安静椅座位における肺拡散量と温度について</v>
      </c>
      <c r="W958" s="70"/>
      <c r="X958" s="88">
        <v>948</v>
      </c>
      <c r="Y958" s="66"/>
      <c r="Z958" s="16"/>
    </row>
    <row r="959" spans="1:26" s="12" customFormat="1" ht="13.5" hidden="1" customHeight="1">
      <c r="A959" s="18">
        <v>31</v>
      </c>
      <c r="B959" s="15">
        <v>1979</v>
      </c>
      <c r="C959" s="15">
        <v>6</v>
      </c>
      <c r="D959" s="18">
        <v>9</v>
      </c>
      <c r="E959" s="15">
        <v>397</v>
      </c>
      <c r="F959" s="19" t="s">
        <v>3506</v>
      </c>
      <c r="G959" s="16" t="s">
        <v>3507</v>
      </c>
      <c r="H959" s="17"/>
      <c r="I959" s="115" t="str">
        <f t="shared" ca="1" si="152"/>
        <v>.</v>
      </c>
      <c r="J959" s="16" t="s">
        <v>2856</v>
      </c>
      <c r="K959" s="16" t="s">
        <v>1769</v>
      </c>
      <c r="L959" s="16" t="s">
        <v>2857</v>
      </c>
      <c r="M959" s="16" t="s">
        <v>183</v>
      </c>
      <c r="N959" s="15">
        <v>4</v>
      </c>
      <c r="O959" s="15">
        <v>1978</v>
      </c>
      <c r="P959" s="15">
        <v>12</v>
      </c>
      <c r="Q959" s="18">
        <v>8</v>
      </c>
      <c r="R959" s="18" t="s">
        <v>698</v>
      </c>
      <c r="S959" s="54" t="s">
        <v>3503</v>
      </c>
      <c r="T959" s="54"/>
      <c r="U959" s="69">
        <v>389</v>
      </c>
      <c r="V959" s="45" t="str">
        <f t="shared" si="153"/>
        <v>日常生活における時刻の影響</v>
      </c>
      <c r="W959" s="70"/>
      <c r="X959" s="88">
        <v>949</v>
      </c>
      <c r="Y959" s="66"/>
      <c r="Z959" s="16"/>
    </row>
    <row r="960" spans="1:26" s="12" customFormat="1" ht="13.5" hidden="1" customHeight="1">
      <c r="A960" s="18">
        <v>31</v>
      </c>
      <c r="B960" s="15">
        <v>1979</v>
      </c>
      <c r="C960" s="15">
        <v>6</v>
      </c>
      <c r="D960" s="18">
        <v>9</v>
      </c>
      <c r="E960" s="15">
        <v>397</v>
      </c>
      <c r="F960" s="19" t="s">
        <v>3508</v>
      </c>
      <c r="G960" s="16" t="s">
        <v>3509</v>
      </c>
      <c r="H960" s="17"/>
      <c r="I960" s="115" t="str">
        <f t="shared" ca="1" si="152"/>
        <v>.</v>
      </c>
      <c r="J960" s="16" t="s">
        <v>2856</v>
      </c>
      <c r="K960" s="16" t="s">
        <v>1769</v>
      </c>
      <c r="L960" s="16" t="s">
        <v>2857</v>
      </c>
      <c r="M960" s="16" t="s">
        <v>183</v>
      </c>
      <c r="N960" s="15">
        <v>4</v>
      </c>
      <c r="O960" s="15">
        <v>1978</v>
      </c>
      <c r="P960" s="15">
        <v>12</v>
      </c>
      <c r="Q960" s="18">
        <v>8</v>
      </c>
      <c r="R960" s="18" t="s">
        <v>698</v>
      </c>
      <c r="S960" s="54" t="s">
        <v>3503</v>
      </c>
      <c r="T960" s="54"/>
      <c r="U960" s="69">
        <v>389</v>
      </c>
      <c r="V960" s="45" t="str">
        <f t="shared" si="153"/>
        <v>走運動による尿中非蛋白性窒素化合物の変動</v>
      </c>
      <c r="W960" s="70"/>
      <c r="X960" s="88">
        <v>950</v>
      </c>
      <c r="Y960" s="66"/>
      <c r="Z960" s="16"/>
    </row>
    <row r="961" spans="1:26" s="12" customFormat="1" ht="13.5" hidden="1" customHeight="1">
      <c r="A961" s="18">
        <v>31</v>
      </c>
      <c r="B961" s="15">
        <v>1979</v>
      </c>
      <c r="C961" s="15">
        <v>6</v>
      </c>
      <c r="D961" s="18">
        <v>10</v>
      </c>
      <c r="E961" s="15">
        <v>398</v>
      </c>
      <c r="F961" s="19" t="s">
        <v>3510</v>
      </c>
      <c r="G961" s="16" t="s">
        <v>3511</v>
      </c>
      <c r="H961" s="17"/>
      <c r="I961" s="115" t="str">
        <f t="shared" ca="1" si="152"/>
        <v>.</v>
      </c>
      <c r="J961" s="16" t="s">
        <v>2856</v>
      </c>
      <c r="K961" s="16" t="s">
        <v>1769</v>
      </c>
      <c r="L961" s="16" t="s">
        <v>2857</v>
      </c>
      <c r="M961" s="16" t="s">
        <v>183</v>
      </c>
      <c r="N961" s="15">
        <v>4</v>
      </c>
      <c r="O961" s="15">
        <v>1978</v>
      </c>
      <c r="P961" s="15">
        <v>12</v>
      </c>
      <c r="Q961" s="18">
        <v>8</v>
      </c>
      <c r="R961" s="18" t="s">
        <v>698</v>
      </c>
      <c r="S961" s="54" t="s">
        <v>3503</v>
      </c>
      <c r="T961" s="54"/>
      <c r="U961" s="69">
        <v>389</v>
      </c>
      <c r="V961" s="45" t="str">
        <f t="shared" si="153"/>
        <v>走運動による尿中無機イオンの変動</v>
      </c>
      <c r="W961" s="70"/>
      <c r="X961" s="88">
        <v>951</v>
      </c>
      <c r="Y961" s="66"/>
      <c r="Z961" s="16"/>
    </row>
    <row r="962" spans="1:26" s="12" customFormat="1" ht="13.5" hidden="1" customHeight="1">
      <c r="A962" s="18">
        <v>31</v>
      </c>
      <c r="B962" s="15">
        <v>1979</v>
      </c>
      <c r="C962" s="15">
        <v>6</v>
      </c>
      <c r="D962" s="18">
        <v>10</v>
      </c>
      <c r="E962" s="15">
        <v>398</v>
      </c>
      <c r="F962" s="19" t="s">
        <v>3512</v>
      </c>
      <c r="G962" s="16" t="s">
        <v>2699</v>
      </c>
      <c r="H962" s="17"/>
      <c r="I962" s="115" t="str">
        <f t="shared" ca="1" si="152"/>
        <v>.</v>
      </c>
      <c r="J962" s="16" t="s">
        <v>2856</v>
      </c>
      <c r="K962" s="16" t="s">
        <v>1769</v>
      </c>
      <c r="L962" s="16" t="s">
        <v>2857</v>
      </c>
      <c r="M962" s="16" t="s">
        <v>183</v>
      </c>
      <c r="N962" s="15">
        <v>4</v>
      </c>
      <c r="O962" s="15">
        <v>1978</v>
      </c>
      <c r="P962" s="15">
        <v>12</v>
      </c>
      <c r="Q962" s="18">
        <v>8</v>
      </c>
      <c r="R962" s="18" t="s">
        <v>698</v>
      </c>
      <c r="S962" s="54" t="s">
        <v>3503</v>
      </c>
      <c r="T962" s="54"/>
      <c r="U962" s="69">
        <v>389</v>
      </c>
      <c r="V962" s="45" t="str">
        <f t="shared" si="153"/>
        <v>人の胴長と上肢長比の年齢的変化の時代的変遷</v>
      </c>
      <c r="W962" s="70"/>
      <c r="X962" s="88">
        <v>952</v>
      </c>
      <c r="Y962" s="66"/>
      <c r="Z962" s="16"/>
    </row>
    <row r="963" spans="1:26" s="12" customFormat="1" ht="13.5" hidden="1" customHeight="1">
      <c r="A963" s="18">
        <v>31</v>
      </c>
      <c r="B963" s="15">
        <v>1979</v>
      </c>
      <c r="C963" s="15">
        <v>6</v>
      </c>
      <c r="D963" s="18">
        <v>10</v>
      </c>
      <c r="E963" s="15">
        <v>398</v>
      </c>
      <c r="F963" s="19" t="s">
        <v>3513</v>
      </c>
      <c r="G963" s="16" t="s">
        <v>3353</v>
      </c>
      <c r="H963" s="17"/>
      <c r="I963" s="115" t="str">
        <f t="shared" ca="1" si="152"/>
        <v>.</v>
      </c>
      <c r="J963" s="16" t="s">
        <v>2856</v>
      </c>
      <c r="K963" s="16" t="s">
        <v>1769</v>
      </c>
      <c r="L963" s="16" t="s">
        <v>2857</v>
      </c>
      <c r="M963" s="16" t="s">
        <v>183</v>
      </c>
      <c r="N963" s="15">
        <v>4</v>
      </c>
      <c r="O963" s="15">
        <v>1978</v>
      </c>
      <c r="P963" s="15">
        <v>12</v>
      </c>
      <c r="Q963" s="18">
        <v>8</v>
      </c>
      <c r="R963" s="18" t="s">
        <v>698</v>
      </c>
      <c r="S963" s="54" t="s">
        <v>3503</v>
      </c>
      <c r="T963" s="54"/>
      <c r="U963" s="69">
        <v>389</v>
      </c>
      <c r="V963" s="45" t="str">
        <f t="shared" si="153"/>
        <v>[概要]座長記：演題1-5</v>
      </c>
      <c r="W963" s="70"/>
      <c r="X963" s="88">
        <v>953</v>
      </c>
      <c r="Y963" s="66"/>
      <c r="Z963" s="16"/>
    </row>
    <row r="964" spans="1:26" s="12" customFormat="1" ht="13.5" hidden="1" customHeight="1">
      <c r="A964" s="18">
        <v>31</v>
      </c>
      <c r="B964" s="15">
        <v>1979</v>
      </c>
      <c r="C964" s="15">
        <v>6</v>
      </c>
      <c r="D964" s="18">
        <v>11</v>
      </c>
      <c r="E964" s="15">
        <v>399</v>
      </c>
      <c r="F964" s="19" t="s">
        <v>3514</v>
      </c>
      <c r="G964" s="16" t="s">
        <v>3515</v>
      </c>
      <c r="H964" s="17"/>
      <c r="I964" s="115" t="str">
        <f t="shared" ca="1" si="152"/>
        <v>.</v>
      </c>
      <c r="J964" s="16" t="s">
        <v>2856</v>
      </c>
      <c r="K964" s="16" t="s">
        <v>1769</v>
      </c>
      <c r="L964" s="16" t="s">
        <v>2857</v>
      </c>
      <c r="M964" s="16" t="s">
        <v>183</v>
      </c>
      <c r="N964" s="15">
        <v>4</v>
      </c>
      <c r="O964" s="15">
        <v>1978</v>
      </c>
      <c r="P964" s="15">
        <v>12</v>
      </c>
      <c r="Q964" s="18">
        <v>8</v>
      </c>
      <c r="R964" s="18" t="s">
        <v>698</v>
      </c>
      <c r="S964" s="54" t="s">
        <v>3503</v>
      </c>
      <c r="T964" s="54"/>
      <c r="U964" s="69">
        <v>389</v>
      </c>
      <c r="V964" s="45" t="str">
        <f t="shared" si="153"/>
        <v>あるデパートで開催された「栄養と健康展｣来場者の体力と健康意識</v>
      </c>
      <c r="W964" s="70"/>
      <c r="X964" s="88">
        <v>954</v>
      </c>
      <c r="Y964" s="66"/>
      <c r="Z964" s="16"/>
    </row>
    <row r="965" spans="1:26" s="12" customFormat="1" ht="13.5" hidden="1" customHeight="1">
      <c r="A965" s="18">
        <v>31</v>
      </c>
      <c r="B965" s="15">
        <v>1979</v>
      </c>
      <c r="C965" s="15">
        <v>6</v>
      </c>
      <c r="D965" s="18">
        <v>11</v>
      </c>
      <c r="E965" s="15">
        <v>399</v>
      </c>
      <c r="F965" s="19" t="s">
        <v>3516</v>
      </c>
      <c r="G965" s="16" t="s">
        <v>2683</v>
      </c>
      <c r="H965" s="17"/>
      <c r="I965" s="115" t="str">
        <f t="shared" ca="1" si="152"/>
        <v>.</v>
      </c>
      <c r="J965" s="16" t="s">
        <v>2856</v>
      </c>
      <c r="K965" s="16" t="s">
        <v>1769</v>
      </c>
      <c r="L965" s="16" t="s">
        <v>2857</v>
      </c>
      <c r="M965" s="16" t="s">
        <v>183</v>
      </c>
      <c r="N965" s="15">
        <v>4</v>
      </c>
      <c r="O965" s="15">
        <v>1978</v>
      </c>
      <c r="P965" s="15">
        <v>12</v>
      </c>
      <c r="Q965" s="18">
        <v>8</v>
      </c>
      <c r="R965" s="18" t="s">
        <v>698</v>
      </c>
      <c r="S965" s="54" t="s">
        <v>3503</v>
      </c>
      <c r="T965" s="54"/>
      <c r="U965" s="69">
        <v>389</v>
      </c>
      <c r="V965" s="45" t="str">
        <f t="shared" si="153"/>
        <v>精神薄弱児の加齢における筋力低下現象</v>
      </c>
      <c r="W965" s="70"/>
      <c r="X965" s="88">
        <v>955</v>
      </c>
      <c r="Y965" s="66"/>
      <c r="Z965" s="16"/>
    </row>
    <row r="966" spans="1:26" s="12" customFormat="1" ht="13.5" hidden="1" customHeight="1">
      <c r="A966" s="18">
        <v>31</v>
      </c>
      <c r="B966" s="15">
        <v>1979</v>
      </c>
      <c r="C966" s="15">
        <v>6</v>
      </c>
      <c r="D966" s="18">
        <v>12</v>
      </c>
      <c r="E966" s="15">
        <v>400</v>
      </c>
      <c r="F966" s="19" t="s">
        <v>3517</v>
      </c>
      <c r="G966" s="16" t="s">
        <v>3353</v>
      </c>
      <c r="H966" s="17"/>
      <c r="I966" s="115" t="str">
        <f t="shared" ca="1" si="152"/>
        <v>.</v>
      </c>
      <c r="J966" s="16" t="s">
        <v>2856</v>
      </c>
      <c r="K966" s="16" t="s">
        <v>1769</v>
      </c>
      <c r="L966" s="16" t="s">
        <v>2857</v>
      </c>
      <c r="M966" s="16" t="s">
        <v>183</v>
      </c>
      <c r="N966" s="15">
        <v>4</v>
      </c>
      <c r="O966" s="15">
        <v>1978</v>
      </c>
      <c r="P966" s="15">
        <v>12</v>
      </c>
      <c r="Q966" s="18">
        <v>8</v>
      </c>
      <c r="R966" s="18" t="s">
        <v>698</v>
      </c>
      <c r="S966" s="54" t="s">
        <v>3503</v>
      </c>
      <c r="T966" s="54"/>
      <c r="U966" s="69">
        <v>389</v>
      </c>
      <c r="V966" s="45" t="str">
        <f t="shared" si="153"/>
        <v>2,3病態における体力とトレーニング効果</v>
      </c>
      <c r="W966" s="70"/>
      <c r="X966" s="88">
        <v>956</v>
      </c>
      <c r="Y966" s="66"/>
      <c r="Z966" s="16"/>
    </row>
    <row r="967" spans="1:26" s="12" customFormat="1" ht="13.5" hidden="1" customHeight="1">
      <c r="A967" s="18">
        <v>31</v>
      </c>
      <c r="B967" s="15">
        <v>1979</v>
      </c>
      <c r="C967" s="15">
        <v>6</v>
      </c>
      <c r="D967" s="18">
        <v>12</v>
      </c>
      <c r="E967" s="15">
        <v>400</v>
      </c>
      <c r="F967" s="19" t="s">
        <v>3518</v>
      </c>
      <c r="G967" s="16" t="s">
        <v>2326</v>
      </c>
      <c r="H967" s="17"/>
      <c r="I967" s="115" t="str">
        <f t="shared" ca="1" si="152"/>
        <v>.</v>
      </c>
      <c r="J967" s="16" t="s">
        <v>2856</v>
      </c>
      <c r="K967" s="16" t="s">
        <v>1769</v>
      </c>
      <c r="L967" s="16" t="s">
        <v>2857</v>
      </c>
      <c r="M967" s="16" t="s">
        <v>183</v>
      </c>
      <c r="N967" s="15">
        <v>4</v>
      </c>
      <c r="O967" s="15">
        <v>1978</v>
      </c>
      <c r="P967" s="15">
        <v>12</v>
      </c>
      <c r="Q967" s="18">
        <v>8</v>
      </c>
      <c r="R967" s="18" t="s">
        <v>698</v>
      </c>
      <c r="S967" s="54" t="s">
        <v>3503</v>
      </c>
      <c r="T967" s="54"/>
      <c r="U967" s="69">
        <v>389</v>
      </c>
      <c r="V967" s="45" t="str">
        <f t="shared" si="153"/>
        <v>Solicorderによる体温経過の観察</v>
      </c>
      <c r="W967" s="70"/>
      <c r="X967" s="88">
        <v>957</v>
      </c>
      <c r="Y967" s="66"/>
      <c r="Z967" s="16"/>
    </row>
    <row r="968" spans="1:26" s="12" customFormat="1" ht="13.5" hidden="1" customHeight="1">
      <c r="A968" s="18">
        <v>31</v>
      </c>
      <c r="B968" s="15">
        <v>1979</v>
      </c>
      <c r="C968" s="15">
        <v>6</v>
      </c>
      <c r="D968" s="18">
        <v>12</v>
      </c>
      <c r="E968" s="15">
        <v>400</v>
      </c>
      <c r="F968" s="19" t="s">
        <v>3519</v>
      </c>
      <c r="G968" s="16" t="s">
        <v>1221</v>
      </c>
      <c r="H968" s="17"/>
      <c r="I968" s="115" t="str">
        <f t="shared" ca="1" si="152"/>
        <v>.</v>
      </c>
      <c r="J968" s="16" t="s">
        <v>2856</v>
      </c>
      <c r="K968" s="16" t="s">
        <v>1769</v>
      </c>
      <c r="L968" s="16" t="s">
        <v>2857</v>
      </c>
      <c r="M968" s="16" t="s">
        <v>183</v>
      </c>
      <c r="N968" s="15">
        <v>4</v>
      </c>
      <c r="O968" s="15">
        <v>1978</v>
      </c>
      <c r="P968" s="15">
        <v>12</v>
      </c>
      <c r="Q968" s="18">
        <v>8</v>
      </c>
      <c r="R968" s="18" t="s">
        <v>698</v>
      </c>
      <c r="S968" s="54" t="s">
        <v>3503</v>
      </c>
      <c r="T968" s="54"/>
      <c r="U968" s="69">
        <v>389</v>
      </c>
      <c r="V968" s="45" t="str">
        <f t="shared" si="153"/>
        <v>[概要]座長記：演題6-9</v>
      </c>
      <c r="W968" s="70"/>
      <c r="X968" s="88">
        <v>958</v>
      </c>
      <c r="Y968" s="66"/>
      <c r="Z968" s="16"/>
    </row>
    <row r="969" spans="1:26" s="12" customFormat="1" ht="13.5" hidden="1" customHeight="1">
      <c r="A969" s="18">
        <v>31</v>
      </c>
      <c r="B969" s="15">
        <v>1979</v>
      </c>
      <c r="C969" s="15">
        <v>6</v>
      </c>
      <c r="D969" s="18">
        <v>13</v>
      </c>
      <c r="E969" s="15">
        <v>401</v>
      </c>
      <c r="F969" s="19" t="s">
        <v>3520</v>
      </c>
      <c r="G969" s="16" t="s">
        <v>3521</v>
      </c>
      <c r="H969" s="17"/>
      <c r="I969" s="115" t="str">
        <f t="shared" ca="1" si="152"/>
        <v>.</v>
      </c>
      <c r="J969" s="16" t="s">
        <v>2856</v>
      </c>
      <c r="K969" s="16" t="s">
        <v>1769</v>
      </c>
      <c r="L969" s="16" t="s">
        <v>2857</v>
      </c>
      <c r="M969" s="16" t="s">
        <v>183</v>
      </c>
      <c r="N969" s="15">
        <v>4</v>
      </c>
      <c r="O969" s="15">
        <v>1978</v>
      </c>
      <c r="P969" s="15">
        <v>12</v>
      </c>
      <c r="Q969" s="18">
        <v>8</v>
      </c>
      <c r="R969" s="18" t="s">
        <v>698</v>
      </c>
      <c r="S969" s="54" t="s">
        <v>3503</v>
      </c>
      <c r="T969" s="54"/>
      <c r="U969" s="69">
        <v>389</v>
      </c>
      <c r="V969" s="45" t="str">
        <f t="shared" si="153"/>
        <v>視覚刺激反応プロセスに関する研究</v>
      </c>
      <c r="W969" s="70"/>
      <c r="X969" s="88">
        <v>959</v>
      </c>
      <c r="Y969" s="66"/>
      <c r="Z969" s="16"/>
    </row>
    <row r="970" spans="1:26" s="12" customFormat="1" ht="13.5" hidden="1" customHeight="1">
      <c r="A970" s="18">
        <v>31</v>
      </c>
      <c r="B970" s="15">
        <v>1979</v>
      </c>
      <c r="C970" s="15">
        <v>6</v>
      </c>
      <c r="D970" s="18">
        <v>13</v>
      </c>
      <c r="E970" s="15">
        <v>401</v>
      </c>
      <c r="F970" s="19" t="s">
        <v>3522</v>
      </c>
      <c r="G970" s="16" t="s">
        <v>3523</v>
      </c>
      <c r="H970" s="17"/>
      <c r="I970" s="115" t="str">
        <f t="shared" ca="1" si="152"/>
        <v>.</v>
      </c>
      <c r="J970" s="16" t="s">
        <v>2856</v>
      </c>
      <c r="K970" s="16" t="s">
        <v>1769</v>
      </c>
      <c r="L970" s="16" t="s">
        <v>2857</v>
      </c>
      <c r="M970" s="16" t="s">
        <v>183</v>
      </c>
      <c r="N970" s="15">
        <v>4</v>
      </c>
      <c r="O970" s="15">
        <v>1978</v>
      </c>
      <c r="P970" s="15">
        <v>12</v>
      </c>
      <c r="Q970" s="18">
        <v>8</v>
      </c>
      <c r="R970" s="18" t="s">
        <v>698</v>
      </c>
      <c r="S970" s="54" t="s">
        <v>3503</v>
      </c>
      <c r="T970" s="54"/>
      <c r="U970" s="69">
        <v>389</v>
      </c>
      <c r="V970" s="45" t="str">
        <f t="shared" si="153"/>
        <v>[概要]座長記：演題10</v>
      </c>
      <c r="W970" s="70"/>
      <c r="X970" s="88">
        <v>960</v>
      </c>
      <c r="Y970" s="66"/>
      <c r="Z970" s="16"/>
    </row>
    <row r="971" spans="1:26" s="12" customFormat="1" ht="13.5" hidden="1" customHeight="1">
      <c r="A971" s="18">
        <v>31</v>
      </c>
      <c r="B971" s="15">
        <v>1979</v>
      </c>
      <c r="C971" s="15">
        <v>6</v>
      </c>
      <c r="D971" s="18">
        <v>13</v>
      </c>
      <c r="E971" s="15">
        <v>401</v>
      </c>
      <c r="F971" s="16" t="s">
        <v>1351</v>
      </c>
      <c r="G971" s="16" t="s">
        <v>6962</v>
      </c>
      <c r="H971" s="17"/>
      <c r="I971" s="115" t="str">
        <f t="shared" ca="1" si="152"/>
        <v>.</v>
      </c>
      <c r="J971" s="21" t="s">
        <v>3524</v>
      </c>
      <c r="K971" s="16" t="s">
        <v>1769</v>
      </c>
      <c r="L971" s="16" t="s">
        <v>7004</v>
      </c>
      <c r="M971" s="16" t="s">
        <v>1302</v>
      </c>
      <c r="N971" s="15">
        <v>4</v>
      </c>
      <c r="O971" s="15">
        <v>1978</v>
      </c>
      <c r="P971" s="15">
        <v>12</v>
      </c>
      <c r="Q971" s="18">
        <v>8</v>
      </c>
      <c r="R971" s="18" t="s">
        <v>698</v>
      </c>
      <c r="S971" s="54" t="s">
        <v>3503</v>
      </c>
      <c r="T971" s="54"/>
      <c r="U971" s="69">
        <v>389</v>
      </c>
      <c r="V971" s="45" t="str">
        <f t="shared" si="153"/>
        <v>体力</v>
      </c>
      <c r="W971" s="70"/>
      <c r="X971" s="88">
        <v>961</v>
      </c>
      <c r="Y971" s="66"/>
      <c r="Z971" s="16"/>
    </row>
    <row r="972" spans="1:26" s="12" customFormat="1" ht="13.5" hidden="1" customHeight="1">
      <c r="A972" s="18">
        <v>31</v>
      </c>
      <c r="B972" s="15">
        <v>1979</v>
      </c>
      <c r="C972" s="15">
        <v>6</v>
      </c>
      <c r="D972" s="18">
        <v>13</v>
      </c>
      <c r="E972" s="15">
        <v>401</v>
      </c>
      <c r="F972" s="19" t="s">
        <v>3525</v>
      </c>
      <c r="G972" s="16" t="s">
        <v>3526</v>
      </c>
      <c r="H972" s="17" t="s">
        <v>1351</v>
      </c>
      <c r="I972" s="115" t="str">
        <f t="shared" ref="I972:I1035" ca="1" si="155">IF(OR($S$1,IF($N$2,OFFSET($O$2,0,ISERROR(FIND($F$2,OFFSET($G972,0,$T$2)))+$S$2),0)+IF($N$3,OFFSET($O$3,0,ISERROR(FIND($F$3,OFFSET($G972,0,$T$3)))+$S$3),0)+IF($N$4,OFFSET($O$4,0,ISERROR(FIND($F$4,OFFSET($G972,0,$T$4)))+$S$4),0)+IF($N$5,OFFSET($O$5,0,ISERROR(FIND($F$5,OFFSET($G972,0,$T$5)))+$S$5),0)+IF($N$6,OFFSET($O$6,0,ISERROR(FIND($F$6,OFFSET($G972,0,$T$6)))+$S$6),0)+IF($N$7,OFFSET($O$7,0,ISERROR(FIND($F$7,OFFSET($G972,0,$T$7)))+$S$7),0)+IF($N$8,OFFSET($O$8,0,ISERROR(FIND($F$8,OFFSET($G972,0,$T$8)))+$S$8),0)&gt;$Y$1),$W$28,$W$29)</f>
        <v>.</v>
      </c>
      <c r="J972" s="21" t="s">
        <v>1287</v>
      </c>
      <c r="K972" s="16" t="s">
        <v>1769</v>
      </c>
      <c r="L972" s="16" t="s">
        <v>2918</v>
      </c>
      <c r="M972" s="16" t="s">
        <v>183</v>
      </c>
      <c r="N972" s="15">
        <v>4</v>
      </c>
      <c r="O972" s="15">
        <v>1978</v>
      </c>
      <c r="P972" s="15">
        <v>12</v>
      </c>
      <c r="Q972" s="18">
        <v>8</v>
      </c>
      <c r="R972" s="18" t="s">
        <v>698</v>
      </c>
      <c r="S972" s="54" t="s">
        <v>3503</v>
      </c>
      <c r="T972" s="54"/>
      <c r="U972" s="69">
        <v>389</v>
      </c>
      <c r="V972" s="45" t="str">
        <f t="shared" si="153"/>
        <v>体力健康指標から見た体力</v>
      </c>
      <c r="W972" s="70"/>
      <c r="X972" s="88">
        <v>962</v>
      </c>
      <c r="Y972" s="66"/>
      <c r="Z972" s="16"/>
    </row>
    <row r="973" spans="1:26" s="12" customFormat="1" ht="13.5" hidden="1" customHeight="1">
      <c r="A973" s="18">
        <v>31</v>
      </c>
      <c r="B973" s="15">
        <v>1979</v>
      </c>
      <c r="C973" s="15">
        <v>6</v>
      </c>
      <c r="D973" s="18">
        <v>14</v>
      </c>
      <c r="E973" s="15">
        <v>402</v>
      </c>
      <c r="F973" s="19" t="s">
        <v>1352</v>
      </c>
      <c r="G973" s="16" t="s">
        <v>1353</v>
      </c>
      <c r="H973" s="17" t="s">
        <v>1351</v>
      </c>
      <c r="I973" s="115" t="str">
        <f t="shared" ca="1" si="155"/>
        <v>.</v>
      </c>
      <c r="J973" s="21" t="s">
        <v>1287</v>
      </c>
      <c r="K973" s="16" t="s">
        <v>1769</v>
      </c>
      <c r="L973" s="16" t="s">
        <v>2918</v>
      </c>
      <c r="M973" s="16" t="s">
        <v>183</v>
      </c>
      <c r="N973" s="15">
        <v>4</v>
      </c>
      <c r="O973" s="15">
        <v>1978</v>
      </c>
      <c r="P973" s="15">
        <v>12</v>
      </c>
      <c r="Q973" s="18">
        <v>8</v>
      </c>
      <c r="R973" s="18" t="s">
        <v>698</v>
      </c>
      <c r="S973" s="54" t="s">
        <v>3503</v>
      </c>
      <c r="T973" s="54"/>
      <c r="U973" s="69">
        <v>389</v>
      </c>
      <c r="V973" s="45" t="str">
        <f t="shared" si="153"/>
        <v>体力運動選手の体力</v>
      </c>
      <c r="W973" s="70"/>
      <c r="X973" s="88">
        <v>963</v>
      </c>
      <c r="Y973" s="66"/>
      <c r="Z973" s="16"/>
    </row>
    <row r="974" spans="1:26" s="12" customFormat="1" ht="13.5" hidden="1" customHeight="1">
      <c r="A974" s="18">
        <v>31</v>
      </c>
      <c r="B974" s="15">
        <v>1979</v>
      </c>
      <c r="C974" s="15">
        <v>6</v>
      </c>
      <c r="D974" s="18">
        <v>14</v>
      </c>
      <c r="E974" s="15">
        <v>402</v>
      </c>
      <c r="F974" s="19" t="s">
        <v>2684</v>
      </c>
      <c r="G974" s="16" t="s">
        <v>869</v>
      </c>
      <c r="H974" s="17" t="s">
        <v>1351</v>
      </c>
      <c r="I974" s="115" t="str">
        <f t="shared" ca="1" si="155"/>
        <v>.</v>
      </c>
      <c r="J974" s="21" t="s">
        <v>1287</v>
      </c>
      <c r="K974" s="16" t="s">
        <v>1769</v>
      </c>
      <c r="L974" s="16" t="s">
        <v>2918</v>
      </c>
      <c r="M974" s="16" t="s">
        <v>183</v>
      </c>
      <c r="N974" s="15">
        <v>4</v>
      </c>
      <c r="O974" s="15">
        <v>1978</v>
      </c>
      <c r="P974" s="15">
        <v>12</v>
      </c>
      <c r="Q974" s="18">
        <v>8</v>
      </c>
      <c r="R974" s="18" t="s">
        <v>698</v>
      </c>
      <c r="S974" s="54" t="s">
        <v>3503</v>
      </c>
      <c r="T974" s="54"/>
      <c r="U974" s="69">
        <v>389</v>
      </c>
      <c r="V974" s="45" t="str">
        <f t="shared" si="153"/>
        <v>体力中高年者の体力</v>
      </c>
      <c r="W974" s="70"/>
      <c r="X974" s="88">
        <v>964</v>
      </c>
      <c r="Y974" s="66"/>
      <c r="Z974" s="16"/>
    </row>
    <row r="975" spans="1:26" s="12" customFormat="1" ht="13.5" hidden="1" customHeight="1">
      <c r="A975" s="18">
        <v>31</v>
      </c>
      <c r="B975" s="15">
        <v>1979</v>
      </c>
      <c r="C975" s="15">
        <v>6</v>
      </c>
      <c r="D975" s="18">
        <v>15</v>
      </c>
      <c r="E975" s="15">
        <v>403</v>
      </c>
      <c r="F975" s="19" t="s">
        <v>1355</v>
      </c>
      <c r="G975" s="16" t="s">
        <v>1356</v>
      </c>
      <c r="H975" s="17" t="s">
        <v>1351</v>
      </c>
      <c r="I975" s="115" t="str">
        <f t="shared" ca="1" si="155"/>
        <v>.</v>
      </c>
      <c r="J975" s="21" t="s">
        <v>1287</v>
      </c>
      <c r="K975" s="16" t="s">
        <v>1769</v>
      </c>
      <c r="L975" s="16" t="s">
        <v>2918</v>
      </c>
      <c r="M975" s="16" t="s">
        <v>183</v>
      </c>
      <c r="N975" s="15">
        <v>4</v>
      </c>
      <c r="O975" s="15">
        <v>1978</v>
      </c>
      <c r="P975" s="15">
        <v>12</v>
      </c>
      <c r="Q975" s="18">
        <v>8</v>
      </c>
      <c r="R975" s="18" t="s">
        <v>698</v>
      </c>
      <c r="S975" s="54" t="s">
        <v>3503</v>
      </c>
      <c r="T975" s="54"/>
      <c r="U975" s="69">
        <v>389</v>
      </c>
      <c r="V975" s="45" t="str">
        <f t="shared" si="153"/>
        <v>体力マラソンでの事故死について</v>
      </c>
      <c r="W975" s="70"/>
      <c r="X975" s="88">
        <v>965</v>
      </c>
      <c r="Y975" s="66"/>
      <c r="Z975" s="16"/>
    </row>
    <row r="976" spans="1:26" s="12" customFormat="1" ht="13.5" hidden="1" customHeight="1">
      <c r="A976" s="18">
        <v>31</v>
      </c>
      <c r="B976" s="15">
        <v>1979</v>
      </c>
      <c r="C976" s="15">
        <v>6</v>
      </c>
      <c r="D976" s="18">
        <v>15</v>
      </c>
      <c r="E976" s="15">
        <v>403</v>
      </c>
      <c r="F976" s="18" t="s">
        <v>7015</v>
      </c>
      <c r="G976" s="16" t="s">
        <v>1357</v>
      </c>
      <c r="H976" s="17" t="s">
        <v>1351</v>
      </c>
      <c r="I976" s="115" t="str">
        <f t="shared" ca="1" si="155"/>
        <v>.</v>
      </c>
      <c r="J976" s="21" t="s">
        <v>1287</v>
      </c>
      <c r="K976" s="16" t="s">
        <v>1769</v>
      </c>
      <c r="L976" s="16" t="s">
        <v>2918</v>
      </c>
      <c r="M976" s="16" t="s">
        <v>7078</v>
      </c>
      <c r="N976" s="15">
        <v>4</v>
      </c>
      <c r="O976" s="15">
        <v>1978</v>
      </c>
      <c r="P976" s="15">
        <v>12</v>
      </c>
      <c r="Q976" s="18">
        <v>8</v>
      </c>
      <c r="R976" s="18" t="s">
        <v>698</v>
      </c>
      <c r="S976" s="54" t="s">
        <v>3503</v>
      </c>
      <c r="T976" s="54"/>
      <c r="U976" s="69">
        <v>389</v>
      </c>
      <c r="V976" s="45" t="str">
        <f t="shared" si="153"/>
        <v>体力体力：司会のまとめ</v>
      </c>
      <c r="W976" s="70"/>
      <c r="X976" s="88">
        <v>966</v>
      </c>
      <c r="Y976" s="66"/>
      <c r="Z976" s="16"/>
    </row>
    <row r="977" spans="1:26" s="12" customFormat="1" ht="13.5" hidden="1" customHeight="1">
      <c r="A977" s="18">
        <v>31</v>
      </c>
      <c r="B977" s="15">
        <v>1979</v>
      </c>
      <c r="C977" s="15">
        <v>6</v>
      </c>
      <c r="D977" s="18">
        <v>13</v>
      </c>
      <c r="E977" s="15">
        <v>401</v>
      </c>
      <c r="F977" s="16" t="s">
        <v>1657</v>
      </c>
      <c r="G977" s="16" t="s">
        <v>6963</v>
      </c>
      <c r="H977" s="17"/>
      <c r="I977" s="115" t="str">
        <f t="shared" ca="1" si="155"/>
        <v>.</v>
      </c>
      <c r="J977" s="21" t="s">
        <v>3527</v>
      </c>
      <c r="K977" s="16" t="s">
        <v>1769</v>
      </c>
      <c r="L977" s="16" t="s">
        <v>7004</v>
      </c>
      <c r="M977" s="16" t="s">
        <v>1302</v>
      </c>
      <c r="N977" s="15">
        <v>4</v>
      </c>
      <c r="O977" s="15">
        <v>1978</v>
      </c>
      <c r="P977" s="15">
        <v>12</v>
      </c>
      <c r="Q977" s="18">
        <v>8</v>
      </c>
      <c r="R977" s="18" t="s">
        <v>698</v>
      </c>
      <c r="S977" s="54" t="s">
        <v>3503</v>
      </c>
      <c r="T977" s="54"/>
      <c r="U977" s="69">
        <v>389</v>
      </c>
      <c r="V977" s="45" t="str">
        <f t="shared" si="153"/>
        <v>姿勢</v>
      </c>
      <c r="W977" s="70"/>
      <c r="X977" s="88">
        <v>967</v>
      </c>
      <c r="Y977" s="66"/>
      <c r="Z977" s="16"/>
    </row>
    <row r="978" spans="1:26" s="12" customFormat="1" ht="13.5" hidden="1" customHeight="1">
      <c r="A978" s="18">
        <v>31</v>
      </c>
      <c r="B978" s="15">
        <v>1979</v>
      </c>
      <c r="C978" s="15">
        <v>6</v>
      </c>
      <c r="D978" s="18">
        <v>16</v>
      </c>
      <c r="E978" s="15">
        <v>404</v>
      </c>
      <c r="F978" s="19" t="s">
        <v>1358</v>
      </c>
      <c r="G978" s="16" t="s">
        <v>1359</v>
      </c>
      <c r="H978" s="17" t="s">
        <v>1657</v>
      </c>
      <c r="I978" s="115" t="str">
        <f t="shared" ca="1" si="155"/>
        <v>.</v>
      </c>
      <c r="J978" s="21" t="s">
        <v>1287</v>
      </c>
      <c r="K978" s="16" t="s">
        <v>1769</v>
      </c>
      <c r="L978" s="16" t="s">
        <v>2918</v>
      </c>
      <c r="M978" s="16" t="s">
        <v>183</v>
      </c>
      <c r="N978" s="15">
        <v>4</v>
      </c>
      <c r="O978" s="15">
        <v>1978</v>
      </c>
      <c r="P978" s="15">
        <v>12</v>
      </c>
      <c r="Q978" s="18">
        <v>8</v>
      </c>
      <c r="R978" s="18" t="s">
        <v>698</v>
      </c>
      <c r="S978" s="54" t="s">
        <v>3503</v>
      </c>
      <c r="T978" s="54"/>
      <c r="U978" s="69">
        <v>389</v>
      </c>
      <c r="V978" s="45" t="str">
        <f t="shared" si="153"/>
        <v>姿勢循環機能よりみた姿勢の特性</v>
      </c>
      <c r="W978" s="70"/>
      <c r="X978" s="88">
        <v>968</v>
      </c>
      <c r="Y978" s="66"/>
      <c r="Z978" s="16"/>
    </row>
    <row r="979" spans="1:26" s="12" customFormat="1" ht="13.5" hidden="1" customHeight="1">
      <c r="A979" s="18">
        <v>31</v>
      </c>
      <c r="B979" s="15">
        <v>1979</v>
      </c>
      <c r="C979" s="15">
        <v>6</v>
      </c>
      <c r="D979" s="18">
        <v>16</v>
      </c>
      <c r="E979" s="15">
        <v>404</v>
      </c>
      <c r="F979" s="19" t="s">
        <v>1360</v>
      </c>
      <c r="G979" s="16" t="s">
        <v>1361</v>
      </c>
      <c r="H979" s="17" t="s">
        <v>1657</v>
      </c>
      <c r="I979" s="115" t="str">
        <f t="shared" ca="1" si="155"/>
        <v>.</v>
      </c>
      <c r="J979" s="21" t="s">
        <v>1287</v>
      </c>
      <c r="K979" s="16" t="s">
        <v>1769</v>
      </c>
      <c r="L979" s="16" t="s">
        <v>2918</v>
      </c>
      <c r="M979" s="16" t="s">
        <v>183</v>
      </c>
      <c r="N979" s="15">
        <v>4</v>
      </c>
      <c r="O979" s="15">
        <v>1978</v>
      </c>
      <c r="P979" s="15">
        <v>12</v>
      </c>
      <c r="Q979" s="18">
        <v>8</v>
      </c>
      <c r="R979" s="18" t="s">
        <v>698</v>
      </c>
      <c r="S979" s="54" t="s">
        <v>3503</v>
      </c>
      <c r="T979" s="54"/>
      <c r="U979" s="69">
        <v>389</v>
      </c>
      <c r="V979" s="45" t="str">
        <f t="shared" si="153"/>
        <v>姿勢側わん傾向児の姿勢について</v>
      </c>
      <c r="W979" s="70"/>
      <c r="X979" s="88">
        <v>969</v>
      </c>
      <c r="Y979" s="66"/>
      <c r="Z979" s="16"/>
    </row>
    <row r="980" spans="1:26" s="12" customFormat="1" ht="13.5" hidden="1" customHeight="1">
      <c r="A980" s="18">
        <v>31</v>
      </c>
      <c r="B980" s="15">
        <v>1979</v>
      </c>
      <c r="C980" s="15">
        <v>6</v>
      </c>
      <c r="D980" s="18">
        <v>17</v>
      </c>
      <c r="E980" s="15">
        <v>405</v>
      </c>
      <c r="F980" s="19" t="s">
        <v>1362</v>
      </c>
      <c r="G980" s="16" t="s">
        <v>3528</v>
      </c>
      <c r="H980" s="17" t="s">
        <v>1657</v>
      </c>
      <c r="I980" s="115" t="str">
        <f t="shared" ca="1" si="155"/>
        <v>.</v>
      </c>
      <c r="J980" s="21" t="s">
        <v>1287</v>
      </c>
      <c r="K980" s="16" t="s">
        <v>1769</v>
      </c>
      <c r="L980" s="16" t="s">
        <v>2918</v>
      </c>
      <c r="M980" s="16" t="s">
        <v>183</v>
      </c>
      <c r="N980" s="15">
        <v>4</v>
      </c>
      <c r="O980" s="15">
        <v>1978</v>
      </c>
      <c r="P980" s="15">
        <v>12</v>
      </c>
      <c r="Q980" s="18">
        <v>8</v>
      </c>
      <c r="R980" s="18" t="s">
        <v>698</v>
      </c>
      <c r="S980" s="54" t="s">
        <v>3503</v>
      </c>
      <c r="T980" s="54"/>
      <c r="U980" s="69">
        <v>389</v>
      </c>
      <c r="V980" s="45" t="str">
        <f t="shared" si="153"/>
        <v>姿勢ヒトの待ち姿勢時にみられる自由動作について</v>
      </c>
      <c r="W980" s="70"/>
      <c r="X980" s="88">
        <v>970</v>
      </c>
      <c r="Y980" s="66"/>
      <c r="Z980" s="16"/>
    </row>
    <row r="981" spans="1:26" s="12" customFormat="1" ht="13.5" hidden="1" customHeight="1">
      <c r="A981" s="18">
        <v>31</v>
      </c>
      <c r="B981" s="15">
        <v>1979</v>
      </c>
      <c r="C981" s="15">
        <v>6</v>
      </c>
      <c r="D981" s="18">
        <v>17</v>
      </c>
      <c r="E981" s="15">
        <v>405</v>
      </c>
      <c r="F981" s="19" t="s">
        <v>1364</v>
      </c>
      <c r="G981" s="16" t="s">
        <v>1365</v>
      </c>
      <c r="H981" s="17" t="s">
        <v>1657</v>
      </c>
      <c r="I981" s="115" t="str">
        <f t="shared" ca="1" si="155"/>
        <v>.</v>
      </c>
      <c r="J981" s="21" t="s">
        <v>1287</v>
      </c>
      <c r="K981" s="16" t="s">
        <v>1769</v>
      </c>
      <c r="L981" s="16" t="s">
        <v>2918</v>
      </c>
      <c r="M981" s="16" t="s">
        <v>183</v>
      </c>
      <c r="N981" s="15">
        <v>4</v>
      </c>
      <c r="O981" s="15">
        <v>1978</v>
      </c>
      <c r="P981" s="15">
        <v>12</v>
      </c>
      <c r="Q981" s="18">
        <v>8</v>
      </c>
      <c r="R981" s="18" t="s">
        <v>698</v>
      </c>
      <c r="S981" s="54" t="s">
        <v>3503</v>
      </c>
      <c r="T981" s="54"/>
      <c r="U981" s="69">
        <v>389</v>
      </c>
      <c r="V981" s="45" t="str">
        <f t="shared" si="153"/>
        <v>姿勢モアレ法による脳性マヒ児の立位姿勢の評価</v>
      </c>
      <c r="W981" s="70"/>
      <c r="X981" s="88">
        <v>971</v>
      </c>
      <c r="Y981" s="66"/>
      <c r="Z981" s="16"/>
    </row>
    <row r="982" spans="1:26" s="12" customFormat="1" ht="13.5" hidden="1" customHeight="1">
      <c r="A982" s="18">
        <v>31</v>
      </c>
      <c r="B982" s="15">
        <v>1979</v>
      </c>
      <c r="C982" s="15">
        <v>6</v>
      </c>
      <c r="D982" s="18">
        <v>17</v>
      </c>
      <c r="E982" s="15">
        <v>405</v>
      </c>
      <c r="F982" s="19" t="s">
        <v>1366</v>
      </c>
      <c r="G982" s="16" t="s">
        <v>2425</v>
      </c>
      <c r="H982" s="17" t="s">
        <v>1657</v>
      </c>
      <c r="I982" s="115" t="str">
        <f t="shared" ca="1" si="155"/>
        <v>.</v>
      </c>
      <c r="J982" s="21" t="s">
        <v>1287</v>
      </c>
      <c r="K982" s="16" t="s">
        <v>1769</v>
      </c>
      <c r="L982" s="16" t="s">
        <v>2918</v>
      </c>
      <c r="M982" s="16" t="s">
        <v>183</v>
      </c>
      <c r="N982" s="15">
        <v>4</v>
      </c>
      <c r="O982" s="15">
        <v>1978</v>
      </c>
      <c r="P982" s="15">
        <v>12</v>
      </c>
      <c r="Q982" s="18">
        <v>8</v>
      </c>
      <c r="R982" s="18" t="s">
        <v>698</v>
      </c>
      <c r="S982" s="54" t="s">
        <v>3503</v>
      </c>
      <c r="T982" s="54"/>
      <c r="U982" s="69">
        <v>389</v>
      </c>
      <c r="V982" s="45" t="str">
        <f t="shared" si="153"/>
        <v>姿勢尿量・尿組成に及ぼす姿勢の影響</v>
      </c>
      <c r="W982" s="70"/>
      <c r="X982" s="88">
        <v>972</v>
      </c>
      <c r="Y982" s="66"/>
      <c r="Z982" s="16"/>
    </row>
    <row r="983" spans="1:26" s="12" customFormat="1" ht="13.5" hidden="1" customHeight="1">
      <c r="A983" s="18">
        <v>31</v>
      </c>
      <c r="B983" s="15">
        <v>1979</v>
      </c>
      <c r="C983" s="15">
        <v>6</v>
      </c>
      <c r="D983" s="18">
        <v>18</v>
      </c>
      <c r="E983" s="15">
        <v>406</v>
      </c>
      <c r="F983" s="18" t="s">
        <v>7016</v>
      </c>
      <c r="G983" s="16" t="s">
        <v>896</v>
      </c>
      <c r="H983" s="17" t="s">
        <v>1657</v>
      </c>
      <c r="I983" s="115" t="str">
        <f t="shared" ca="1" si="155"/>
        <v>.</v>
      </c>
      <c r="J983" s="21" t="s">
        <v>1287</v>
      </c>
      <c r="K983" s="16" t="s">
        <v>1769</v>
      </c>
      <c r="L983" s="16" t="s">
        <v>2918</v>
      </c>
      <c r="M983" s="16" t="s">
        <v>7078</v>
      </c>
      <c r="N983" s="15">
        <v>4</v>
      </c>
      <c r="O983" s="15">
        <v>1978</v>
      </c>
      <c r="P983" s="15">
        <v>12</v>
      </c>
      <c r="Q983" s="18">
        <v>8</v>
      </c>
      <c r="R983" s="18" t="s">
        <v>698</v>
      </c>
      <c r="S983" s="54" t="s">
        <v>3503</v>
      </c>
      <c r="T983" s="54"/>
      <c r="U983" s="69">
        <v>389</v>
      </c>
      <c r="V983" s="45" t="str">
        <f t="shared" si="153"/>
        <v>姿勢姿勢：司会のまとめ</v>
      </c>
      <c r="W983" s="70"/>
      <c r="X983" s="88">
        <v>973</v>
      </c>
      <c r="Y983" s="66"/>
      <c r="Z983" s="16"/>
    </row>
    <row r="984" spans="1:26" ht="13.5" hidden="1" customHeight="1">
      <c r="A984" s="29">
        <f t="shared" ref="A984:A997" ca="1" si="156">IF(LEN($J984)&gt;0,IF($J984="●",K984,OFFSET(A984,IF(LEN(OFFSET(A984,-1,0))&gt;=1,-1,-2),0)),"")</f>
        <v>31</v>
      </c>
      <c r="B984" s="32">
        <f t="shared" ref="B984:B997" ca="1" si="157">IF(LEN($J984)&gt;0,IF($J984="●",N984,OFFSET(B984,IF(LEN(OFFSET(B984,-1,0))&gt;=1,-1,-2),0)),"")</f>
        <v>1979</v>
      </c>
      <c r="C984" s="32">
        <f t="shared" ref="C984:C997" ca="1" si="158">IF(LEN($J984)&gt;0,IF($J984="●",O984,OFFSET(C984,IF(LEN(OFFSET(C984,-1,0))&gt;=1,-1,-2),0)),"")</f>
        <v>6</v>
      </c>
      <c r="D984" s="28">
        <v>18</v>
      </c>
      <c r="E984" s="32">
        <f t="shared" ref="E984:E997" ca="1" si="159">IF(LEN($J984)&gt;0,IF($J984="●",U984,IF(LEN(D984)&gt;0,U984+D984-1,"")),"")</f>
        <v>406</v>
      </c>
      <c r="F984" s="40" t="s">
        <v>2423</v>
      </c>
      <c r="G984" s="40"/>
      <c r="H984" s="43"/>
      <c r="I984" s="115" t="str">
        <f t="shared" ca="1" si="155"/>
        <v>.</v>
      </c>
      <c r="J984" s="40" t="s">
        <v>7111</v>
      </c>
      <c r="K984" s="40" t="s">
        <v>2412</v>
      </c>
      <c r="L984" s="40"/>
      <c r="M984" s="40" t="s">
        <v>1134</v>
      </c>
      <c r="N984" s="47"/>
      <c r="O984" s="47"/>
      <c r="P984" s="47"/>
      <c r="Q984" s="40"/>
      <c r="R984" s="40"/>
      <c r="S984" s="48"/>
      <c r="T984" s="48"/>
      <c r="U984" s="31">
        <f t="shared" ref="U984:U997" ca="1" si="160">IF(LEN($J984)&gt;0,IF($J984="●",Q984,OFFSET(U984,IF(LEN(OFFSET(U984,-1,0))&gt;=1,-1,-2),0)),"")</f>
        <v>389</v>
      </c>
      <c r="V984" s="45" t="str">
        <f t="shared" si="153"/>
        <v>（挿絵）</v>
      </c>
      <c r="W984" s="51"/>
      <c r="X984" s="88">
        <v>974</v>
      </c>
      <c r="Y984" s="65"/>
      <c r="Z984" s="46"/>
    </row>
    <row r="985" spans="1:26" ht="13.5" hidden="1" customHeight="1">
      <c r="A985" s="29">
        <f t="shared" ca="1" si="156"/>
        <v>31</v>
      </c>
      <c r="B985" s="32">
        <f t="shared" ca="1" si="157"/>
        <v>1979</v>
      </c>
      <c r="C985" s="32">
        <f t="shared" ca="1" si="158"/>
        <v>6</v>
      </c>
      <c r="D985" s="28">
        <v>19</v>
      </c>
      <c r="E985" s="32">
        <f t="shared" ca="1" si="159"/>
        <v>407</v>
      </c>
      <c r="F985" s="28" t="str">
        <f>"J.H.E.（Vol."&amp;N985&amp;" No."&amp;O985&amp;", "&amp;P985&amp;"/"&amp;Q985&amp;"）"</f>
        <v>J.H.E.（Vol.6 No.2, 1977/12）</v>
      </c>
      <c r="G985" s="40"/>
      <c r="H985" s="43" t="s">
        <v>7105</v>
      </c>
      <c r="I985" s="115" t="str">
        <f t="shared" ca="1" si="155"/>
        <v>.</v>
      </c>
      <c r="J985" s="40" t="s">
        <v>7111</v>
      </c>
      <c r="K985" s="40" t="s">
        <v>1199</v>
      </c>
      <c r="L985" s="40" t="s">
        <v>1921</v>
      </c>
      <c r="M985" s="40" t="s">
        <v>7108</v>
      </c>
      <c r="N985" s="47">
        <v>6</v>
      </c>
      <c r="O985" s="47">
        <v>2</v>
      </c>
      <c r="P985" s="47">
        <v>1977</v>
      </c>
      <c r="Q985" s="40" t="s">
        <v>1330</v>
      </c>
      <c r="R985" s="40"/>
      <c r="S985" s="48"/>
      <c r="T985" s="48"/>
      <c r="U985" s="31">
        <f t="shared" ca="1" si="160"/>
        <v>389</v>
      </c>
      <c r="V985" s="45" t="str">
        <f t="shared" si="153"/>
        <v>国際シンポジウム記録：現代生産システムが人間行動に及ぼす影響J.H.E.（Vol.6 No.2, 1977/12）</v>
      </c>
      <c r="W985" s="51"/>
      <c r="X985" s="88">
        <v>975</v>
      </c>
      <c r="Y985" s="65"/>
      <c r="Z985" s="46"/>
    </row>
    <row r="986" spans="1:26" ht="13.5" hidden="1" customHeight="1">
      <c r="A986" s="29">
        <f t="shared" ca="1" si="156"/>
        <v>31</v>
      </c>
      <c r="B986" s="32">
        <f t="shared" ca="1" si="157"/>
        <v>1979</v>
      </c>
      <c r="C986" s="32">
        <f t="shared" ca="1" si="158"/>
        <v>6</v>
      </c>
      <c r="D986" s="28">
        <v>21</v>
      </c>
      <c r="E986" s="32">
        <f t="shared" ca="1" si="159"/>
        <v>409</v>
      </c>
      <c r="F986" s="28" t="str">
        <f>"J.H.E.（Vol."&amp;N986&amp;" No."&amp;O986&amp;", "&amp;P986&amp;"/"&amp;Q986&amp;"）"</f>
        <v>J.H.E.（Vol.3 No.2, 1974/12）</v>
      </c>
      <c r="G986" s="40"/>
      <c r="H986" s="43" t="s">
        <v>2197</v>
      </c>
      <c r="I986" s="115" t="str">
        <f t="shared" ca="1" si="155"/>
        <v>.</v>
      </c>
      <c r="J986" s="40" t="s">
        <v>7111</v>
      </c>
      <c r="K986" s="40" t="s">
        <v>1199</v>
      </c>
      <c r="L986" s="40" t="s">
        <v>1921</v>
      </c>
      <c r="M986" s="40" t="s">
        <v>7108</v>
      </c>
      <c r="N986" s="47">
        <v>3</v>
      </c>
      <c r="O986" s="47">
        <v>2</v>
      </c>
      <c r="P986" s="47">
        <v>1974</v>
      </c>
      <c r="Q986" s="40" t="s">
        <v>1330</v>
      </c>
      <c r="R986" s="40"/>
      <c r="S986" s="48"/>
      <c r="T986" s="48"/>
      <c r="U986" s="31">
        <f t="shared" ca="1" si="160"/>
        <v>389</v>
      </c>
      <c r="V986" s="45" t="str">
        <f t="shared" si="153"/>
        <v>21J.H.E.（Vol.3 No.2, 1974/12）</v>
      </c>
      <c r="W986" s="51"/>
      <c r="X986" s="88">
        <v>976</v>
      </c>
      <c r="Y986" s="65"/>
      <c r="Z986" s="46"/>
    </row>
    <row r="987" spans="1:26" ht="13.5" hidden="1" customHeight="1">
      <c r="A987" s="29">
        <f t="shared" ca="1" si="156"/>
        <v>31</v>
      </c>
      <c r="B987" s="32">
        <f t="shared" ca="1" si="157"/>
        <v>1979</v>
      </c>
      <c r="C987" s="32">
        <f t="shared" ca="1" si="158"/>
        <v>6</v>
      </c>
      <c r="D987" s="28">
        <v>23</v>
      </c>
      <c r="E987" s="32">
        <f t="shared" ca="1" si="159"/>
        <v>411</v>
      </c>
      <c r="F987" s="40" t="s">
        <v>1367</v>
      </c>
      <c r="G987" s="40" t="s">
        <v>1368</v>
      </c>
      <c r="H987" s="43" t="s">
        <v>7153</v>
      </c>
      <c r="I987" s="115" t="str">
        <f t="shared" ca="1" si="155"/>
        <v>.</v>
      </c>
      <c r="J987" s="40" t="s">
        <v>7205</v>
      </c>
      <c r="K987" s="40"/>
      <c r="L987" s="43" t="s">
        <v>2008</v>
      </c>
      <c r="M987" s="40"/>
      <c r="N987" s="47"/>
      <c r="O987" s="47"/>
      <c r="P987" s="47"/>
      <c r="Q987" s="40"/>
      <c r="R987" s="40"/>
      <c r="S987" s="48"/>
      <c r="T987" s="48"/>
      <c r="U987" s="31">
        <f t="shared" ca="1" si="160"/>
        <v>389</v>
      </c>
      <c r="V987" s="45" t="str">
        <f t="shared" si="153"/>
        <v>？働態の窓（15）</v>
      </c>
      <c r="W987" s="51"/>
      <c r="X987" s="88">
        <v>977</v>
      </c>
      <c r="Y987" s="65"/>
      <c r="Z987" s="46"/>
    </row>
    <row r="988" spans="1:26" ht="13.5" hidden="1" customHeight="1">
      <c r="A988" s="29">
        <f t="shared" ca="1" si="156"/>
        <v>31</v>
      </c>
      <c r="B988" s="32">
        <f t="shared" ca="1" si="157"/>
        <v>1979</v>
      </c>
      <c r="C988" s="32">
        <f t="shared" ca="1" si="158"/>
        <v>6</v>
      </c>
      <c r="D988" s="28">
        <v>23</v>
      </c>
      <c r="E988" s="32">
        <f t="shared" ca="1" si="159"/>
        <v>411</v>
      </c>
      <c r="F988" s="40" t="s">
        <v>1369</v>
      </c>
      <c r="G988" s="40" t="s">
        <v>2306</v>
      </c>
      <c r="H988" s="43" t="s">
        <v>1125</v>
      </c>
      <c r="I988" s="115" t="str">
        <f t="shared" ca="1" si="155"/>
        <v>.</v>
      </c>
      <c r="J988" s="40" t="s">
        <v>7205</v>
      </c>
      <c r="K988" s="40"/>
      <c r="L988" s="43" t="s">
        <v>810</v>
      </c>
      <c r="M988" s="40"/>
      <c r="N988" s="47"/>
      <c r="O988" s="47"/>
      <c r="P988" s="47"/>
      <c r="Q988" s="40"/>
      <c r="R988" s="40"/>
      <c r="S988" s="48"/>
      <c r="T988" s="48"/>
      <c r="U988" s="31">
        <f t="shared" ca="1" si="160"/>
        <v>389</v>
      </c>
      <c r="V988" s="45" t="str">
        <f t="shared" si="153"/>
        <v>生活200カイリ体制と漁業者の生活</v>
      </c>
      <c r="W988" s="51"/>
      <c r="X988" s="88">
        <v>978</v>
      </c>
      <c r="Y988" s="65"/>
      <c r="Z988" s="46"/>
    </row>
    <row r="989" spans="1:26" ht="13.5" hidden="1" customHeight="1">
      <c r="A989" s="29">
        <f t="shared" ca="1" si="156"/>
        <v>31</v>
      </c>
      <c r="B989" s="32">
        <f t="shared" ca="1" si="157"/>
        <v>1979</v>
      </c>
      <c r="C989" s="32">
        <f t="shared" ca="1" si="158"/>
        <v>6</v>
      </c>
      <c r="D989" s="28">
        <v>24</v>
      </c>
      <c r="E989" s="32">
        <f t="shared" ca="1" si="159"/>
        <v>412</v>
      </c>
      <c r="F989" s="40" t="s">
        <v>1370</v>
      </c>
      <c r="G989" s="40" t="s">
        <v>1371</v>
      </c>
      <c r="H989" s="43"/>
      <c r="I989" s="115" t="str">
        <f t="shared" ca="1" si="155"/>
        <v>.</v>
      </c>
      <c r="J989" s="40" t="s">
        <v>1700</v>
      </c>
      <c r="K989" s="40" t="s">
        <v>1300</v>
      </c>
      <c r="L989" s="43"/>
      <c r="M989" s="40"/>
      <c r="N989" s="47"/>
      <c r="O989" s="47"/>
      <c r="P989" s="47"/>
      <c r="Q989" s="40"/>
      <c r="R989" s="40"/>
      <c r="S989" s="48"/>
      <c r="T989" s="48"/>
      <c r="U989" s="31">
        <f t="shared" ca="1" si="160"/>
        <v>389</v>
      </c>
      <c r="V989" s="45" t="str">
        <f t="shared" si="153"/>
        <v>明治生命厚生事業団・体力医学研究所</v>
      </c>
      <c r="W989" s="51"/>
      <c r="X989" s="88">
        <v>979</v>
      </c>
      <c r="Y989" s="65"/>
      <c r="Z989" s="46"/>
    </row>
    <row r="990" spans="1:26" ht="13.5" hidden="1" customHeight="1">
      <c r="A990" s="29">
        <f t="shared" ca="1" si="156"/>
        <v>31</v>
      </c>
      <c r="B990" s="32">
        <f t="shared" ca="1" si="157"/>
        <v>1979</v>
      </c>
      <c r="C990" s="32">
        <f t="shared" ca="1" si="158"/>
        <v>6</v>
      </c>
      <c r="D990" s="28">
        <v>26</v>
      </c>
      <c r="E990" s="32">
        <f t="shared" ca="1" si="159"/>
        <v>414</v>
      </c>
      <c r="F990" s="40" t="s">
        <v>1372</v>
      </c>
      <c r="G990" s="40"/>
      <c r="H990" s="43"/>
      <c r="I990" s="115" t="str">
        <f t="shared" ca="1" si="155"/>
        <v>.</v>
      </c>
      <c r="J990" s="40" t="s">
        <v>1700</v>
      </c>
      <c r="K990" s="40" t="s">
        <v>1372</v>
      </c>
      <c r="L990" s="43"/>
      <c r="M990" s="40"/>
      <c r="N990" s="47"/>
      <c r="O990" s="47"/>
      <c r="P990" s="47"/>
      <c r="Q990" s="40"/>
      <c r="R990" s="40"/>
      <c r="S990" s="48"/>
      <c r="T990" s="48"/>
      <c r="U990" s="31">
        <f t="shared" ca="1" si="160"/>
        <v>389</v>
      </c>
      <c r="V990" s="45" t="str">
        <f t="shared" si="153"/>
        <v>働態ミニ情報</v>
      </c>
      <c r="W990" s="51"/>
      <c r="X990" s="88">
        <v>980</v>
      </c>
      <c r="Y990" s="65"/>
      <c r="Z990" s="46"/>
    </row>
    <row r="991" spans="1:26" ht="13.5" hidden="1" customHeight="1">
      <c r="A991" s="29">
        <f t="shared" ca="1" si="156"/>
        <v>31</v>
      </c>
      <c r="B991" s="32">
        <f t="shared" ca="1" si="157"/>
        <v>1979</v>
      </c>
      <c r="C991" s="32">
        <f t="shared" ca="1" si="158"/>
        <v>6</v>
      </c>
      <c r="D991" s="28">
        <v>26</v>
      </c>
      <c r="E991" s="32">
        <f t="shared" ca="1" si="159"/>
        <v>414</v>
      </c>
      <c r="F991" s="40" t="s">
        <v>1373</v>
      </c>
      <c r="G991" s="40"/>
      <c r="H991" s="43"/>
      <c r="I991" s="115" t="str">
        <f t="shared" ca="1" si="155"/>
        <v>.</v>
      </c>
      <c r="J991" s="40" t="s">
        <v>1700</v>
      </c>
      <c r="K991" s="40" t="s">
        <v>7113</v>
      </c>
      <c r="L991" s="43"/>
      <c r="M991" s="40"/>
      <c r="N991" s="47"/>
      <c r="O991" s="47"/>
      <c r="P991" s="47"/>
      <c r="Q991" s="40"/>
      <c r="R991" s="40"/>
      <c r="S991" s="48"/>
      <c r="T991" s="48"/>
      <c r="U991" s="31">
        <f t="shared" ca="1" si="160"/>
        <v>389</v>
      </c>
      <c r="V991" s="45" t="str">
        <f t="shared" si="153"/>
        <v>第3回人間-熱環境系シンポジウムのお知らせ</v>
      </c>
      <c r="W991" s="51"/>
      <c r="X991" s="88">
        <v>981</v>
      </c>
      <c r="Y991" s="65"/>
      <c r="Z991" s="46"/>
    </row>
    <row r="992" spans="1:26" ht="13.5" hidden="1" customHeight="1">
      <c r="A992" s="29">
        <f t="shared" ca="1" si="156"/>
        <v>31</v>
      </c>
      <c r="B992" s="32">
        <f t="shared" ca="1" si="157"/>
        <v>1979</v>
      </c>
      <c r="C992" s="32">
        <f t="shared" ca="1" si="158"/>
        <v>6</v>
      </c>
      <c r="D992" s="28">
        <v>26</v>
      </c>
      <c r="E992" s="32">
        <f t="shared" ca="1" si="159"/>
        <v>414</v>
      </c>
      <c r="F992" s="40" t="s">
        <v>1289</v>
      </c>
      <c r="G992" s="40"/>
      <c r="H992" s="43"/>
      <c r="I992" s="115" t="str">
        <f t="shared" ca="1" si="155"/>
        <v>.</v>
      </c>
      <c r="J992" s="40" t="s">
        <v>7111</v>
      </c>
      <c r="K992" s="40" t="s">
        <v>2762</v>
      </c>
      <c r="L992" s="40" t="s">
        <v>2724</v>
      </c>
      <c r="M992" s="40"/>
      <c r="N992" s="47"/>
      <c r="O992" s="47"/>
      <c r="P992" s="47"/>
      <c r="Q992" s="40"/>
      <c r="R992" s="40"/>
      <c r="S992" s="48"/>
      <c r="T992" s="48"/>
      <c r="U992" s="31">
        <f t="shared" ca="1" si="160"/>
        <v>389</v>
      </c>
      <c r="V992" s="45" t="str">
        <f t="shared" si="153"/>
        <v>編集後記</v>
      </c>
      <c r="W992" s="51"/>
      <c r="X992" s="88">
        <v>982</v>
      </c>
      <c r="Y992" s="65"/>
      <c r="Z992" s="46"/>
    </row>
    <row r="993" spans="1:26" ht="13.5" hidden="1" customHeight="1">
      <c r="A993" s="29" t="str">
        <f t="shared" ca="1" si="156"/>
        <v>32</v>
      </c>
      <c r="B993" s="32">
        <f t="shared" ca="1" si="157"/>
        <v>1979</v>
      </c>
      <c r="C993" s="32">
        <f t="shared" ca="1" si="158"/>
        <v>12</v>
      </c>
      <c r="D993" s="28">
        <v>0</v>
      </c>
      <c r="E993" s="32" t="str">
        <f t="shared" ca="1" si="159"/>
        <v>415</v>
      </c>
      <c r="F993" s="28" t="str">
        <f ca="1">$W$11&amp;$A993&amp;$W$12&amp;B993&amp;$W$13&amp;TEXT($C993,"00")&amp;$W$14&amp;TEXT($P993,"00")&amp;IF(LEN(U993)&gt;=1,$W$15&amp;$U993&amp;$W$16,"")&amp;$W$17&amp;$H993</f>
        <v>第32号1979年12/01[415]:巨大システムの安全性について／第14回大会／関地7回</v>
      </c>
      <c r="G993" s="40"/>
      <c r="H993" s="43" t="s">
        <v>6862</v>
      </c>
      <c r="I993" s="115" t="str">
        <f t="shared" ca="1" si="155"/>
        <v>.</v>
      </c>
      <c r="J993" s="40" t="s">
        <v>1179</v>
      </c>
      <c r="K993" s="40" t="s">
        <v>2104</v>
      </c>
      <c r="L993" s="43"/>
      <c r="M993" s="40"/>
      <c r="N993" s="47">
        <v>1979</v>
      </c>
      <c r="O993" s="47">
        <v>12</v>
      </c>
      <c r="P993" s="47">
        <v>1</v>
      </c>
      <c r="Q993" s="40" t="s">
        <v>1031</v>
      </c>
      <c r="R993" s="40"/>
      <c r="S993" s="48"/>
      <c r="T993" s="48"/>
      <c r="U993" s="31" t="str">
        <f t="shared" ca="1" si="160"/>
        <v>415</v>
      </c>
      <c r="V993" s="45" t="str">
        <f t="shared" ca="1" si="153"/>
        <v>巨大システムの安全性について／第14回大会／関地7回第32号1979年12/01[415]:巨大システムの安全性について／第14回大会／関地7回</v>
      </c>
      <c r="W993" s="51"/>
      <c r="X993" s="88">
        <v>983</v>
      </c>
      <c r="Y993" s="65"/>
      <c r="Z993" s="46"/>
    </row>
    <row r="994" spans="1:26" ht="13.5" hidden="1" customHeight="1">
      <c r="A994" s="29" t="str">
        <f t="shared" ca="1" si="156"/>
        <v>32</v>
      </c>
      <c r="B994" s="32">
        <f t="shared" ca="1" si="157"/>
        <v>1979</v>
      </c>
      <c r="C994" s="32">
        <f t="shared" ca="1" si="158"/>
        <v>12</v>
      </c>
      <c r="D994" s="28">
        <v>1</v>
      </c>
      <c r="E994" s="32">
        <f t="shared" ca="1" si="159"/>
        <v>415</v>
      </c>
      <c r="F994" s="40" t="s">
        <v>1032</v>
      </c>
      <c r="G994" s="40" t="s">
        <v>1033</v>
      </c>
      <c r="H994" s="43" t="s">
        <v>7154</v>
      </c>
      <c r="I994" s="115" t="str">
        <f t="shared" ca="1" si="155"/>
        <v>.</v>
      </c>
      <c r="J994" s="40" t="s">
        <v>7205</v>
      </c>
      <c r="K994" s="40"/>
      <c r="L994" s="43"/>
      <c r="M994" s="40" t="s">
        <v>2303</v>
      </c>
      <c r="N994" s="47"/>
      <c r="O994" s="47"/>
      <c r="P994" s="47"/>
      <c r="Q994" s="40"/>
      <c r="R994" s="40"/>
      <c r="S994" s="48"/>
      <c r="T994" s="48"/>
      <c r="U994" s="31" t="str">
        <f t="shared" ca="1" si="160"/>
        <v>415</v>
      </c>
      <c r="V994" s="45" t="str">
        <f t="shared" si="153"/>
        <v>安全巨大システムの安全性について</v>
      </c>
      <c r="W994" s="51"/>
      <c r="X994" s="88">
        <v>984</v>
      </c>
      <c r="Y994" s="65"/>
      <c r="Z994" s="46"/>
    </row>
    <row r="995" spans="1:26" ht="13.5" hidden="1" customHeight="1">
      <c r="A995" s="29" t="str">
        <f t="shared" ca="1" si="156"/>
        <v>32</v>
      </c>
      <c r="B995" s="32">
        <f t="shared" ca="1" si="157"/>
        <v>1979</v>
      </c>
      <c r="C995" s="32">
        <f t="shared" ca="1" si="158"/>
        <v>12</v>
      </c>
      <c r="D995" s="28">
        <v>2</v>
      </c>
      <c r="E995" s="32">
        <f t="shared" ca="1" si="159"/>
        <v>416</v>
      </c>
      <c r="F995" s="40" t="s">
        <v>7700</v>
      </c>
      <c r="G995" s="40" t="s">
        <v>1034</v>
      </c>
      <c r="H995" s="43" t="s">
        <v>7692</v>
      </c>
      <c r="I995" s="115" t="str">
        <f t="shared" ca="1" si="155"/>
        <v>.</v>
      </c>
      <c r="J995" s="40" t="s">
        <v>7205</v>
      </c>
      <c r="K995" s="40"/>
      <c r="L995" s="43"/>
      <c r="M995" s="40" t="s">
        <v>2303</v>
      </c>
      <c r="N995" s="47"/>
      <c r="O995" s="47"/>
      <c r="P995" s="47"/>
      <c r="Q995" s="40"/>
      <c r="R995" s="40"/>
      <c r="S995" s="48"/>
      <c r="T995" s="48"/>
      <c r="U995" s="31" t="str">
        <f t="shared" ca="1" si="160"/>
        <v>415</v>
      </c>
      <c r="V995" s="45" t="str">
        <f t="shared" si="153"/>
        <v>労働、連載分業と支配について（その1/2）</v>
      </c>
      <c r="W995" s="51"/>
      <c r="X995" s="88">
        <v>985</v>
      </c>
      <c r="Y995" s="65"/>
      <c r="Z995" s="46"/>
    </row>
    <row r="996" spans="1:26" ht="13.5" hidden="1" customHeight="1">
      <c r="A996" s="29" t="str">
        <f t="shared" ca="1" si="156"/>
        <v>32</v>
      </c>
      <c r="B996" s="32">
        <f t="shared" ca="1" si="157"/>
        <v>1979</v>
      </c>
      <c r="C996" s="32">
        <f t="shared" ca="1" si="158"/>
        <v>12</v>
      </c>
      <c r="D996" s="28">
        <v>3</v>
      </c>
      <c r="E996" s="32">
        <f t="shared" ca="1" si="159"/>
        <v>417</v>
      </c>
      <c r="F996" s="28" t="str">
        <f>IF(RIGHT(L996,1)=$W$24,"",M996&amp;$W$25)&amp;J996&amp;$W$22&amp;K996&amp;IF(AND(LEN(N996)&gt;0,LEN(N996)&lt;4)," 第"&amp;N996&amp;$W$21,N996)&amp;$W$23&amp;O996&amp;"/"&amp;P996&amp;IF(RIGHT(L996,1)=$W$24,"/"&amp;Q996,"")&amp;"、"&amp;S996&amp;"、"&amp;R996&amp;IF(LEN(H996)&gt;0,$W$27&amp;H996,"")&amp;IF(RIGHT(L996,1)=$W$24,"",$W$26)</f>
        <v>大会．全 第14回　1979/6/16-17、国際文化会館、東京都</v>
      </c>
      <c r="G996" s="40" t="s">
        <v>1555</v>
      </c>
      <c r="H996" s="41" t="s">
        <v>2820</v>
      </c>
      <c r="I996" s="115" t="str">
        <f t="shared" ca="1" si="155"/>
        <v>.</v>
      </c>
      <c r="J996" s="40" t="s">
        <v>252</v>
      </c>
      <c r="K996" s="40" t="s">
        <v>1194</v>
      </c>
      <c r="L996" s="40" t="s">
        <v>6942</v>
      </c>
      <c r="M996" s="40" t="s">
        <v>2742</v>
      </c>
      <c r="N996" s="47">
        <v>14</v>
      </c>
      <c r="O996" s="47">
        <v>1979</v>
      </c>
      <c r="P996" s="47">
        <v>6</v>
      </c>
      <c r="Q996" s="40" t="s">
        <v>1036</v>
      </c>
      <c r="R996" s="40" t="s">
        <v>804</v>
      </c>
      <c r="S996" s="48" t="s">
        <v>1037</v>
      </c>
      <c r="T996" s="48"/>
      <c r="U996" s="31" t="str">
        <f t="shared" ca="1" si="160"/>
        <v>415</v>
      </c>
      <c r="V996" s="45" t="str">
        <f t="shared" si="153"/>
        <v>大会．全 第14回　1979/6/16-17、国際文化会館、東京都</v>
      </c>
      <c r="W996" s="51"/>
      <c r="X996" s="88">
        <v>986</v>
      </c>
      <c r="Y996" s="65"/>
      <c r="Z996" s="46"/>
    </row>
    <row r="997" spans="1:26" ht="13.5" hidden="1" customHeight="1">
      <c r="A997" s="29" t="str">
        <f t="shared" ca="1" si="156"/>
        <v>32</v>
      </c>
      <c r="B997" s="32">
        <f t="shared" ca="1" si="157"/>
        <v>1979</v>
      </c>
      <c r="C997" s="32">
        <f t="shared" ca="1" si="158"/>
        <v>12</v>
      </c>
      <c r="D997" s="28">
        <v>3</v>
      </c>
      <c r="E997" s="32">
        <f t="shared" ca="1" si="159"/>
        <v>417</v>
      </c>
      <c r="F997" s="28" t="str">
        <f>M997&amp;"（"&amp;J997&amp;$W$19&amp;K997&amp;IF(LEN(N997)&gt;0," 第"&amp;N997&amp;$W$21,"")&amp;" "&amp;O997&amp;"/"&amp;P997&amp;$W$20&amp;S997&amp;IF(LEN(H997)&gt;0,$W$19&amp;H997,"")&amp;"）"</f>
        <v>抄録.まとめ（大会/全 第14回 1979/6、国際文化会館）</v>
      </c>
      <c r="G997" s="40" t="s">
        <v>1035</v>
      </c>
      <c r="H997" s="43"/>
      <c r="I997" s="115" t="str">
        <f t="shared" ca="1" si="155"/>
        <v>.</v>
      </c>
      <c r="J997" s="40" t="s">
        <v>252</v>
      </c>
      <c r="K997" s="40" t="s">
        <v>1194</v>
      </c>
      <c r="L997" s="40" t="s">
        <v>6939</v>
      </c>
      <c r="M997" s="16" t="s">
        <v>7078</v>
      </c>
      <c r="N997" s="47">
        <v>14</v>
      </c>
      <c r="O997" s="47">
        <v>1979</v>
      </c>
      <c r="P997" s="47">
        <v>6</v>
      </c>
      <c r="Q997" s="40" t="s">
        <v>1036</v>
      </c>
      <c r="R997" s="40" t="s">
        <v>804</v>
      </c>
      <c r="S997" s="48" t="s">
        <v>1037</v>
      </c>
      <c r="T997" s="48"/>
      <c r="U997" s="31" t="str">
        <f t="shared" ca="1" si="160"/>
        <v>415</v>
      </c>
      <c r="V997" s="45" t="str">
        <f t="shared" si="153"/>
        <v>抄録.まとめ（大会/全 第14回 1979/6、国際文化会館）</v>
      </c>
      <c r="W997" s="51"/>
      <c r="X997" s="88">
        <v>987</v>
      </c>
      <c r="Y997" s="65"/>
      <c r="Z997" s="46"/>
    </row>
    <row r="998" spans="1:26" s="12" customFormat="1" ht="13.5" hidden="1" customHeight="1">
      <c r="A998" s="18">
        <v>32</v>
      </c>
      <c r="B998" s="15">
        <v>1979</v>
      </c>
      <c r="C998" s="15">
        <v>12</v>
      </c>
      <c r="D998" s="18">
        <v>3</v>
      </c>
      <c r="E998" s="15">
        <v>417</v>
      </c>
      <c r="F998" s="19" t="s">
        <v>3529</v>
      </c>
      <c r="G998" s="16" t="s">
        <v>3530</v>
      </c>
      <c r="H998" s="17"/>
      <c r="I998" s="115" t="str">
        <f t="shared" ca="1" si="155"/>
        <v>.</v>
      </c>
      <c r="J998" s="16" t="s">
        <v>2856</v>
      </c>
      <c r="K998" s="16" t="s">
        <v>1194</v>
      </c>
      <c r="L998" s="16" t="s">
        <v>2857</v>
      </c>
      <c r="M998" s="16" t="s">
        <v>1302</v>
      </c>
      <c r="N998" s="15">
        <v>14</v>
      </c>
      <c r="O998" s="15">
        <v>1979</v>
      </c>
      <c r="P998" s="15">
        <v>6</v>
      </c>
      <c r="Q998" s="16" t="s">
        <v>1036</v>
      </c>
      <c r="R998" s="18" t="s">
        <v>804</v>
      </c>
      <c r="S998" s="54" t="s">
        <v>1037</v>
      </c>
      <c r="T998" s="54"/>
      <c r="U998" s="69">
        <v>415</v>
      </c>
      <c r="V998" s="45" t="str">
        <f t="shared" si="153"/>
        <v>作業形態と作業者が抱く作業感の関係について　−若年女子労働者の職別比較−</v>
      </c>
      <c r="W998" s="70"/>
      <c r="X998" s="88">
        <v>988</v>
      </c>
      <c r="Y998" s="66"/>
      <c r="Z998" s="16"/>
    </row>
    <row r="999" spans="1:26" s="12" customFormat="1" ht="13.5" hidden="1" customHeight="1">
      <c r="A999" s="18">
        <v>32</v>
      </c>
      <c r="B999" s="15">
        <v>1979</v>
      </c>
      <c r="C999" s="15">
        <v>12</v>
      </c>
      <c r="D999" s="18">
        <v>3</v>
      </c>
      <c r="E999" s="15">
        <v>417</v>
      </c>
      <c r="F999" s="19" t="s">
        <v>3531</v>
      </c>
      <c r="G999" s="16" t="s">
        <v>3532</v>
      </c>
      <c r="H999" s="17"/>
      <c r="I999" s="115" t="str">
        <f t="shared" ca="1" si="155"/>
        <v>.</v>
      </c>
      <c r="J999" s="16" t="s">
        <v>2856</v>
      </c>
      <c r="K999" s="16" t="s">
        <v>1194</v>
      </c>
      <c r="L999" s="16" t="s">
        <v>2857</v>
      </c>
      <c r="M999" s="16" t="s">
        <v>1302</v>
      </c>
      <c r="N999" s="15">
        <v>14</v>
      </c>
      <c r="O999" s="15">
        <v>1979</v>
      </c>
      <c r="P999" s="15">
        <v>6</v>
      </c>
      <c r="Q999" s="16" t="s">
        <v>1036</v>
      </c>
      <c r="R999" s="18" t="s">
        <v>804</v>
      </c>
      <c r="S999" s="54" t="s">
        <v>1037</v>
      </c>
      <c r="T999" s="54"/>
      <c r="U999" s="69">
        <v>415</v>
      </c>
      <c r="V999" s="45" t="str">
        <f t="shared" si="153"/>
        <v>作業中の負担事象の経験と疲労自覚症の訴えとの関連について</v>
      </c>
      <c r="W999" s="70"/>
      <c r="X999" s="88">
        <v>989</v>
      </c>
      <c r="Y999" s="66"/>
      <c r="Z999" s="16"/>
    </row>
    <row r="1000" spans="1:26" s="12" customFormat="1" ht="13.5" hidden="1" customHeight="1">
      <c r="A1000" s="18">
        <v>32</v>
      </c>
      <c r="B1000" s="15">
        <v>1979</v>
      </c>
      <c r="C1000" s="15">
        <v>12</v>
      </c>
      <c r="D1000" s="18">
        <v>3</v>
      </c>
      <c r="E1000" s="15">
        <v>417</v>
      </c>
      <c r="F1000" s="19" t="s">
        <v>3533</v>
      </c>
      <c r="G1000" s="16" t="s">
        <v>3534</v>
      </c>
      <c r="H1000" s="17"/>
      <c r="I1000" s="115" t="str">
        <f t="shared" ca="1" si="155"/>
        <v>.</v>
      </c>
      <c r="J1000" s="16" t="s">
        <v>2856</v>
      </c>
      <c r="K1000" s="16" t="s">
        <v>1194</v>
      </c>
      <c r="L1000" s="16" t="s">
        <v>2857</v>
      </c>
      <c r="M1000" s="16" t="s">
        <v>1302</v>
      </c>
      <c r="N1000" s="15">
        <v>14</v>
      </c>
      <c r="O1000" s="15">
        <v>1979</v>
      </c>
      <c r="P1000" s="15">
        <v>6</v>
      </c>
      <c r="Q1000" s="16" t="s">
        <v>1036</v>
      </c>
      <c r="R1000" s="18" t="s">
        <v>804</v>
      </c>
      <c r="S1000" s="54" t="s">
        <v>1037</v>
      </c>
      <c r="T1000" s="54"/>
      <c r="U1000" s="69">
        <v>415</v>
      </c>
      <c r="V1000" s="45" t="str">
        <f t="shared" si="153"/>
        <v>創造性研究と人類働態学との関連に関する調査結果（第2報）　−実験的創造性研究の最近の傾向、ことにME的方法論と高令者対象の問題−</v>
      </c>
      <c r="W1000" s="70"/>
      <c r="X1000" s="88">
        <v>990</v>
      </c>
      <c r="Y1000" s="66"/>
      <c r="Z1000" s="16"/>
    </row>
    <row r="1001" spans="1:26" s="12" customFormat="1" ht="13.5" hidden="1" customHeight="1">
      <c r="A1001" s="18">
        <v>32</v>
      </c>
      <c r="B1001" s="15">
        <v>1979</v>
      </c>
      <c r="C1001" s="15">
        <v>12</v>
      </c>
      <c r="D1001" s="18">
        <v>3</v>
      </c>
      <c r="E1001" s="15">
        <v>417</v>
      </c>
      <c r="F1001" s="19" t="s">
        <v>2858</v>
      </c>
      <c r="G1001" s="16" t="s">
        <v>3535</v>
      </c>
      <c r="H1001" s="17"/>
      <c r="I1001" s="115" t="str">
        <f t="shared" ca="1" si="155"/>
        <v>.</v>
      </c>
      <c r="J1001" s="16" t="s">
        <v>2856</v>
      </c>
      <c r="K1001" s="16" t="s">
        <v>1194</v>
      </c>
      <c r="L1001" s="16" t="s">
        <v>2857</v>
      </c>
      <c r="M1001" s="16" t="s">
        <v>7078</v>
      </c>
      <c r="N1001" s="15">
        <v>14</v>
      </c>
      <c r="O1001" s="15">
        <v>1979</v>
      </c>
      <c r="P1001" s="15">
        <v>6</v>
      </c>
      <c r="Q1001" s="16" t="s">
        <v>1036</v>
      </c>
      <c r="R1001" s="18" t="s">
        <v>804</v>
      </c>
      <c r="S1001" s="54" t="s">
        <v>1037</v>
      </c>
      <c r="T1001" s="54"/>
      <c r="U1001" s="69">
        <v>415</v>
      </c>
      <c r="V1001" s="45" t="str">
        <f t="shared" si="153"/>
        <v>[概要]司会のまとめ</v>
      </c>
      <c r="W1001" s="70"/>
      <c r="X1001" s="88">
        <v>991</v>
      </c>
      <c r="Y1001" s="66"/>
      <c r="Z1001" s="16"/>
    </row>
    <row r="1002" spans="1:26" s="12" customFormat="1" ht="13.5" hidden="1" customHeight="1">
      <c r="A1002" s="18">
        <v>32</v>
      </c>
      <c r="B1002" s="15">
        <v>1979</v>
      </c>
      <c r="C1002" s="15">
        <v>12</v>
      </c>
      <c r="D1002" s="18">
        <v>3</v>
      </c>
      <c r="E1002" s="15">
        <v>417</v>
      </c>
      <c r="F1002" s="19" t="s">
        <v>3536</v>
      </c>
      <c r="G1002" s="16" t="s">
        <v>3537</v>
      </c>
      <c r="H1002" s="17"/>
      <c r="I1002" s="115" t="str">
        <f t="shared" ca="1" si="155"/>
        <v>.</v>
      </c>
      <c r="J1002" s="16" t="s">
        <v>2856</v>
      </c>
      <c r="K1002" s="16" t="s">
        <v>1194</v>
      </c>
      <c r="L1002" s="16" t="s">
        <v>2857</v>
      </c>
      <c r="M1002" s="16" t="s">
        <v>1302</v>
      </c>
      <c r="N1002" s="15">
        <v>14</v>
      </c>
      <c r="O1002" s="15">
        <v>1979</v>
      </c>
      <c r="P1002" s="15">
        <v>6</v>
      </c>
      <c r="Q1002" s="16" t="s">
        <v>1036</v>
      </c>
      <c r="R1002" s="18" t="s">
        <v>804</v>
      </c>
      <c r="S1002" s="54" t="s">
        <v>1037</v>
      </c>
      <c r="T1002" s="54"/>
      <c r="U1002" s="69">
        <v>415</v>
      </c>
      <c r="V1002" s="45" t="str">
        <f t="shared" si="153"/>
        <v>野生ニホンザルの遊びにおける年令と性差</v>
      </c>
      <c r="W1002" s="70"/>
      <c r="X1002" s="88">
        <v>992</v>
      </c>
      <c r="Y1002" s="66"/>
      <c r="Z1002" s="16"/>
    </row>
    <row r="1003" spans="1:26" s="12" customFormat="1" ht="13.5" hidden="1" customHeight="1">
      <c r="A1003" s="18">
        <v>32</v>
      </c>
      <c r="B1003" s="15">
        <v>1979</v>
      </c>
      <c r="C1003" s="15">
        <v>12</v>
      </c>
      <c r="D1003" s="18">
        <v>3</v>
      </c>
      <c r="E1003" s="15">
        <v>417</v>
      </c>
      <c r="F1003" s="19" t="s">
        <v>3538</v>
      </c>
      <c r="G1003" s="16" t="s">
        <v>3539</v>
      </c>
      <c r="H1003" s="17"/>
      <c r="I1003" s="115" t="str">
        <f t="shared" ca="1" si="155"/>
        <v>.</v>
      </c>
      <c r="J1003" s="16" t="s">
        <v>2856</v>
      </c>
      <c r="K1003" s="16" t="s">
        <v>1194</v>
      </c>
      <c r="L1003" s="16" t="s">
        <v>2857</v>
      </c>
      <c r="M1003" s="16" t="s">
        <v>1302</v>
      </c>
      <c r="N1003" s="15">
        <v>14</v>
      </c>
      <c r="O1003" s="15">
        <v>1979</v>
      </c>
      <c r="P1003" s="15">
        <v>6</v>
      </c>
      <c r="Q1003" s="16" t="s">
        <v>1036</v>
      </c>
      <c r="R1003" s="18" t="s">
        <v>804</v>
      </c>
      <c r="S1003" s="54" t="s">
        <v>1037</v>
      </c>
      <c r="T1003" s="54"/>
      <c r="U1003" s="69">
        <v>415</v>
      </c>
      <c r="V1003" s="45" t="str">
        <f t="shared" si="153"/>
        <v>ヒトの幼児の行動</v>
      </c>
      <c r="W1003" s="70"/>
      <c r="X1003" s="88">
        <v>993</v>
      </c>
      <c r="Y1003" s="66"/>
      <c r="Z1003" s="16"/>
    </row>
    <row r="1004" spans="1:26" s="12" customFormat="1" ht="13.5" hidden="1" customHeight="1">
      <c r="A1004" s="18">
        <v>32</v>
      </c>
      <c r="B1004" s="15">
        <v>1979</v>
      </c>
      <c r="C1004" s="15">
        <v>12</v>
      </c>
      <c r="D1004" s="18">
        <v>3</v>
      </c>
      <c r="E1004" s="15">
        <v>417</v>
      </c>
      <c r="F1004" s="19" t="s">
        <v>3540</v>
      </c>
      <c r="G1004" s="16" t="s">
        <v>3541</v>
      </c>
      <c r="H1004" s="17"/>
      <c r="I1004" s="115" t="str">
        <f t="shared" ca="1" si="155"/>
        <v>.</v>
      </c>
      <c r="J1004" s="16" t="s">
        <v>2856</v>
      </c>
      <c r="K1004" s="16" t="s">
        <v>1194</v>
      </c>
      <c r="L1004" s="16" t="s">
        <v>2857</v>
      </c>
      <c r="M1004" s="16" t="s">
        <v>1302</v>
      </c>
      <c r="N1004" s="15">
        <v>14</v>
      </c>
      <c r="O1004" s="15">
        <v>1979</v>
      </c>
      <c r="P1004" s="15">
        <v>6</v>
      </c>
      <c r="Q1004" s="16" t="s">
        <v>1036</v>
      </c>
      <c r="R1004" s="18" t="s">
        <v>804</v>
      </c>
      <c r="S1004" s="54" t="s">
        <v>1037</v>
      </c>
      <c r="T1004" s="54"/>
      <c r="U1004" s="69">
        <v>415</v>
      </c>
      <c r="V1004" s="45" t="str">
        <f t="shared" si="153"/>
        <v>TV接触行動と学業成績との関係</v>
      </c>
      <c r="W1004" s="70"/>
      <c r="X1004" s="88">
        <v>994</v>
      </c>
      <c r="Y1004" s="66"/>
      <c r="Z1004" s="16"/>
    </row>
    <row r="1005" spans="1:26" s="12" customFormat="1" ht="13.5" hidden="1" customHeight="1">
      <c r="A1005" s="18">
        <v>32</v>
      </c>
      <c r="B1005" s="15">
        <v>1979</v>
      </c>
      <c r="C1005" s="15">
        <v>12</v>
      </c>
      <c r="D1005" s="18">
        <v>3</v>
      </c>
      <c r="E1005" s="15">
        <v>417</v>
      </c>
      <c r="F1005" s="19" t="s">
        <v>2858</v>
      </c>
      <c r="G1005" s="16" t="s">
        <v>3124</v>
      </c>
      <c r="H1005" s="17"/>
      <c r="I1005" s="115" t="str">
        <f t="shared" ca="1" si="155"/>
        <v>.</v>
      </c>
      <c r="J1005" s="16" t="s">
        <v>2856</v>
      </c>
      <c r="K1005" s="16" t="s">
        <v>1194</v>
      </c>
      <c r="L1005" s="16" t="s">
        <v>2857</v>
      </c>
      <c r="M1005" s="16" t="s">
        <v>7078</v>
      </c>
      <c r="N1005" s="15">
        <v>14</v>
      </c>
      <c r="O1005" s="15">
        <v>1979</v>
      </c>
      <c r="P1005" s="15">
        <v>6</v>
      </c>
      <c r="Q1005" s="16" t="s">
        <v>1036</v>
      </c>
      <c r="R1005" s="18" t="s">
        <v>804</v>
      </c>
      <c r="S1005" s="54" t="s">
        <v>1037</v>
      </c>
      <c r="T1005" s="54"/>
      <c r="U1005" s="69">
        <v>415</v>
      </c>
      <c r="V1005" s="45" t="str">
        <f t="shared" ref="V1005:V1067" si="161">$H1005&amp;$F1005</f>
        <v>[概要]司会のまとめ</v>
      </c>
      <c r="W1005" s="70"/>
      <c r="X1005" s="88">
        <v>995</v>
      </c>
      <c r="Y1005" s="66"/>
      <c r="Z1005" s="16"/>
    </row>
    <row r="1006" spans="1:26" s="12" customFormat="1" ht="13.5" hidden="1" customHeight="1">
      <c r="A1006" s="18">
        <v>32</v>
      </c>
      <c r="B1006" s="15">
        <v>1979</v>
      </c>
      <c r="C1006" s="15">
        <v>12</v>
      </c>
      <c r="D1006" s="18">
        <v>4</v>
      </c>
      <c r="E1006" s="15">
        <v>418</v>
      </c>
      <c r="F1006" s="19" t="s">
        <v>3542</v>
      </c>
      <c r="G1006" s="16" t="s">
        <v>3402</v>
      </c>
      <c r="H1006" s="17"/>
      <c r="I1006" s="115" t="str">
        <f t="shared" ca="1" si="155"/>
        <v>.</v>
      </c>
      <c r="J1006" s="16" t="s">
        <v>2856</v>
      </c>
      <c r="K1006" s="16" t="s">
        <v>1194</v>
      </c>
      <c r="L1006" s="16" t="s">
        <v>2857</v>
      </c>
      <c r="M1006" s="16" t="s">
        <v>1302</v>
      </c>
      <c r="N1006" s="15">
        <v>14</v>
      </c>
      <c r="O1006" s="15">
        <v>1979</v>
      </c>
      <c r="P1006" s="15">
        <v>6</v>
      </c>
      <c r="Q1006" s="16" t="s">
        <v>1036</v>
      </c>
      <c r="R1006" s="18" t="s">
        <v>804</v>
      </c>
      <c r="S1006" s="54" t="s">
        <v>1037</v>
      </c>
      <c r="T1006" s="54"/>
      <c r="U1006" s="69">
        <v>415</v>
      </c>
      <c r="V1006" s="45" t="str">
        <f t="shared" si="161"/>
        <v>交代勤務にともなう守衛の睡眠脳波</v>
      </c>
      <c r="W1006" s="70"/>
      <c r="X1006" s="88">
        <v>996</v>
      </c>
      <c r="Y1006" s="66"/>
      <c r="Z1006" s="16"/>
    </row>
    <row r="1007" spans="1:26" s="12" customFormat="1" ht="13.5" hidden="1" customHeight="1">
      <c r="A1007" s="18">
        <v>32</v>
      </c>
      <c r="B1007" s="15">
        <v>1979</v>
      </c>
      <c r="C1007" s="15">
        <v>12</v>
      </c>
      <c r="D1007" s="18">
        <v>4</v>
      </c>
      <c r="E1007" s="15">
        <v>418</v>
      </c>
      <c r="F1007" s="19" t="s">
        <v>3543</v>
      </c>
      <c r="G1007" s="16" t="s">
        <v>3467</v>
      </c>
      <c r="H1007" s="17"/>
      <c r="I1007" s="115" t="str">
        <f t="shared" ca="1" si="155"/>
        <v>.</v>
      </c>
      <c r="J1007" s="16" t="s">
        <v>2856</v>
      </c>
      <c r="K1007" s="16" t="s">
        <v>1194</v>
      </c>
      <c r="L1007" s="16" t="s">
        <v>2857</v>
      </c>
      <c r="M1007" s="16" t="s">
        <v>1302</v>
      </c>
      <c r="N1007" s="15">
        <v>14</v>
      </c>
      <c r="O1007" s="15">
        <v>1979</v>
      </c>
      <c r="P1007" s="15">
        <v>6</v>
      </c>
      <c r="Q1007" s="16" t="s">
        <v>1036</v>
      </c>
      <c r="R1007" s="18" t="s">
        <v>804</v>
      </c>
      <c r="S1007" s="54" t="s">
        <v>1037</v>
      </c>
      <c r="T1007" s="54"/>
      <c r="U1007" s="69">
        <v>415</v>
      </c>
      <c r="V1007" s="45" t="str">
        <f t="shared" si="161"/>
        <v>駐車場業の労働条件に関する研究</v>
      </c>
      <c r="W1007" s="70"/>
      <c r="X1007" s="88">
        <v>997</v>
      </c>
      <c r="Y1007" s="66"/>
      <c r="Z1007" s="16"/>
    </row>
    <row r="1008" spans="1:26" s="12" customFormat="1" ht="13.5" hidden="1" customHeight="1">
      <c r="A1008" s="18">
        <v>32</v>
      </c>
      <c r="B1008" s="15">
        <v>1979</v>
      </c>
      <c r="C1008" s="15">
        <v>12</v>
      </c>
      <c r="D1008" s="18">
        <v>4</v>
      </c>
      <c r="E1008" s="15">
        <v>418</v>
      </c>
      <c r="F1008" s="19" t="s">
        <v>3544</v>
      </c>
      <c r="G1008" s="16" t="s">
        <v>3545</v>
      </c>
      <c r="H1008" s="17"/>
      <c r="I1008" s="115" t="str">
        <f t="shared" ca="1" si="155"/>
        <v>.</v>
      </c>
      <c r="J1008" s="16" t="s">
        <v>2856</v>
      </c>
      <c r="K1008" s="16" t="s">
        <v>1194</v>
      </c>
      <c r="L1008" s="16" t="s">
        <v>2857</v>
      </c>
      <c r="M1008" s="16" t="s">
        <v>1302</v>
      </c>
      <c r="N1008" s="15">
        <v>14</v>
      </c>
      <c r="O1008" s="15">
        <v>1979</v>
      </c>
      <c r="P1008" s="15">
        <v>6</v>
      </c>
      <c r="Q1008" s="16" t="s">
        <v>1036</v>
      </c>
      <c r="R1008" s="18" t="s">
        <v>804</v>
      </c>
      <c r="S1008" s="54" t="s">
        <v>1037</v>
      </c>
      <c r="T1008" s="54"/>
      <c r="U1008" s="69">
        <v>415</v>
      </c>
      <c r="V1008" s="45" t="str">
        <f t="shared" si="161"/>
        <v>タブーよりみる日本人の生活習慣　埼玉県秩父郡大滝村の場合</v>
      </c>
      <c r="W1008" s="70"/>
      <c r="X1008" s="88">
        <v>998</v>
      </c>
      <c r="Y1008" s="66"/>
      <c r="Z1008" s="16"/>
    </row>
    <row r="1009" spans="1:26" s="12" customFormat="1" ht="13.5" hidden="1" customHeight="1">
      <c r="A1009" s="18">
        <v>32</v>
      </c>
      <c r="B1009" s="15">
        <v>1979</v>
      </c>
      <c r="C1009" s="15">
        <v>12</v>
      </c>
      <c r="D1009" s="18">
        <v>4</v>
      </c>
      <c r="E1009" s="15">
        <v>418</v>
      </c>
      <c r="F1009" s="19" t="s">
        <v>3546</v>
      </c>
      <c r="G1009" s="16" t="s">
        <v>3547</v>
      </c>
      <c r="H1009" s="17"/>
      <c r="I1009" s="115" t="str">
        <f t="shared" ca="1" si="155"/>
        <v>.</v>
      </c>
      <c r="J1009" s="16" t="s">
        <v>2856</v>
      </c>
      <c r="K1009" s="16" t="s">
        <v>1194</v>
      </c>
      <c r="L1009" s="16" t="s">
        <v>2857</v>
      </c>
      <c r="M1009" s="16" t="s">
        <v>1302</v>
      </c>
      <c r="N1009" s="15">
        <v>14</v>
      </c>
      <c r="O1009" s="15">
        <v>1979</v>
      </c>
      <c r="P1009" s="15">
        <v>6</v>
      </c>
      <c r="Q1009" s="16" t="s">
        <v>1036</v>
      </c>
      <c r="R1009" s="18" t="s">
        <v>804</v>
      </c>
      <c r="S1009" s="54" t="s">
        <v>1037</v>
      </c>
      <c r="T1009" s="54"/>
      <c r="U1009" s="69">
        <v>415</v>
      </c>
      <c r="V1009" s="45" t="str">
        <f t="shared" si="161"/>
        <v>スモン患者の生活時間構造の変容とその要因　運動障害か、家庭内地位か？</v>
      </c>
      <c r="W1009" s="70"/>
      <c r="X1009" s="88">
        <v>999</v>
      </c>
      <c r="Y1009" s="66"/>
      <c r="Z1009" s="16"/>
    </row>
    <row r="1010" spans="1:26" s="12" customFormat="1" ht="13.5" hidden="1" customHeight="1">
      <c r="A1010" s="18">
        <v>32</v>
      </c>
      <c r="B1010" s="15">
        <v>1979</v>
      </c>
      <c r="C1010" s="15">
        <v>12</v>
      </c>
      <c r="D1010" s="18">
        <v>4</v>
      </c>
      <c r="E1010" s="15">
        <v>418</v>
      </c>
      <c r="F1010" s="19" t="s">
        <v>3548</v>
      </c>
      <c r="G1010" s="16" t="s">
        <v>3549</v>
      </c>
      <c r="H1010" s="17"/>
      <c r="I1010" s="115" t="str">
        <f t="shared" ca="1" si="155"/>
        <v>.</v>
      </c>
      <c r="J1010" s="16" t="s">
        <v>2856</v>
      </c>
      <c r="K1010" s="16" t="s">
        <v>1194</v>
      </c>
      <c r="L1010" s="16" t="s">
        <v>2857</v>
      </c>
      <c r="M1010" s="16" t="s">
        <v>1302</v>
      </c>
      <c r="N1010" s="15">
        <v>14</v>
      </c>
      <c r="O1010" s="15">
        <v>1979</v>
      </c>
      <c r="P1010" s="15">
        <v>6</v>
      </c>
      <c r="Q1010" s="16" t="s">
        <v>1036</v>
      </c>
      <c r="R1010" s="18" t="s">
        <v>804</v>
      </c>
      <c r="S1010" s="54" t="s">
        <v>1037</v>
      </c>
      <c r="T1010" s="54"/>
      <c r="U1010" s="69">
        <v>415</v>
      </c>
      <c r="V1010" s="45" t="str">
        <f t="shared" si="161"/>
        <v>入院脳卒中患者の生活時間構造</v>
      </c>
      <c r="W1010" s="70"/>
      <c r="X1010" s="88">
        <v>1000</v>
      </c>
      <c r="Y1010" s="66"/>
      <c r="Z1010" s="16"/>
    </row>
    <row r="1011" spans="1:26" s="12" customFormat="1" ht="13.5" hidden="1" customHeight="1">
      <c r="A1011" s="18">
        <v>32</v>
      </c>
      <c r="B1011" s="15">
        <v>1979</v>
      </c>
      <c r="C1011" s="15">
        <v>12</v>
      </c>
      <c r="D1011" s="18">
        <v>4</v>
      </c>
      <c r="E1011" s="15">
        <v>418</v>
      </c>
      <c r="F1011" s="19" t="s">
        <v>2858</v>
      </c>
      <c r="G1011" s="16" t="s">
        <v>3550</v>
      </c>
      <c r="H1011" s="17"/>
      <c r="I1011" s="115" t="str">
        <f t="shared" ca="1" si="155"/>
        <v>.</v>
      </c>
      <c r="J1011" s="16" t="s">
        <v>2856</v>
      </c>
      <c r="K1011" s="16" t="s">
        <v>1194</v>
      </c>
      <c r="L1011" s="16" t="s">
        <v>2857</v>
      </c>
      <c r="M1011" s="16" t="s">
        <v>7078</v>
      </c>
      <c r="N1011" s="15">
        <v>14</v>
      </c>
      <c r="O1011" s="15">
        <v>1979</v>
      </c>
      <c r="P1011" s="15">
        <v>6</v>
      </c>
      <c r="Q1011" s="16" t="s">
        <v>1036</v>
      </c>
      <c r="R1011" s="18" t="s">
        <v>804</v>
      </c>
      <c r="S1011" s="54" t="s">
        <v>1037</v>
      </c>
      <c r="T1011" s="54"/>
      <c r="U1011" s="69">
        <v>415</v>
      </c>
      <c r="V1011" s="45" t="str">
        <f t="shared" si="161"/>
        <v>[概要]司会のまとめ</v>
      </c>
      <c r="W1011" s="70"/>
      <c r="X1011" s="88">
        <v>1001</v>
      </c>
      <c r="Y1011" s="66"/>
      <c r="Z1011" s="16"/>
    </row>
    <row r="1012" spans="1:26" s="12" customFormat="1" ht="13.5" hidden="1" customHeight="1">
      <c r="A1012" s="18">
        <v>32</v>
      </c>
      <c r="B1012" s="15">
        <v>1979</v>
      </c>
      <c r="C1012" s="15">
        <v>12</v>
      </c>
      <c r="D1012" s="18">
        <v>4</v>
      </c>
      <c r="E1012" s="15">
        <v>418</v>
      </c>
      <c r="F1012" s="19" t="s">
        <v>3551</v>
      </c>
      <c r="G1012" s="16" t="s">
        <v>3552</v>
      </c>
      <c r="H1012" s="17"/>
      <c r="I1012" s="115" t="str">
        <f t="shared" ca="1" si="155"/>
        <v>.</v>
      </c>
      <c r="J1012" s="16" t="s">
        <v>2856</v>
      </c>
      <c r="K1012" s="16" t="s">
        <v>1194</v>
      </c>
      <c r="L1012" s="16" t="s">
        <v>2857</v>
      </c>
      <c r="M1012" s="16" t="s">
        <v>1302</v>
      </c>
      <c r="N1012" s="15">
        <v>14</v>
      </c>
      <c r="O1012" s="15">
        <v>1979</v>
      </c>
      <c r="P1012" s="15">
        <v>6</v>
      </c>
      <c r="Q1012" s="16" t="s">
        <v>1036</v>
      </c>
      <c r="R1012" s="18" t="s">
        <v>804</v>
      </c>
      <c r="S1012" s="54" t="s">
        <v>1037</v>
      </c>
      <c r="T1012" s="54"/>
      <c r="U1012" s="69">
        <v>415</v>
      </c>
      <c r="V1012" s="45" t="str">
        <f t="shared" si="161"/>
        <v>作業機器の変更にともなう心身反応の相違</v>
      </c>
      <c r="W1012" s="70"/>
      <c r="X1012" s="88">
        <v>1002</v>
      </c>
      <c r="Y1012" s="66"/>
      <c r="Z1012" s="16"/>
    </row>
    <row r="1013" spans="1:26" s="12" customFormat="1" ht="13.5" hidden="1" customHeight="1">
      <c r="A1013" s="18">
        <v>32</v>
      </c>
      <c r="B1013" s="15">
        <v>1979</v>
      </c>
      <c r="C1013" s="15">
        <v>12</v>
      </c>
      <c r="D1013" s="18">
        <v>5</v>
      </c>
      <c r="E1013" s="15">
        <v>419</v>
      </c>
      <c r="F1013" s="19" t="s">
        <v>3553</v>
      </c>
      <c r="G1013" s="16" t="s">
        <v>3554</v>
      </c>
      <c r="H1013" s="17"/>
      <c r="I1013" s="115" t="str">
        <f t="shared" ca="1" si="155"/>
        <v>.</v>
      </c>
      <c r="J1013" s="16" t="s">
        <v>2856</v>
      </c>
      <c r="K1013" s="16" t="s">
        <v>1194</v>
      </c>
      <c r="L1013" s="16" t="s">
        <v>2857</v>
      </c>
      <c r="M1013" s="16" t="s">
        <v>1302</v>
      </c>
      <c r="N1013" s="15">
        <v>14</v>
      </c>
      <c r="O1013" s="15">
        <v>1979</v>
      </c>
      <c r="P1013" s="15">
        <v>6</v>
      </c>
      <c r="Q1013" s="16" t="s">
        <v>1036</v>
      </c>
      <c r="R1013" s="18" t="s">
        <v>804</v>
      </c>
      <c r="S1013" s="54" t="s">
        <v>1037</v>
      </c>
      <c r="T1013" s="54"/>
      <c r="U1013" s="69">
        <v>415</v>
      </c>
      <c r="V1013" s="45" t="str">
        <f t="shared" si="161"/>
        <v>沖縄県における通行区分変更が自動車運転者の運転行動に及ぼす影響について</v>
      </c>
      <c r="W1013" s="70"/>
      <c r="X1013" s="88">
        <v>1003</v>
      </c>
      <c r="Y1013" s="66"/>
      <c r="Z1013" s="16"/>
    </row>
    <row r="1014" spans="1:26" s="12" customFormat="1" ht="13.5" hidden="1" customHeight="1">
      <c r="A1014" s="18">
        <v>32</v>
      </c>
      <c r="B1014" s="15">
        <v>1979</v>
      </c>
      <c r="C1014" s="15">
        <v>12</v>
      </c>
      <c r="D1014" s="18">
        <v>5</v>
      </c>
      <c r="E1014" s="15">
        <v>419</v>
      </c>
      <c r="F1014" s="19" t="s">
        <v>3555</v>
      </c>
      <c r="G1014" s="16" t="s">
        <v>3556</v>
      </c>
      <c r="H1014" s="17"/>
      <c r="I1014" s="115" t="str">
        <f t="shared" ca="1" si="155"/>
        <v>.</v>
      </c>
      <c r="J1014" s="16" t="s">
        <v>2856</v>
      </c>
      <c r="K1014" s="16" t="s">
        <v>1194</v>
      </c>
      <c r="L1014" s="16" t="s">
        <v>2857</v>
      </c>
      <c r="M1014" s="16" t="s">
        <v>1302</v>
      </c>
      <c r="N1014" s="15">
        <v>14</v>
      </c>
      <c r="O1014" s="15">
        <v>1979</v>
      </c>
      <c r="P1014" s="15">
        <v>6</v>
      </c>
      <c r="Q1014" s="16" t="s">
        <v>1036</v>
      </c>
      <c r="R1014" s="18" t="s">
        <v>804</v>
      </c>
      <c r="S1014" s="54" t="s">
        <v>1037</v>
      </c>
      <c r="T1014" s="54"/>
      <c r="U1014" s="69">
        <v>415</v>
      </c>
      <c r="V1014" s="45" t="str">
        <f t="shared" si="161"/>
        <v>視線分析からみた大型トラック左折時の安全</v>
      </c>
      <c r="W1014" s="70"/>
      <c r="X1014" s="88">
        <v>1004</v>
      </c>
      <c r="Y1014" s="66"/>
      <c r="Z1014" s="16"/>
    </row>
    <row r="1015" spans="1:26" s="12" customFormat="1" ht="13.5" hidden="1" customHeight="1">
      <c r="A1015" s="18">
        <v>32</v>
      </c>
      <c r="B1015" s="15">
        <v>1979</v>
      </c>
      <c r="C1015" s="15">
        <v>12</v>
      </c>
      <c r="D1015" s="18">
        <v>5</v>
      </c>
      <c r="E1015" s="15">
        <v>419</v>
      </c>
      <c r="F1015" s="19" t="s">
        <v>3557</v>
      </c>
      <c r="G1015" s="16" t="s">
        <v>3558</v>
      </c>
      <c r="H1015" s="17"/>
      <c r="I1015" s="115" t="str">
        <f t="shared" ca="1" si="155"/>
        <v>.</v>
      </c>
      <c r="J1015" s="16" t="s">
        <v>2856</v>
      </c>
      <c r="K1015" s="16" t="s">
        <v>1194</v>
      </c>
      <c r="L1015" s="16" t="s">
        <v>2857</v>
      </c>
      <c r="M1015" s="16" t="s">
        <v>1302</v>
      </c>
      <c r="N1015" s="15">
        <v>14</v>
      </c>
      <c r="O1015" s="15">
        <v>1979</v>
      </c>
      <c r="P1015" s="15">
        <v>6</v>
      </c>
      <c r="Q1015" s="16" t="s">
        <v>1036</v>
      </c>
      <c r="R1015" s="18" t="s">
        <v>804</v>
      </c>
      <c r="S1015" s="54" t="s">
        <v>1037</v>
      </c>
      <c r="T1015" s="54"/>
      <c r="U1015" s="69">
        <v>415</v>
      </c>
      <c r="V1015" s="45" t="str">
        <f t="shared" si="161"/>
        <v>航空交通管制業務における異常接近事例の解析</v>
      </c>
      <c r="W1015" s="70"/>
      <c r="X1015" s="88">
        <v>1005</v>
      </c>
      <c r="Y1015" s="66"/>
      <c r="Z1015" s="16"/>
    </row>
    <row r="1016" spans="1:26" s="12" customFormat="1" ht="13.5" hidden="1" customHeight="1">
      <c r="A1016" s="18">
        <v>32</v>
      </c>
      <c r="B1016" s="15">
        <v>1979</v>
      </c>
      <c r="C1016" s="15">
        <v>12</v>
      </c>
      <c r="D1016" s="18">
        <v>5</v>
      </c>
      <c r="E1016" s="15">
        <v>419</v>
      </c>
      <c r="F1016" s="19" t="s">
        <v>2858</v>
      </c>
      <c r="G1016" s="16" t="s">
        <v>3323</v>
      </c>
      <c r="H1016" s="17"/>
      <c r="I1016" s="115" t="str">
        <f t="shared" ca="1" si="155"/>
        <v>.</v>
      </c>
      <c r="J1016" s="16" t="s">
        <v>2856</v>
      </c>
      <c r="K1016" s="16" t="s">
        <v>1194</v>
      </c>
      <c r="L1016" s="16" t="s">
        <v>2857</v>
      </c>
      <c r="M1016" s="16" t="s">
        <v>7078</v>
      </c>
      <c r="N1016" s="15">
        <v>14</v>
      </c>
      <c r="O1016" s="15">
        <v>1979</v>
      </c>
      <c r="P1016" s="15">
        <v>6</v>
      </c>
      <c r="Q1016" s="16" t="s">
        <v>1036</v>
      </c>
      <c r="R1016" s="18" t="s">
        <v>804</v>
      </c>
      <c r="S1016" s="54" t="s">
        <v>1037</v>
      </c>
      <c r="T1016" s="54"/>
      <c r="U1016" s="69">
        <v>415</v>
      </c>
      <c r="V1016" s="45" t="str">
        <f t="shared" si="161"/>
        <v>[概要]司会のまとめ</v>
      </c>
      <c r="W1016" s="70"/>
      <c r="X1016" s="88">
        <v>1006</v>
      </c>
      <c r="Y1016" s="66"/>
      <c r="Z1016" s="16"/>
    </row>
    <row r="1017" spans="1:26" s="12" customFormat="1" ht="13.5" hidden="1" customHeight="1">
      <c r="A1017" s="18">
        <v>32</v>
      </c>
      <c r="B1017" s="15">
        <v>1979</v>
      </c>
      <c r="C1017" s="15">
        <v>12</v>
      </c>
      <c r="D1017" s="18">
        <v>5</v>
      </c>
      <c r="E1017" s="15">
        <v>419</v>
      </c>
      <c r="F1017" s="19" t="s">
        <v>3559</v>
      </c>
      <c r="G1017" s="16" t="s">
        <v>3560</v>
      </c>
      <c r="H1017" s="17"/>
      <c r="I1017" s="115" t="str">
        <f t="shared" ca="1" si="155"/>
        <v>.</v>
      </c>
      <c r="J1017" s="16" t="s">
        <v>2856</v>
      </c>
      <c r="K1017" s="16" t="s">
        <v>1194</v>
      </c>
      <c r="L1017" s="16" t="s">
        <v>2857</v>
      </c>
      <c r="M1017" s="16" t="s">
        <v>1302</v>
      </c>
      <c r="N1017" s="15">
        <v>14</v>
      </c>
      <c r="O1017" s="15">
        <v>1979</v>
      </c>
      <c r="P1017" s="15">
        <v>6</v>
      </c>
      <c r="Q1017" s="16" t="s">
        <v>1036</v>
      </c>
      <c r="R1017" s="18" t="s">
        <v>804</v>
      </c>
      <c r="S1017" s="54" t="s">
        <v>1037</v>
      </c>
      <c r="T1017" s="54"/>
      <c r="U1017" s="69">
        <v>415</v>
      </c>
      <c r="V1017" s="45" t="str">
        <f t="shared" si="161"/>
        <v>心拍数による鉄棒懸垂の作業評価</v>
      </c>
      <c r="W1017" s="70"/>
      <c r="X1017" s="88">
        <v>1007</v>
      </c>
      <c r="Y1017" s="66"/>
      <c r="Z1017" s="16"/>
    </row>
    <row r="1018" spans="1:26" s="12" customFormat="1" ht="13.5" hidden="1" customHeight="1">
      <c r="A1018" s="18">
        <v>32</v>
      </c>
      <c r="B1018" s="15">
        <v>1979</v>
      </c>
      <c r="C1018" s="15">
        <v>12</v>
      </c>
      <c r="D1018" s="18">
        <v>5</v>
      </c>
      <c r="E1018" s="15">
        <v>419</v>
      </c>
      <c r="F1018" s="19" t="s">
        <v>3561</v>
      </c>
      <c r="G1018" s="16" t="s">
        <v>3562</v>
      </c>
      <c r="H1018" s="17"/>
      <c r="I1018" s="115" t="str">
        <f t="shared" ca="1" si="155"/>
        <v>.</v>
      </c>
      <c r="J1018" s="16" t="s">
        <v>2856</v>
      </c>
      <c r="K1018" s="16" t="s">
        <v>1194</v>
      </c>
      <c r="L1018" s="16" t="s">
        <v>2857</v>
      </c>
      <c r="M1018" s="16" t="s">
        <v>1302</v>
      </c>
      <c r="N1018" s="15">
        <v>14</v>
      </c>
      <c r="O1018" s="15">
        <v>1979</v>
      </c>
      <c r="P1018" s="15">
        <v>6</v>
      </c>
      <c r="Q1018" s="16" t="s">
        <v>1036</v>
      </c>
      <c r="R1018" s="18" t="s">
        <v>804</v>
      </c>
      <c r="S1018" s="54" t="s">
        <v>1037</v>
      </c>
      <c r="T1018" s="54"/>
      <c r="U1018" s="69">
        <v>415</v>
      </c>
      <c r="V1018" s="45" t="str">
        <f t="shared" si="161"/>
        <v>3〜6才児の最大酸素摂取量</v>
      </c>
      <c r="W1018" s="70"/>
      <c r="X1018" s="88">
        <v>1008</v>
      </c>
      <c r="Y1018" s="66"/>
      <c r="Z1018" s="16"/>
    </row>
    <row r="1019" spans="1:26" s="12" customFormat="1" ht="13.5" hidden="1" customHeight="1">
      <c r="A1019" s="18">
        <v>32</v>
      </c>
      <c r="B1019" s="15">
        <v>1979</v>
      </c>
      <c r="C1019" s="15">
        <v>12</v>
      </c>
      <c r="D1019" s="18">
        <v>5</v>
      </c>
      <c r="E1019" s="15">
        <v>419</v>
      </c>
      <c r="F1019" s="19" t="s">
        <v>3563</v>
      </c>
      <c r="G1019" s="16" t="s">
        <v>3564</v>
      </c>
      <c r="H1019" s="17"/>
      <c r="I1019" s="115" t="str">
        <f t="shared" ca="1" si="155"/>
        <v>.</v>
      </c>
      <c r="J1019" s="16" t="s">
        <v>2856</v>
      </c>
      <c r="K1019" s="16" t="s">
        <v>1194</v>
      </c>
      <c r="L1019" s="16" t="s">
        <v>2857</v>
      </c>
      <c r="M1019" s="16" t="s">
        <v>1302</v>
      </c>
      <c r="N1019" s="15">
        <v>14</v>
      </c>
      <c r="O1019" s="15">
        <v>1979</v>
      </c>
      <c r="P1019" s="15">
        <v>6</v>
      </c>
      <c r="Q1019" s="16" t="s">
        <v>1036</v>
      </c>
      <c r="R1019" s="18" t="s">
        <v>804</v>
      </c>
      <c r="S1019" s="54" t="s">
        <v>1037</v>
      </c>
      <c r="T1019" s="54"/>
      <c r="U1019" s="69">
        <v>415</v>
      </c>
      <c r="V1019" s="45" t="str">
        <f t="shared" si="161"/>
        <v>最近の労働者の体格と体力</v>
      </c>
      <c r="W1019" s="70"/>
      <c r="X1019" s="88">
        <v>1009</v>
      </c>
      <c r="Y1019" s="66"/>
      <c r="Z1019" s="16"/>
    </row>
    <row r="1020" spans="1:26" s="12" customFormat="1" ht="13.5" hidden="1" customHeight="1">
      <c r="A1020" s="18">
        <v>32</v>
      </c>
      <c r="B1020" s="15">
        <v>1979</v>
      </c>
      <c r="C1020" s="15">
        <v>12</v>
      </c>
      <c r="D1020" s="18">
        <v>5</v>
      </c>
      <c r="E1020" s="15">
        <v>419</v>
      </c>
      <c r="F1020" s="19" t="s">
        <v>2858</v>
      </c>
      <c r="G1020" s="16" t="s">
        <v>3565</v>
      </c>
      <c r="H1020" s="17"/>
      <c r="I1020" s="115" t="str">
        <f t="shared" ca="1" si="155"/>
        <v>.</v>
      </c>
      <c r="J1020" s="16" t="s">
        <v>2856</v>
      </c>
      <c r="K1020" s="16" t="s">
        <v>1194</v>
      </c>
      <c r="L1020" s="16" t="s">
        <v>2857</v>
      </c>
      <c r="M1020" s="16" t="s">
        <v>7078</v>
      </c>
      <c r="N1020" s="15">
        <v>14</v>
      </c>
      <c r="O1020" s="15">
        <v>1979</v>
      </c>
      <c r="P1020" s="15">
        <v>6</v>
      </c>
      <c r="Q1020" s="16" t="s">
        <v>1036</v>
      </c>
      <c r="R1020" s="18" t="s">
        <v>804</v>
      </c>
      <c r="S1020" s="54" t="s">
        <v>1037</v>
      </c>
      <c r="T1020" s="54"/>
      <c r="U1020" s="69">
        <v>415</v>
      </c>
      <c r="V1020" s="45" t="str">
        <f t="shared" si="161"/>
        <v>[概要]司会のまとめ</v>
      </c>
      <c r="W1020" s="70"/>
      <c r="X1020" s="88">
        <v>1010</v>
      </c>
      <c r="Y1020" s="66"/>
      <c r="Z1020" s="16"/>
    </row>
    <row r="1021" spans="1:26" s="12" customFormat="1" ht="13.5" hidden="1" customHeight="1">
      <c r="A1021" s="18">
        <v>32</v>
      </c>
      <c r="B1021" s="15">
        <v>1979</v>
      </c>
      <c r="C1021" s="15">
        <v>12</v>
      </c>
      <c r="D1021" s="18">
        <v>6</v>
      </c>
      <c r="E1021" s="15">
        <v>420</v>
      </c>
      <c r="F1021" s="18" t="s">
        <v>7035</v>
      </c>
      <c r="G1021" s="16" t="s">
        <v>3567</v>
      </c>
      <c r="H1021" s="17"/>
      <c r="I1021" s="115" t="str">
        <f t="shared" ca="1" si="155"/>
        <v>.</v>
      </c>
      <c r="J1021" s="21" t="s">
        <v>2917</v>
      </c>
      <c r="K1021" s="16" t="s">
        <v>1194</v>
      </c>
      <c r="L1021" s="16" t="s">
        <v>7004</v>
      </c>
      <c r="M1021" s="16" t="s">
        <v>7078</v>
      </c>
      <c r="N1021" s="15">
        <v>14</v>
      </c>
      <c r="O1021" s="15">
        <v>1979</v>
      </c>
      <c r="P1021" s="15">
        <v>6</v>
      </c>
      <c r="Q1021" s="16" t="s">
        <v>1036</v>
      </c>
      <c r="R1021" s="18" t="s">
        <v>804</v>
      </c>
      <c r="S1021" s="54" t="s">
        <v>1037</v>
      </c>
      <c r="T1021" s="54"/>
      <c r="U1021" s="69">
        <v>415</v>
      </c>
      <c r="V1021" s="45" t="str">
        <f t="shared" si="161"/>
        <v>加令にともなう生活適応：司会のまとめ</v>
      </c>
      <c r="W1021" s="70"/>
      <c r="X1021" s="88">
        <v>1011</v>
      </c>
      <c r="Y1021" s="66"/>
      <c r="Z1021" s="16"/>
    </row>
    <row r="1022" spans="1:26" s="12" customFormat="1" ht="13.5" hidden="1" customHeight="1">
      <c r="A1022" s="18">
        <v>32</v>
      </c>
      <c r="B1022" s="15">
        <v>1979</v>
      </c>
      <c r="C1022" s="15">
        <v>12</v>
      </c>
      <c r="D1022" s="18">
        <v>6</v>
      </c>
      <c r="E1022" s="15">
        <v>420</v>
      </c>
      <c r="F1022" s="19" t="s">
        <v>3568</v>
      </c>
      <c r="G1022" s="16" t="s">
        <v>3569</v>
      </c>
      <c r="H1022" s="17" t="s">
        <v>3566</v>
      </c>
      <c r="I1022" s="115" t="str">
        <f t="shared" ca="1" si="155"/>
        <v>.</v>
      </c>
      <c r="J1022" s="21" t="s">
        <v>2917</v>
      </c>
      <c r="K1022" s="16" t="s">
        <v>1194</v>
      </c>
      <c r="L1022" s="16" t="s">
        <v>2918</v>
      </c>
      <c r="M1022" s="16" t="s">
        <v>1302</v>
      </c>
      <c r="N1022" s="15">
        <v>14</v>
      </c>
      <c r="O1022" s="15">
        <v>1979</v>
      </c>
      <c r="P1022" s="15">
        <v>6</v>
      </c>
      <c r="Q1022" s="16" t="s">
        <v>1036</v>
      </c>
      <c r="R1022" s="18" t="s">
        <v>804</v>
      </c>
      <c r="S1022" s="54" t="s">
        <v>1037</v>
      </c>
      <c r="T1022" s="54"/>
      <c r="U1022" s="69">
        <v>415</v>
      </c>
      <c r="V1022" s="45" t="str">
        <f t="shared" si="161"/>
        <v>加令にともなう生活適応加令と体力</v>
      </c>
      <c r="W1022" s="70"/>
      <c r="X1022" s="88">
        <v>1012</v>
      </c>
      <c r="Y1022" s="66"/>
      <c r="Z1022" s="16"/>
    </row>
    <row r="1023" spans="1:26" s="12" customFormat="1" ht="13.5" hidden="1" customHeight="1">
      <c r="A1023" s="18">
        <v>32</v>
      </c>
      <c r="B1023" s="15">
        <v>1979</v>
      </c>
      <c r="C1023" s="15">
        <v>12</v>
      </c>
      <c r="D1023" s="18">
        <v>6</v>
      </c>
      <c r="E1023" s="15">
        <v>420</v>
      </c>
      <c r="F1023" s="19" t="s">
        <v>3570</v>
      </c>
      <c r="G1023" s="16" t="s">
        <v>3571</v>
      </c>
      <c r="H1023" s="17" t="s">
        <v>3566</v>
      </c>
      <c r="I1023" s="115" t="str">
        <f t="shared" ca="1" si="155"/>
        <v>.</v>
      </c>
      <c r="J1023" s="21" t="s">
        <v>2917</v>
      </c>
      <c r="K1023" s="16" t="s">
        <v>1194</v>
      </c>
      <c r="L1023" s="16" t="s">
        <v>2918</v>
      </c>
      <c r="M1023" s="16" t="s">
        <v>1302</v>
      </c>
      <c r="N1023" s="15">
        <v>14</v>
      </c>
      <c r="O1023" s="15">
        <v>1979</v>
      </c>
      <c r="P1023" s="15">
        <v>6</v>
      </c>
      <c r="Q1023" s="16" t="s">
        <v>1036</v>
      </c>
      <c r="R1023" s="18" t="s">
        <v>804</v>
      </c>
      <c r="S1023" s="54" t="s">
        <v>1037</v>
      </c>
      <c r="T1023" s="54"/>
      <c r="U1023" s="69">
        <v>415</v>
      </c>
      <c r="V1023" s="45" t="str">
        <f t="shared" si="161"/>
        <v>加令にともなう生活適応加令に伴う動作のきりかえ能の変化</v>
      </c>
      <c r="W1023" s="70"/>
      <c r="X1023" s="88">
        <v>1013</v>
      </c>
      <c r="Y1023" s="66"/>
      <c r="Z1023" s="16"/>
    </row>
    <row r="1024" spans="1:26" s="12" customFormat="1" ht="13.5" hidden="1" customHeight="1">
      <c r="A1024" s="18">
        <v>32</v>
      </c>
      <c r="B1024" s="15">
        <v>1979</v>
      </c>
      <c r="C1024" s="15">
        <v>12</v>
      </c>
      <c r="D1024" s="18">
        <v>6</v>
      </c>
      <c r="E1024" s="15">
        <v>420</v>
      </c>
      <c r="F1024" s="19" t="s">
        <v>3572</v>
      </c>
      <c r="G1024" s="16" t="s">
        <v>3573</v>
      </c>
      <c r="H1024" s="17" t="s">
        <v>3566</v>
      </c>
      <c r="I1024" s="115" t="str">
        <f t="shared" ca="1" si="155"/>
        <v>.</v>
      </c>
      <c r="J1024" s="21" t="s">
        <v>2917</v>
      </c>
      <c r="K1024" s="16" t="s">
        <v>1194</v>
      </c>
      <c r="L1024" s="16" t="s">
        <v>2918</v>
      </c>
      <c r="M1024" s="16" t="s">
        <v>1302</v>
      </c>
      <c r="N1024" s="15">
        <v>14</v>
      </c>
      <c r="O1024" s="15">
        <v>1979</v>
      </c>
      <c r="P1024" s="15">
        <v>6</v>
      </c>
      <c r="Q1024" s="16" t="s">
        <v>1036</v>
      </c>
      <c r="R1024" s="18" t="s">
        <v>804</v>
      </c>
      <c r="S1024" s="54" t="s">
        <v>1037</v>
      </c>
      <c r="T1024" s="54"/>
      <c r="U1024" s="69">
        <v>415</v>
      </c>
      <c r="V1024" s="45" t="str">
        <f t="shared" si="161"/>
        <v>加令にともなう生活適応老令と体温調節</v>
      </c>
      <c r="W1024" s="70"/>
      <c r="X1024" s="88">
        <v>1014</v>
      </c>
      <c r="Y1024" s="66"/>
      <c r="Z1024" s="16"/>
    </row>
    <row r="1025" spans="1:26" s="12" customFormat="1" ht="13.5" hidden="1" customHeight="1">
      <c r="A1025" s="18">
        <v>32</v>
      </c>
      <c r="B1025" s="15">
        <v>1979</v>
      </c>
      <c r="C1025" s="15">
        <v>12</v>
      </c>
      <c r="D1025" s="18">
        <v>6</v>
      </c>
      <c r="E1025" s="15">
        <v>420</v>
      </c>
      <c r="F1025" s="19" t="s">
        <v>3574</v>
      </c>
      <c r="G1025" s="16" t="s">
        <v>3575</v>
      </c>
      <c r="H1025" s="17" t="s">
        <v>3566</v>
      </c>
      <c r="I1025" s="115" t="str">
        <f t="shared" ca="1" si="155"/>
        <v>.</v>
      </c>
      <c r="J1025" s="21" t="s">
        <v>2917</v>
      </c>
      <c r="K1025" s="16" t="s">
        <v>1194</v>
      </c>
      <c r="L1025" s="16" t="s">
        <v>2918</v>
      </c>
      <c r="M1025" s="16" t="s">
        <v>1302</v>
      </c>
      <c r="N1025" s="15">
        <v>14</v>
      </c>
      <c r="O1025" s="15">
        <v>1979</v>
      </c>
      <c r="P1025" s="15">
        <v>6</v>
      </c>
      <c r="Q1025" s="16" t="s">
        <v>1036</v>
      </c>
      <c r="R1025" s="18" t="s">
        <v>804</v>
      </c>
      <c r="S1025" s="54" t="s">
        <v>1037</v>
      </c>
      <c r="T1025" s="54"/>
      <c r="U1025" s="69">
        <v>415</v>
      </c>
      <c r="V1025" s="45" t="str">
        <f t="shared" si="161"/>
        <v>加令にともなう生活適応生活活動にみられる加令</v>
      </c>
      <c r="W1025" s="70"/>
      <c r="X1025" s="88">
        <v>1015</v>
      </c>
      <c r="Y1025" s="66"/>
      <c r="Z1025" s="16"/>
    </row>
    <row r="1026" spans="1:26" s="12" customFormat="1" ht="13.5" hidden="1" customHeight="1">
      <c r="A1026" s="18">
        <v>32</v>
      </c>
      <c r="B1026" s="15">
        <v>1979</v>
      </c>
      <c r="C1026" s="15">
        <v>12</v>
      </c>
      <c r="D1026" s="18">
        <v>6</v>
      </c>
      <c r="E1026" s="15">
        <v>420</v>
      </c>
      <c r="F1026" s="19" t="s">
        <v>3576</v>
      </c>
      <c r="G1026" s="16" t="s">
        <v>3577</v>
      </c>
      <c r="H1026" s="17" t="s">
        <v>3566</v>
      </c>
      <c r="I1026" s="115" t="str">
        <f t="shared" ca="1" si="155"/>
        <v>.</v>
      </c>
      <c r="J1026" s="21" t="s">
        <v>2917</v>
      </c>
      <c r="K1026" s="16" t="s">
        <v>1194</v>
      </c>
      <c r="L1026" s="16" t="s">
        <v>2918</v>
      </c>
      <c r="M1026" s="16" t="s">
        <v>1302</v>
      </c>
      <c r="N1026" s="15">
        <v>14</v>
      </c>
      <c r="O1026" s="15">
        <v>1979</v>
      </c>
      <c r="P1026" s="15">
        <v>6</v>
      </c>
      <c r="Q1026" s="16" t="s">
        <v>1036</v>
      </c>
      <c r="R1026" s="18" t="s">
        <v>804</v>
      </c>
      <c r="S1026" s="54" t="s">
        <v>1037</v>
      </c>
      <c r="T1026" s="54"/>
      <c r="U1026" s="69">
        <v>415</v>
      </c>
      <c r="V1026" s="45" t="str">
        <f t="shared" si="161"/>
        <v>加令にともなう生活適応地域人口からの老人問題</v>
      </c>
      <c r="W1026" s="70"/>
      <c r="X1026" s="88">
        <v>1016</v>
      </c>
      <c r="Y1026" s="66"/>
      <c r="Z1026" s="16"/>
    </row>
    <row r="1027" spans="1:26" s="12" customFormat="1" ht="13.5" hidden="1" customHeight="1">
      <c r="A1027" s="18">
        <v>32</v>
      </c>
      <c r="B1027" s="15">
        <v>1979</v>
      </c>
      <c r="C1027" s="15">
        <v>12</v>
      </c>
      <c r="D1027" s="18">
        <v>6</v>
      </c>
      <c r="E1027" s="15">
        <v>420</v>
      </c>
      <c r="F1027" s="18" t="s">
        <v>7034</v>
      </c>
      <c r="G1027" s="16" t="s">
        <v>3578</v>
      </c>
      <c r="H1027" s="17"/>
      <c r="I1027" s="115" t="str">
        <f t="shared" ca="1" si="155"/>
        <v>.</v>
      </c>
      <c r="J1027" s="21" t="s">
        <v>2917</v>
      </c>
      <c r="K1027" s="16" t="s">
        <v>1194</v>
      </c>
      <c r="L1027" s="16" t="s">
        <v>7004</v>
      </c>
      <c r="M1027" s="16" t="s">
        <v>7078</v>
      </c>
      <c r="N1027" s="15">
        <v>14</v>
      </c>
      <c r="O1027" s="15">
        <v>1979</v>
      </c>
      <c r="P1027" s="15">
        <v>6</v>
      </c>
      <c r="Q1027" s="16" t="s">
        <v>1036</v>
      </c>
      <c r="R1027" s="18" t="s">
        <v>804</v>
      </c>
      <c r="S1027" s="54" t="s">
        <v>1037</v>
      </c>
      <c r="T1027" s="54"/>
      <c r="U1027" s="69">
        <v>415</v>
      </c>
      <c r="V1027" s="45" t="str">
        <f t="shared" si="161"/>
        <v>旅客としての人間行動：司会のまとめ</v>
      </c>
      <c r="W1027" s="70"/>
      <c r="X1027" s="88">
        <v>1017</v>
      </c>
      <c r="Y1027" s="66"/>
      <c r="Z1027" s="16"/>
    </row>
    <row r="1028" spans="1:26" s="12" customFormat="1" ht="13.5" hidden="1" customHeight="1">
      <c r="A1028" s="18">
        <v>32</v>
      </c>
      <c r="B1028" s="15">
        <v>1979</v>
      </c>
      <c r="C1028" s="15">
        <v>12</v>
      </c>
      <c r="D1028" s="18">
        <v>6</v>
      </c>
      <c r="E1028" s="15">
        <v>420</v>
      </c>
      <c r="F1028" s="19" t="s">
        <v>3579</v>
      </c>
      <c r="G1028" s="16" t="s">
        <v>3580</v>
      </c>
      <c r="H1028" s="17" t="s">
        <v>1038</v>
      </c>
      <c r="I1028" s="115" t="str">
        <f t="shared" ca="1" si="155"/>
        <v>.</v>
      </c>
      <c r="J1028" s="21" t="s">
        <v>2917</v>
      </c>
      <c r="K1028" s="16" t="s">
        <v>1194</v>
      </c>
      <c r="L1028" s="16" t="s">
        <v>2918</v>
      </c>
      <c r="M1028" s="16" t="s">
        <v>1302</v>
      </c>
      <c r="N1028" s="15">
        <v>14</v>
      </c>
      <c r="O1028" s="15">
        <v>1979</v>
      </c>
      <c r="P1028" s="15">
        <v>6</v>
      </c>
      <c r="Q1028" s="16" t="s">
        <v>1036</v>
      </c>
      <c r="R1028" s="18" t="s">
        <v>804</v>
      </c>
      <c r="S1028" s="54" t="s">
        <v>1037</v>
      </c>
      <c r="T1028" s="54"/>
      <c r="U1028" s="69">
        <v>415</v>
      </c>
      <c r="V1028" s="45" t="str">
        <f t="shared" si="161"/>
        <v>旅客としての人間行動乗客からみた路線バスの利用のしやすさについて</v>
      </c>
      <c r="W1028" s="70"/>
      <c r="X1028" s="88">
        <v>1018</v>
      </c>
      <c r="Y1028" s="66"/>
      <c r="Z1028" s="16"/>
    </row>
    <row r="1029" spans="1:26" s="12" customFormat="1" ht="13.5" hidden="1" customHeight="1">
      <c r="A1029" s="18">
        <v>32</v>
      </c>
      <c r="B1029" s="15">
        <v>1979</v>
      </c>
      <c r="C1029" s="15">
        <v>12</v>
      </c>
      <c r="D1029" s="18">
        <v>6</v>
      </c>
      <c r="E1029" s="15">
        <v>420</v>
      </c>
      <c r="F1029" s="19" t="s">
        <v>3581</v>
      </c>
      <c r="G1029" s="16" t="s">
        <v>3582</v>
      </c>
      <c r="H1029" s="17" t="s">
        <v>1038</v>
      </c>
      <c r="I1029" s="115" t="str">
        <f t="shared" ca="1" si="155"/>
        <v>.</v>
      </c>
      <c r="J1029" s="21" t="s">
        <v>2917</v>
      </c>
      <c r="K1029" s="16" t="s">
        <v>1194</v>
      </c>
      <c r="L1029" s="16" t="s">
        <v>2918</v>
      </c>
      <c r="M1029" s="16" t="s">
        <v>1302</v>
      </c>
      <c r="N1029" s="15">
        <v>14</v>
      </c>
      <c r="O1029" s="15">
        <v>1979</v>
      </c>
      <c r="P1029" s="15">
        <v>6</v>
      </c>
      <c r="Q1029" s="16" t="s">
        <v>1036</v>
      </c>
      <c r="R1029" s="18" t="s">
        <v>804</v>
      </c>
      <c r="S1029" s="54" t="s">
        <v>1037</v>
      </c>
      <c r="T1029" s="54"/>
      <c r="U1029" s="69">
        <v>415</v>
      </c>
      <c r="V1029" s="45" t="str">
        <f t="shared" si="161"/>
        <v>旅客としての人間行動車内設備の機能的条件</v>
      </c>
      <c r="W1029" s="70"/>
      <c r="X1029" s="88">
        <v>1019</v>
      </c>
      <c r="Y1029" s="66"/>
      <c r="Z1029" s="16"/>
    </row>
    <row r="1030" spans="1:26" s="12" customFormat="1" ht="13.5" hidden="1" customHeight="1">
      <c r="A1030" s="18">
        <v>32</v>
      </c>
      <c r="B1030" s="15">
        <v>1979</v>
      </c>
      <c r="C1030" s="15">
        <v>12</v>
      </c>
      <c r="D1030" s="18">
        <v>6</v>
      </c>
      <c r="E1030" s="15">
        <v>420</v>
      </c>
      <c r="F1030" s="19" t="s">
        <v>3583</v>
      </c>
      <c r="G1030" s="16" t="s">
        <v>3584</v>
      </c>
      <c r="H1030" s="17" t="s">
        <v>1038</v>
      </c>
      <c r="I1030" s="115" t="str">
        <f t="shared" ca="1" si="155"/>
        <v>.</v>
      </c>
      <c r="J1030" s="21" t="s">
        <v>2917</v>
      </c>
      <c r="K1030" s="16" t="s">
        <v>1194</v>
      </c>
      <c r="L1030" s="16" t="s">
        <v>2918</v>
      </c>
      <c r="M1030" s="16" t="s">
        <v>1302</v>
      </c>
      <c r="N1030" s="15">
        <v>14</v>
      </c>
      <c r="O1030" s="15">
        <v>1979</v>
      </c>
      <c r="P1030" s="15">
        <v>6</v>
      </c>
      <c r="Q1030" s="16" t="s">
        <v>1036</v>
      </c>
      <c r="R1030" s="18" t="s">
        <v>804</v>
      </c>
      <c r="S1030" s="54" t="s">
        <v>1037</v>
      </c>
      <c r="T1030" s="54"/>
      <c r="U1030" s="69">
        <v>415</v>
      </c>
      <c r="V1030" s="45" t="str">
        <f t="shared" si="161"/>
        <v>旅客としての人間行動通勤電車内における乗客の乗車様態</v>
      </c>
      <c r="W1030" s="70"/>
      <c r="X1030" s="88">
        <v>1020</v>
      </c>
      <c r="Y1030" s="66"/>
      <c r="Z1030" s="16"/>
    </row>
    <row r="1031" spans="1:26" s="12" customFormat="1" ht="13.5" hidden="1" customHeight="1">
      <c r="A1031" s="18">
        <v>32</v>
      </c>
      <c r="B1031" s="15">
        <v>1979</v>
      </c>
      <c r="C1031" s="15">
        <v>12</v>
      </c>
      <c r="D1031" s="18">
        <v>6</v>
      </c>
      <c r="E1031" s="15">
        <v>420</v>
      </c>
      <c r="F1031" s="19" t="s">
        <v>3585</v>
      </c>
      <c r="G1031" s="16" t="s">
        <v>3586</v>
      </c>
      <c r="H1031" s="17" t="s">
        <v>1038</v>
      </c>
      <c r="I1031" s="115" t="str">
        <f t="shared" ca="1" si="155"/>
        <v>.</v>
      </c>
      <c r="J1031" s="21" t="s">
        <v>2917</v>
      </c>
      <c r="K1031" s="16" t="s">
        <v>1194</v>
      </c>
      <c r="L1031" s="16" t="s">
        <v>2918</v>
      </c>
      <c r="M1031" s="16" t="s">
        <v>1302</v>
      </c>
      <c r="N1031" s="15">
        <v>14</v>
      </c>
      <c r="O1031" s="15">
        <v>1979</v>
      </c>
      <c r="P1031" s="15">
        <v>6</v>
      </c>
      <c r="Q1031" s="16" t="s">
        <v>1036</v>
      </c>
      <c r="R1031" s="18" t="s">
        <v>804</v>
      </c>
      <c r="S1031" s="54" t="s">
        <v>1037</v>
      </c>
      <c r="T1031" s="54"/>
      <c r="U1031" s="69">
        <v>415</v>
      </c>
      <c r="V1031" s="45" t="str">
        <f t="shared" si="161"/>
        <v>旅客としての人間行動旅客の生理反応と受忍限度</v>
      </c>
      <c r="W1031" s="70"/>
      <c r="X1031" s="88">
        <v>1021</v>
      </c>
      <c r="Y1031" s="66"/>
      <c r="Z1031" s="16"/>
    </row>
    <row r="1032" spans="1:26" ht="13.5" hidden="1" customHeight="1">
      <c r="A1032" s="29">
        <f ca="1">IF(LEN($J1032)&gt;0,IF($J1032="●",K1032,OFFSET(A1032,IF(LEN(OFFSET(A1032,-1,0))&gt;=1,-1,-2),0)),"")</f>
        <v>32</v>
      </c>
      <c r="B1032" s="32">
        <f ca="1">IF(LEN($J1032)&gt;0,IF($J1032="●",N1032,OFFSET(B1032,IF(LEN(OFFSET(B1032,-1,0))&gt;=1,-1,-2),0)),"")</f>
        <v>1979</v>
      </c>
      <c r="C1032" s="32">
        <f ca="1">IF(LEN($J1032)&gt;0,IF($J1032="●",O1032,OFFSET(C1032,IF(LEN(OFFSET(C1032,-1,0))&gt;=1,-1,-2),0)),"")</f>
        <v>12</v>
      </c>
      <c r="D1032" s="28">
        <v>8</v>
      </c>
      <c r="E1032" s="32">
        <f ca="1">IF(LEN($J1032)&gt;0,IF($J1032="●",U1032,IF(LEN(D1032)&gt;0,U1032+D1032-1,"")),"")</f>
        <v>422</v>
      </c>
      <c r="F1032" s="28" t="str">
        <f>IF(RIGHT(L1032,1)=$W$24,"",M1032&amp;$W$25)&amp;J1032&amp;$W$22&amp;K1032&amp;IF(AND(LEN(N1032)&gt;0,LEN(N1032)&lt;4)," 第"&amp;N1032&amp;$W$21,N1032)&amp;$W$23&amp;O1032&amp;"/"&amp;P1032&amp;IF(RIGHT(L1032,1)=$W$24,"/"&amp;Q1032,"")&amp;"、"&amp;S1032&amp;"、"&amp;R1032&amp;IF(LEN(H1032)&gt;0,$W$27&amp;H1032,"")&amp;IF(RIGHT(L1032,1)=$W$24,"",$W$26)</f>
        <v>大会．東 第7回　1979/4/25、重複障害教育研究所、東京都/関東地方会｜テーマ：休息過程における働態</v>
      </c>
      <c r="G1032" s="40" t="s">
        <v>684</v>
      </c>
      <c r="H1032" s="41" t="s">
        <v>6930</v>
      </c>
      <c r="I1032" s="115" t="str">
        <f t="shared" ca="1" si="155"/>
        <v>.</v>
      </c>
      <c r="J1032" s="40" t="s">
        <v>252</v>
      </c>
      <c r="K1032" s="40" t="s">
        <v>1185</v>
      </c>
      <c r="L1032" s="40" t="s">
        <v>7012</v>
      </c>
      <c r="M1032" s="40" t="s">
        <v>2742</v>
      </c>
      <c r="N1032" s="47">
        <v>7</v>
      </c>
      <c r="O1032" s="47">
        <v>1979</v>
      </c>
      <c r="P1032" s="47">
        <v>4</v>
      </c>
      <c r="Q1032" s="40" t="s">
        <v>1049</v>
      </c>
      <c r="R1032" s="40" t="s">
        <v>2317</v>
      </c>
      <c r="S1032" s="48" t="s">
        <v>1836</v>
      </c>
      <c r="T1032" s="48"/>
      <c r="U1032" s="31">
        <f ca="1">IF(LEN($J1032)&gt;0,IF($J1032="●",Q1032,OFFSET(U1032,IF(LEN(OFFSET(U1032,-1,0))&gt;=1,-1,-2),0)),"")</f>
        <v>415</v>
      </c>
      <c r="V1032" s="45" t="str">
        <f t="shared" si="161"/>
        <v>関東地方会｜テーマ：休息過程における働態大会．東 第7回　1979/4/25、重複障害教育研究所、東京都/関東地方会｜テーマ：休息過程における働態</v>
      </c>
      <c r="W1032" s="51"/>
      <c r="X1032" s="88">
        <v>1022</v>
      </c>
      <c r="Y1032" s="65"/>
      <c r="Z1032" s="46"/>
    </row>
    <row r="1033" spans="1:26" ht="13.5" hidden="1" customHeight="1">
      <c r="A1033" s="29">
        <f ca="1">IF(LEN($J1033)&gt;0,IF($J1033="●",K1033,OFFSET(A1033,IF(LEN(OFFSET(A1033,-1,0))&gt;=1,-1,-2),0)),"")</f>
        <v>32</v>
      </c>
      <c r="B1033" s="32">
        <f ca="1">IF(LEN($J1033)&gt;0,IF($J1033="●",N1033,OFFSET(B1033,IF(LEN(OFFSET(B1033,-1,0))&gt;=1,-1,-2),0)),"")</f>
        <v>1979</v>
      </c>
      <c r="C1033" s="32">
        <f ca="1">IF(LEN($J1033)&gt;0,IF($J1033="●",O1033,OFFSET(C1033,IF(LEN(OFFSET(C1033,-1,0))&gt;=1,-1,-2),0)),"")</f>
        <v>12</v>
      </c>
      <c r="D1033" s="28">
        <v>8</v>
      </c>
      <c r="E1033" s="32">
        <f ca="1">IF(LEN($J1033)&gt;0,IF($J1033="●",U1033,IF(LEN(D1033)&gt;0,U1033+D1033-1,"")),"")</f>
        <v>422</v>
      </c>
      <c r="F1033" s="28" t="str">
        <f>M1033&amp;"（"&amp;J1033&amp;$W$19&amp;K1033&amp;IF(LEN(N1033)&gt;0," 第"&amp;N1033&amp;$W$21,"")&amp;" "&amp;O1033&amp;"/"&amp;P1033&amp;$W$20&amp;S1033&amp;IF(LEN(H1033)&gt;0,$W$19&amp;H1033,"")&amp;"）"</f>
        <v>抄録（大会/東 第7回 1979/4、重複障害教育研究所/休息過程における働態）</v>
      </c>
      <c r="G1033" s="40"/>
      <c r="H1033" s="17" t="s">
        <v>3587</v>
      </c>
      <c r="I1033" s="115" t="str">
        <f t="shared" ca="1" si="155"/>
        <v>.</v>
      </c>
      <c r="J1033" s="40" t="s">
        <v>252</v>
      </c>
      <c r="K1033" s="40" t="s">
        <v>1185</v>
      </c>
      <c r="L1033" s="40" t="s">
        <v>6939</v>
      </c>
      <c r="M1033" s="40" t="s">
        <v>1486</v>
      </c>
      <c r="N1033" s="47">
        <v>7</v>
      </c>
      <c r="O1033" s="47">
        <v>1979</v>
      </c>
      <c r="P1033" s="47">
        <v>4</v>
      </c>
      <c r="Q1033" s="40" t="s">
        <v>1049</v>
      </c>
      <c r="R1033" s="40" t="s">
        <v>2317</v>
      </c>
      <c r="S1033" s="48" t="s">
        <v>1836</v>
      </c>
      <c r="T1033" s="48"/>
      <c r="U1033" s="31">
        <f ca="1">IF(LEN($J1033)&gt;0,IF($J1033="●",Q1033,OFFSET(U1033,IF(LEN(OFFSET(U1033,-1,0))&gt;=1,-1,-2),0)),"")</f>
        <v>415</v>
      </c>
      <c r="V1033" s="45" t="str">
        <f t="shared" si="161"/>
        <v>休息過程における働態抄録（大会/東 第7回 1979/4、重複障害教育研究所/休息過程における働態）</v>
      </c>
      <c r="W1033" s="51"/>
      <c r="X1033" s="88">
        <v>1023</v>
      </c>
      <c r="Y1033" s="65"/>
      <c r="Z1033" s="46"/>
    </row>
    <row r="1034" spans="1:26" s="12" customFormat="1" ht="13.5" hidden="1" customHeight="1">
      <c r="A1034" s="18">
        <v>32</v>
      </c>
      <c r="B1034" s="15">
        <v>1979</v>
      </c>
      <c r="C1034" s="15">
        <v>12</v>
      </c>
      <c r="D1034" s="18">
        <v>8</v>
      </c>
      <c r="E1034" s="15">
        <v>422</v>
      </c>
      <c r="F1034" s="19" t="s">
        <v>3588</v>
      </c>
      <c r="G1034" s="16" t="s">
        <v>3589</v>
      </c>
      <c r="H1034" s="17" t="s">
        <v>3587</v>
      </c>
      <c r="I1034" s="115" t="str">
        <f t="shared" ca="1" si="155"/>
        <v>.</v>
      </c>
      <c r="J1034" s="16" t="s">
        <v>1487</v>
      </c>
      <c r="K1034" s="16" t="s">
        <v>1185</v>
      </c>
      <c r="L1034" s="16" t="s">
        <v>3100</v>
      </c>
      <c r="M1034" s="16" t="s">
        <v>183</v>
      </c>
      <c r="N1034" s="15">
        <v>7</v>
      </c>
      <c r="O1034" s="15">
        <v>1979</v>
      </c>
      <c r="P1034" s="15">
        <v>4</v>
      </c>
      <c r="Q1034" s="18" t="s">
        <v>1230</v>
      </c>
      <c r="R1034" s="18" t="s">
        <v>3113</v>
      </c>
      <c r="S1034" s="54" t="s">
        <v>3235</v>
      </c>
      <c r="T1034" s="54"/>
      <c r="U1034" s="69">
        <v>415</v>
      </c>
      <c r="V1034" s="45" t="str">
        <f t="shared" si="161"/>
        <v>休息過程における働態筋作業後における筋疲労の回復過程について</v>
      </c>
      <c r="W1034" s="70"/>
      <c r="X1034" s="88">
        <v>1024</v>
      </c>
      <c r="Y1034" s="66"/>
      <c r="Z1034" s="16"/>
    </row>
    <row r="1035" spans="1:26" s="12" customFormat="1" ht="13.5" hidden="1" customHeight="1">
      <c r="A1035" s="18">
        <v>32</v>
      </c>
      <c r="B1035" s="15">
        <v>1979</v>
      </c>
      <c r="C1035" s="15">
        <v>12</v>
      </c>
      <c r="D1035" s="18">
        <v>8</v>
      </c>
      <c r="E1035" s="15">
        <v>422</v>
      </c>
      <c r="F1035" s="19" t="s">
        <v>3590</v>
      </c>
      <c r="G1035" s="16" t="s">
        <v>3591</v>
      </c>
      <c r="H1035" s="17" t="s">
        <v>3587</v>
      </c>
      <c r="I1035" s="115" t="str">
        <f t="shared" ca="1" si="155"/>
        <v>.</v>
      </c>
      <c r="J1035" s="16" t="s">
        <v>1487</v>
      </c>
      <c r="K1035" s="16" t="s">
        <v>1185</v>
      </c>
      <c r="L1035" s="16" t="s">
        <v>3100</v>
      </c>
      <c r="M1035" s="16" t="s">
        <v>183</v>
      </c>
      <c r="N1035" s="15">
        <v>7</v>
      </c>
      <c r="O1035" s="15">
        <v>1979</v>
      </c>
      <c r="P1035" s="15">
        <v>4</v>
      </c>
      <c r="Q1035" s="18" t="s">
        <v>1230</v>
      </c>
      <c r="R1035" s="18" t="s">
        <v>804</v>
      </c>
      <c r="S1035" s="54" t="s">
        <v>3239</v>
      </c>
      <c r="T1035" s="54"/>
      <c r="U1035" s="69">
        <v>415</v>
      </c>
      <c r="V1035" s="45" t="str">
        <f t="shared" si="161"/>
        <v>休息過程における働態労働力再生産と温熱環境</v>
      </c>
      <c r="W1035" s="70"/>
      <c r="X1035" s="88">
        <v>1025</v>
      </c>
      <c r="Y1035" s="66"/>
      <c r="Z1035" s="16"/>
    </row>
    <row r="1036" spans="1:26" s="12" customFormat="1" ht="13.5" hidden="1" customHeight="1">
      <c r="A1036" s="18">
        <v>32</v>
      </c>
      <c r="B1036" s="15">
        <v>1979</v>
      </c>
      <c r="C1036" s="15">
        <v>12</v>
      </c>
      <c r="D1036" s="18">
        <v>9</v>
      </c>
      <c r="E1036" s="15">
        <v>423</v>
      </c>
      <c r="F1036" s="19" t="s">
        <v>6999</v>
      </c>
      <c r="G1036" s="16" t="s">
        <v>3443</v>
      </c>
      <c r="H1036" s="17"/>
      <c r="I1036" s="115" t="str">
        <f t="shared" ref="I1036:I1099" ca="1" si="162">IF(OR($S$1,IF($N$2,OFFSET($O$2,0,ISERROR(FIND($F$2,OFFSET($G1036,0,$T$2)))+$S$2),0)+IF($N$3,OFFSET($O$3,0,ISERROR(FIND($F$3,OFFSET($G1036,0,$T$3)))+$S$3),0)+IF($N$4,OFFSET($O$4,0,ISERROR(FIND($F$4,OFFSET($G1036,0,$T$4)))+$S$4),0)+IF($N$5,OFFSET($O$5,0,ISERROR(FIND($F$5,OFFSET($G1036,0,$T$5)))+$S$5),0)+IF($N$6,OFFSET($O$6,0,ISERROR(FIND($F$6,OFFSET($G1036,0,$T$6)))+$S$6),0)+IF($N$7,OFFSET($O$7,0,ISERROR(FIND($F$7,OFFSET($G1036,0,$T$7)))+$S$7),0)+IF($N$8,OFFSET($O$8,0,ISERROR(FIND($F$8,OFFSET($G1036,0,$T$8)))+$S$8),0)&gt;$Y$1),$W$28,$W$29)</f>
        <v>.</v>
      </c>
      <c r="J1036" s="16" t="s">
        <v>1487</v>
      </c>
      <c r="K1036" s="16" t="s">
        <v>1185</v>
      </c>
      <c r="L1036" s="16" t="s">
        <v>7004</v>
      </c>
      <c r="M1036" s="16" t="s">
        <v>7078</v>
      </c>
      <c r="N1036" s="15">
        <v>7</v>
      </c>
      <c r="O1036" s="15">
        <v>1979</v>
      </c>
      <c r="P1036" s="15">
        <v>4</v>
      </c>
      <c r="Q1036" s="18" t="s">
        <v>1230</v>
      </c>
      <c r="R1036" s="18" t="s">
        <v>804</v>
      </c>
      <c r="S1036" s="54" t="s">
        <v>3239</v>
      </c>
      <c r="T1036" s="54"/>
      <c r="U1036" s="69">
        <v>415</v>
      </c>
      <c r="V1036" s="45" t="str">
        <f t="shared" si="161"/>
        <v>休息過程における働態：討論　司会：竹本律子（日大）</v>
      </c>
      <c r="W1036" s="70"/>
      <c r="X1036" s="88">
        <v>1026</v>
      </c>
      <c r="Y1036" s="66"/>
      <c r="Z1036" s="16"/>
    </row>
    <row r="1037" spans="1:26" ht="13.5" hidden="1" customHeight="1">
      <c r="A1037" s="29">
        <f t="shared" ref="A1037:A1071" ca="1" si="163">IF(LEN($J1037)&gt;0,IF($J1037="●",K1037,OFFSET(A1037,IF(LEN(OFFSET(A1037,-1,0))&gt;=1,-1,-2),0)),"")</f>
        <v>32</v>
      </c>
      <c r="B1037" s="32">
        <f t="shared" ref="B1037:B1071" ca="1" si="164">IF(LEN($J1037)&gt;0,IF($J1037="●",N1037,OFFSET(B1037,IF(LEN(OFFSET(B1037,-1,0))&gt;=1,-1,-2),0)),"")</f>
        <v>1979</v>
      </c>
      <c r="C1037" s="32">
        <f t="shared" ref="C1037:C1071" ca="1" si="165">IF(LEN($J1037)&gt;0,IF($J1037="●",O1037,OFFSET(C1037,IF(LEN(OFFSET(C1037,-1,0))&gt;=1,-1,-2),0)),"")</f>
        <v>12</v>
      </c>
      <c r="D1037" s="28">
        <v>9</v>
      </c>
      <c r="E1037" s="32">
        <f t="shared" ref="E1037:E1071" ca="1" si="166">IF(LEN($J1037)&gt;0,IF($J1037="●",U1037,IF(LEN(D1037)&gt;0,U1037+D1037-1,"")),"")</f>
        <v>423</v>
      </c>
      <c r="F1037" s="28" t="str">
        <f>"J.H.E.（Vol."&amp;N1037&amp;" No."&amp;O1037&amp;", "&amp;P1037&amp;"/"&amp;Q1037&amp;"）"</f>
        <v>J.H.E.（Vol.7 No.1, 1978/9）</v>
      </c>
      <c r="G1037" s="40"/>
      <c r="H1037" s="43"/>
      <c r="I1037" s="115" t="str">
        <f t="shared" ca="1" si="162"/>
        <v>.</v>
      </c>
      <c r="J1037" s="40" t="s">
        <v>7111</v>
      </c>
      <c r="K1037" s="40" t="s">
        <v>1199</v>
      </c>
      <c r="L1037" s="40" t="s">
        <v>1921</v>
      </c>
      <c r="M1037" s="40" t="s">
        <v>7108</v>
      </c>
      <c r="N1037" s="47">
        <v>7</v>
      </c>
      <c r="O1037" s="47">
        <v>1</v>
      </c>
      <c r="P1037" s="47">
        <v>1978</v>
      </c>
      <c r="Q1037" s="40" t="s">
        <v>1249</v>
      </c>
      <c r="R1037" s="40"/>
      <c r="S1037" s="48"/>
      <c r="T1037" s="48"/>
      <c r="U1037" s="31">
        <f t="shared" ref="U1037:U1071" ca="1" si="167">IF(LEN($J1037)&gt;0,IF($J1037="●",Q1037,OFFSET(U1037,IF(LEN(OFFSET(U1037,-1,0))&gt;=1,-1,-2),0)),"")</f>
        <v>415</v>
      </c>
      <c r="V1037" s="45" t="str">
        <f t="shared" si="161"/>
        <v>J.H.E.（Vol.7 No.1, 1978/9）</v>
      </c>
      <c r="W1037" s="51"/>
      <c r="X1037" s="88">
        <v>1027</v>
      </c>
      <c r="Y1037" s="65"/>
      <c r="Z1037" s="46"/>
    </row>
    <row r="1038" spans="1:26" ht="13.5" hidden="1" customHeight="1">
      <c r="A1038" s="29">
        <f t="shared" ca="1" si="163"/>
        <v>32</v>
      </c>
      <c r="B1038" s="32">
        <f t="shared" ca="1" si="164"/>
        <v>1979</v>
      </c>
      <c r="C1038" s="32">
        <f t="shared" ca="1" si="165"/>
        <v>12</v>
      </c>
      <c r="D1038" s="28">
        <v>11</v>
      </c>
      <c r="E1038" s="32">
        <f t="shared" ca="1" si="166"/>
        <v>425</v>
      </c>
      <c r="F1038" s="28" t="str">
        <f>"J.H.E.（Vol."&amp;N1038&amp;" No."&amp;O1038&amp;", "&amp;P1038&amp;"/"&amp;Q1038&amp;"）"</f>
        <v>J.H.E.（Vol.7 No.2, 1978/12）</v>
      </c>
      <c r="G1038" s="40"/>
      <c r="H1038" s="43" t="s">
        <v>7106</v>
      </c>
      <c r="I1038" s="115" t="str">
        <f t="shared" ca="1" si="162"/>
        <v>.</v>
      </c>
      <c r="J1038" s="40" t="s">
        <v>7111</v>
      </c>
      <c r="K1038" s="40" t="s">
        <v>1199</v>
      </c>
      <c r="L1038" s="40" t="s">
        <v>1921</v>
      </c>
      <c r="M1038" s="40" t="s">
        <v>7108</v>
      </c>
      <c r="N1038" s="47">
        <v>7</v>
      </c>
      <c r="O1038" s="47">
        <v>2</v>
      </c>
      <c r="P1038" s="47">
        <v>1978</v>
      </c>
      <c r="Q1038" s="40" t="s">
        <v>1330</v>
      </c>
      <c r="R1038" s="40"/>
      <c r="S1038" s="48"/>
      <c r="T1038" s="48"/>
      <c r="U1038" s="31">
        <f t="shared" ca="1" si="167"/>
        <v>415</v>
      </c>
      <c r="V1038" s="45" t="str">
        <f t="shared" si="161"/>
        <v>国際シンポジウム”環境ストレス下の人間行動”（会報28号p9-15、要旨付）の論文化J.H.E.（Vol.7 No.2, 1978/12）</v>
      </c>
      <c r="W1038" s="51"/>
      <c r="X1038" s="88">
        <v>1028</v>
      </c>
      <c r="Y1038" s="65"/>
      <c r="Z1038" s="46"/>
    </row>
    <row r="1039" spans="1:26" ht="13.5" hidden="1" customHeight="1">
      <c r="A1039" s="29">
        <f t="shared" ca="1" si="163"/>
        <v>32</v>
      </c>
      <c r="B1039" s="32">
        <f t="shared" ca="1" si="164"/>
        <v>1979</v>
      </c>
      <c r="C1039" s="32">
        <f t="shared" ca="1" si="165"/>
        <v>12</v>
      </c>
      <c r="D1039" s="28">
        <v>11</v>
      </c>
      <c r="E1039" s="32">
        <f t="shared" ca="1" si="166"/>
        <v>425</v>
      </c>
      <c r="F1039" s="40" t="s">
        <v>2392</v>
      </c>
      <c r="G1039" s="40" t="s">
        <v>1039</v>
      </c>
      <c r="H1039" s="43" t="s">
        <v>7155</v>
      </c>
      <c r="I1039" s="115" t="str">
        <f t="shared" ca="1" si="162"/>
        <v>.</v>
      </c>
      <c r="J1039" s="40" t="s">
        <v>7205</v>
      </c>
      <c r="K1039" s="40"/>
      <c r="L1039" s="43" t="s">
        <v>2008</v>
      </c>
      <c r="M1039" s="40"/>
      <c r="N1039" s="47"/>
      <c r="O1039" s="47"/>
      <c r="P1039" s="47"/>
      <c r="Q1039" s="40"/>
      <c r="R1039" s="40"/>
      <c r="S1039" s="48"/>
      <c r="T1039" s="48"/>
      <c r="U1039" s="31">
        <f t="shared" ca="1" si="167"/>
        <v>415</v>
      </c>
      <c r="V1039" s="45" t="str">
        <f t="shared" si="161"/>
        <v>？働態の窓</v>
      </c>
      <c r="W1039" s="51"/>
      <c r="X1039" s="88">
        <v>1029</v>
      </c>
      <c r="Y1039" s="65"/>
      <c r="Z1039" s="46"/>
    </row>
    <row r="1040" spans="1:26" ht="13.5" hidden="1" customHeight="1">
      <c r="A1040" s="29">
        <f t="shared" ca="1" si="163"/>
        <v>32</v>
      </c>
      <c r="B1040" s="32">
        <f t="shared" ca="1" si="164"/>
        <v>1979</v>
      </c>
      <c r="C1040" s="32">
        <f t="shared" ca="1" si="165"/>
        <v>12</v>
      </c>
      <c r="D1040" s="28">
        <v>12</v>
      </c>
      <c r="E1040" s="32">
        <f t="shared" ca="1" si="166"/>
        <v>426</v>
      </c>
      <c r="F1040" s="40" t="s">
        <v>1040</v>
      </c>
      <c r="G1040" s="40" t="s">
        <v>1041</v>
      </c>
      <c r="H1040" s="43" t="s">
        <v>7129</v>
      </c>
      <c r="I1040" s="115" t="str">
        <f t="shared" ca="1" si="162"/>
        <v>.</v>
      </c>
      <c r="J1040" s="40" t="s">
        <v>7205</v>
      </c>
      <c r="K1040" s="40"/>
      <c r="L1040" s="43" t="s">
        <v>810</v>
      </c>
      <c r="M1040" s="40"/>
      <c r="N1040" s="47"/>
      <c r="O1040" s="47"/>
      <c r="P1040" s="47"/>
      <c r="Q1040" s="40"/>
      <c r="R1040" s="40"/>
      <c r="S1040" s="48"/>
      <c r="T1040" s="48"/>
      <c r="U1040" s="31">
        <f t="shared" ca="1" si="167"/>
        <v>415</v>
      </c>
      <c r="V1040" s="45" t="str">
        <f t="shared" si="161"/>
        <v>方法EMG－スティックピクチャーと動作分析</v>
      </c>
      <c r="W1040" s="51"/>
      <c r="X1040" s="88">
        <v>1030</v>
      </c>
      <c r="Y1040" s="65"/>
      <c r="Z1040" s="46"/>
    </row>
    <row r="1041" spans="1:26" ht="13.5" hidden="1" customHeight="1">
      <c r="A1041" s="29">
        <f t="shared" ca="1" si="163"/>
        <v>32</v>
      </c>
      <c r="B1041" s="32">
        <f t="shared" ca="1" si="164"/>
        <v>1979</v>
      </c>
      <c r="C1041" s="32">
        <f t="shared" ca="1" si="165"/>
        <v>12</v>
      </c>
      <c r="D1041" s="28">
        <v>12</v>
      </c>
      <c r="E1041" s="32">
        <f t="shared" ca="1" si="166"/>
        <v>426</v>
      </c>
      <c r="F1041" s="40" t="s">
        <v>1042</v>
      </c>
      <c r="G1041" s="40" t="s">
        <v>1043</v>
      </c>
      <c r="H1041" s="43"/>
      <c r="I1041" s="115" t="str">
        <f t="shared" ca="1" si="162"/>
        <v>.</v>
      </c>
      <c r="J1041" s="40" t="s">
        <v>1700</v>
      </c>
      <c r="K1041" s="40" t="s">
        <v>1300</v>
      </c>
      <c r="L1041" s="43"/>
      <c r="M1041" s="40"/>
      <c r="N1041" s="47"/>
      <c r="O1041" s="47"/>
      <c r="P1041" s="47"/>
      <c r="Q1041" s="40"/>
      <c r="R1041" s="40"/>
      <c r="S1041" s="48"/>
      <c r="T1041" s="48"/>
      <c r="U1041" s="31">
        <f t="shared" ca="1" si="167"/>
        <v>415</v>
      </c>
      <c r="V1041" s="45" t="str">
        <f t="shared" si="161"/>
        <v>日本大学生産工学部管理工学科人間工学研究室</v>
      </c>
      <c r="W1041" s="51"/>
      <c r="X1041" s="88">
        <v>1031</v>
      </c>
      <c r="Y1041" s="65"/>
      <c r="Z1041" s="46"/>
    </row>
    <row r="1042" spans="1:26" ht="13.5" hidden="1" customHeight="1">
      <c r="A1042" s="29">
        <f t="shared" ca="1" si="163"/>
        <v>32</v>
      </c>
      <c r="B1042" s="32">
        <f t="shared" ca="1" si="164"/>
        <v>1979</v>
      </c>
      <c r="C1042" s="32">
        <f t="shared" ca="1" si="165"/>
        <v>12</v>
      </c>
      <c r="D1042" s="28">
        <v>13</v>
      </c>
      <c r="E1042" s="32">
        <f t="shared" ca="1" si="166"/>
        <v>427</v>
      </c>
      <c r="F1042" s="40" t="s">
        <v>1372</v>
      </c>
      <c r="G1042" s="40"/>
      <c r="H1042" s="43"/>
      <c r="I1042" s="115" t="str">
        <f t="shared" ca="1" si="162"/>
        <v>.</v>
      </c>
      <c r="J1042" s="40" t="s">
        <v>1700</v>
      </c>
      <c r="K1042" s="40" t="s">
        <v>1372</v>
      </c>
      <c r="L1042" s="43"/>
      <c r="M1042" s="40"/>
      <c r="N1042" s="47"/>
      <c r="O1042" s="47"/>
      <c r="P1042" s="47"/>
      <c r="Q1042" s="40"/>
      <c r="R1042" s="40"/>
      <c r="S1042" s="48"/>
      <c r="T1042" s="48"/>
      <c r="U1042" s="31">
        <f t="shared" ca="1" si="167"/>
        <v>415</v>
      </c>
      <c r="V1042" s="45" t="str">
        <f t="shared" si="161"/>
        <v>働態ミニ情報</v>
      </c>
      <c r="W1042" s="51"/>
      <c r="X1042" s="88">
        <v>1032</v>
      </c>
      <c r="Y1042" s="65"/>
      <c r="Z1042" s="46"/>
    </row>
    <row r="1043" spans="1:26" ht="13.5" hidden="1" customHeight="1">
      <c r="A1043" s="29">
        <f t="shared" ca="1" si="163"/>
        <v>32</v>
      </c>
      <c r="B1043" s="32">
        <f t="shared" ca="1" si="164"/>
        <v>1979</v>
      </c>
      <c r="C1043" s="32">
        <f t="shared" ca="1" si="165"/>
        <v>12</v>
      </c>
      <c r="D1043" s="28">
        <v>13</v>
      </c>
      <c r="E1043" s="32">
        <f t="shared" ca="1" si="166"/>
        <v>427</v>
      </c>
      <c r="F1043" s="40" t="s">
        <v>1044</v>
      </c>
      <c r="G1043" s="40"/>
      <c r="H1043" s="43"/>
      <c r="I1043" s="115" t="str">
        <f t="shared" ca="1" si="162"/>
        <v>.</v>
      </c>
      <c r="J1043" s="40" t="s">
        <v>1700</v>
      </c>
      <c r="K1043" s="40" t="s">
        <v>1701</v>
      </c>
      <c r="L1043" s="43"/>
      <c r="M1043" s="40"/>
      <c r="N1043" s="47"/>
      <c r="O1043" s="47"/>
      <c r="P1043" s="47"/>
      <c r="Q1043" s="40"/>
      <c r="R1043" s="40"/>
      <c r="S1043" s="48"/>
      <c r="T1043" s="48"/>
      <c r="U1043" s="31">
        <f t="shared" ca="1" si="167"/>
        <v>415</v>
      </c>
      <c r="V1043" s="45" t="str">
        <f t="shared" si="161"/>
        <v>Road-use Behavior and Traffic Accidents by R.Näätänen and H.Summala, North-Holland(1976)</v>
      </c>
      <c r="W1043" s="51"/>
      <c r="X1043" s="88">
        <v>1033</v>
      </c>
      <c r="Y1043" s="65"/>
      <c r="Z1043" s="46"/>
    </row>
    <row r="1044" spans="1:26" ht="13.5" hidden="1" customHeight="1">
      <c r="A1044" s="29">
        <f t="shared" ca="1" si="163"/>
        <v>32</v>
      </c>
      <c r="B1044" s="32">
        <f t="shared" ca="1" si="164"/>
        <v>1979</v>
      </c>
      <c r="C1044" s="32">
        <f t="shared" ca="1" si="165"/>
        <v>12</v>
      </c>
      <c r="D1044" s="28">
        <v>13</v>
      </c>
      <c r="E1044" s="32">
        <f t="shared" ca="1" si="166"/>
        <v>427</v>
      </c>
      <c r="F1044" s="40" t="s">
        <v>1045</v>
      </c>
      <c r="G1044" s="40"/>
      <c r="H1044" s="43"/>
      <c r="I1044" s="115" t="str">
        <f t="shared" ca="1" si="162"/>
        <v>.</v>
      </c>
      <c r="J1044" s="40" t="s">
        <v>1700</v>
      </c>
      <c r="K1044" s="40" t="s">
        <v>1701</v>
      </c>
      <c r="L1044" s="43"/>
      <c r="M1044" s="40"/>
      <c r="N1044" s="47"/>
      <c r="O1044" s="47"/>
      <c r="P1044" s="47"/>
      <c r="Q1044" s="40"/>
      <c r="R1044" s="40"/>
      <c r="S1044" s="48"/>
      <c r="T1044" s="48"/>
      <c r="U1044" s="31">
        <f t="shared" ca="1" si="167"/>
        <v>415</v>
      </c>
      <c r="V1044" s="45" t="str">
        <f t="shared" si="161"/>
        <v>モノグラフ・シリーズの刊行計画について</v>
      </c>
      <c r="W1044" s="51"/>
      <c r="X1044" s="88">
        <v>1034</v>
      </c>
      <c r="Y1044" s="65"/>
      <c r="Z1044" s="46"/>
    </row>
    <row r="1045" spans="1:26" ht="13.5" hidden="1" customHeight="1">
      <c r="A1045" s="29">
        <f t="shared" ca="1" si="163"/>
        <v>32</v>
      </c>
      <c r="B1045" s="32">
        <f t="shared" ca="1" si="164"/>
        <v>1979</v>
      </c>
      <c r="C1045" s="32">
        <f t="shared" ca="1" si="165"/>
        <v>12</v>
      </c>
      <c r="D1045" s="28">
        <v>14</v>
      </c>
      <c r="E1045" s="32">
        <f t="shared" ca="1" si="166"/>
        <v>428</v>
      </c>
      <c r="F1045" s="28" t="str">
        <f t="shared" ref="F1045:F1049" si="168">H1045&amp;IF(LEN(O1045)&gt;0,$W$18&amp;IF(LEN(O1045)&gt;3,O1045&amp;"年度","第"&amp;O1045&amp;IF(LEN(P1045)&gt;0,"期","回"))&amp;IF(LEN(P1045)&gt;0,"第"&amp;P1045&amp;"回",""),"")</f>
        <v>幹事会：第5期第2回</v>
      </c>
      <c r="G1045" s="40"/>
      <c r="H1045" s="40" t="s">
        <v>7101</v>
      </c>
      <c r="I1045" s="115" t="str">
        <f t="shared" ca="1" si="162"/>
        <v>.</v>
      </c>
      <c r="J1045" s="40" t="s">
        <v>7111</v>
      </c>
      <c r="K1045" s="40" t="s">
        <v>1050</v>
      </c>
      <c r="L1045" s="40" t="s">
        <v>7103</v>
      </c>
      <c r="M1045" s="40"/>
      <c r="N1045" s="47"/>
      <c r="O1045" s="47">
        <v>5</v>
      </c>
      <c r="P1045" s="47">
        <v>2</v>
      </c>
      <c r="Q1045" s="40"/>
      <c r="R1045" s="40"/>
      <c r="S1045" s="48"/>
      <c r="T1045" s="48"/>
      <c r="U1045" s="31">
        <f t="shared" ca="1" si="167"/>
        <v>415</v>
      </c>
      <c r="V1045" s="45" t="str">
        <f t="shared" si="161"/>
        <v>幹事会幹事会：第5期第2回</v>
      </c>
      <c r="W1045" s="51"/>
      <c r="X1045" s="88">
        <v>1035</v>
      </c>
      <c r="Y1045" s="65"/>
      <c r="Z1045" s="46"/>
    </row>
    <row r="1046" spans="1:26" ht="13.5" hidden="1" customHeight="1">
      <c r="A1046" s="29">
        <f t="shared" ca="1" si="163"/>
        <v>32</v>
      </c>
      <c r="B1046" s="32">
        <f t="shared" ca="1" si="164"/>
        <v>1979</v>
      </c>
      <c r="C1046" s="32">
        <f t="shared" ca="1" si="165"/>
        <v>12</v>
      </c>
      <c r="D1046" s="28">
        <v>14</v>
      </c>
      <c r="E1046" s="32">
        <f t="shared" ca="1" si="166"/>
        <v>428</v>
      </c>
      <c r="F1046" s="28" t="str">
        <f t="shared" si="168"/>
        <v>幹事会：第5期第3,4回</v>
      </c>
      <c r="G1046" s="40"/>
      <c r="H1046" s="40" t="s">
        <v>7101</v>
      </c>
      <c r="I1046" s="115" t="str">
        <f t="shared" ca="1" si="162"/>
        <v>.</v>
      </c>
      <c r="J1046" s="40" t="s">
        <v>7111</v>
      </c>
      <c r="K1046" s="40" t="s">
        <v>1050</v>
      </c>
      <c r="L1046" s="40" t="s">
        <v>7103</v>
      </c>
      <c r="M1046" s="40"/>
      <c r="N1046" s="47"/>
      <c r="O1046" s="47">
        <v>5</v>
      </c>
      <c r="P1046" s="47" t="s">
        <v>1046</v>
      </c>
      <c r="Q1046" s="40"/>
      <c r="R1046" s="40"/>
      <c r="S1046" s="48"/>
      <c r="T1046" s="48"/>
      <c r="U1046" s="31">
        <f t="shared" ca="1" si="167"/>
        <v>415</v>
      </c>
      <c r="V1046" s="45" t="str">
        <f t="shared" si="161"/>
        <v>幹事会幹事会：第5期第3,4回</v>
      </c>
      <c r="W1046" s="51"/>
      <c r="X1046" s="88">
        <v>1036</v>
      </c>
      <c r="Y1046" s="65"/>
      <c r="Z1046" s="46"/>
    </row>
    <row r="1047" spans="1:26" ht="13.5" hidden="1" customHeight="1">
      <c r="A1047" s="29">
        <f t="shared" ca="1" si="163"/>
        <v>32</v>
      </c>
      <c r="B1047" s="32">
        <f t="shared" ca="1" si="164"/>
        <v>1979</v>
      </c>
      <c r="C1047" s="32">
        <f t="shared" ca="1" si="165"/>
        <v>12</v>
      </c>
      <c r="D1047" s="28">
        <v>14</v>
      </c>
      <c r="E1047" s="32">
        <f t="shared" ca="1" si="166"/>
        <v>428</v>
      </c>
      <c r="F1047" s="28" t="str">
        <f t="shared" si="168"/>
        <v>総会：第20回</v>
      </c>
      <c r="G1047" s="40"/>
      <c r="H1047" s="40" t="s">
        <v>7100</v>
      </c>
      <c r="I1047" s="115" t="str">
        <f t="shared" ca="1" si="162"/>
        <v>.</v>
      </c>
      <c r="J1047" s="40" t="s">
        <v>7111</v>
      </c>
      <c r="K1047" s="40" t="s">
        <v>1050</v>
      </c>
      <c r="L1047" s="40" t="s">
        <v>7100</v>
      </c>
      <c r="M1047" s="40"/>
      <c r="N1047" s="47"/>
      <c r="O1047" s="47">
        <v>20</v>
      </c>
      <c r="P1047" s="47"/>
      <c r="Q1047" s="40"/>
      <c r="R1047" s="40"/>
      <c r="S1047" s="48"/>
      <c r="T1047" s="48"/>
      <c r="U1047" s="31">
        <f t="shared" ca="1" si="167"/>
        <v>415</v>
      </c>
      <c r="V1047" s="45" t="str">
        <f t="shared" si="161"/>
        <v>総会総会：第20回</v>
      </c>
      <c r="W1047" s="51"/>
      <c r="X1047" s="88">
        <v>1037</v>
      </c>
      <c r="Y1047" s="65"/>
      <c r="Z1047" s="46"/>
    </row>
    <row r="1048" spans="1:26" ht="13.5" hidden="1" customHeight="1">
      <c r="A1048" s="29">
        <f t="shared" ca="1" si="163"/>
        <v>32</v>
      </c>
      <c r="B1048" s="32">
        <f t="shared" ca="1" si="164"/>
        <v>1979</v>
      </c>
      <c r="C1048" s="32">
        <f t="shared" ca="1" si="165"/>
        <v>12</v>
      </c>
      <c r="D1048" s="28">
        <v>15</v>
      </c>
      <c r="E1048" s="32">
        <f t="shared" ca="1" si="166"/>
        <v>429</v>
      </c>
      <c r="F1048" s="28" t="str">
        <f t="shared" si="168"/>
        <v>JHE編集会議：第17回</v>
      </c>
      <c r="G1048" s="40"/>
      <c r="H1048" s="40" t="s">
        <v>1148</v>
      </c>
      <c r="I1048" s="115" t="str">
        <f t="shared" ca="1" si="162"/>
        <v>.</v>
      </c>
      <c r="J1048" s="40" t="s">
        <v>7111</v>
      </c>
      <c r="K1048" s="40" t="s">
        <v>1050</v>
      </c>
      <c r="L1048" s="40" t="s">
        <v>7773</v>
      </c>
      <c r="M1048" s="40"/>
      <c r="N1048" s="47"/>
      <c r="O1048" s="47">
        <v>17</v>
      </c>
      <c r="P1048" s="47"/>
      <c r="Q1048" s="40"/>
      <c r="R1048" s="40"/>
      <c r="S1048" s="48"/>
      <c r="T1048" s="48"/>
      <c r="U1048" s="31">
        <f t="shared" ca="1" si="167"/>
        <v>415</v>
      </c>
      <c r="V1048" s="45" t="str">
        <f t="shared" si="161"/>
        <v>JHE編集会議JHE編集会議：第17回</v>
      </c>
      <c r="W1048" s="51"/>
      <c r="X1048" s="88">
        <v>1038</v>
      </c>
      <c r="Y1048" s="65"/>
      <c r="Z1048" s="46"/>
    </row>
    <row r="1049" spans="1:26" ht="13.5" hidden="1" customHeight="1">
      <c r="A1049" s="29">
        <f t="shared" ca="1" si="163"/>
        <v>32</v>
      </c>
      <c r="B1049" s="32">
        <f t="shared" ca="1" si="164"/>
        <v>1979</v>
      </c>
      <c r="C1049" s="32">
        <f t="shared" ca="1" si="165"/>
        <v>12</v>
      </c>
      <c r="D1049" s="28">
        <v>15</v>
      </c>
      <c r="E1049" s="32">
        <f t="shared" ca="1" si="166"/>
        <v>429</v>
      </c>
      <c r="F1049" s="28" t="str">
        <f t="shared" si="168"/>
        <v>JHE編集会議：第18回</v>
      </c>
      <c r="G1049" s="40"/>
      <c r="H1049" s="40" t="s">
        <v>1148</v>
      </c>
      <c r="I1049" s="115" t="str">
        <f t="shared" ca="1" si="162"/>
        <v>.</v>
      </c>
      <c r="J1049" s="40" t="s">
        <v>7111</v>
      </c>
      <c r="K1049" s="40" t="s">
        <v>1050</v>
      </c>
      <c r="L1049" s="40" t="s">
        <v>7773</v>
      </c>
      <c r="M1049" s="40"/>
      <c r="N1049" s="47"/>
      <c r="O1049" s="47">
        <v>18</v>
      </c>
      <c r="P1049" s="47"/>
      <c r="Q1049" s="40"/>
      <c r="R1049" s="40"/>
      <c r="S1049" s="48"/>
      <c r="T1049" s="48"/>
      <c r="U1049" s="31">
        <f t="shared" ca="1" si="167"/>
        <v>415</v>
      </c>
      <c r="V1049" s="45" t="str">
        <f t="shared" si="161"/>
        <v>JHE編集会議JHE編集会議：第18回</v>
      </c>
      <c r="W1049" s="51"/>
      <c r="X1049" s="88">
        <v>1039</v>
      </c>
      <c r="Y1049" s="65"/>
      <c r="Z1049" s="46"/>
    </row>
    <row r="1050" spans="1:26" ht="13.5" hidden="1" customHeight="1">
      <c r="A1050" s="29">
        <f t="shared" ca="1" si="163"/>
        <v>32</v>
      </c>
      <c r="B1050" s="32">
        <f t="shared" ca="1" si="164"/>
        <v>1979</v>
      </c>
      <c r="C1050" s="32">
        <f t="shared" ca="1" si="165"/>
        <v>12</v>
      </c>
      <c r="D1050" s="28">
        <v>15</v>
      </c>
      <c r="E1050" s="32">
        <f t="shared" ca="1" si="166"/>
        <v>429</v>
      </c>
      <c r="F1050" s="40" t="s">
        <v>1047</v>
      </c>
      <c r="G1050" s="40"/>
      <c r="H1050" s="43"/>
      <c r="I1050" s="115" t="str">
        <f t="shared" ca="1" si="162"/>
        <v>.</v>
      </c>
      <c r="J1050" s="40" t="s">
        <v>7111</v>
      </c>
      <c r="K1050" s="40" t="s">
        <v>1199</v>
      </c>
      <c r="L1050" s="40" t="s">
        <v>1299</v>
      </c>
      <c r="M1050" s="40"/>
      <c r="N1050" s="47"/>
      <c r="O1050" s="47"/>
      <c r="P1050" s="47"/>
      <c r="Q1050" s="40"/>
      <c r="R1050" s="40"/>
      <c r="S1050" s="48"/>
      <c r="T1050" s="48"/>
      <c r="U1050" s="31">
        <f t="shared" ca="1" si="167"/>
        <v>415</v>
      </c>
      <c r="V1050" s="45" t="str">
        <f t="shared" si="161"/>
        <v>JHE刊行契約について</v>
      </c>
      <c r="W1050" s="51"/>
      <c r="X1050" s="88">
        <v>1040</v>
      </c>
      <c r="Y1050" s="65"/>
      <c r="Z1050" s="46"/>
    </row>
    <row r="1051" spans="1:26" ht="13.5" hidden="1" customHeight="1">
      <c r="A1051" s="29">
        <f t="shared" ca="1" si="163"/>
        <v>32</v>
      </c>
      <c r="B1051" s="32">
        <f t="shared" ca="1" si="164"/>
        <v>1979</v>
      </c>
      <c r="C1051" s="32">
        <f t="shared" ca="1" si="165"/>
        <v>12</v>
      </c>
      <c r="D1051" s="28">
        <v>16</v>
      </c>
      <c r="E1051" s="32">
        <f t="shared" ca="1" si="166"/>
        <v>430</v>
      </c>
      <c r="F1051" s="40" t="s">
        <v>1048</v>
      </c>
      <c r="G1051" s="40"/>
      <c r="H1051" s="43"/>
      <c r="I1051" s="115" t="str">
        <f t="shared" ca="1" si="162"/>
        <v>.</v>
      </c>
      <c r="J1051" s="40" t="s">
        <v>7110</v>
      </c>
      <c r="K1051" s="40" t="s">
        <v>7768</v>
      </c>
      <c r="L1051" s="40" t="s">
        <v>7115</v>
      </c>
      <c r="M1051" s="40"/>
      <c r="N1051" s="47"/>
      <c r="O1051" s="47"/>
      <c r="P1051" s="47"/>
      <c r="Q1051" s="40"/>
      <c r="R1051" s="40"/>
      <c r="S1051" s="48"/>
      <c r="T1051" s="48"/>
      <c r="U1051" s="31">
        <f t="shared" ca="1" si="167"/>
        <v>415</v>
      </c>
      <c r="V1051" s="45" t="str">
        <f t="shared" si="161"/>
        <v>日本学術会議会員選挙有権者登録について</v>
      </c>
      <c r="W1051" s="51"/>
      <c r="X1051" s="88">
        <v>1041</v>
      </c>
      <c r="Y1051" s="65"/>
      <c r="Z1051" s="46"/>
    </row>
    <row r="1052" spans="1:26" ht="13.5" hidden="1" customHeight="1">
      <c r="A1052" s="29">
        <f t="shared" ca="1" si="163"/>
        <v>32</v>
      </c>
      <c r="B1052" s="32">
        <f t="shared" ca="1" si="164"/>
        <v>1979</v>
      </c>
      <c r="C1052" s="32">
        <f t="shared" ca="1" si="165"/>
        <v>12</v>
      </c>
      <c r="D1052" s="28">
        <v>16</v>
      </c>
      <c r="E1052" s="32">
        <f t="shared" ca="1" si="166"/>
        <v>430</v>
      </c>
      <c r="F1052" s="40" t="s">
        <v>1289</v>
      </c>
      <c r="G1052" s="40"/>
      <c r="H1052" s="43"/>
      <c r="I1052" s="115" t="str">
        <f t="shared" ca="1" si="162"/>
        <v>.</v>
      </c>
      <c r="J1052" s="40" t="s">
        <v>7111</v>
      </c>
      <c r="K1052" s="40" t="s">
        <v>2762</v>
      </c>
      <c r="L1052" s="40" t="s">
        <v>2724</v>
      </c>
      <c r="M1052" s="40"/>
      <c r="N1052" s="47"/>
      <c r="O1052" s="47"/>
      <c r="P1052" s="47"/>
      <c r="Q1052" s="40"/>
      <c r="R1052" s="40"/>
      <c r="S1052" s="48"/>
      <c r="T1052" s="48"/>
      <c r="U1052" s="31">
        <f t="shared" ca="1" si="167"/>
        <v>415</v>
      </c>
      <c r="V1052" s="45" t="str">
        <f t="shared" si="161"/>
        <v>編集後記</v>
      </c>
      <c r="W1052" s="51"/>
      <c r="X1052" s="88">
        <v>1042</v>
      </c>
      <c r="Y1052" s="65"/>
      <c r="Z1052" s="46"/>
    </row>
    <row r="1053" spans="1:26" ht="13.5" hidden="1" customHeight="1">
      <c r="A1053" s="29" t="str">
        <f t="shared" ca="1" si="163"/>
        <v>33</v>
      </c>
      <c r="B1053" s="32">
        <f t="shared" ca="1" si="164"/>
        <v>1980</v>
      </c>
      <c r="C1053" s="32">
        <f t="shared" ca="1" si="165"/>
        <v>5</v>
      </c>
      <c r="D1053" s="28">
        <v>0</v>
      </c>
      <c r="E1053" s="32" t="str">
        <f t="shared" ca="1" si="166"/>
        <v>431</v>
      </c>
      <c r="F1053" s="28" t="str">
        <f ca="1">$W$11&amp;$A1053&amp;$W$12&amp;B1053&amp;$W$13&amp;TEXT($C1053,"00")&amp;$W$14&amp;TEXT($P1053,"00")&amp;IF(LEN(U1053)&gt;=1,$W$15&amp;$U1053&amp;$W$16,"")&amp;$W$17&amp;$H1053</f>
        <v>第33号1980年05/01[431]:農村保健の研究動向について／国際ラウンド・テーブル討議／西地5回</v>
      </c>
      <c r="G1053" s="40"/>
      <c r="H1053" s="43" t="s">
        <v>6863</v>
      </c>
      <c r="I1053" s="115" t="str">
        <f t="shared" ca="1" si="162"/>
        <v>.</v>
      </c>
      <c r="J1053" s="40" t="s">
        <v>1179</v>
      </c>
      <c r="K1053" s="40" t="s">
        <v>1283</v>
      </c>
      <c r="L1053" s="43"/>
      <c r="M1053" s="40"/>
      <c r="N1053" s="47">
        <v>1980</v>
      </c>
      <c r="O1053" s="47">
        <v>5</v>
      </c>
      <c r="P1053" s="47">
        <v>1</v>
      </c>
      <c r="Q1053" s="40" t="s">
        <v>1075</v>
      </c>
      <c r="R1053" s="40"/>
      <c r="S1053" s="48"/>
      <c r="T1053" s="48"/>
      <c r="U1053" s="31" t="str">
        <f t="shared" ca="1" si="167"/>
        <v>431</v>
      </c>
      <c r="V1053" s="45" t="str">
        <f t="shared" ca="1" si="161"/>
        <v>農村保健の研究動向について／国際ラウンド・テーブル討議／西地5回第33号1980年05/01[431]:農村保健の研究動向について／国際ラウンド・テーブル討議／西地5回</v>
      </c>
      <c r="W1053" s="51"/>
      <c r="X1053" s="88">
        <v>1043</v>
      </c>
      <c r="Y1053" s="65"/>
      <c r="Z1053" s="46"/>
    </row>
    <row r="1054" spans="1:26" ht="13.5" hidden="1" customHeight="1">
      <c r="A1054" s="29" t="str">
        <f t="shared" ca="1" si="163"/>
        <v>33</v>
      </c>
      <c r="B1054" s="32">
        <f t="shared" ca="1" si="164"/>
        <v>1980</v>
      </c>
      <c r="C1054" s="32">
        <f t="shared" ca="1" si="165"/>
        <v>5</v>
      </c>
      <c r="D1054" s="28">
        <v>1</v>
      </c>
      <c r="E1054" s="32">
        <f t="shared" ca="1" si="166"/>
        <v>431</v>
      </c>
      <c r="F1054" s="40" t="s">
        <v>1051</v>
      </c>
      <c r="G1054" s="40" t="s">
        <v>1052</v>
      </c>
      <c r="H1054" s="43" t="s">
        <v>7156</v>
      </c>
      <c r="I1054" s="115" t="str">
        <f t="shared" ca="1" si="162"/>
        <v>.</v>
      </c>
      <c r="J1054" s="40" t="s">
        <v>7205</v>
      </c>
      <c r="K1054" s="40"/>
      <c r="L1054" s="43"/>
      <c r="M1054" s="40" t="s">
        <v>2303</v>
      </c>
      <c r="N1054" s="47"/>
      <c r="O1054" s="47"/>
      <c r="P1054" s="47"/>
      <c r="Q1054" s="40"/>
      <c r="R1054" s="40"/>
      <c r="S1054" s="48"/>
      <c r="T1054" s="48"/>
      <c r="U1054" s="31" t="str">
        <f t="shared" ca="1" si="167"/>
        <v>431</v>
      </c>
      <c r="V1054" s="45" t="str">
        <f t="shared" si="161"/>
        <v>地方労働農村保健の研究動向について</v>
      </c>
      <c r="W1054" s="51"/>
      <c r="X1054" s="88">
        <v>1044</v>
      </c>
      <c r="Y1054" s="65"/>
      <c r="Z1054" s="46"/>
    </row>
    <row r="1055" spans="1:26" ht="13.5" hidden="1" customHeight="1">
      <c r="A1055" s="29" t="str">
        <f t="shared" ca="1" si="163"/>
        <v>33</v>
      </c>
      <c r="B1055" s="32">
        <f t="shared" ca="1" si="164"/>
        <v>1980</v>
      </c>
      <c r="C1055" s="32">
        <f t="shared" ca="1" si="165"/>
        <v>5</v>
      </c>
      <c r="D1055" s="28">
        <v>2</v>
      </c>
      <c r="E1055" s="32">
        <f t="shared" ca="1" si="166"/>
        <v>432</v>
      </c>
      <c r="F1055" s="40" t="s">
        <v>7701</v>
      </c>
      <c r="G1055" s="40" t="s">
        <v>1034</v>
      </c>
      <c r="H1055" s="43" t="s">
        <v>7692</v>
      </c>
      <c r="I1055" s="115" t="str">
        <f t="shared" ca="1" si="162"/>
        <v>.</v>
      </c>
      <c r="J1055" s="40" t="s">
        <v>7205</v>
      </c>
      <c r="K1055" s="40"/>
      <c r="L1055" s="43"/>
      <c r="M1055" s="40" t="s">
        <v>2303</v>
      </c>
      <c r="N1055" s="47"/>
      <c r="O1055" s="47"/>
      <c r="P1055" s="47"/>
      <c r="Q1055" s="40"/>
      <c r="R1055" s="40"/>
      <c r="S1055" s="48"/>
      <c r="T1055" s="48"/>
      <c r="U1055" s="31" t="str">
        <f t="shared" ca="1" si="167"/>
        <v>431</v>
      </c>
      <c r="V1055" s="45" t="str">
        <f t="shared" si="161"/>
        <v>労働、連載分業と支配について（その2/2）</v>
      </c>
      <c r="W1055" s="51"/>
      <c r="X1055" s="88">
        <v>1045</v>
      </c>
      <c r="Y1055" s="65"/>
      <c r="Z1055" s="46"/>
    </row>
    <row r="1056" spans="1:26" ht="13.5" hidden="1" customHeight="1">
      <c r="A1056" s="29" t="str">
        <f t="shared" ca="1" si="163"/>
        <v>33</v>
      </c>
      <c r="B1056" s="32">
        <f t="shared" ca="1" si="164"/>
        <v>1980</v>
      </c>
      <c r="C1056" s="32">
        <f t="shared" ca="1" si="165"/>
        <v>5</v>
      </c>
      <c r="D1056" s="28">
        <v>3</v>
      </c>
      <c r="E1056" s="32">
        <f t="shared" ca="1" si="166"/>
        <v>433</v>
      </c>
      <c r="F1056" s="40" t="s">
        <v>2392</v>
      </c>
      <c r="G1056" s="40" t="s">
        <v>2416</v>
      </c>
      <c r="H1056" s="43" t="s">
        <v>7145</v>
      </c>
      <c r="I1056" s="115" t="str">
        <f t="shared" ca="1" si="162"/>
        <v>.</v>
      </c>
      <c r="J1056" s="40" t="s">
        <v>7205</v>
      </c>
      <c r="K1056" s="40"/>
      <c r="L1056" s="43" t="s">
        <v>2008</v>
      </c>
      <c r="M1056" s="40"/>
      <c r="N1056" s="47"/>
      <c r="O1056" s="47"/>
      <c r="P1056" s="47"/>
      <c r="Q1056" s="40"/>
      <c r="R1056" s="40"/>
      <c r="S1056" s="48"/>
      <c r="T1056" s="48"/>
      <c r="U1056" s="31" t="str">
        <f t="shared" ca="1" si="167"/>
        <v>431</v>
      </c>
      <c r="V1056" s="45" t="str">
        <f t="shared" si="161"/>
        <v>？働態の窓</v>
      </c>
      <c r="W1056" s="51"/>
      <c r="X1056" s="88">
        <v>1046</v>
      </c>
      <c r="Y1056" s="65"/>
      <c r="Z1056" s="46"/>
    </row>
    <row r="1057" spans="1:26" ht="13.5" hidden="1" customHeight="1">
      <c r="A1057" s="29" t="str">
        <f t="shared" ca="1" si="163"/>
        <v>33</v>
      </c>
      <c r="B1057" s="32">
        <f t="shared" ca="1" si="164"/>
        <v>1980</v>
      </c>
      <c r="C1057" s="32">
        <f t="shared" ca="1" si="165"/>
        <v>5</v>
      </c>
      <c r="D1057" s="28">
        <v>4</v>
      </c>
      <c r="E1057" s="32">
        <f t="shared" ca="1" si="166"/>
        <v>434</v>
      </c>
      <c r="F1057" s="40" t="s">
        <v>2423</v>
      </c>
      <c r="G1057" s="40"/>
      <c r="H1057" s="43"/>
      <c r="I1057" s="115" t="str">
        <f t="shared" ca="1" si="162"/>
        <v>.</v>
      </c>
      <c r="J1057" s="40" t="s">
        <v>7111</v>
      </c>
      <c r="K1057" s="40" t="s">
        <v>2412</v>
      </c>
      <c r="L1057" s="40"/>
      <c r="M1057" s="40" t="s">
        <v>1134</v>
      </c>
      <c r="N1057" s="47"/>
      <c r="O1057" s="47"/>
      <c r="P1057" s="47"/>
      <c r="Q1057" s="40"/>
      <c r="R1057" s="40"/>
      <c r="S1057" s="48"/>
      <c r="T1057" s="48"/>
      <c r="U1057" s="31" t="str">
        <f t="shared" ca="1" si="167"/>
        <v>431</v>
      </c>
      <c r="V1057" s="45" t="str">
        <f t="shared" si="161"/>
        <v>（挿絵）</v>
      </c>
      <c r="W1057" s="51"/>
      <c r="X1057" s="88">
        <v>1047</v>
      </c>
      <c r="Y1057" s="65"/>
      <c r="Z1057" s="46"/>
    </row>
    <row r="1058" spans="1:26" ht="13.5" hidden="1" customHeight="1">
      <c r="A1058" s="29" t="str">
        <f t="shared" ca="1" si="163"/>
        <v>33</v>
      </c>
      <c r="B1058" s="32">
        <f t="shared" ca="1" si="164"/>
        <v>1980</v>
      </c>
      <c r="C1058" s="32">
        <f t="shared" ca="1" si="165"/>
        <v>5</v>
      </c>
      <c r="D1058" s="28">
        <v>5</v>
      </c>
      <c r="E1058" s="32">
        <f t="shared" ca="1" si="166"/>
        <v>435</v>
      </c>
      <c r="F1058" s="28" t="str">
        <f>IF(RIGHT(L1058,1)=$W$24,"",M1058&amp;$W$25)&amp;J1058&amp;$W$22&amp;K1058&amp;IF(AND(LEN(N1058)&gt;0,LEN(N1058)&lt;4)," 第"&amp;N1058&amp;$W$21,N1058)&amp;$W$23&amp;O1058&amp;"/"&amp;P1058&amp;IF(RIGHT(L1058,1)=$W$24,"/"&amp;Q1058,"")&amp;"、"&amp;S1058&amp;"、"&amp;R1058&amp;IF(LEN(H1058)&gt;0,$W$27&amp;H1058,"")&amp;IF(RIGHT(L1058,1)=$W$24,"",$W$26)</f>
        <v>シンポジウム．国際　1979/10/31、労研ホール、/ラウンドテーブル討議：アジアにおけるアーゴミクスの現状と研究協力</v>
      </c>
      <c r="G1058" s="40" t="s">
        <v>1950</v>
      </c>
      <c r="H1058" s="43" t="s">
        <v>7810</v>
      </c>
      <c r="I1058" s="115" t="str">
        <f t="shared" ca="1" si="162"/>
        <v>.</v>
      </c>
      <c r="J1058" s="21" t="s">
        <v>2917</v>
      </c>
      <c r="K1058" s="40" t="s">
        <v>7000</v>
      </c>
      <c r="L1058" s="40" t="s">
        <v>7012</v>
      </c>
      <c r="M1058" s="40" t="s">
        <v>1302</v>
      </c>
      <c r="N1058" s="47"/>
      <c r="O1058" s="47">
        <v>1979</v>
      </c>
      <c r="P1058" s="47">
        <v>10</v>
      </c>
      <c r="Q1058" s="40" t="s">
        <v>2103</v>
      </c>
      <c r="R1058" s="40"/>
      <c r="S1058" s="48" t="s">
        <v>1076</v>
      </c>
      <c r="T1058" s="48"/>
      <c r="U1058" s="31" t="str">
        <f t="shared" ca="1" si="167"/>
        <v>431</v>
      </c>
      <c r="V1058" s="45" t="str">
        <f t="shared" si="161"/>
        <v>ラウンドテーブル討議：アジアにおけるアーゴミクスの現状と研究協力シンポジウム．国際　1979/10/31、労研ホール、/ラウンドテーブル討議：アジアにおけるアーゴミクスの現状と研究協力</v>
      </c>
      <c r="W1058" s="51"/>
      <c r="X1058" s="88">
        <v>1048</v>
      </c>
      <c r="Y1058" s="65"/>
      <c r="Z1058" s="46"/>
    </row>
    <row r="1059" spans="1:26" ht="13.5" hidden="1" customHeight="1">
      <c r="A1059" s="29" t="str">
        <f t="shared" ca="1" si="163"/>
        <v>33</v>
      </c>
      <c r="B1059" s="32">
        <f t="shared" ca="1" si="164"/>
        <v>1980</v>
      </c>
      <c r="C1059" s="32">
        <f t="shared" ca="1" si="165"/>
        <v>5</v>
      </c>
      <c r="D1059" s="28">
        <v>5</v>
      </c>
      <c r="E1059" s="32">
        <f t="shared" ca="1" si="166"/>
        <v>435</v>
      </c>
      <c r="F1059" s="28" t="str">
        <f>IF(RIGHT(L1059,1)=$W$24,"",M1059&amp;$W$25)&amp;J1059&amp;$W$22&amp;K1059&amp;IF(AND(LEN(N1059)&gt;0,LEN(N1059)&lt;4)," 第"&amp;N1059&amp;$W$21,N1059)&amp;$W$23&amp;O1059&amp;"/"&amp;P1059&amp;IF(RIGHT(L1059,1)=$W$24,"/"&amp;Q1059,"")&amp;"、"&amp;S1059&amp;"、"&amp;R1059&amp;IF(LEN(H1059)&gt;0,$W$27&amp;H1059,"")&amp;IF(RIGHT(L1059,1)=$W$24,"",$W$26)</f>
        <v>抄録.まとめ(シンポジウム．国際　1979/10、労研ホール、/ラウンドテーブル討議：アジアにおけるアーゴミクスの現状と研究協力)</v>
      </c>
      <c r="G1059" s="40" t="s">
        <v>1777</v>
      </c>
      <c r="H1059" s="43" t="s">
        <v>7810</v>
      </c>
      <c r="I1059" s="115" t="str">
        <f t="shared" ca="1" si="162"/>
        <v>.</v>
      </c>
      <c r="J1059" s="21" t="s">
        <v>2917</v>
      </c>
      <c r="K1059" s="40" t="s">
        <v>7000</v>
      </c>
      <c r="L1059" s="40" t="s">
        <v>6939</v>
      </c>
      <c r="M1059" s="40" t="s">
        <v>7088</v>
      </c>
      <c r="N1059" s="47"/>
      <c r="O1059" s="47">
        <v>1979</v>
      </c>
      <c r="P1059" s="47">
        <v>10</v>
      </c>
      <c r="Q1059" s="40" t="s">
        <v>2103</v>
      </c>
      <c r="R1059" s="40"/>
      <c r="S1059" s="48" t="s">
        <v>1076</v>
      </c>
      <c r="T1059" s="48"/>
      <c r="U1059" s="31" t="str">
        <f t="shared" ca="1" si="167"/>
        <v>431</v>
      </c>
      <c r="V1059" s="45" t="str">
        <f t="shared" si="161"/>
        <v>ラウンドテーブル討議：アジアにおけるアーゴミクスの現状と研究協力抄録.まとめ(シンポジウム．国際　1979/10、労研ホール、/ラウンドテーブル討議：アジアにおけるアーゴミクスの現状と研究協力)</v>
      </c>
      <c r="W1059" s="51"/>
      <c r="X1059" s="88">
        <v>1049</v>
      </c>
      <c r="Y1059" s="65"/>
      <c r="Z1059" s="46"/>
    </row>
    <row r="1060" spans="1:26" ht="13.5" hidden="1" customHeight="1">
      <c r="A1060" s="29" t="str">
        <f t="shared" ca="1" si="163"/>
        <v>33</v>
      </c>
      <c r="B1060" s="32">
        <f t="shared" ca="1" si="164"/>
        <v>1980</v>
      </c>
      <c r="C1060" s="32">
        <f t="shared" ca="1" si="165"/>
        <v>5</v>
      </c>
      <c r="D1060" s="28"/>
      <c r="E1060" s="32" t="str">
        <f t="shared" si="166"/>
        <v/>
      </c>
      <c r="F1060" s="40" t="s">
        <v>513</v>
      </c>
      <c r="G1060" s="40" t="s">
        <v>518</v>
      </c>
      <c r="H1060" s="43" t="s">
        <v>7810</v>
      </c>
      <c r="I1060" s="115" t="str">
        <f t="shared" ca="1" si="162"/>
        <v>.</v>
      </c>
      <c r="J1060" s="21" t="s">
        <v>2917</v>
      </c>
      <c r="K1060" s="40" t="s">
        <v>7000</v>
      </c>
      <c r="L1060" s="40" t="s">
        <v>2918</v>
      </c>
      <c r="M1060" s="40" t="s">
        <v>1302</v>
      </c>
      <c r="N1060" s="47"/>
      <c r="O1060" s="47">
        <v>1979</v>
      </c>
      <c r="P1060" s="47">
        <v>10</v>
      </c>
      <c r="Q1060" s="40" t="s">
        <v>2103</v>
      </c>
      <c r="R1060" s="40"/>
      <c r="S1060" s="48" t="s">
        <v>1076</v>
      </c>
      <c r="T1060" s="48"/>
      <c r="U1060" s="31" t="str">
        <f t="shared" ca="1" si="167"/>
        <v>431</v>
      </c>
      <c r="V1060" s="45" t="str">
        <f t="shared" si="161"/>
        <v>ラウンドテーブル討議：アジアにおけるアーゴミクスの現状と研究協力日本の疲労研究における方法の現状とその展望</v>
      </c>
      <c r="W1060" s="51"/>
      <c r="X1060" s="88">
        <v>1050</v>
      </c>
      <c r="Y1060" s="65"/>
      <c r="Z1060" s="46"/>
    </row>
    <row r="1061" spans="1:26" ht="13.5" hidden="1" customHeight="1">
      <c r="A1061" s="29" t="str">
        <f t="shared" ca="1" si="163"/>
        <v>33</v>
      </c>
      <c r="B1061" s="32">
        <f t="shared" ca="1" si="164"/>
        <v>1980</v>
      </c>
      <c r="C1061" s="32">
        <f t="shared" ca="1" si="165"/>
        <v>5</v>
      </c>
      <c r="D1061" s="28"/>
      <c r="E1061" s="32" t="str">
        <f t="shared" si="166"/>
        <v/>
      </c>
      <c r="F1061" s="40" t="s">
        <v>514</v>
      </c>
      <c r="G1061" s="40" t="s">
        <v>519</v>
      </c>
      <c r="H1061" s="43" t="s">
        <v>7810</v>
      </c>
      <c r="I1061" s="115" t="str">
        <f t="shared" ca="1" si="162"/>
        <v>.</v>
      </c>
      <c r="J1061" s="21" t="s">
        <v>2917</v>
      </c>
      <c r="K1061" s="40" t="s">
        <v>7000</v>
      </c>
      <c r="L1061" s="40" t="s">
        <v>2918</v>
      </c>
      <c r="M1061" s="40" t="s">
        <v>1302</v>
      </c>
      <c r="N1061" s="47"/>
      <c r="O1061" s="47">
        <v>1979</v>
      </c>
      <c r="P1061" s="47">
        <v>10</v>
      </c>
      <c r="Q1061" s="40" t="s">
        <v>2103</v>
      </c>
      <c r="R1061" s="40"/>
      <c r="S1061" s="48" t="s">
        <v>1076</v>
      </c>
      <c r="T1061" s="48"/>
      <c r="U1061" s="31" t="str">
        <f t="shared" ca="1" si="167"/>
        <v>431</v>
      </c>
      <c r="V1061" s="45" t="str">
        <f t="shared" si="161"/>
        <v>ラウンドテーブル討議：アジアにおけるアーゴミクスの現状と研究協力インドネシアの産業発展とアーゴノミクスの役割</v>
      </c>
      <c r="W1061" s="51"/>
      <c r="X1061" s="88">
        <v>1051</v>
      </c>
      <c r="Y1061" s="65"/>
      <c r="Z1061" s="46"/>
    </row>
    <row r="1062" spans="1:26" ht="13.5" hidden="1" customHeight="1">
      <c r="A1062" s="29" t="str">
        <f t="shared" ca="1" si="163"/>
        <v>33</v>
      </c>
      <c r="B1062" s="32">
        <f t="shared" ca="1" si="164"/>
        <v>1980</v>
      </c>
      <c r="C1062" s="32">
        <f t="shared" ca="1" si="165"/>
        <v>5</v>
      </c>
      <c r="D1062" s="28"/>
      <c r="E1062" s="32" t="str">
        <f t="shared" si="166"/>
        <v/>
      </c>
      <c r="F1062" s="40" t="s">
        <v>515</v>
      </c>
      <c r="G1062" s="40" t="s">
        <v>520</v>
      </c>
      <c r="H1062" s="43" t="s">
        <v>7810</v>
      </c>
      <c r="I1062" s="115" t="str">
        <f t="shared" ca="1" si="162"/>
        <v>.</v>
      </c>
      <c r="J1062" s="21" t="s">
        <v>2917</v>
      </c>
      <c r="K1062" s="40" t="s">
        <v>7000</v>
      </c>
      <c r="L1062" s="40" t="s">
        <v>2918</v>
      </c>
      <c r="M1062" s="40" t="s">
        <v>1302</v>
      </c>
      <c r="N1062" s="47"/>
      <c r="O1062" s="47">
        <v>1979</v>
      </c>
      <c r="P1062" s="47">
        <v>10</v>
      </c>
      <c r="Q1062" s="40" t="s">
        <v>2103</v>
      </c>
      <c r="R1062" s="40"/>
      <c r="S1062" s="48" t="s">
        <v>1076</v>
      </c>
      <c r="T1062" s="48"/>
      <c r="U1062" s="31" t="str">
        <f t="shared" ca="1" si="167"/>
        <v>431</v>
      </c>
      <c r="V1062" s="45" t="str">
        <f t="shared" si="161"/>
        <v>ラウンドテーブル討議：アジアにおけるアーゴミクスの現状と研究協力Samutplakarn地方の工業化と地域衛生向上における国際協力</v>
      </c>
      <c r="W1062" s="51"/>
      <c r="X1062" s="88">
        <v>1052</v>
      </c>
      <c r="Y1062" s="65"/>
      <c r="Z1062" s="46"/>
    </row>
    <row r="1063" spans="1:26" ht="13.5" hidden="1" customHeight="1">
      <c r="A1063" s="29" t="str">
        <f t="shared" ca="1" si="163"/>
        <v>33</v>
      </c>
      <c r="B1063" s="32">
        <f t="shared" ca="1" si="164"/>
        <v>1980</v>
      </c>
      <c r="C1063" s="32">
        <f t="shared" ca="1" si="165"/>
        <v>5</v>
      </c>
      <c r="D1063" s="28"/>
      <c r="E1063" s="32" t="str">
        <f t="shared" si="166"/>
        <v/>
      </c>
      <c r="F1063" s="40" t="s">
        <v>516</v>
      </c>
      <c r="G1063" s="40" t="s">
        <v>521</v>
      </c>
      <c r="H1063" s="43" t="s">
        <v>7810</v>
      </c>
      <c r="I1063" s="115" t="str">
        <f t="shared" ca="1" si="162"/>
        <v>.</v>
      </c>
      <c r="J1063" s="21" t="s">
        <v>2917</v>
      </c>
      <c r="K1063" s="40" t="s">
        <v>7000</v>
      </c>
      <c r="L1063" s="40" t="s">
        <v>2918</v>
      </c>
      <c r="M1063" s="40" t="s">
        <v>1302</v>
      </c>
      <c r="N1063" s="47"/>
      <c r="O1063" s="47">
        <v>1979</v>
      </c>
      <c r="P1063" s="47">
        <v>10</v>
      </c>
      <c r="Q1063" s="40" t="s">
        <v>2103</v>
      </c>
      <c r="R1063" s="40"/>
      <c r="S1063" s="48" t="s">
        <v>1076</v>
      </c>
      <c r="T1063" s="48"/>
      <c r="U1063" s="31" t="str">
        <f t="shared" ca="1" si="167"/>
        <v>431</v>
      </c>
      <c r="V1063" s="45" t="str">
        <f t="shared" si="161"/>
        <v>ラウンドテーブル討議：アジアにおけるアーゴミクスの現状と研究協力私のアーゴノミクス観</v>
      </c>
      <c r="W1063" s="51"/>
      <c r="X1063" s="88">
        <v>1053</v>
      </c>
      <c r="Y1063" s="65"/>
      <c r="Z1063" s="46"/>
    </row>
    <row r="1064" spans="1:26" ht="13.5" hidden="1" customHeight="1">
      <c r="A1064" s="29" t="str">
        <f t="shared" ca="1" si="163"/>
        <v>33</v>
      </c>
      <c r="B1064" s="32">
        <f t="shared" ca="1" si="164"/>
        <v>1980</v>
      </c>
      <c r="C1064" s="32">
        <f t="shared" ca="1" si="165"/>
        <v>5</v>
      </c>
      <c r="D1064" s="28"/>
      <c r="E1064" s="32" t="str">
        <f t="shared" si="166"/>
        <v/>
      </c>
      <c r="F1064" s="40" t="s">
        <v>517</v>
      </c>
      <c r="G1064" s="40" t="s">
        <v>522</v>
      </c>
      <c r="H1064" s="43" t="s">
        <v>7810</v>
      </c>
      <c r="I1064" s="115" t="str">
        <f t="shared" ca="1" si="162"/>
        <v>.</v>
      </c>
      <c r="J1064" s="21" t="s">
        <v>2917</v>
      </c>
      <c r="K1064" s="40" t="s">
        <v>7000</v>
      </c>
      <c r="L1064" s="40" t="s">
        <v>2918</v>
      </c>
      <c r="M1064" s="40" t="s">
        <v>1302</v>
      </c>
      <c r="N1064" s="47"/>
      <c r="O1064" s="47">
        <v>1979</v>
      </c>
      <c r="P1064" s="47">
        <v>10</v>
      </c>
      <c r="Q1064" s="40" t="s">
        <v>2103</v>
      </c>
      <c r="R1064" s="40"/>
      <c r="S1064" s="48" t="s">
        <v>1076</v>
      </c>
      <c r="T1064" s="48"/>
      <c r="U1064" s="31" t="str">
        <f t="shared" ca="1" si="167"/>
        <v>431</v>
      </c>
      <c r="V1064" s="45" t="str">
        <f t="shared" si="161"/>
        <v>ラウンドテーブル討議：アジアにおけるアーゴミクスの現状と研究協力ILOの活動計画とアーゴノミクス</v>
      </c>
      <c r="W1064" s="51"/>
      <c r="X1064" s="88">
        <v>1054</v>
      </c>
      <c r="Y1064" s="65"/>
      <c r="Z1064" s="46"/>
    </row>
    <row r="1065" spans="1:26" ht="13.5" hidden="1" customHeight="1">
      <c r="A1065" s="29" t="str">
        <f t="shared" ca="1" si="163"/>
        <v>33</v>
      </c>
      <c r="B1065" s="32">
        <f t="shared" ca="1" si="164"/>
        <v>1980</v>
      </c>
      <c r="C1065" s="32">
        <f t="shared" ca="1" si="165"/>
        <v>5</v>
      </c>
      <c r="D1065" s="28">
        <v>6</v>
      </c>
      <c r="E1065" s="32">
        <f t="shared" ca="1" si="166"/>
        <v>436</v>
      </c>
      <c r="F1065" s="40" t="s">
        <v>1053</v>
      </c>
      <c r="G1065" s="40" t="s">
        <v>1054</v>
      </c>
      <c r="H1065" s="43" t="s">
        <v>7810</v>
      </c>
      <c r="I1065" s="115" t="str">
        <f t="shared" ca="1" si="162"/>
        <v>.</v>
      </c>
      <c r="J1065" s="21" t="s">
        <v>2917</v>
      </c>
      <c r="K1065" s="40" t="s">
        <v>7000</v>
      </c>
      <c r="L1065" s="40" t="s">
        <v>313</v>
      </c>
      <c r="M1065" s="40" t="s">
        <v>7586</v>
      </c>
      <c r="N1065" s="47"/>
      <c r="O1065" s="47">
        <v>1979</v>
      </c>
      <c r="P1065" s="47">
        <v>10</v>
      </c>
      <c r="Q1065" s="40" t="s">
        <v>2103</v>
      </c>
      <c r="R1065" s="40"/>
      <c r="S1065" s="48" t="s">
        <v>1076</v>
      </c>
      <c r="T1065" s="48"/>
      <c r="U1065" s="31" t="str">
        <f t="shared" ca="1" si="167"/>
        <v>431</v>
      </c>
      <c r="V1065" s="45" t="str">
        <f t="shared" si="161"/>
        <v>ラウンドテーブル討議：アジアにおけるアーゴミクスの現状と研究協力ラウンド・テーブル討議をおえて</v>
      </c>
      <c r="W1065" s="51"/>
      <c r="X1065" s="88">
        <v>1055</v>
      </c>
      <c r="Y1065" s="65"/>
      <c r="Z1065" s="46"/>
    </row>
    <row r="1066" spans="1:26" ht="13.5" hidden="1" customHeight="1">
      <c r="A1066" s="29" t="str">
        <f t="shared" ca="1" si="163"/>
        <v>33</v>
      </c>
      <c r="B1066" s="32">
        <f t="shared" ca="1" si="164"/>
        <v>1980</v>
      </c>
      <c r="C1066" s="32">
        <f t="shared" ca="1" si="165"/>
        <v>5</v>
      </c>
      <c r="D1066" s="28">
        <v>6</v>
      </c>
      <c r="E1066" s="32">
        <f t="shared" ca="1" si="166"/>
        <v>436</v>
      </c>
      <c r="F1066" s="40" t="s">
        <v>1055</v>
      </c>
      <c r="G1066" s="40" t="s">
        <v>1056</v>
      </c>
      <c r="H1066" s="43" t="s">
        <v>7810</v>
      </c>
      <c r="I1066" s="115" t="str">
        <f t="shared" ca="1" si="162"/>
        <v>.</v>
      </c>
      <c r="J1066" s="21" t="s">
        <v>2917</v>
      </c>
      <c r="K1066" s="40" t="s">
        <v>7000</v>
      </c>
      <c r="L1066" s="40" t="s">
        <v>313</v>
      </c>
      <c r="M1066" s="40" t="s">
        <v>7616</v>
      </c>
      <c r="N1066" s="47"/>
      <c r="O1066" s="47">
        <v>1979</v>
      </c>
      <c r="P1066" s="47">
        <v>10</v>
      </c>
      <c r="Q1066" s="40" t="s">
        <v>2103</v>
      </c>
      <c r="R1066" s="40"/>
      <c r="S1066" s="48" t="s">
        <v>1076</v>
      </c>
      <c r="T1066" s="48"/>
      <c r="U1066" s="31" t="str">
        <f t="shared" ca="1" si="167"/>
        <v>431</v>
      </c>
      <c r="V1066" s="45" t="str">
        <f t="shared" si="161"/>
        <v>ラウンドテーブル討議：アジアにおけるアーゴミクスの現状と研究協力ラウンド・テーブル討議の印象</v>
      </c>
      <c r="W1066" s="51"/>
      <c r="X1066" s="88">
        <v>1056</v>
      </c>
      <c r="Y1066" s="65"/>
      <c r="Z1066" s="46"/>
    </row>
    <row r="1067" spans="1:26" ht="13.5" hidden="1" customHeight="1">
      <c r="A1067" s="29" t="str">
        <f t="shared" ca="1" si="163"/>
        <v>33</v>
      </c>
      <c r="B1067" s="32">
        <f t="shared" ca="1" si="164"/>
        <v>1980</v>
      </c>
      <c r="C1067" s="32">
        <f t="shared" ca="1" si="165"/>
        <v>5</v>
      </c>
      <c r="D1067" s="28">
        <v>7</v>
      </c>
      <c r="E1067" s="32">
        <f t="shared" ca="1" si="166"/>
        <v>437</v>
      </c>
      <c r="F1067" s="40" t="s">
        <v>1057</v>
      </c>
      <c r="G1067" s="40" t="s">
        <v>1058</v>
      </c>
      <c r="H1067" s="43" t="s">
        <v>7810</v>
      </c>
      <c r="I1067" s="115" t="str">
        <f t="shared" ca="1" si="162"/>
        <v>.</v>
      </c>
      <c r="J1067" s="21" t="s">
        <v>2917</v>
      </c>
      <c r="K1067" s="40" t="s">
        <v>7000</v>
      </c>
      <c r="L1067" s="40" t="s">
        <v>313</v>
      </c>
      <c r="M1067" s="40" t="s">
        <v>7616</v>
      </c>
      <c r="N1067" s="47"/>
      <c r="O1067" s="47">
        <v>1979</v>
      </c>
      <c r="P1067" s="47">
        <v>10</v>
      </c>
      <c r="Q1067" s="40" t="s">
        <v>2103</v>
      </c>
      <c r="R1067" s="40"/>
      <c r="S1067" s="48" t="s">
        <v>1076</v>
      </c>
      <c r="T1067" s="48"/>
      <c r="U1067" s="31" t="str">
        <f t="shared" ca="1" si="167"/>
        <v>431</v>
      </c>
      <c r="V1067" s="45" t="str">
        <f t="shared" si="161"/>
        <v>ラウンドテーブル討議：アジアにおけるアーゴミクスの現状と研究協力[感想]</v>
      </c>
      <c r="W1067" s="51"/>
      <c r="X1067" s="88">
        <v>1057</v>
      </c>
      <c r="Y1067" s="65"/>
      <c r="Z1067" s="46"/>
    </row>
    <row r="1068" spans="1:26" ht="13.5" hidden="1" customHeight="1">
      <c r="A1068" s="29" t="str">
        <f t="shared" ca="1" si="163"/>
        <v>33</v>
      </c>
      <c r="B1068" s="32">
        <f t="shared" ca="1" si="164"/>
        <v>1980</v>
      </c>
      <c r="C1068" s="32">
        <f t="shared" ca="1" si="165"/>
        <v>5</v>
      </c>
      <c r="D1068" s="28">
        <v>7</v>
      </c>
      <c r="E1068" s="32">
        <f t="shared" ca="1" si="166"/>
        <v>437</v>
      </c>
      <c r="F1068" s="40" t="s">
        <v>1057</v>
      </c>
      <c r="G1068" s="40" t="s">
        <v>1059</v>
      </c>
      <c r="H1068" s="43" t="s">
        <v>7810</v>
      </c>
      <c r="I1068" s="115" t="str">
        <f t="shared" ca="1" si="162"/>
        <v>.</v>
      </c>
      <c r="J1068" s="21" t="s">
        <v>2917</v>
      </c>
      <c r="K1068" s="40" t="s">
        <v>7000</v>
      </c>
      <c r="L1068" s="40" t="s">
        <v>313</v>
      </c>
      <c r="M1068" s="40" t="s">
        <v>7616</v>
      </c>
      <c r="N1068" s="47"/>
      <c r="O1068" s="47">
        <v>1979</v>
      </c>
      <c r="P1068" s="47">
        <v>10</v>
      </c>
      <c r="Q1068" s="40" t="s">
        <v>2103</v>
      </c>
      <c r="R1068" s="40"/>
      <c r="S1068" s="48" t="s">
        <v>1076</v>
      </c>
      <c r="T1068" s="48"/>
      <c r="U1068" s="31" t="str">
        <f t="shared" ca="1" si="167"/>
        <v>431</v>
      </c>
      <c r="V1068" s="45" t="str">
        <f t="shared" ref="V1068:V1129" si="169">$H1068&amp;$F1068</f>
        <v>ラウンドテーブル討議：アジアにおけるアーゴミクスの現状と研究協力[感想]</v>
      </c>
      <c r="W1068" s="51"/>
      <c r="X1068" s="88">
        <v>1058</v>
      </c>
      <c r="Y1068" s="65"/>
      <c r="Z1068" s="46"/>
    </row>
    <row r="1069" spans="1:26" ht="13.5" hidden="1" customHeight="1">
      <c r="A1069" s="29" t="str">
        <f t="shared" ca="1" si="163"/>
        <v>33</v>
      </c>
      <c r="B1069" s="32">
        <f t="shared" ca="1" si="164"/>
        <v>1980</v>
      </c>
      <c r="C1069" s="32">
        <f t="shared" ca="1" si="165"/>
        <v>5</v>
      </c>
      <c r="D1069" s="28">
        <v>7</v>
      </c>
      <c r="E1069" s="32">
        <f t="shared" ca="1" si="166"/>
        <v>437</v>
      </c>
      <c r="F1069" s="40" t="s">
        <v>1060</v>
      </c>
      <c r="G1069" s="40"/>
      <c r="H1069" s="43"/>
      <c r="I1069" s="115" t="str">
        <f t="shared" ca="1" si="162"/>
        <v>.</v>
      </c>
      <c r="J1069" s="40" t="s">
        <v>1700</v>
      </c>
      <c r="K1069" s="40" t="s">
        <v>7113</v>
      </c>
      <c r="L1069" s="43"/>
      <c r="M1069" s="40"/>
      <c r="N1069" s="47"/>
      <c r="O1069" s="47"/>
      <c r="P1069" s="47"/>
      <c r="Q1069" s="40"/>
      <c r="R1069" s="40"/>
      <c r="S1069" s="48"/>
      <c r="T1069" s="48"/>
      <c r="U1069" s="31" t="str">
        <f t="shared" ca="1" si="167"/>
        <v>431</v>
      </c>
      <c r="V1069" s="45" t="str">
        <f t="shared" si="169"/>
        <v>第4回人間－熱環境系シンポジウムのお知らせ</v>
      </c>
      <c r="W1069" s="51"/>
      <c r="X1069" s="88">
        <v>1059</v>
      </c>
      <c r="Y1069" s="65"/>
      <c r="Z1069" s="46"/>
    </row>
    <row r="1070" spans="1:26" ht="13.5" hidden="1" customHeight="1">
      <c r="A1070" s="29" t="str">
        <f t="shared" ca="1" si="163"/>
        <v>33</v>
      </c>
      <c r="B1070" s="32">
        <f t="shared" ca="1" si="164"/>
        <v>1980</v>
      </c>
      <c r="C1070" s="32">
        <f t="shared" ca="1" si="165"/>
        <v>5</v>
      </c>
      <c r="D1070" s="28">
        <v>8</v>
      </c>
      <c r="E1070" s="32">
        <f t="shared" ca="1" si="166"/>
        <v>438</v>
      </c>
      <c r="F1070" s="28" t="str">
        <f>IF(RIGHT(L1070,1)=$W$24,"",M1070&amp;$W$25)&amp;J1070&amp;$W$22&amp;K1070&amp;IF(AND(LEN(N1070)&gt;0,LEN(N1070)&lt;4)," 第"&amp;N1070&amp;$W$21,N1070)&amp;$W$23&amp;O1070&amp;"/"&amp;P1070&amp;IF(RIGHT(L1070,1)=$W$24,"/"&amp;Q1070,"")&amp;"、"&amp;S1070&amp;"、"&amp;R1070&amp;IF(LEN(H1070)&gt;0,$W$27&amp;H1070,"")&amp;IF(RIGHT(L1070,1)=$W$24,"",$W$26)</f>
        <v>大会．西 第5回　1979/12/8-9、グランドキャッスルホテル、那覇市</v>
      </c>
      <c r="G1070" s="40" t="s">
        <v>29</v>
      </c>
      <c r="H1070" s="41" t="s">
        <v>2820</v>
      </c>
      <c r="I1070" s="115" t="str">
        <f t="shared" ca="1" si="162"/>
        <v>.</v>
      </c>
      <c r="J1070" s="40" t="s">
        <v>252</v>
      </c>
      <c r="K1070" s="40" t="s">
        <v>1769</v>
      </c>
      <c r="L1070" s="40" t="s">
        <v>6942</v>
      </c>
      <c r="M1070" s="40" t="s">
        <v>2742</v>
      </c>
      <c r="N1070" s="47">
        <v>5</v>
      </c>
      <c r="O1070" s="47">
        <v>1979</v>
      </c>
      <c r="P1070" s="47">
        <v>12</v>
      </c>
      <c r="Q1070" s="40" t="s">
        <v>1077</v>
      </c>
      <c r="R1070" s="40" t="s">
        <v>1078</v>
      </c>
      <c r="S1070" s="48" t="s">
        <v>1079</v>
      </c>
      <c r="T1070" s="48"/>
      <c r="U1070" s="31" t="str">
        <f t="shared" ca="1" si="167"/>
        <v>431</v>
      </c>
      <c r="V1070" s="45" t="str">
        <f t="shared" si="169"/>
        <v>大会．西 第5回　1979/12/8-9、グランドキャッスルホテル、那覇市</v>
      </c>
      <c r="W1070" s="51"/>
      <c r="X1070" s="88">
        <v>1060</v>
      </c>
      <c r="Y1070" s="65"/>
      <c r="Z1070" s="46"/>
    </row>
    <row r="1071" spans="1:26" ht="13.5" hidden="1" customHeight="1">
      <c r="A1071" s="29" t="str">
        <f t="shared" ca="1" si="163"/>
        <v>33</v>
      </c>
      <c r="B1071" s="32">
        <f t="shared" ca="1" si="164"/>
        <v>1980</v>
      </c>
      <c r="C1071" s="32">
        <f t="shared" ca="1" si="165"/>
        <v>5</v>
      </c>
      <c r="D1071" s="28">
        <v>8</v>
      </c>
      <c r="E1071" s="32">
        <f t="shared" ca="1" si="166"/>
        <v>438</v>
      </c>
      <c r="F1071" s="28" t="str">
        <f>M1071&amp;"（"&amp;J1071&amp;$W$19&amp;K1071&amp;IF(LEN(N1071)&gt;0," 第"&amp;N1071&amp;$W$21,"")&amp;" "&amp;O1071&amp;"/"&amp;P1071&amp;$W$20&amp;S1071&amp;IF(LEN(H1071)&gt;0,$W$19&amp;H1071,"")&amp;"）"</f>
        <v>抄録（大会/西 第5回 1979/12、グランドキャッスルホテル）</v>
      </c>
      <c r="G1071" s="40" t="s">
        <v>1061</v>
      </c>
      <c r="H1071" s="43"/>
      <c r="I1071" s="115" t="str">
        <f t="shared" ca="1" si="162"/>
        <v>.</v>
      </c>
      <c r="J1071" s="40" t="s">
        <v>252</v>
      </c>
      <c r="K1071" s="40" t="s">
        <v>1769</v>
      </c>
      <c r="L1071" s="40" t="s">
        <v>6939</v>
      </c>
      <c r="M1071" s="40" t="s">
        <v>1486</v>
      </c>
      <c r="N1071" s="47">
        <v>5</v>
      </c>
      <c r="O1071" s="47">
        <v>1979</v>
      </c>
      <c r="P1071" s="47">
        <v>12</v>
      </c>
      <c r="Q1071" s="40" t="s">
        <v>1077</v>
      </c>
      <c r="R1071" s="40" t="s">
        <v>1078</v>
      </c>
      <c r="S1071" s="48" t="s">
        <v>1079</v>
      </c>
      <c r="T1071" s="48"/>
      <c r="U1071" s="31" t="str">
        <f t="shared" ca="1" si="167"/>
        <v>431</v>
      </c>
      <c r="V1071" s="45" t="str">
        <f t="shared" si="169"/>
        <v>抄録（大会/西 第5回 1979/12、グランドキャッスルホテル）</v>
      </c>
      <c r="W1071" s="51"/>
      <c r="X1071" s="88">
        <v>1061</v>
      </c>
      <c r="Y1071" s="65"/>
      <c r="Z1071" s="46"/>
    </row>
    <row r="1072" spans="1:26" s="12" customFormat="1" ht="13.5" hidden="1" customHeight="1">
      <c r="A1072" s="18">
        <v>33</v>
      </c>
      <c r="B1072" s="15">
        <v>1980</v>
      </c>
      <c r="C1072" s="15">
        <v>5</v>
      </c>
      <c r="D1072" s="18">
        <v>8</v>
      </c>
      <c r="E1072" s="15">
        <v>438</v>
      </c>
      <c r="F1072" s="19" t="s">
        <v>3594</v>
      </c>
      <c r="G1072" s="16" t="s">
        <v>3595</v>
      </c>
      <c r="H1072" s="17"/>
      <c r="I1072" s="115" t="str">
        <f t="shared" ca="1" si="162"/>
        <v>.</v>
      </c>
      <c r="J1072" s="16" t="s">
        <v>2856</v>
      </c>
      <c r="K1072" s="16" t="s">
        <v>1769</v>
      </c>
      <c r="L1072" s="16" t="s">
        <v>2857</v>
      </c>
      <c r="M1072" s="16" t="s">
        <v>183</v>
      </c>
      <c r="N1072" s="15">
        <v>5</v>
      </c>
      <c r="O1072" s="15">
        <v>1979</v>
      </c>
      <c r="P1072" s="15">
        <v>12</v>
      </c>
      <c r="Q1072" s="18" t="s">
        <v>1552</v>
      </c>
      <c r="R1072" s="18" t="s">
        <v>3592</v>
      </c>
      <c r="S1072" s="54" t="s">
        <v>3593</v>
      </c>
      <c r="T1072" s="54"/>
      <c r="U1072" s="69">
        <v>431</v>
      </c>
      <c r="V1072" s="45" t="str">
        <f t="shared" si="169"/>
        <v>寒冷暴露による尿中カテコールアミン,ステロイドホルモン量の変化</v>
      </c>
      <c r="W1072" s="70"/>
      <c r="X1072" s="88">
        <v>1062</v>
      </c>
      <c r="Y1072" s="66"/>
      <c r="Z1072" s="16"/>
    </row>
    <row r="1073" spans="1:26" s="12" customFormat="1" ht="13.5" hidden="1" customHeight="1">
      <c r="A1073" s="18">
        <v>33</v>
      </c>
      <c r="B1073" s="15">
        <v>1980</v>
      </c>
      <c r="C1073" s="15">
        <v>5</v>
      </c>
      <c r="D1073" s="18">
        <v>8</v>
      </c>
      <c r="E1073" s="15">
        <v>438</v>
      </c>
      <c r="F1073" s="19" t="s">
        <v>3596</v>
      </c>
      <c r="G1073" s="16" t="s">
        <v>3597</v>
      </c>
      <c r="H1073" s="17"/>
      <c r="I1073" s="115" t="str">
        <f t="shared" ca="1" si="162"/>
        <v>.</v>
      </c>
      <c r="J1073" s="16" t="s">
        <v>2856</v>
      </c>
      <c r="K1073" s="16" t="s">
        <v>1769</v>
      </c>
      <c r="L1073" s="16" t="s">
        <v>2857</v>
      </c>
      <c r="M1073" s="16" t="s">
        <v>183</v>
      </c>
      <c r="N1073" s="15">
        <v>5</v>
      </c>
      <c r="O1073" s="15">
        <v>1979</v>
      </c>
      <c r="P1073" s="15">
        <v>12</v>
      </c>
      <c r="Q1073" s="18" t="s">
        <v>1552</v>
      </c>
      <c r="R1073" s="18" t="s">
        <v>3592</v>
      </c>
      <c r="S1073" s="54" t="s">
        <v>3593</v>
      </c>
      <c r="T1073" s="54"/>
      <c r="U1073" s="69">
        <v>431</v>
      </c>
      <c r="V1073" s="45" t="str">
        <f t="shared" si="169"/>
        <v>寒冷刺激馴化における体温変化</v>
      </c>
      <c r="W1073" s="70"/>
      <c r="X1073" s="88">
        <v>1063</v>
      </c>
      <c r="Y1073" s="66"/>
      <c r="Z1073" s="16"/>
    </row>
    <row r="1074" spans="1:26" s="12" customFormat="1" ht="13.5" hidden="1" customHeight="1">
      <c r="A1074" s="18">
        <v>33</v>
      </c>
      <c r="B1074" s="15">
        <v>1980</v>
      </c>
      <c r="C1074" s="15">
        <v>5</v>
      </c>
      <c r="D1074" s="18">
        <v>8</v>
      </c>
      <c r="E1074" s="15">
        <v>438</v>
      </c>
      <c r="F1074" s="19" t="s">
        <v>3598</v>
      </c>
      <c r="G1074" s="16" t="s">
        <v>3599</v>
      </c>
      <c r="H1074" s="17"/>
      <c r="I1074" s="115" t="str">
        <f t="shared" ca="1" si="162"/>
        <v>.</v>
      </c>
      <c r="J1074" s="16" t="s">
        <v>2856</v>
      </c>
      <c r="K1074" s="16" t="s">
        <v>1769</v>
      </c>
      <c r="L1074" s="16" t="s">
        <v>2857</v>
      </c>
      <c r="M1074" s="16" t="s">
        <v>183</v>
      </c>
      <c r="N1074" s="15">
        <v>5</v>
      </c>
      <c r="O1074" s="15">
        <v>1979</v>
      </c>
      <c r="P1074" s="15">
        <v>12</v>
      </c>
      <c r="Q1074" s="18" t="s">
        <v>1552</v>
      </c>
      <c r="R1074" s="18" t="s">
        <v>3592</v>
      </c>
      <c r="S1074" s="54" t="s">
        <v>3593</v>
      </c>
      <c r="T1074" s="54"/>
      <c r="U1074" s="69">
        <v>431</v>
      </c>
      <c r="V1074" s="45" t="str">
        <f t="shared" si="169"/>
        <v>寒冷馴化に伴う代謝性変化について</v>
      </c>
      <c r="W1074" s="70"/>
      <c r="X1074" s="88">
        <v>1064</v>
      </c>
      <c r="Y1074" s="66"/>
      <c r="Z1074" s="16"/>
    </row>
    <row r="1075" spans="1:26" s="12" customFormat="1" ht="13.5" hidden="1" customHeight="1">
      <c r="A1075" s="18">
        <v>33</v>
      </c>
      <c r="B1075" s="15">
        <v>1980</v>
      </c>
      <c r="C1075" s="15">
        <v>5</v>
      </c>
      <c r="D1075" s="18">
        <v>9</v>
      </c>
      <c r="E1075" s="15">
        <v>439</v>
      </c>
      <c r="F1075" s="19" t="s">
        <v>3600</v>
      </c>
      <c r="G1075" s="16" t="s">
        <v>3601</v>
      </c>
      <c r="H1075" s="17"/>
      <c r="I1075" s="115" t="str">
        <f t="shared" ca="1" si="162"/>
        <v>.</v>
      </c>
      <c r="J1075" s="16" t="s">
        <v>2856</v>
      </c>
      <c r="K1075" s="16" t="s">
        <v>1769</v>
      </c>
      <c r="L1075" s="16" t="s">
        <v>2857</v>
      </c>
      <c r="M1075" s="16" t="s">
        <v>183</v>
      </c>
      <c r="N1075" s="15">
        <v>5</v>
      </c>
      <c r="O1075" s="15">
        <v>1979</v>
      </c>
      <c r="P1075" s="15">
        <v>12</v>
      </c>
      <c r="Q1075" s="18" t="s">
        <v>1552</v>
      </c>
      <c r="R1075" s="18" t="s">
        <v>3592</v>
      </c>
      <c r="S1075" s="54" t="s">
        <v>3593</v>
      </c>
      <c r="T1075" s="54"/>
      <c r="U1075" s="69">
        <v>431</v>
      </c>
      <c r="V1075" s="45" t="str">
        <f t="shared" si="169"/>
        <v>ジュニア・フィギュアスケート選手の体格・体力</v>
      </c>
      <c r="W1075" s="70"/>
      <c r="X1075" s="88">
        <v>1065</v>
      </c>
      <c r="Y1075" s="66"/>
      <c r="Z1075" s="16"/>
    </row>
    <row r="1076" spans="1:26" s="12" customFormat="1" ht="13.5" hidden="1" customHeight="1">
      <c r="A1076" s="18">
        <v>33</v>
      </c>
      <c r="B1076" s="15">
        <v>1980</v>
      </c>
      <c r="C1076" s="15">
        <v>5</v>
      </c>
      <c r="D1076" s="18">
        <v>9</v>
      </c>
      <c r="E1076" s="15">
        <v>439</v>
      </c>
      <c r="F1076" s="19" t="s">
        <v>3602</v>
      </c>
      <c r="G1076" s="16" t="s">
        <v>3603</v>
      </c>
      <c r="H1076" s="17"/>
      <c r="I1076" s="115" t="str">
        <f t="shared" ca="1" si="162"/>
        <v>.</v>
      </c>
      <c r="J1076" s="16" t="s">
        <v>2856</v>
      </c>
      <c r="K1076" s="16" t="s">
        <v>1769</v>
      </c>
      <c r="L1076" s="16" t="s">
        <v>2857</v>
      </c>
      <c r="M1076" s="16" t="s">
        <v>183</v>
      </c>
      <c r="N1076" s="15">
        <v>5</v>
      </c>
      <c r="O1076" s="15">
        <v>1979</v>
      </c>
      <c r="P1076" s="15">
        <v>12</v>
      </c>
      <c r="Q1076" s="18" t="s">
        <v>1552</v>
      </c>
      <c r="R1076" s="18" t="s">
        <v>3592</v>
      </c>
      <c r="S1076" s="54" t="s">
        <v>3593</v>
      </c>
      <c r="T1076" s="54"/>
      <c r="U1076" s="69">
        <v>431</v>
      </c>
      <c r="V1076" s="45" t="str">
        <f t="shared" si="169"/>
        <v>中高年齢者の長期トレーニング継続者の血液性状</v>
      </c>
      <c r="W1076" s="70"/>
      <c r="X1076" s="88">
        <v>1066</v>
      </c>
      <c r="Y1076" s="66"/>
      <c r="Z1076" s="16"/>
    </row>
    <row r="1077" spans="1:26" s="12" customFormat="1" ht="13.5" hidden="1" customHeight="1">
      <c r="A1077" s="18">
        <v>33</v>
      </c>
      <c r="B1077" s="15">
        <v>1980</v>
      </c>
      <c r="C1077" s="15">
        <v>5</v>
      </c>
      <c r="D1077" s="18">
        <v>9</v>
      </c>
      <c r="E1077" s="15">
        <v>439</v>
      </c>
      <c r="F1077" s="19" t="s">
        <v>3604</v>
      </c>
      <c r="G1077" s="16" t="s">
        <v>3605</v>
      </c>
      <c r="H1077" s="17"/>
      <c r="I1077" s="115" t="str">
        <f t="shared" ca="1" si="162"/>
        <v>.</v>
      </c>
      <c r="J1077" s="16" t="s">
        <v>2856</v>
      </c>
      <c r="K1077" s="16" t="s">
        <v>1769</v>
      </c>
      <c r="L1077" s="16" t="s">
        <v>2857</v>
      </c>
      <c r="M1077" s="16" t="s">
        <v>183</v>
      </c>
      <c r="N1077" s="15">
        <v>5</v>
      </c>
      <c r="O1077" s="15">
        <v>1979</v>
      </c>
      <c r="P1077" s="15">
        <v>12</v>
      </c>
      <c r="Q1077" s="18" t="s">
        <v>1552</v>
      </c>
      <c r="R1077" s="18" t="s">
        <v>3592</v>
      </c>
      <c r="S1077" s="54" t="s">
        <v>3593</v>
      </c>
      <c r="T1077" s="54"/>
      <c r="U1077" s="69">
        <v>431</v>
      </c>
      <c r="V1077" s="45" t="str">
        <f t="shared" si="169"/>
        <v>ステップワークによる成人男子の身体的作業容量の推定</v>
      </c>
      <c r="W1077" s="70"/>
      <c r="X1077" s="88">
        <v>1067</v>
      </c>
      <c r="Y1077" s="66"/>
      <c r="Z1077" s="16"/>
    </row>
    <row r="1078" spans="1:26" s="12" customFormat="1" ht="13.5" hidden="1" customHeight="1">
      <c r="A1078" s="18">
        <v>33</v>
      </c>
      <c r="B1078" s="15">
        <v>1980</v>
      </c>
      <c r="C1078" s="15">
        <v>5</v>
      </c>
      <c r="D1078" s="18">
        <v>10</v>
      </c>
      <c r="E1078" s="15">
        <v>440</v>
      </c>
      <c r="F1078" s="19" t="s">
        <v>3606</v>
      </c>
      <c r="G1078" s="16" t="s">
        <v>3607</v>
      </c>
      <c r="H1078" s="17"/>
      <c r="I1078" s="115" t="str">
        <f t="shared" ca="1" si="162"/>
        <v>.</v>
      </c>
      <c r="J1078" s="16" t="s">
        <v>2856</v>
      </c>
      <c r="K1078" s="16" t="s">
        <v>1769</v>
      </c>
      <c r="L1078" s="16" t="s">
        <v>2857</v>
      </c>
      <c r="M1078" s="16" t="s">
        <v>183</v>
      </c>
      <c r="N1078" s="15">
        <v>5</v>
      </c>
      <c r="O1078" s="15">
        <v>1979</v>
      </c>
      <c r="P1078" s="15">
        <v>12</v>
      </c>
      <c r="Q1078" s="18" t="s">
        <v>1552</v>
      </c>
      <c r="R1078" s="18" t="s">
        <v>3592</v>
      </c>
      <c r="S1078" s="54" t="s">
        <v>3593</v>
      </c>
      <c r="T1078" s="54"/>
      <c r="U1078" s="69">
        <v>431</v>
      </c>
      <c r="V1078" s="45" t="str">
        <f t="shared" si="169"/>
        <v>気圧変化に伴う呼吸機能について</v>
      </c>
      <c r="W1078" s="70"/>
      <c r="X1078" s="88">
        <v>1068</v>
      </c>
      <c r="Y1078" s="66"/>
      <c r="Z1078" s="16"/>
    </row>
    <row r="1079" spans="1:26" s="12" customFormat="1" ht="13.5" hidden="1" customHeight="1">
      <c r="A1079" s="18">
        <v>33</v>
      </c>
      <c r="B1079" s="15">
        <v>1980</v>
      </c>
      <c r="C1079" s="15">
        <v>5</v>
      </c>
      <c r="D1079" s="18">
        <v>10</v>
      </c>
      <c r="E1079" s="15">
        <v>440</v>
      </c>
      <c r="F1079" s="19" t="s">
        <v>3608</v>
      </c>
      <c r="G1079" s="16" t="s">
        <v>3609</v>
      </c>
      <c r="H1079" s="17"/>
      <c r="I1079" s="115" t="str">
        <f t="shared" ca="1" si="162"/>
        <v>.</v>
      </c>
      <c r="J1079" s="16" t="s">
        <v>2856</v>
      </c>
      <c r="K1079" s="16" t="s">
        <v>1769</v>
      </c>
      <c r="L1079" s="16" t="s">
        <v>2857</v>
      </c>
      <c r="M1079" s="16" t="s">
        <v>183</v>
      </c>
      <c r="N1079" s="15">
        <v>5</v>
      </c>
      <c r="O1079" s="15">
        <v>1979</v>
      </c>
      <c r="P1079" s="15">
        <v>12</v>
      </c>
      <c r="Q1079" s="18" t="s">
        <v>1552</v>
      </c>
      <c r="R1079" s="18" t="s">
        <v>3592</v>
      </c>
      <c r="S1079" s="54" t="s">
        <v>3593</v>
      </c>
      <c r="T1079" s="54"/>
      <c r="U1079" s="69">
        <v>431</v>
      </c>
      <c r="V1079" s="45" t="str">
        <f t="shared" si="169"/>
        <v>肺拡散機能に対する低圧と温度の影響について</v>
      </c>
      <c r="W1079" s="70"/>
      <c r="X1079" s="88">
        <v>1069</v>
      </c>
      <c r="Y1079" s="66"/>
      <c r="Z1079" s="16"/>
    </row>
    <row r="1080" spans="1:26" s="12" customFormat="1" ht="13.5" hidden="1" customHeight="1">
      <c r="A1080" s="18">
        <v>33</v>
      </c>
      <c r="B1080" s="15">
        <v>1980</v>
      </c>
      <c r="C1080" s="15">
        <v>5</v>
      </c>
      <c r="D1080" s="18">
        <v>11</v>
      </c>
      <c r="E1080" s="15">
        <v>441</v>
      </c>
      <c r="F1080" s="19" t="s">
        <v>3610</v>
      </c>
      <c r="G1080" s="16" t="s">
        <v>3611</v>
      </c>
      <c r="H1080" s="17"/>
      <c r="I1080" s="115" t="str">
        <f t="shared" ca="1" si="162"/>
        <v>.</v>
      </c>
      <c r="J1080" s="16" t="s">
        <v>2856</v>
      </c>
      <c r="K1080" s="16" t="s">
        <v>1769</v>
      </c>
      <c r="L1080" s="16" t="s">
        <v>2857</v>
      </c>
      <c r="M1080" s="16" t="s">
        <v>183</v>
      </c>
      <c r="N1080" s="15">
        <v>5</v>
      </c>
      <c r="O1080" s="15">
        <v>1979</v>
      </c>
      <c r="P1080" s="15">
        <v>12</v>
      </c>
      <c r="Q1080" s="18" t="s">
        <v>1552</v>
      </c>
      <c r="R1080" s="18" t="s">
        <v>3592</v>
      </c>
      <c r="S1080" s="54" t="s">
        <v>3593</v>
      </c>
      <c r="T1080" s="54"/>
      <c r="U1080" s="69">
        <v>431</v>
      </c>
      <c r="V1080" s="45" t="str">
        <f t="shared" si="169"/>
        <v>喜界島青少年の体組成比と最大酸素摂取量の関係</v>
      </c>
      <c r="W1080" s="70"/>
      <c r="X1080" s="88">
        <v>1070</v>
      </c>
      <c r="Y1080" s="66"/>
      <c r="Z1080" s="16"/>
    </row>
    <row r="1081" spans="1:26" s="12" customFormat="1" ht="13.5" hidden="1" customHeight="1">
      <c r="A1081" s="18">
        <v>33</v>
      </c>
      <c r="B1081" s="15">
        <v>1980</v>
      </c>
      <c r="C1081" s="15">
        <v>5</v>
      </c>
      <c r="D1081" s="18">
        <v>11</v>
      </c>
      <c r="E1081" s="15">
        <v>441</v>
      </c>
      <c r="F1081" s="19" t="s">
        <v>3612</v>
      </c>
      <c r="G1081" s="16" t="s">
        <v>3613</v>
      </c>
      <c r="H1081" s="17"/>
      <c r="I1081" s="115" t="str">
        <f t="shared" ca="1" si="162"/>
        <v>.</v>
      </c>
      <c r="J1081" s="16" t="s">
        <v>2856</v>
      </c>
      <c r="K1081" s="16" t="s">
        <v>1769</v>
      </c>
      <c r="L1081" s="16" t="s">
        <v>2857</v>
      </c>
      <c r="M1081" s="16" t="s">
        <v>183</v>
      </c>
      <c r="N1081" s="15">
        <v>5</v>
      </c>
      <c r="O1081" s="15">
        <v>1979</v>
      </c>
      <c r="P1081" s="15">
        <v>12</v>
      </c>
      <c r="Q1081" s="18" t="s">
        <v>1552</v>
      </c>
      <c r="R1081" s="18" t="s">
        <v>3592</v>
      </c>
      <c r="S1081" s="54" t="s">
        <v>3593</v>
      </c>
      <c r="T1081" s="54"/>
      <c r="U1081" s="69">
        <v>431</v>
      </c>
      <c r="V1081" s="45" t="str">
        <f t="shared" si="169"/>
        <v>腎機能と運動性酸素負債の関連性</v>
      </c>
      <c r="W1081" s="70"/>
      <c r="X1081" s="88">
        <v>1071</v>
      </c>
      <c r="Y1081" s="66"/>
      <c r="Z1081" s="16"/>
    </row>
    <row r="1082" spans="1:26" s="12" customFormat="1" ht="13.5" hidden="1" customHeight="1">
      <c r="A1082" s="18">
        <v>33</v>
      </c>
      <c r="B1082" s="15">
        <v>1980</v>
      </c>
      <c r="C1082" s="15">
        <v>5</v>
      </c>
      <c r="D1082" s="18">
        <v>12</v>
      </c>
      <c r="E1082" s="15">
        <v>442</v>
      </c>
      <c r="F1082" s="19" t="s">
        <v>3614</v>
      </c>
      <c r="G1082" s="16" t="s">
        <v>3615</v>
      </c>
      <c r="H1082" s="17"/>
      <c r="I1082" s="115" t="str">
        <f t="shared" ca="1" si="162"/>
        <v>.</v>
      </c>
      <c r="J1082" s="16" t="s">
        <v>2856</v>
      </c>
      <c r="K1082" s="16" t="s">
        <v>1769</v>
      </c>
      <c r="L1082" s="16" t="s">
        <v>2857</v>
      </c>
      <c r="M1082" s="16" t="s">
        <v>183</v>
      </c>
      <c r="N1082" s="15">
        <v>5</v>
      </c>
      <c r="O1082" s="15">
        <v>1979</v>
      </c>
      <c r="P1082" s="15">
        <v>12</v>
      </c>
      <c r="Q1082" s="18" t="s">
        <v>1552</v>
      </c>
      <c r="R1082" s="18" t="s">
        <v>3592</v>
      </c>
      <c r="S1082" s="54" t="s">
        <v>3593</v>
      </c>
      <c r="T1082" s="54"/>
      <c r="U1082" s="69">
        <v>431</v>
      </c>
      <c r="V1082" s="45" t="str">
        <f t="shared" si="169"/>
        <v>児童および成人男女の心拍出量について</v>
      </c>
      <c r="W1082" s="70"/>
      <c r="X1082" s="88">
        <v>1072</v>
      </c>
      <c r="Y1082" s="66"/>
      <c r="Z1082" s="16"/>
    </row>
    <row r="1083" spans="1:26" s="12" customFormat="1" ht="13.5" hidden="1" customHeight="1">
      <c r="A1083" s="18">
        <v>33</v>
      </c>
      <c r="B1083" s="15">
        <v>1980</v>
      </c>
      <c r="C1083" s="15">
        <v>5</v>
      </c>
      <c r="D1083" s="18">
        <v>12</v>
      </c>
      <c r="E1083" s="15">
        <v>442</v>
      </c>
      <c r="F1083" s="19" t="s">
        <v>3616</v>
      </c>
      <c r="G1083" s="16" t="s">
        <v>3617</v>
      </c>
      <c r="H1083" s="17"/>
      <c r="I1083" s="115" t="str">
        <f t="shared" ca="1" si="162"/>
        <v>.</v>
      </c>
      <c r="J1083" s="16" t="s">
        <v>2856</v>
      </c>
      <c r="K1083" s="16" t="s">
        <v>1769</v>
      </c>
      <c r="L1083" s="16" t="s">
        <v>2857</v>
      </c>
      <c r="M1083" s="16" t="s">
        <v>183</v>
      </c>
      <c r="N1083" s="15">
        <v>5</v>
      </c>
      <c r="O1083" s="15">
        <v>1979</v>
      </c>
      <c r="P1083" s="15">
        <v>12</v>
      </c>
      <c r="Q1083" s="18" t="s">
        <v>1552</v>
      </c>
      <c r="R1083" s="18" t="s">
        <v>3592</v>
      </c>
      <c r="S1083" s="54" t="s">
        <v>3593</v>
      </c>
      <c r="T1083" s="54"/>
      <c r="U1083" s="69">
        <v>431</v>
      </c>
      <c r="V1083" s="45" t="str">
        <f t="shared" si="169"/>
        <v>心拍変動からみたこどもの日常活動の発達的観察</v>
      </c>
      <c r="W1083" s="70"/>
      <c r="X1083" s="88">
        <v>1073</v>
      </c>
      <c r="Y1083" s="66"/>
      <c r="Z1083" s="16"/>
    </row>
    <row r="1084" spans="1:26" s="12" customFormat="1" ht="13.5" hidden="1" customHeight="1">
      <c r="A1084" s="18">
        <v>33</v>
      </c>
      <c r="B1084" s="15">
        <v>1980</v>
      </c>
      <c r="C1084" s="15">
        <v>5</v>
      </c>
      <c r="D1084" s="18">
        <v>12</v>
      </c>
      <c r="E1084" s="15">
        <v>442</v>
      </c>
      <c r="F1084" s="19" t="s">
        <v>3618</v>
      </c>
      <c r="G1084" s="16" t="s">
        <v>976</v>
      </c>
      <c r="H1084" s="17"/>
      <c r="I1084" s="115" t="str">
        <f t="shared" ca="1" si="162"/>
        <v>.</v>
      </c>
      <c r="J1084" s="16" t="s">
        <v>2856</v>
      </c>
      <c r="K1084" s="16" t="s">
        <v>1769</v>
      </c>
      <c r="L1084" s="16" t="s">
        <v>2857</v>
      </c>
      <c r="M1084" s="16" t="s">
        <v>183</v>
      </c>
      <c r="N1084" s="15">
        <v>5</v>
      </c>
      <c r="O1084" s="15">
        <v>1979</v>
      </c>
      <c r="P1084" s="15">
        <v>12</v>
      </c>
      <c r="Q1084" s="18" t="s">
        <v>1552</v>
      </c>
      <c r="R1084" s="18" t="s">
        <v>3592</v>
      </c>
      <c r="S1084" s="54" t="s">
        <v>3593</v>
      </c>
      <c r="T1084" s="54"/>
      <c r="U1084" s="69">
        <v>431</v>
      </c>
      <c r="V1084" s="45" t="str">
        <f t="shared" si="169"/>
        <v>光半導体位置検出器による動作解析の可能性について</v>
      </c>
      <c r="W1084" s="70"/>
      <c r="X1084" s="88">
        <v>1074</v>
      </c>
      <c r="Y1084" s="66"/>
      <c r="Z1084" s="16"/>
    </row>
    <row r="1085" spans="1:26" s="12" customFormat="1" ht="13.5" hidden="1" customHeight="1">
      <c r="A1085" s="18">
        <v>33</v>
      </c>
      <c r="B1085" s="15">
        <v>1980</v>
      </c>
      <c r="C1085" s="15">
        <v>5</v>
      </c>
      <c r="D1085" s="18">
        <v>13</v>
      </c>
      <c r="E1085" s="15">
        <v>443</v>
      </c>
      <c r="F1085" s="19" t="s">
        <v>3619</v>
      </c>
      <c r="G1085" s="16" t="s">
        <v>2326</v>
      </c>
      <c r="H1085" s="17"/>
      <c r="I1085" s="115" t="str">
        <f t="shared" ca="1" si="162"/>
        <v>.</v>
      </c>
      <c r="J1085" s="16" t="s">
        <v>2856</v>
      </c>
      <c r="K1085" s="16" t="s">
        <v>1769</v>
      </c>
      <c r="L1085" s="16" t="s">
        <v>2857</v>
      </c>
      <c r="M1085" s="16" t="s">
        <v>183</v>
      </c>
      <c r="N1085" s="15">
        <v>5</v>
      </c>
      <c r="O1085" s="15">
        <v>1979</v>
      </c>
      <c r="P1085" s="15">
        <v>12</v>
      </c>
      <c r="Q1085" s="18" t="s">
        <v>1552</v>
      </c>
      <c r="R1085" s="18" t="s">
        <v>3592</v>
      </c>
      <c r="S1085" s="54" t="s">
        <v>3593</v>
      </c>
      <c r="T1085" s="54"/>
      <c r="U1085" s="69">
        <v>431</v>
      </c>
      <c r="V1085" s="45" t="str">
        <f t="shared" si="169"/>
        <v>Cosinor plotにおける振幅の信頼限界算出法の改良</v>
      </c>
      <c r="W1085" s="70"/>
      <c r="X1085" s="88">
        <v>1075</v>
      </c>
      <c r="Y1085" s="66"/>
      <c r="Z1085" s="16"/>
    </row>
    <row r="1086" spans="1:26" s="12" customFormat="1" ht="13.5" hidden="1" customHeight="1">
      <c r="A1086" s="18">
        <v>33</v>
      </c>
      <c r="B1086" s="15">
        <v>1980</v>
      </c>
      <c r="C1086" s="15">
        <v>5</v>
      </c>
      <c r="D1086" s="18">
        <v>13</v>
      </c>
      <c r="E1086" s="15">
        <v>443</v>
      </c>
      <c r="F1086" s="19" t="s">
        <v>3620</v>
      </c>
      <c r="G1086" s="16" t="s">
        <v>3621</v>
      </c>
      <c r="H1086" s="17"/>
      <c r="I1086" s="115" t="str">
        <f t="shared" ca="1" si="162"/>
        <v>.</v>
      </c>
      <c r="J1086" s="16" t="s">
        <v>2856</v>
      </c>
      <c r="K1086" s="16" t="s">
        <v>1769</v>
      </c>
      <c r="L1086" s="16" t="s">
        <v>2857</v>
      </c>
      <c r="M1086" s="16" t="s">
        <v>183</v>
      </c>
      <c r="N1086" s="15">
        <v>5</v>
      </c>
      <c r="O1086" s="15">
        <v>1979</v>
      </c>
      <c r="P1086" s="15">
        <v>12</v>
      </c>
      <c r="Q1086" s="18" t="s">
        <v>1552</v>
      </c>
      <c r="R1086" s="18" t="s">
        <v>3592</v>
      </c>
      <c r="S1086" s="54" t="s">
        <v>3593</v>
      </c>
      <c r="T1086" s="54"/>
      <c r="U1086" s="69">
        <v>431</v>
      </c>
      <c r="V1086" s="45" t="str">
        <f t="shared" si="169"/>
        <v>精神薄弱児における注意集中の日内変動</v>
      </c>
      <c r="W1086" s="70"/>
      <c r="X1086" s="88">
        <v>1076</v>
      </c>
      <c r="Y1086" s="66"/>
      <c r="Z1086" s="16"/>
    </row>
    <row r="1087" spans="1:26" s="12" customFormat="1" ht="13.5" hidden="1" customHeight="1">
      <c r="A1087" s="18">
        <v>33</v>
      </c>
      <c r="B1087" s="15">
        <v>1980</v>
      </c>
      <c r="C1087" s="15">
        <v>5</v>
      </c>
      <c r="D1087" s="18">
        <v>14</v>
      </c>
      <c r="E1087" s="15">
        <v>444</v>
      </c>
      <c r="F1087" s="19" t="s">
        <v>3622</v>
      </c>
      <c r="G1087" s="16" t="s">
        <v>3623</v>
      </c>
      <c r="H1087" s="17"/>
      <c r="I1087" s="115" t="str">
        <f t="shared" ca="1" si="162"/>
        <v>.</v>
      </c>
      <c r="J1087" s="16" t="s">
        <v>2856</v>
      </c>
      <c r="K1087" s="16" t="s">
        <v>1769</v>
      </c>
      <c r="L1087" s="16" t="s">
        <v>2857</v>
      </c>
      <c r="M1087" s="16" t="s">
        <v>183</v>
      </c>
      <c r="N1087" s="15">
        <v>5</v>
      </c>
      <c r="O1087" s="15">
        <v>1979</v>
      </c>
      <c r="P1087" s="15">
        <v>12</v>
      </c>
      <c r="Q1087" s="18" t="s">
        <v>1552</v>
      </c>
      <c r="R1087" s="18" t="s">
        <v>3592</v>
      </c>
      <c r="S1087" s="54" t="s">
        <v>3593</v>
      </c>
      <c r="T1087" s="54"/>
      <c r="U1087" s="69">
        <v>431</v>
      </c>
      <c r="V1087" s="45" t="str">
        <f t="shared" si="169"/>
        <v>長崎の坂の上居住が身体機能・形態に及ぼす影響について</v>
      </c>
      <c r="W1087" s="70"/>
      <c r="X1087" s="88">
        <v>1077</v>
      </c>
      <c r="Y1087" s="66"/>
      <c r="Z1087" s="16"/>
    </row>
    <row r="1088" spans="1:26" s="12" customFormat="1" ht="13.5" hidden="1" customHeight="1">
      <c r="A1088" s="18">
        <v>33</v>
      </c>
      <c r="B1088" s="15">
        <v>1980</v>
      </c>
      <c r="C1088" s="15">
        <v>5</v>
      </c>
      <c r="D1088" s="18">
        <v>14</v>
      </c>
      <c r="E1088" s="15">
        <v>444</v>
      </c>
      <c r="F1088" s="19" t="s">
        <v>3624</v>
      </c>
      <c r="G1088" s="16" t="s">
        <v>3625</v>
      </c>
      <c r="H1088" s="17"/>
      <c r="I1088" s="115" t="str">
        <f t="shared" ca="1" si="162"/>
        <v>.</v>
      </c>
      <c r="J1088" s="16" t="s">
        <v>2856</v>
      </c>
      <c r="K1088" s="16" t="s">
        <v>1769</v>
      </c>
      <c r="L1088" s="16" t="s">
        <v>2857</v>
      </c>
      <c r="M1088" s="16" t="s">
        <v>183</v>
      </c>
      <c r="N1088" s="15">
        <v>5</v>
      </c>
      <c r="O1088" s="15">
        <v>1979</v>
      </c>
      <c r="P1088" s="15">
        <v>12</v>
      </c>
      <c r="Q1088" s="18" t="s">
        <v>1552</v>
      </c>
      <c r="R1088" s="18" t="s">
        <v>3592</v>
      </c>
      <c r="S1088" s="54" t="s">
        <v>3593</v>
      </c>
      <c r="T1088" s="54"/>
      <c r="U1088" s="69">
        <v>431</v>
      </c>
      <c r="V1088" s="45" t="str">
        <f t="shared" si="169"/>
        <v>沖縄在住者の耐暑性の検討</v>
      </c>
      <c r="W1088" s="70"/>
      <c r="X1088" s="88">
        <v>1078</v>
      </c>
      <c r="Y1088" s="66"/>
      <c r="Z1088" s="16"/>
    </row>
    <row r="1089" spans="1:26" s="12" customFormat="1" ht="13.5" hidden="1" customHeight="1">
      <c r="A1089" s="18">
        <v>33</v>
      </c>
      <c r="B1089" s="15">
        <v>1980</v>
      </c>
      <c r="C1089" s="15">
        <v>5</v>
      </c>
      <c r="D1089" s="18">
        <v>14</v>
      </c>
      <c r="E1089" s="15">
        <v>444</v>
      </c>
      <c r="F1089" s="19" t="s">
        <v>3626</v>
      </c>
      <c r="G1089" s="16" t="s">
        <v>3627</v>
      </c>
      <c r="H1089" s="17"/>
      <c r="I1089" s="115" t="str">
        <f t="shared" ca="1" si="162"/>
        <v>.</v>
      </c>
      <c r="J1089" s="16" t="s">
        <v>2856</v>
      </c>
      <c r="K1089" s="16" t="s">
        <v>1769</v>
      </c>
      <c r="L1089" s="16" t="s">
        <v>2857</v>
      </c>
      <c r="M1089" s="16" t="s">
        <v>183</v>
      </c>
      <c r="N1089" s="15">
        <v>5</v>
      </c>
      <c r="O1089" s="15">
        <v>1979</v>
      </c>
      <c r="P1089" s="15">
        <v>12</v>
      </c>
      <c r="Q1089" s="18" t="s">
        <v>1552</v>
      </c>
      <c r="R1089" s="18" t="s">
        <v>3592</v>
      </c>
      <c r="S1089" s="54" t="s">
        <v>3593</v>
      </c>
      <c r="T1089" s="54"/>
      <c r="U1089" s="69">
        <v>431</v>
      </c>
      <c r="V1089" s="45" t="str">
        <f t="shared" si="169"/>
        <v>本土沖縄間の移住による耐寒性の馴化について</v>
      </c>
      <c r="W1089" s="70"/>
      <c r="X1089" s="88">
        <v>1079</v>
      </c>
      <c r="Y1089" s="66"/>
      <c r="Z1089" s="16"/>
    </row>
    <row r="1090" spans="1:26" s="12" customFormat="1" ht="13.5" hidden="1" customHeight="1">
      <c r="A1090" s="18">
        <v>33</v>
      </c>
      <c r="B1090" s="15">
        <v>1980</v>
      </c>
      <c r="C1090" s="15">
        <v>5</v>
      </c>
      <c r="D1090" s="18">
        <v>15</v>
      </c>
      <c r="E1090" s="15">
        <v>445</v>
      </c>
      <c r="F1090" s="19" t="s">
        <v>3628</v>
      </c>
      <c r="G1090" s="16" t="s">
        <v>3629</v>
      </c>
      <c r="H1090" s="17"/>
      <c r="I1090" s="115" t="str">
        <f t="shared" ca="1" si="162"/>
        <v>.</v>
      </c>
      <c r="J1090" s="16" t="s">
        <v>2856</v>
      </c>
      <c r="K1090" s="16" t="s">
        <v>1769</v>
      </c>
      <c r="L1090" s="16" t="s">
        <v>2857</v>
      </c>
      <c r="M1090" s="16" t="s">
        <v>183</v>
      </c>
      <c r="N1090" s="15">
        <v>5</v>
      </c>
      <c r="O1090" s="15">
        <v>1979</v>
      </c>
      <c r="P1090" s="15">
        <v>12</v>
      </c>
      <c r="Q1090" s="18" t="s">
        <v>1552</v>
      </c>
      <c r="R1090" s="18" t="s">
        <v>3592</v>
      </c>
      <c r="S1090" s="54" t="s">
        <v>3593</v>
      </c>
      <c r="T1090" s="54"/>
      <c r="U1090" s="69">
        <v>431</v>
      </c>
      <c r="V1090" s="45" t="str">
        <f t="shared" si="169"/>
        <v>ザイール共和国ンガンドウ族の生計活動と食性の生態学的検討</v>
      </c>
      <c r="W1090" s="70"/>
      <c r="X1090" s="88">
        <v>1080</v>
      </c>
      <c r="Y1090" s="66"/>
      <c r="Z1090" s="16"/>
    </row>
    <row r="1091" spans="1:26" s="12" customFormat="1" ht="13.5" hidden="1" customHeight="1">
      <c r="A1091" s="18">
        <v>33</v>
      </c>
      <c r="B1091" s="15">
        <v>1980</v>
      </c>
      <c r="C1091" s="15">
        <v>5</v>
      </c>
      <c r="D1091" s="18">
        <v>15</v>
      </c>
      <c r="E1091" s="15">
        <v>445</v>
      </c>
      <c r="F1091" s="19" t="s">
        <v>3630</v>
      </c>
      <c r="G1091" s="16" t="s">
        <v>3631</v>
      </c>
      <c r="H1091" s="17"/>
      <c r="I1091" s="115" t="str">
        <f t="shared" ca="1" si="162"/>
        <v>.</v>
      </c>
      <c r="J1091" s="16" t="s">
        <v>2856</v>
      </c>
      <c r="K1091" s="16" t="s">
        <v>1769</v>
      </c>
      <c r="L1091" s="16" t="s">
        <v>2857</v>
      </c>
      <c r="M1091" s="16" t="s">
        <v>183</v>
      </c>
      <c r="N1091" s="15">
        <v>5</v>
      </c>
      <c r="O1091" s="15">
        <v>1979</v>
      </c>
      <c r="P1091" s="15">
        <v>12</v>
      </c>
      <c r="Q1091" s="18" t="s">
        <v>1552</v>
      </c>
      <c r="R1091" s="18" t="s">
        <v>3592</v>
      </c>
      <c r="S1091" s="54" t="s">
        <v>3593</v>
      </c>
      <c r="T1091" s="54"/>
      <c r="U1091" s="69">
        <v>431</v>
      </c>
      <c r="V1091" s="45" t="str">
        <f t="shared" si="169"/>
        <v>ザイール共和国コンゴフォレストの焼畑農耕民ボイエラ族の運搬</v>
      </c>
      <c r="W1091" s="70"/>
      <c r="X1091" s="88">
        <v>1081</v>
      </c>
      <c r="Y1091" s="66"/>
      <c r="Z1091" s="16"/>
    </row>
    <row r="1092" spans="1:26" s="12" customFormat="1" ht="13.5" hidden="1" customHeight="1">
      <c r="A1092" s="18">
        <v>33</v>
      </c>
      <c r="B1092" s="15">
        <v>1980</v>
      </c>
      <c r="C1092" s="15">
        <v>5</v>
      </c>
      <c r="D1092" s="18">
        <v>16</v>
      </c>
      <c r="E1092" s="15">
        <v>446</v>
      </c>
      <c r="F1092" s="19" t="s">
        <v>3632</v>
      </c>
      <c r="G1092" s="16" t="s">
        <v>3633</v>
      </c>
      <c r="H1092" s="17"/>
      <c r="I1092" s="115" t="str">
        <f t="shared" ca="1" si="162"/>
        <v>.</v>
      </c>
      <c r="J1092" s="16" t="s">
        <v>2856</v>
      </c>
      <c r="K1092" s="16" t="s">
        <v>1769</v>
      </c>
      <c r="L1092" s="16" t="s">
        <v>2857</v>
      </c>
      <c r="M1092" s="16" t="s">
        <v>183</v>
      </c>
      <c r="N1092" s="15">
        <v>5</v>
      </c>
      <c r="O1092" s="15">
        <v>1979</v>
      </c>
      <c r="P1092" s="15">
        <v>12</v>
      </c>
      <c r="Q1092" s="18" t="s">
        <v>1552</v>
      </c>
      <c r="R1092" s="18" t="s">
        <v>3592</v>
      </c>
      <c r="S1092" s="54" t="s">
        <v>3593</v>
      </c>
      <c r="T1092" s="54"/>
      <c r="U1092" s="69">
        <v>431</v>
      </c>
      <c r="V1092" s="45" t="str">
        <f t="shared" si="169"/>
        <v>Vo2maxに対する循環系諸因子の相対的貢献度</v>
      </c>
      <c r="W1092" s="70"/>
      <c r="X1092" s="88">
        <v>1082</v>
      </c>
      <c r="Y1092" s="66"/>
      <c r="Z1092" s="16"/>
    </row>
    <row r="1093" spans="1:26" ht="13.5" hidden="1" customHeight="1">
      <c r="A1093" s="29">
        <f t="shared" ref="A1093:A1128" ca="1" si="170">IF(LEN($J1093)&gt;0,IF($J1093="●",K1093,OFFSET(A1093,IF(LEN(OFFSET(A1093,-1,0))&gt;=1,-1,-2),0)),"")</f>
        <v>33</v>
      </c>
      <c r="B1093" s="32">
        <f t="shared" ref="B1093:B1128" ca="1" si="171">IF(LEN($J1093)&gt;0,IF($J1093="●",N1093,OFFSET(B1093,IF(LEN(OFFSET(B1093,-1,0))&gt;=1,-1,-2),0)),"")</f>
        <v>1980</v>
      </c>
      <c r="C1093" s="32">
        <f t="shared" ref="C1093:C1128" ca="1" si="172">IF(LEN($J1093)&gt;0,IF($J1093="●",O1093,OFFSET(C1093,IF(LEN(OFFSET(C1093,-1,0))&gt;=1,-1,-2),0)),"")</f>
        <v>5</v>
      </c>
      <c r="D1093" s="28">
        <v>16</v>
      </c>
      <c r="E1093" s="32">
        <f t="shared" ref="E1093:E1128" ca="1" si="173">IF(LEN($J1093)&gt;0,IF($J1093="●",U1093,IF(LEN(D1093)&gt;0,U1093+D1093-1,"")),"")</f>
        <v>446</v>
      </c>
      <c r="F1093" s="40" t="s">
        <v>1062</v>
      </c>
      <c r="G1093" s="40" t="s">
        <v>6964</v>
      </c>
      <c r="H1093" s="43"/>
      <c r="I1093" s="115" t="str">
        <f t="shared" ca="1" si="162"/>
        <v>.</v>
      </c>
      <c r="J1093" s="40" t="s">
        <v>2164</v>
      </c>
      <c r="K1093" s="40" t="s">
        <v>1769</v>
      </c>
      <c r="L1093" s="16" t="s">
        <v>7004</v>
      </c>
      <c r="M1093" s="40" t="s">
        <v>1302</v>
      </c>
      <c r="N1093" s="47">
        <v>5</v>
      </c>
      <c r="O1093" s="47">
        <v>1979</v>
      </c>
      <c r="P1093" s="47">
        <v>12</v>
      </c>
      <c r="Q1093" s="40" t="s">
        <v>1077</v>
      </c>
      <c r="R1093" s="40" t="s">
        <v>1078</v>
      </c>
      <c r="S1093" s="53" t="s">
        <v>1079</v>
      </c>
      <c r="T1093" s="53"/>
      <c r="U1093" s="31">
        <f t="shared" ref="U1093:U1128" ca="1" si="174">IF(LEN($J1093)&gt;0,IF($J1093="●",Q1093,OFFSET(U1093,IF(LEN(OFFSET(U1093,-1,0))&gt;=1,-1,-2),0)),"")</f>
        <v>431</v>
      </c>
      <c r="V1093" s="45" t="str">
        <f t="shared" si="169"/>
        <v>長寿</v>
      </c>
      <c r="W1093" s="51"/>
      <c r="X1093" s="88">
        <v>1083</v>
      </c>
      <c r="Y1093" s="65"/>
      <c r="Z1093" s="46"/>
    </row>
    <row r="1094" spans="1:26" ht="13.5" hidden="1" customHeight="1">
      <c r="A1094" s="29">
        <f t="shared" ca="1" si="170"/>
        <v>33</v>
      </c>
      <c r="B1094" s="32">
        <f t="shared" ca="1" si="171"/>
        <v>1980</v>
      </c>
      <c r="C1094" s="32">
        <f t="shared" ca="1" si="172"/>
        <v>5</v>
      </c>
      <c r="D1094" s="28">
        <v>16</v>
      </c>
      <c r="E1094" s="32">
        <f t="shared" ca="1" si="173"/>
        <v>446</v>
      </c>
      <c r="F1094" s="40" t="s">
        <v>1063</v>
      </c>
      <c r="G1094" s="40" t="s">
        <v>7870</v>
      </c>
      <c r="H1094" s="43" t="s">
        <v>1062</v>
      </c>
      <c r="I1094" s="115" t="str">
        <f t="shared" ca="1" si="162"/>
        <v>.</v>
      </c>
      <c r="J1094" s="40" t="s">
        <v>2164</v>
      </c>
      <c r="K1094" s="40" t="s">
        <v>1769</v>
      </c>
      <c r="L1094" s="40" t="s">
        <v>2918</v>
      </c>
      <c r="M1094" s="40" t="s">
        <v>1486</v>
      </c>
      <c r="N1094" s="47">
        <v>5</v>
      </c>
      <c r="O1094" s="47">
        <v>1979</v>
      </c>
      <c r="P1094" s="47">
        <v>12</v>
      </c>
      <c r="Q1094" s="40" t="s">
        <v>1077</v>
      </c>
      <c r="R1094" s="40" t="s">
        <v>1078</v>
      </c>
      <c r="S1094" s="53" t="s">
        <v>1079</v>
      </c>
      <c r="T1094" s="53"/>
      <c r="U1094" s="31">
        <f t="shared" ca="1" si="174"/>
        <v>431</v>
      </c>
      <c r="V1094" s="45" t="str">
        <f t="shared" si="169"/>
        <v>長寿疾病・死亡構造の変遷よりみた長寿</v>
      </c>
      <c r="W1094" s="51"/>
      <c r="X1094" s="88">
        <v>1084</v>
      </c>
      <c r="Y1094" s="65"/>
      <c r="Z1094" s="46"/>
    </row>
    <row r="1095" spans="1:26" ht="13.5" hidden="1" customHeight="1">
      <c r="A1095" s="29">
        <f t="shared" ca="1" si="170"/>
        <v>33</v>
      </c>
      <c r="B1095" s="32">
        <f t="shared" ca="1" si="171"/>
        <v>1980</v>
      </c>
      <c r="C1095" s="32">
        <f t="shared" ca="1" si="172"/>
        <v>5</v>
      </c>
      <c r="D1095" s="28">
        <v>16</v>
      </c>
      <c r="E1095" s="32">
        <f t="shared" ca="1" si="173"/>
        <v>446</v>
      </c>
      <c r="F1095" s="40" t="s">
        <v>1064</v>
      </c>
      <c r="G1095" s="40" t="s">
        <v>1354</v>
      </c>
      <c r="H1095" s="43" t="s">
        <v>1062</v>
      </c>
      <c r="I1095" s="115" t="str">
        <f t="shared" ca="1" si="162"/>
        <v>.</v>
      </c>
      <c r="J1095" s="40" t="s">
        <v>2164</v>
      </c>
      <c r="K1095" s="40" t="s">
        <v>1769</v>
      </c>
      <c r="L1095" s="40" t="s">
        <v>2918</v>
      </c>
      <c r="M1095" s="40" t="s">
        <v>1486</v>
      </c>
      <c r="N1095" s="47">
        <v>5</v>
      </c>
      <c r="O1095" s="47">
        <v>1979</v>
      </c>
      <c r="P1095" s="47">
        <v>12</v>
      </c>
      <c r="Q1095" s="40" t="s">
        <v>1077</v>
      </c>
      <c r="R1095" s="40" t="s">
        <v>1078</v>
      </c>
      <c r="S1095" s="53" t="s">
        <v>1079</v>
      </c>
      <c r="T1095" s="53"/>
      <c r="U1095" s="31">
        <f t="shared" ca="1" si="174"/>
        <v>431</v>
      </c>
      <c r="V1095" s="45" t="str">
        <f t="shared" si="169"/>
        <v>長寿過去と現在の生活</v>
      </c>
      <c r="W1095" s="51"/>
      <c r="X1095" s="88">
        <v>1085</v>
      </c>
      <c r="Y1095" s="65"/>
      <c r="Z1095" s="46"/>
    </row>
    <row r="1096" spans="1:26" ht="13.5" hidden="1" customHeight="1">
      <c r="A1096" s="29">
        <f t="shared" ca="1" si="170"/>
        <v>33</v>
      </c>
      <c r="B1096" s="32">
        <f t="shared" ca="1" si="171"/>
        <v>1980</v>
      </c>
      <c r="C1096" s="32">
        <f t="shared" ca="1" si="172"/>
        <v>5</v>
      </c>
      <c r="D1096" s="28">
        <v>17</v>
      </c>
      <c r="E1096" s="32">
        <f t="shared" ca="1" si="173"/>
        <v>447</v>
      </c>
      <c r="F1096" s="40" t="s">
        <v>1065</v>
      </c>
      <c r="G1096" s="40" t="s">
        <v>1066</v>
      </c>
      <c r="H1096" s="43" t="s">
        <v>1062</v>
      </c>
      <c r="I1096" s="115" t="str">
        <f t="shared" ca="1" si="162"/>
        <v>.</v>
      </c>
      <c r="J1096" s="40" t="s">
        <v>2164</v>
      </c>
      <c r="K1096" s="40" t="s">
        <v>1769</v>
      </c>
      <c r="L1096" s="40" t="s">
        <v>2918</v>
      </c>
      <c r="M1096" s="40" t="s">
        <v>1486</v>
      </c>
      <c r="N1096" s="47">
        <v>5</v>
      </c>
      <c r="O1096" s="47">
        <v>1979</v>
      </c>
      <c r="P1096" s="47">
        <v>12</v>
      </c>
      <c r="Q1096" s="40" t="s">
        <v>1077</v>
      </c>
      <c r="R1096" s="40" t="s">
        <v>1078</v>
      </c>
      <c r="S1096" s="53" t="s">
        <v>1079</v>
      </c>
      <c r="T1096" s="53"/>
      <c r="U1096" s="31">
        <f t="shared" ca="1" si="174"/>
        <v>431</v>
      </c>
      <c r="V1096" s="45" t="str">
        <f t="shared" si="169"/>
        <v>長寿沖縄における長寿の背景</v>
      </c>
      <c r="W1096" s="51"/>
      <c r="X1096" s="88">
        <v>1086</v>
      </c>
      <c r="Y1096" s="65"/>
      <c r="Z1096" s="46"/>
    </row>
    <row r="1097" spans="1:26" ht="13.5" hidden="1" customHeight="1">
      <c r="A1097" s="29">
        <f t="shared" ca="1" si="170"/>
        <v>33</v>
      </c>
      <c r="B1097" s="32">
        <f t="shared" ca="1" si="171"/>
        <v>1980</v>
      </c>
      <c r="C1097" s="32">
        <f t="shared" ca="1" si="172"/>
        <v>5</v>
      </c>
      <c r="D1097" s="28">
        <v>17</v>
      </c>
      <c r="E1097" s="32">
        <f t="shared" ca="1" si="173"/>
        <v>447</v>
      </c>
      <c r="F1097" s="40" t="s">
        <v>1067</v>
      </c>
      <c r="G1097" s="40" t="s">
        <v>1068</v>
      </c>
      <c r="H1097" s="43" t="s">
        <v>1062</v>
      </c>
      <c r="I1097" s="115" t="str">
        <f t="shared" ca="1" si="162"/>
        <v>.</v>
      </c>
      <c r="J1097" s="40" t="s">
        <v>2164</v>
      </c>
      <c r="K1097" s="40" t="s">
        <v>1769</v>
      </c>
      <c r="L1097" s="40" t="s">
        <v>2918</v>
      </c>
      <c r="M1097" s="40" t="s">
        <v>1486</v>
      </c>
      <c r="N1097" s="47">
        <v>5</v>
      </c>
      <c r="O1097" s="47">
        <v>1979</v>
      </c>
      <c r="P1097" s="47">
        <v>12</v>
      </c>
      <c r="Q1097" s="40" t="s">
        <v>1077</v>
      </c>
      <c r="R1097" s="40" t="s">
        <v>1078</v>
      </c>
      <c r="S1097" s="53" t="s">
        <v>1079</v>
      </c>
      <c r="T1097" s="53"/>
      <c r="U1097" s="31">
        <f t="shared" ca="1" si="174"/>
        <v>431</v>
      </c>
      <c r="V1097" s="45" t="str">
        <f t="shared" si="169"/>
        <v>長寿沖縄における長寿者の栄養評価</v>
      </c>
      <c r="W1097" s="51"/>
      <c r="X1097" s="88">
        <v>1087</v>
      </c>
      <c r="Y1097" s="65"/>
      <c r="Z1097" s="46"/>
    </row>
    <row r="1098" spans="1:26" ht="13.5" hidden="1" customHeight="1">
      <c r="A1098" s="29">
        <f t="shared" ca="1" si="170"/>
        <v>33</v>
      </c>
      <c r="B1098" s="32">
        <f t="shared" ca="1" si="171"/>
        <v>1980</v>
      </c>
      <c r="C1098" s="32">
        <f t="shared" ca="1" si="172"/>
        <v>5</v>
      </c>
      <c r="D1098" s="28">
        <v>18</v>
      </c>
      <c r="E1098" s="32">
        <f t="shared" ca="1" si="173"/>
        <v>448</v>
      </c>
      <c r="F1098" s="40" t="s">
        <v>1069</v>
      </c>
      <c r="G1098" s="40" t="s">
        <v>1070</v>
      </c>
      <c r="H1098" s="43" t="s">
        <v>7157</v>
      </c>
      <c r="I1098" s="115" t="str">
        <f t="shared" ca="1" si="162"/>
        <v>.</v>
      </c>
      <c r="J1098" s="40" t="s">
        <v>7205</v>
      </c>
      <c r="K1098" s="40"/>
      <c r="L1098" s="43" t="s">
        <v>810</v>
      </c>
      <c r="M1098" s="40"/>
      <c r="N1098" s="47"/>
      <c r="O1098" s="47"/>
      <c r="P1098" s="47"/>
      <c r="Q1098" s="40"/>
      <c r="R1098" s="40"/>
      <c r="S1098" s="48"/>
      <c r="T1098" s="48"/>
      <c r="U1098" s="31">
        <f t="shared" ca="1" si="174"/>
        <v>431</v>
      </c>
      <c r="V1098" s="45" t="str">
        <f t="shared" si="169"/>
        <v>人間研究交流「人間学」関係・諸学会連合大会の提唱－諸学会の〝共通の水脈〝としての人間学－</v>
      </c>
      <c r="W1098" s="51"/>
      <c r="X1098" s="88">
        <v>1088</v>
      </c>
      <c r="Y1098" s="65"/>
      <c r="Z1098" s="46"/>
    </row>
    <row r="1099" spans="1:26" ht="13.5" hidden="1" customHeight="1">
      <c r="A1099" s="29">
        <f t="shared" ca="1" si="170"/>
        <v>33</v>
      </c>
      <c r="B1099" s="32">
        <f t="shared" ca="1" si="171"/>
        <v>1980</v>
      </c>
      <c r="C1099" s="32">
        <f t="shared" ca="1" si="172"/>
        <v>5</v>
      </c>
      <c r="D1099" s="28">
        <v>19</v>
      </c>
      <c r="E1099" s="32">
        <f t="shared" ca="1" si="173"/>
        <v>449</v>
      </c>
      <c r="F1099" s="40" t="s">
        <v>1071</v>
      </c>
      <c r="G1099" s="40" t="s">
        <v>1072</v>
      </c>
      <c r="H1099" s="43"/>
      <c r="I1099" s="115" t="str">
        <f t="shared" ca="1" si="162"/>
        <v>.</v>
      </c>
      <c r="J1099" s="40" t="s">
        <v>1700</v>
      </c>
      <c r="K1099" s="40" t="s">
        <v>1300</v>
      </c>
      <c r="L1099" s="43"/>
      <c r="M1099" s="40"/>
      <c r="N1099" s="47"/>
      <c r="O1099" s="47"/>
      <c r="P1099" s="47"/>
      <c r="Q1099" s="40"/>
      <c r="R1099" s="40"/>
      <c r="S1099" s="48"/>
      <c r="T1099" s="48"/>
      <c r="U1099" s="31">
        <f t="shared" ca="1" si="174"/>
        <v>431</v>
      </c>
      <c r="V1099" s="45" t="str">
        <f t="shared" si="169"/>
        <v>筑波大学体育科学系　浅見研究室</v>
      </c>
      <c r="W1099" s="51"/>
      <c r="X1099" s="88">
        <v>1089</v>
      </c>
      <c r="Y1099" s="65"/>
      <c r="Z1099" s="46"/>
    </row>
    <row r="1100" spans="1:26" ht="13.5" hidden="1" customHeight="1">
      <c r="A1100" s="29">
        <f t="shared" ca="1" si="170"/>
        <v>33</v>
      </c>
      <c r="B1100" s="32">
        <f t="shared" ca="1" si="171"/>
        <v>1980</v>
      </c>
      <c r="C1100" s="32">
        <f t="shared" ca="1" si="172"/>
        <v>5</v>
      </c>
      <c r="D1100" s="28">
        <v>20</v>
      </c>
      <c r="E1100" s="32">
        <f t="shared" ca="1" si="173"/>
        <v>450</v>
      </c>
      <c r="F1100" s="40" t="s">
        <v>1372</v>
      </c>
      <c r="G1100" s="40"/>
      <c r="H1100" s="43"/>
      <c r="I1100" s="115" t="str">
        <f t="shared" ref="I1100:I1163" ca="1" si="175">IF(OR($S$1,IF($N$2,OFFSET($O$2,0,ISERROR(FIND($F$2,OFFSET($G1100,0,$T$2)))+$S$2),0)+IF($N$3,OFFSET($O$3,0,ISERROR(FIND($F$3,OFFSET($G1100,0,$T$3)))+$S$3),0)+IF($N$4,OFFSET($O$4,0,ISERROR(FIND($F$4,OFFSET($G1100,0,$T$4)))+$S$4),0)+IF($N$5,OFFSET($O$5,0,ISERROR(FIND($F$5,OFFSET($G1100,0,$T$5)))+$S$5),0)+IF($N$6,OFFSET($O$6,0,ISERROR(FIND($F$6,OFFSET($G1100,0,$T$6)))+$S$6),0)+IF($N$7,OFFSET($O$7,0,ISERROR(FIND($F$7,OFFSET($G1100,0,$T$7)))+$S$7),0)+IF($N$8,OFFSET($O$8,0,ISERROR(FIND($F$8,OFFSET($G1100,0,$T$8)))+$S$8),0)&gt;$Y$1),$W$28,$W$29)</f>
        <v>.</v>
      </c>
      <c r="J1100" s="40" t="s">
        <v>1700</v>
      </c>
      <c r="K1100" s="40" t="s">
        <v>1372</v>
      </c>
      <c r="L1100" s="43"/>
      <c r="M1100" s="40"/>
      <c r="N1100" s="47"/>
      <c r="O1100" s="47"/>
      <c r="P1100" s="47"/>
      <c r="Q1100" s="40"/>
      <c r="R1100" s="40"/>
      <c r="S1100" s="48"/>
      <c r="T1100" s="48"/>
      <c r="U1100" s="31">
        <f t="shared" ca="1" si="174"/>
        <v>431</v>
      </c>
      <c r="V1100" s="45" t="str">
        <f t="shared" si="169"/>
        <v>働態ミニ情報</v>
      </c>
      <c r="W1100" s="51"/>
      <c r="X1100" s="88">
        <v>1090</v>
      </c>
      <c r="Y1100" s="65"/>
      <c r="Z1100" s="46"/>
    </row>
    <row r="1101" spans="1:26" ht="13.5" hidden="1" customHeight="1">
      <c r="A1101" s="29">
        <f t="shared" ca="1" si="170"/>
        <v>33</v>
      </c>
      <c r="B1101" s="32">
        <f t="shared" ca="1" si="171"/>
        <v>1980</v>
      </c>
      <c r="C1101" s="32">
        <f t="shared" ca="1" si="172"/>
        <v>5</v>
      </c>
      <c r="D1101" s="28">
        <v>20</v>
      </c>
      <c r="E1101" s="32">
        <f t="shared" ca="1" si="173"/>
        <v>450</v>
      </c>
      <c r="F1101" s="40" t="s">
        <v>1073</v>
      </c>
      <c r="G1101" s="40"/>
      <c r="H1101" s="43"/>
      <c r="I1101" s="115" t="str">
        <f t="shared" ca="1" si="175"/>
        <v>.</v>
      </c>
      <c r="J1101" s="40" t="s">
        <v>1700</v>
      </c>
      <c r="K1101" s="40" t="s">
        <v>1701</v>
      </c>
      <c r="L1101" s="43"/>
      <c r="M1101" s="40"/>
      <c r="N1101" s="47"/>
      <c r="O1101" s="47"/>
      <c r="P1101" s="47"/>
      <c r="Q1101" s="40"/>
      <c r="R1101" s="40"/>
      <c r="S1101" s="48"/>
      <c r="T1101" s="48"/>
      <c r="U1101" s="31">
        <f t="shared" ca="1" si="174"/>
        <v>431</v>
      </c>
      <c r="V1101" s="45" t="str">
        <f t="shared" si="169"/>
        <v>日本の野生動物99の謎：日本列島フィールドガイド」サンポーブックス　1978　近藤四郎編著</v>
      </c>
      <c r="W1101" s="51"/>
      <c r="X1101" s="88">
        <v>1091</v>
      </c>
      <c r="Y1101" s="65"/>
      <c r="Z1101" s="46"/>
    </row>
    <row r="1102" spans="1:26" ht="13.5" hidden="1" customHeight="1">
      <c r="A1102" s="29">
        <f t="shared" ca="1" si="170"/>
        <v>33</v>
      </c>
      <c r="B1102" s="32">
        <f t="shared" ca="1" si="171"/>
        <v>1980</v>
      </c>
      <c r="C1102" s="32">
        <f t="shared" ca="1" si="172"/>
        <v>5</v>
      </c>
      <c r="D1102" s="28">
        <v>20</v>
      </c>
      <c r="E1102" s="32">
        <f t="shared" ca="1" si="173"/>
        <v>450</v>
      </c>
      <c r="F1102" s="40" t="s">
        <v>1074</v>
      </c>
      <c r="G1102" s="40"/>
      <c r="H1102" s="43"/>
      <c r="I1102" s="115" t="str">
        <f t="shared" ca="1" si="175"/>
        <v>.</v>
      </c>
      <c r="J1102" s="40" t="s">
        <v>1487</v>
      </c>
      <c r="K1102" s="40" t="s">
        <v>1292</v>
      </c>
      <c r="L1102" s="40" t="s">
        <v>7615</v>
      </c>
      <c r="M1102" s="40" t="s">
        <v>2638</v>
      </c>
      <c r="N1102" s="47">
        <v>15</v>
      </c>
      <c r="O1102" s="47">
        <v>1980</v>
      </c>
      <c r="P1102" s="47">
        <v>6</v>
      </c>
      <c r="Q1102" s="40" t="s">
        <v>1176</v>
      </c>
      <c r="R1102" s="40" t="s">
        <v>1834</v>
      </c>
      <c r="S1102" s="48" t="s">
        <v>1081</v>
      </c>
      <c r="T1102" s="48"/>
      <c r="U1102" s="31">
        <f t="shared" ca="1" si="174"/>
        <v>431</v>
      </c>
      <c r="V1102" s="45" t="str">
        <f t="shared" si="169"/>
        <v>人類働態学研究会第15回大会のお知らせ</v>
      </c>
      <c r="W1102" s="51"/>
      <c r="X1102" s="88">
        <v>1092</v>
      </c>
      <c r="Y1102" s="65"/>
      <c r="Z1102" s="46"/>
    </row>
    <row r="1103" spans="1:26" ht="13.5" hidden="1" customHeight="1">
      <c r="A1103" s="29">
        <f t="shared" ca="1" si="170"/>
        <v>33</v>
      </c>
      <c r="B1103" s="32">
        <f t="shared" ca="1" si="171"/>
        <v>1980</v>
      </c>
      <c r="C1103" s="32">
        <f t="shared" ca="1" si="172"/>
        <v>5</v>
      </c>
      <c r="D1103" s="28">
        <v>20</v>
      </c>
      <c r="E1103" s="32">
        <f t="shared" ca="1" si="173"/>
        <v>450</v>
      </c>
      <c r="F1103" s="40" t="s">
        <v>1289</v>
      </c>
      <c r="G1103" s="40"/>
      <c r="H1103" s="43"/>
      <c r="I1103" s="115" t="str">
        <f t="shared" ca="1" si="175"/>
        <v>.</v>
      </c>
      <c r="J1103" s="40" t="s">
        <v>7111</v>
      </c>
      <c r="K1103" s="40" t="s">
        <v>2762</v>
      </c>
      <c r="L1103" s="40" t="s">
        <v>2724</v>
      </c>
      <c r="M1103" s="40"/>
      <c r="N1103" s="47"/>
      <c r="O1103" s="47"/>
      <c r="P1103" s="47"/>
      <c r="Q1103" s="40"/>
      <c r="R1103" s="40"/>
      <c r="S1103" s="48"/>
      <c r="T1103" s="48"/>
      <c r="U1103" s="31">
        <f t="shared" ca="1" si="174"/>
        <v>431</v>
      </c>
      <c r="V1103" s="45" t="str">
        <f t="shared" si="169"/>
        <v>編集後記</v>
      </c>
      <c r="W1103" s="51"/>
      <c r="X1103" s="88">
        <v>1093</v>
      </c>
      <c r="Y1103" s="65"/>
      <c r="Z1103" s="46"/>
    </row>
    <row r="1104" spans="1:26" ht="13.5" hidden="1" customHeight="1">
      <c r="A1104" s="29" t="str">
        <f t="shared" ca="1" si="170"/>
        <v>34</v>
      </c>
      <c r="B1104" s="32">
        <f t="shared" ca="1" si="171"/>
        <v>1980</v>
      </c>
      <c r="C1104" s="32">
        <f t="shared" ca="1" si="172"/>
        <v>9</v>
      </c>
      <c r="D1104" s="28">
        <v>0</v>
      </c>
      <c r="E1104" s="32" t="str">
        <f t="shared" ca="1" si="173"/>
        <v>451</v>
      </c>
      <c r="F1104" s="28" t="str">
        <f ca="1">$W$11&amp;$A1104&amp;$W$12&amp;B1104&amp;$W$13&amp;TEXT($C1104,"00")&amp;$W$14&amp;TEXT($P1104,"00")&amp;IF(LEN(U1104)&gt;=1,$W$15&amp;$U1104&amp;$W$16,"")&amp;$W$17&amp;$H1104</f>
        <v>第34号1980年09/01[451]:代表幹事の交代に際して／論説／名簿</v>
      </c>
      <c r="G1104" s="40"/>
      <c r="H1104" s="43" t="s">
        <v>6864</v>
      </c>
      <c r="I1104" s="115" t="str">
        <f t="shared" ca="1" si="175"/>
        <v>.</v>
      </c>
      <c r="J1104" s="40" t="s">
        <v>1179</v>
      </c>
      <c r="K1104" s="40" t="s">
        <v>1286</v>
      </c>
      <c r="L1104" s="43"/>
      <c r="M1104" s="40"/>
      <c r="N1104" s="47">
        <v>1980</v>
      </c>
      <c r="O1104" s="47">
        <v>9</v>
      </c>
      <c r="P1104" s="47">
        <v>1</v>
      </c>
      <c r="Q1104" s="40" t="s">
        <v>1082</v>
      </c>
      <c r="R1104" s="40"/>
      <c r="S1104" s="48"/>
      <c r="T1104" s="48"/>
      <c r="U1104" s="31" t="str">
        <f t="shared" ca="1" si="174"/>
        <v>451</v>
      </c>
      <c r="V1104" s="45" t="str">
        <f t="shared" ca="1" si="169"/>
        <v>代表幹事の交代に際して／論説／名簿第34号1980年09/01[451]:代表幹事の交代に際して／論説／名簿</v>
      </c>
      <c r="W1104" s="51"/>
      <c r="X1104" s="88">
        <v>1094</v>
      </c>
      <c r="Y1104" s="65"/>
      <c r="Z1104" s="46"/>
    </row>
    <row r="1105" spans="1:26" ht="13.5" hidden="1" customHeight="1">
      <c r="A1105" s="29" t="str">
        <f t="shared" ca="1" si="170"/>
        <v>34</v>
      </c>
      <c r="B1105" s="32">
        <f t="shared" ca="1" si="171"/>
        <v>1980</v>
      </c>
      <c r="C1105" s="32">
        <f t="shared" ca="1" si="172"/>
        <v>9</v>
      </c>
      <c r="D1105" s="28">
        <v>1</v>
      </c>
      <c r="E1105" s="32">
        <f t="shared" ca="1" si="173"/>
        <v>451</v>
      </c>
      <c r="F1105" s="40" t="s">
        <v>1083</v>
      </c>
      <c r="G1105" s="40" t="s">
        <v>8062</v>
      </c>
      <c r="H1105" s="43"/>
      <c r="I1105" s="115" t="str">
        <f t="shared" ca="1" si="175"/>
        <v>.</v>
      </c>
      <c r="J1105" s="40" t="s">
        <v>7118</v>
      </c>
      <c r="K1105" s="40" t="s">
        <v>7768</v>
      </c>
      <c r="L1105" s="40" t="s">
        <v>7769</v>
      </c>
      <c r="M1105" s="40" t="s">
        <v>7629</v>
      </c>
      <c r="N1105" s="47"/>
      <c r="O1105" s="47"/>
      <c r="P1105" s="47"/>
      <c r="Q1105" s="40"/>
      <c r="R1105" s="40"/>
      <c r="S1105" s="48"/>
      <c r="T1105" s="48"/>
      <c r="U1105" s="31" t="str">
        <f t="shared" ca="1" si="174"/>
        <v>451</v>
      </c>
      <c r="V1105" s="45" t="str">
        <f t="shared" si="169"/>
        <v>代表幹事を辞任して</v>
      </c>
      <c r="W1105" s="51"/>
      <c r="X1105" s="88">
        <v>1095</v>
      </c>
      <c r="Y1105" s="65"/>
      <c r="Z1105" s="46"/>
    </row>
    <row r="1106" spans="1:26" ht="13.5" hidden="1" customHeight="1">
      <c r="A1106" s="29" t="str">
        <f t="shared" ca="1" si="170"/>
        <v>34</v>
      </c>
      <c r="B1106" s="32">
        <f t="shared" ca="1" si="171"/>
        <v>1980</v>
      </c>
      <c r="C1106" s="32">
        <f t="shared" ca="1" si="172"/>
        <v>9</v>
      </c>
      <c r="D1106" s="28">
        <v>1</v>
      </c>
      <c r="E1106" s="32">
        <f t="shared" ca="1" si="173"/>
        <v>451</v>
      </c>
      <c r="F1106" s="40" t="s">
        <v>1084</v>
      </c>
      <c r="G1106" s="40" t="s">
        <v>2699</v>
      </c>
      <c r="H1106" s="43"/>
      <c r="I1106" s="115" t="str">
        <f t="shared" ca="1" si="175"/>
        <v>.</v>
      </c>
      <c r="J1106" s="40" t="s">
        <v>7110</v>
      </c>
      <c r="K1106" s="40" t="s">
        <v>7768</v>
      </c>
      <c r="L1106" s="40" t="s">
        <v>7769</v>
      </c>
      <c r="M1106" s="40" t="s">
        <v>7629</v>
      </c>
      <c r="N1106" s="47"/>
      <c r="O1106" s="47"/>
      <c r="P1106" s="47"/>
      <c r="Q1106" s="40"/>
      <c r="R1106" s="40"/>
      <c r="S1106" s="48"/>
      <c r="T1106" s="48"/>
      <c r="U1106" s="31" t="str">
        <f t="shared" ca="1" si="174"/>
        <v>451</v>
      </c>
      <c r="V1106" s="45" t="str">
        <f t="shared" si="169"/>
        <v>代表幹事就任にあたって</v>
      </c>
      <c r="W1106" s="51"/>
      <c r="X1106" s="88">
        <v>1096</v>
      </c>
      <c r="Y1106" s="65"/>
      <c r="Z1106" s="46"/>
    </row>
    <row r="1107" spans="1:26" ht="13.5" hidden="1" customHeight="1">
      <c r="A1107" s="29" t="str">
        <f t="shared" ca="1" si="170"/>
        <v>34</v>
      </c>
      <c r="B1107" s="32">
        <f t="shared" ca="1" si="171"/>
        <v>1980</v>
      </c>
      <c r="C1107" s="32">
        <f t="shared" ca="1" si="172"/>
        <v>9</v>
      </c>
      <c r="D1107" s="28">
        <v>2</v>
      </c>
      <c r="E1107" s="32">
        <f t="shared" ca="1" si="173"/>
        <v>452</v>
      </c>
      <c r="F1107" s="40" t="s">
        <v>1092</v>
      </c>
      <c r="G1107" s="40" t="s">
        <v>1093</v>
      </c>
      <c r="H1107" s="43" t="s">
        <v>7149</v>
      </c>
      <c r="I1107" s="115" t="str">
        <f t="shared" ca="1" si="175"/>
        <v>.</v>
      </c>
      <c r="J1107" s="40" t="s">
        <v>7205</v>
      </c>
      <c r="K1107" s="40"/>
      <c r="L1107" s="43"/>
      <c r="M1107" s="40" t="s">
        <v>2303</v>
      </c>
      <c r="N1107" s="47"/>
      <c r="O1107" s="47"/>
      <c r="P1107" s="47"/>
      <c r="Q1107" s="40"/>
      <c r="R1107" s="40"/>
      <c r="S1107" s="48"/>
      <c r="T1107" s="48"/>
      <c r="U1107" s="31" t="str">
        <f t="shared" ca="1" si="174"/>
        <v>451</v>
      </c>
      <c r="V1107" s="45" t="str">
        <f t="shared" si="169"/>
        <v>？問題と立場</v>
      </c>
      <c r="W1107" s="51"/>
      <c r="X1107" s="88">
        <v>1097</v>
      </c>
      <c r="Y1107" s="65"/>
      <c r="Z1107" s="46"/>
    </row>
    <row r="1108" spans="1:26" ht="13.5" hidden="1" customHeight="1">
      <c r="A1108" s="29" t="str">
        <f t="shared" ca="1" si="170"/>
        <v>34</v>
      </c>
      <c r="B1108" s="32">
        <f t="shared" ca="1" si="171"/>
        <v>1980</v>
      </c>
      <c r="C1108" s="32">
        <f t="shared" ca="1" si="172"/>
        <v>9</v>
      </c>
      <c r="D1108" s="28">
        <v>3</v>
      </c>
      <c r="E1108" s="32">
        <f t="shared" ca="1" si="173"/>
        <v>453</v>
      </c>
      <c r="F1108" s="40" t="s">
        <v>2392</v>
      </c>
      <c r="G1108" s="40" t="s">
        <v>1085</v>
      </c>
      <c r="H1108" s="43" t="s">
        <v>7158</v>
      </c>
      <c r="I1108" s="115" t="str">
        <f t="shared" ca="1" si="175"/>
        <v>.</v>
      </c>
      <c r="J1108" s="40" t="s">
        <v>7205</v>
      </c>
      <c r="K1108" s="40"/>
      <c r="L1108" s="43" t="s">
        <v>2008</v>
      </c>
      <c r="M1108" s="40"/>
      <c r="N1108" s="47"/>
      <c r="O1108" s="47"/>
      <c r="P1108" s="47"/>
      <c r="Q1108" s="40"/>
      <c r="R1108" s="40"/>
      <c r="S1108" s="48"/>
      <c r="T1108" s="48"/>
      <c r="U1108" s="31" t="str">
        <f t="shared" ca="1" si="174"/>
        <v>451</v>
      </c>
      <c r="V1108" s="45" t="str">
        <f t="shared" si="169"/>
        <v>？働態の窓</v>
      </c>
      <c r="W1108" s="51"/>
      <c r="X1108" s="88">
        <v>1098</v>
      </c>
      <c r="Y1108" s="65"/>
      <c r="Z1108" s="46"/>
    </row>
    <row r="1109" spans="1:26" ht="13.5" hidden="1" customHeight="1">
      <c r="A1109" s="29" t="str">
        <f t="shared" ca="1" si="170"/>
        <v>34</v>
      </c>
      <c r="B1109" s="32">
        <f t="shared" ca="1" si="171"/>
        <v>1980</v>
      </c>
      <c r="C1109" s="32">
        <f t="shared" ca="1" si="172"/>
        <v>9</v>
      </c>
      <c r="D1109" s="28">
        <v>4</v>
      </c>
      <c r="E1109" s="32">
        <f t="shared" ca="1" si="173"/>
        <v>454</v>
      </c>
      <c r="F1109" s="40" t="s">
        <v>1086</v>
      </c>
      <c r="G1109" s="40" t="s">
        <v>1087</v>
      </c>
      <c r="H1109" s="43" t="s">
        <v>7678</v>
      </c>
      <c r="I1109" s="115" t="str">
        <f t="shared" ca="1" si="175"/>
        <v>.</v>
      </c>
      <c r="J1109" s="40" t="s">
        <v>7205</v>
      </c>
      <c r="K1109" s="40"/>
      <c r="L1109" s="43" t="s">
        <v>810</v>
      </c>
      <c r="M1109" s="40"/>
      <c r="N1109" s="47"/>
      <c r="O1109" s="47"/>
      <c r="P1109" s="47"/>
      <c r="Q1109" s="40"/>
      <c r="R1109" s="40"/>
      <c r="S1109" s="48"/>
      <c r="T1109" s="48"/>
      <c r="U1109" s="31" t="str">
        <f t="shared" ca="1" si="174"/>
        <v>451</v>
      </c>
      <c r="V1109" s="45" t="str">
        <f t="shared" si="169"/>
        <v>労働、人類働態学私の工場見聞録より―人類働態学研究への一つの提言―</v>
      </c>
      <c r="W1109" s="51"/>
      <c r="X1109" s="88">
        <v>1099</v>
      </c>
      <c r="Y1109" s="65"/>
      <c r="Z1109" s="46"/>
    </row>
    <row r="1110" spans="1:26" ht="13.5" hidden="1" customHeight="1">
      <c r="A1110" s="29" t="str">
        <f t="shared" ca="1" si="170"/>
        <v>34</v>
      </c>
      <c r="B1110" s="32">
        <f t="shared" ca="1" si="171"/>
        <v>1980</v>
      </c>
      <c r="C1110" s="32">
        <f t="shared" ca="1" si="172"/>
        <v>9</v>
      </c>
      <c r="D1110" s="28">
        <v>5</v>
      </c>
      <c r="E1110" s="32">
        <f t="shared" ca="1" si="173"/>
        <v>455</v>
      </c>
      <c r="F1110" s="40" t="s">
        <v>1088</v>
      </c>
      <c r="G1110" s="40" t="s">
        <v>1089</v>
      </c>
      <c r="H1110" s="43"/>
      <c r="I1110" s="115" t="str">
        <f t="shared" ca="1" si="175"/>
        <v>.</v>
      </c>
      <c r="J1110" s="40" t="s">
        <v>1700</v>
      </c>
      <c r="K1110" s="40" t="s">
        <v>1300</v>
      </c>
      <c r="L1110" s="43"/>
      <c r="M1110" s="40"/>
      <c r="N1110" s="47"/>
      <c r="O1110" s="47"/>
      <c r="P1110" s="47"/>
      <c r="Q1110" s="40"/>
      <c r="R1110" s="40"/>
      <c r="S1110" s="48"/>
      <c r="T1110" s="48"/>
      <c r="U1110" s="31" t="str">
        <f t="shared" ca="1" si="174"/>
        <v>451</v>
      </c>
      <c r="V1110" s="45" t="str">
        <f t="shared" si="169"/>
        <v>高崎経済大学産業心理学・労務管理研究室</v>
      </c>
      <c r="W1110" s="51"/>
      <c r="X1110" s="88">
        <v>1100</v>
      </c>
      <c r="Y1110" s="65"/>
      <c r="Z1110" s="46"/>
    </row>
    <row r="1111" spans="1:26" ht="13.5" hidden="1" customHeight="1">
      <c r="A1111" s="29" t="str">
        <f t="shared" ca="1" si="170"/>
        <v>34</v>
      </c>
      <c r="B1111" s="32">
        <f t="shared" ca="1" si="171"/>
        <v>1980</v>
      </c>
      <c r="C1111" s="32">
        <f t="shared" ca="1" si="172"/>
        <v>9</v>
      </c>
      <c r="D1111" s="28">
        <v>6</v>
      </c>
      <c r="E1111" s="32">
        <f t="shared" ca="1" si="173"/>
        <v>456</v>
      </c>
      <c r="F1111" s="40" t="s">
        <v>1090</v>
      </c>
      <c r="G1111" s="40"/>
      <c r="H1111" s="43"/>
      <c r="I1111" s="115" t="str">
        <f t="shared" ca="1" si="175"/>
        <v>.</v>
      </c>
      <c r="J1111" s="40" t="s">
        <v>1700</v>
      </c>
      <c r="K1111" s="40" t="s">
        <v>7113</v>
      </c>
      <c r="L1111" s="43"/>
      <c r="M1111" s="40"/>
      <c r="N1111" s="47"/>
      <c r="O1111" s="47"/>
      <c r="P1111" s="47"/>
      <c r="Q1111" s="40"/>
      <c r="R1111" s="40"/>
      <c r="S1111" s="48"/>
      <c r="T1111" s="48"/>
      <c r="U1111" s="31" t="str">
        <f t="shared" ca="1" si="174"/>
        <v>451</v>
      </c>
      <c r="V1111" s="45" t="str">
        <f t="shared" si="169"/>
        <v>関連学会だより</v>
      </c>
      <c r="W1111" s="51"/>
      <c r="X1111" s="88">
        <v>1101</v>
      </c>
      <c r="Y1111" s="65"/>
      <c r="Z1111" s="46"/>
    </row>
    <row r="1112" spans="1:26" ht="13.5" hidden="1" customHeight="1">
      <c r="A1112" s="29" t="str">
        <f t="shared" ca="1" si="170"/>
        <v>34</v>
      </c>
      <c r="B1112" s="32">
        <f t="shared" ca="1" si="171"/>
        <v>1980</v>
      </c>
      <c r="C1112" s="32">
        <f t="shared" ca="1" si="172"/>
        <v>9</v>
      </c>
      <c r="D1112" s="28">
        <v>7</v>
      </c>
      <c r="E1112" s="32">
        <f t="shared" ca="1" si="173"/>
        <v>457</v>
      </c>
      <c r="F1112" s="28" t="str">
        <f t="shared" ref="F1112:F1114" si="176">H1112&amp;IF(LEN(O1112)&gt;0,$W$18&amp;IF(LEN(O1112)&gt;3,O1112&amp;"年度","第"&amp;O1112&amp;IF(LEN(P1112)&gt;0,"期","回"))&amp;IF(LEN(P1112)&gt;0,"第"&amp;P1112&amp;"回",""),"")</f>
        <v>総会：第21回</v>
      </c>
      <c r="G1112" s="40"/>
      <c r="H1112" s="40" t="s">
        <v>7100</v>
      </c>
      <c r="I1112" s="115" t="str">
        <f t="shared" ca="1" si="175"/>
        <v>.</v>
      </c>
      <c r="J1112" s="40" t="s">
        <v>7111</v>
      </c>
      <c r="K1112" s="40" t="s">
        <v>1050</v>
      </c>
      <c r="L1112" s="40" t="s">
        <v>7100</v>
      </c>
      <c r="M1112" s="40"/>
      <c r="N1112" s="47"/>
      <c r="O1112" s="47">
        <v>21</v>
      </c>
      <c r="P1112" s="47"/>
      <c r="Q1112" s="40"/>
      <c r="R1112" s="40"/>
      <c r="S1112" s="48"/>
      <c r="T1112" s="48"/>
      <c r="U1112" s="31" t="str">
        <f t="shared" ca="1" si="174"/>
        <v>451</v>
      </c>
      <c r="V1112" s="45" t="str">
        <f t="shared" si="169"/>
        <v>総会総会：第21回</v>
      </c>
      <c r="W1112" s="51"/>
      <c r="X1112" s="88">
        <v>1102</v>
      </c>
      <c r="Y1112" s="65"/>
      <c r="Z1112" s="46"/>
    </row>
    <row r="1113" spans="1:26" ht="13.5" hidden="1" customHeight="1">
      <c r="A1113" s="29" t="str">
        <f t="shared" ca="1" si="170"/>
        <v>34</v>
      </c>
      <c r="B1113" s="32">
        <f t="shared" ca="1" si="171"/>
        <v>1980</v>
      </c>
      <c r="C1113" s="32">
        <f t="shared" ca="1" si="172"/>
        <v>9</v>
      </c>
      <c r="D1113" s="28">
        <v>7</v>
      </c>
      <c r="E1113" s="32">
        <f t="shared" ca="1" si="173"/>
        <v>457</v>
      </c>
      <c r="F1113" s="28" t="str">
        <f t="shared" si="176"/>
        <v>幹事会：第6期第1回</v>
      </c>
      <c r="G1113" s="40"/>
      <c r="H1113" s="40" t="s">
        <v>7101</v>
      </c>
      <c r="I1113" s="115" t="str">
        <f t="shared" ca="1" si="175"/>
        <v>.</v>
      </c>
      <c r="J1113" s="40" t="s">
        <v>7111</v>
      </c>
      <c r="K1113" s="40" t="s">
        <v>1050</v>
      </c>
      <c r="L1113" s="40" t="s">
        <v>7103</v>
      </c>
      <c r="M1113" s="40"/>
      <c r="N1113" s="47"/>
      <c r="O1113" s="47">
        <v>6</v>
      </c>
      <c r="P1113" s="47">
        <v>1</v>
      </c>
      <c r="Q1113" s="40"/>
      <c r="R1113" s="40"/>
      <c r="S1113" s="48"/>
      <c r="T1113" s="48"/>
      <c r="U1113" s="31" t="str">
        <f t="shared" ca="1" si="174"/>
        <v>451</v>
      </c>
      <c r="V1113" s="45" t="str">
        <f t="shared" si="169"/>
        <v>幹事会幹事会：第6期第1回</v>
      </c>
      <c r="W1113" s="51"/>
      <c r="X1113" s="88">
        <v>1103</v>
      </c>
      <c r="Y1113" s="65"/>
      <c r="Z1113" s="46"/>
    </row>
    <row r="1114" spans="1:26" ht="13.5" hidden="1" customHeight="1">
      <c r="A1114" s="29" t="str">
        <f t="shared" ca="1" si="170"/>
        <v>34</v>
      </c>
      <c r="B1114" s="32">
        <f t="shared" ca="1" si="171"/>
        <v>1980</v>
      </c>
      <c r="C1114" s="32">
        <f t="shared" ca="1" si="172"/>
        <v>9</v>
      </c>
      <c r="D1114" s="28">
        <v>8</v>
      </c>
      <c r="E1114" s="32">
        <f t="shared" ca="1" si="173"/>
        <v>458</v>
      </c>
      <c r="F1114" s="28" t="str">
        <f t="shared" si="176"/>
        <v>幹事会：第6期第2回</v>
      </c>
      <c r="G1114" s="40"/>
      <c r="H1114" s="40" t="s">
        <v>7101</v>
      </c>
      <c r="I1114" s="115" t="str">
        <f t="shared" ca="1" si="175"/>
        <v>.</v>
      </c>
      <c r="J1114" s="40" t="s">
        <v>7111</v>
      </c>
      <c r="K1114" s="40" t="s">
        <v>1050</v>
      </c>
      <c r="L1114" s="40" t="s">
        <v>7103</v>
      </c>
      <c r="M1114" s="40"/>
      <c r="N1114" s="47"/>
      <c r="O1114" s="47">
        <v>6</v>
      </c>
      <c r="P1114" s="47">
        <v>2</v>
      </c>
      <c r="Q1114" s="40"/>
      <c r="R1114" s="40"/>
      <c r="S1114" s="48"/>
      <c r="T1114" s="48"/>
      <c r="U1114" s="31" t="str">
        <f t="shared" ca="1" si="174"/>
        <v>451</v>
      </c>
      <c r="V1114" s="45" t="str">
        <f t="shared" si="169"/>
        <v>幹事会幹事会：第6期第2回</v>
      </c>
      <c r="W1114" s="51"/>
      <c r="X1114" s="88">
        <v>1104</v>
      </c>
      <c r="Y1114" s="65"/>
      <c r="Z1114" s="46"/>
    </row>
    <row r="1115" spans="1:26" ht="13.5" hidden="1" customHeight="1">
      <c r="A1115" s="29" t="str">
        <f t="shared" ca="1" si="170"/>
        <v>34</v>
      </c>
      <c r="B1115" s="32">
        <f t="shared" ca="1" si="171"/>
        <v>1980</v>
      </c>
      <c r="C1115" s="32">
        <f t="shared" ca="1" si="172"/>
        <v>9</v>
      </c>
      <c r="D1115" s="28">
        <v>8</v>
      </c>
      <c r="E1115" s="32">
        <f t="shared" ca="1" si="173"/>
        <v>458</v>
      </c>
      <c r="F1115" s="40" t="s">
        <v>1091</v>
      </c>
      <c r="G1115" s="40"/>
      <c r="H1115" s="43"/>
      <c r="I1115" s="115" t="str">
        <f t="shared" ca="1" si="175"/>
        <v>.</v>
      </c>
      <c r="J1115" s="40" t="s">
        <v>1487</v>
      </c>
      <c r="K1115" s="40" t="s">
        <v>2109</v>
      </c>
      <c r="L1115" s="40" t="s">
        <v>7615</v>
      </c>
      <c r="M1115" s="40" t="s">
        <v>2638</v>
      </c>
      <c r="N1115" s="47">
        <v>6</v>
      </c>
      <c r="O1115" s="47">
        <v>1980</v>
      </c>
      <c r="P1115" s="47">
        <v>12</v>
      </c>
      <c r="Q1115" s="40" t="s">
        <v>1315</v>
      </c>
      <c r="R1115" s="40" t="s">
        <v>1095</v>
      </c>
      <c r="S1115" s="48" t="s">
        <v>1096</v>
      </c>
      <c r="T1115" s="48"/>
      <c r="U1115" s="31" t="str">
        <f t="shared" ca="1" si="174"/>
        <v>451</v>
      </c>
      <c r="V1115" s="45" t="str">
        <f t="shared" si="169"/>
        <v>人類働態学研究会西日本地方会第6回大会および第6回研修会（予定）</v>
      </c>
      <c r="W1115" s="51"/>
      <c r="X1115" s="88">
        <v>1105</v>
      </c>
      <c r="Y1115" s="65"/>
      <c r="Z1115" s="46"/>
    </row>
    <row r="1116" spans="1:26" ht="13.5" hidden="1" customHeight="1">
      <c r="A1116" s="29" t="str">
        <f t="shared" ca="1" si="170"/>
        <v>34</v>
      </c>
      <c r="B1116" s="32">
        <f t="shared" ca="1" si="171"/>
        <v>1980</v>
      </c>
      <c r="C1116" s="32">
        <f t="shared" ca="1" si="172"/>
        <v>9</v>
      </c>
      <c r="D1116" s="28">
        <v>8</v>
      </c>
      <c r="E1116" s="32">
        <f t="shared" ca="1" si="173"/>
        <v>458</v>
      </c>
      <c r="F1116" s="40" t="s">
        <v>1372</v>
      </c>
      <c r="G1116" s="40"/>
      <c r="H1116" s="43"/>
      <c r="I1116" s="115" t="str">
        <f t="shared" ca="1" si="175"/>
        <v>.</v>
      </c>
      <c r="J1116" s="40" t="s">
        <v>1700</v>
      </c>
      <c r="K1116" s="40" t="s">
        <v>7112</v>
      </c>
      <c r="L1116" s="43"/>
      <c r="M1116" s="40"/>
      <c r="N1116" s="47"/>
      <c r="O1116" s="47"/>
      <c r="P1116" s="47"/>
      <c r="Q1116" s="40"/>
      <c r="R1116" s="40"/>
      <c r="S1116" s="48"/>
      <c r="T1116" s="48"/>
      <c r="U1116" s="31" t="str">
        <f t="shared" ca="1" si="174"/>
        <v>451</v>
      </c>
      <c r="V1116" s="45" t="str">
        <f t="shared" si="169"/>
        <v>働態ミニ情報</v>
      </c>
      <c r="W1116" s="51"/>
      <c r="X1116" s="88">
        <v>1106</v>
      </c>
      <c r="Y1116" s="65"/>
      <c r="Z1116" s="46"/>
    </row>
    <row r="1117" spans="1:26" ht="13.5" hidden="1" customHeight="1">
      <c r="A1117" s="29" t="str">
        <f t="shared" ca="1" si="170"/>
        <v>34</v>
      </c>
      <c r="B1117" s="32">
        <f t="shared" ca="1" si="171"/>
        <v>1980</v>
      </c>
      <c r="C1117" s="32">
        <f t="shared" ca="1" si="172"/>
        <v>9</v>
      </c>
      <c r="D1117" s="28">
        <v>8</v>
      </c>
      <c r="E1117" s="32">
        <f t="shared" ca="1" si="173"/>
        <v>458</v>
      </c>
      <c r="F1117" s="40" t="s">
        <v>1289</v>
      </c>
      <c r="G1117" s="40"/>
      <c r="H1117" s="43"/>
      <c r="I1117" s="115" t="str">
        <f t="shared" ca="1" si="175"/>
        <v>.</v>
      </c>
      <c r="J1117" s="40" t="s">
        <v>7111</v>
      </c>
      <c r="K1117" s="40" t="s">
        <v>2762</v>
      </c>
      <c r="L1117" s="40" t="s">
        <v>2724</v>
      </c>
      <c r="M1117" s="40"/>
      <c r="N1117" s="47"/>
      <c r="O1117" s="47"/>
      <c r="P1117" s="47"/>
      <c r="Q1117" s="40"/>
      <c r="R1117" s="40"/>
      <c r="S1117" s="48"/>
      <c r="T1117" s="48"/>
      <c r="U1117" s="31" t="str">
        <f t="shared" ca="1" si="174"/>
        <v>451</v>
      </c>
      <c r="V1117" s="45" t="str">
        <f t="shared" si="169"/>
        <v>編集後記</v>
      </c>
      <c r="W1117" s="51"/>
      <c r="X1117" s="88">
        <v>1107</v>
      </c>
      <c r="Y1117" s="65"/>
      <c r="Z1117" s="46"/>
    </row>
    <row r="1118" spans="1:26" ht="13.5" hidden="1" customHeight="1">
      <c r="A1118" s="29" t="str">
        <f t="shared" ca="1" si="170"/>
        <v>34</v>
      </c>
      <c r="B1118" s="32">
        <f t="shared" ca="1" si="171"/>
        <v>1980</v>
      </c>
      <c r="C1118" s="32">
        <f t="shared" ca="1" si="172"/>
        <v>9</v>
      </c>
      <c r="D1118" s="28">
        <v>9</v>
      </c>
      <c r="E1118" s="32">
        <f t="shared" ca="1" si="173"/>
        <v>459</v>
      </c>
      <c r="F1118" s="40" t="s">
        <v>1654</v>
      </c>
      <c r="G1118" s="40"/>
      <c r="H1118" s="43"/>
      <c r="I1118" s="115" t="str">
        <f t="shared" ca="1" si="175"/>
        <v>.</v>
      </c>
      <c r="J1118" s="40" t="s">
        <v>7111</v>
      </c>
      <c r="K1118" s="40" t="s">
        <v>7094</v>
      </c>
      <c r="L1118" s="43" t="s">
        <v>1653</v>
      </c>
      <c r="M1118" s="40"/>
      <c r="N1118" s="47"/>
      <c r="O1118" s="47"/>
      <c r="P1118" s="47"/>
      <c r="Q1118" s="40"/>
      <c r="R1118" s="40"/>
      <c r="S1118" s="48"/>
      <c r="T1118" s="48"/>
      <c r="U1118" s="31" t="str">
        <f t="shared" ca="1" si="174"/>
        <v>451</v>
      </c>
      <c r="V1118" s="45" t="str">
        <f t="shared" si="169"/>
        <v>人類働態学研究会会員名簿</v>
      </c>
      <c r="W1118" s="51"/>
      <c r="X1118" s="88">
        <v>1108</v>
      </c>
      <c r="Y1118" s="65"/>
      <c r="Z1118" s="46"/>
    </row>
    <row r="1119" spans="1:26" ht="13.5" hidden="1" customHeight="1">
      <c r="A1119" s="29" t="str">
        <f t="shared" ca="1" si="170"/>
        <v>34</v>
      </c>
      <c r="B1119" s="32">
        <f t="shared" ca="1" si="171"/>
        <v>1980</v>
      </c>
      <c r="C1119" s="32">
        <f t="shared" ca="1" si="172"/>
        <v>9</v>
      </c>
      <c r="D1119" s="28">
        <v>16</v>
      </c>
      <c r="E1119" s="32">
        <f t="shared" ca="1" si="173"/>
        <v>466</v>
      </c>
      <c r="F1119" s="40" t="s">
        <v>245</v>
      </c>
      <c r="G1119" s="40"/>
      <c r="H1119" s="43"/>
      <c r="I1119" s="115" t="str">
        <f t="shared" ca="1" si="175"/>
        <v>.</v>
      </c>
      <c r="J1119" s="40" t="s">
        <v>7110</v>
      </c>
      <c r="K1119" s="40" t="s">
        <v>7768</v>
      </c>
      <c r="L1119" s="40" t="s">
        <v>2175</v>
      </c>
      <c r="M1119" s="40"/>
      <c r="N1119" s="47"/>
      <c r="O1119" s="47"/>
      <c r="P1119" s="47"/>
      <c r="Q1119" s="40"/>
      <c r="R1119" s="40"/>
      <c r="S1119" s="48"/>
      <c r="T1119" s="48"/>
      <c r="U1119" s="31" t="str">
        <f t="shared" ca="1" si="174"/>
        <v>451</v>
      </c>
      <c r="V1119" s="45" t="str">
        <f t="shared" si="169"/>
        <v>人類働態学研究会会則</v>
      </c>
      <c r="W1119" s="51"/>
      <c r="X1119" s="88">
        <v>1109</v>
      </c>
      <c r="Y1119" s="65"/>
      <c r="Z1119" s="46"/>
    </row>
    <row r="1120" spans="1:26" ht="13.5" hidden="1" customHeight="1">
      <c r="A1120" s="29" t="str">
        <f t="shared" ca="1" si="170"/>
        <v>35</v>
      </c>
      <c r="B1120" s="32">
        <f t="shared" ca="1" si="171"/>
        <v>1980</v>
      </c>
      <c r="C1120" s="32">
        <f t="shared" ca="1" si="172"/>
        <v>12</v>
      </c>
      <c r="D1120" s="28">
        <v>0</v>
      </c>
      <c r="E1120" s="32" t="str">
        <f t="shared" ca="1" si="173"/>
        <v>467</v>
      </c>
      <c r="F1120" s="28" t="str">
        <f ca="1">$W$11&amp;$A1120&amp;$W$12&amp;B1120&amp;$W$13&amp;TEXT($C1120,"00")&amp;$W$14&amp;TEXT($P1120,"00")&amp;IF(LEN(U1120)&gt;=1,$W$15&amp;$U1120&amp;$W$16,"")&amp;$W$17&amp;$H1120</f>
        <v>第35号1980年12/01[467]:高令化特集（その1）／第15回大会／東地8回</v>
      </c>
      <c r="G1120" s="40"/>
      <c r="H1120" s="43" t="s">
        <v>6865</v>
      </c>
      <c r="I1120" s="115" t="str">
        <f t="shared" ca="1" si="175"/>
        <v>.</v>
      </c>
      <c r="J1120" s="40" t="s">
        <v>1179</v>
      </c>
      <c r="K1120" s="40" t="s">
        <v>1256</v>
      </c>
      <c r="L1120" s="43"/>
      <c r="M1120" s="40"/>
      <c r="N1120" s="47">
        <v>1980</v>
      </c>
      <c r="O1120" s="47">
        <v>12</v>
      </c>
      <c r="P1120" s="47">
        <v>1</v>
      </c>
      <c r="Q1120" s="40" t="s">
        <v>1097</v>
      </c>
      <c r="R1120" s="40"/>
      <c r="S1120" s="48"/>
      <c r="T1120" s="48"/>
      <c r="U1120" s="31" t="str">
        <f t="shared" ca="1" si="174"/>
        <v>467</v>
      </c>
      <c r="V1120" s="45" t="str">
        <f t="shared" ca="1" si="169"/>
        <v>高令化特集（その1）／第15回大会／東地8回第35号1980年12/01[467]:高令化特集（その1）／第15回大会／東地8回</v>
      </c>
      <c r="W1120" s="51"/>
      <c r="X1120" s="88">
        <v>1110</v>
      </c>
      <c r="Y1120" s="65"/>
      <c r="Z1120" s="46"/>
    </row>
    <row r="1121" spans="1:26" ht="13.5" hidden="1" customHeight="1">
      <c r="A1121" s="29" t="str">
        <f t="shared" ca="1" si="170"/>
        <v>35</v>
      </c>
      <c r="B1121" s="32">
        <f t="shared" ca="1" si="171"/>
        <v>1980</v>
      </c>
      <c r="C1121" s="32">
        <f t="shared" ca="1" si="172"/>
        <v>12</v>
      </c>
      <c r="D1121" s="28">
        <v>1</v>
      </c>
      <c r="E1121" s="32">
        <f t="shared" ca="1" si="173"/>
        <v>467</v>
      </c>
      <c r="F1121" s="40" t="s">
        <v>7702</v>
      </c>
      <c r="G1121" s="40"/>
      <c r="H1121" s="43" t="s">
        <v>7693</v>
      </c>
      <c r="I1121" s="115" t="str">
        <f t="shared" ca="1" si="175"/>
        <v>.</v>
      </c>
      <c r="J1121" s="40" t="s">
        <v>7205</v>
      </c>
      <c r="K1121" s="40"/>
      <c r="L1121" s="43" t="s">
        <v>7086</v>
      </c>
      <c r="M1121" s="40" t="s">
        <v>1302</v>
      </c>
      <c r="N1121" s="47"/>
      <c r="O1121" s="47"/>
      <c r="P1121" s="47"/>
      <c r="Q1121" s="40"/>
      <c r="R1121" s="40"/>
      <c r="S1121" s="48"/>
      <c r="T1121" s="48"/>
      <c r="U1121" s="31" t="str">
        <f t="shared" ca="1" si="174"/>
        <v>467</v>
      </c>
      <c r="V1121" s="45" t="str">
        <f t="shared" si="169"/>
        <v>特集高齢化、高齢者、連載[高令化特集　その1/6]／KW：特集高齢化</v>
      </c>
      <c r="W1121" s="51"/>
      <c r="X1121" s="88">
        <v>1111</v>
      </c>
      <c r="Y1121" s="65"/>
      <c r="Z1121" s="46"/>
    </row>
    <row r="1122" spans="1:26" ht="13.5" hidden="1" customHeight="1">
      <c r="A1122" s="29" t="str">
        <f t="shared" ca="1" si="170"/>
        <v>35</v>
      </c>
      <c r="B1122" s="32">
        <f t="shared" ca="1" si="171"/>
        <v>1980</v>
      </c>
      <c r="C1122" s="32">
        <f t="shared" ca="1" si="172"/>
        <v>12</v>
      </c>
      <c r="D1122" s="28">
        <v>1</v>
      </c>
      <c r="E1122" s="32">
        <f t="shared" ca="1" si="173"/>
        <v>467</v>
      </c>
      <c r="F1122" s="40" t="s">
        <v>1098</v>
      </c>
      <c r="G1122" s="40" t="s">
        <v>8061</v>
      </c>
      <c r="H1122" s="43" t="s">
        <v>7671</v>
      </c>
      <c r="I1122" s="115" t="str">
        <f t="shared" ca="1" si="175"/>
        <v>.</v>
      </c>
      <c r="J1122" s="40" t="s">
        <v>7205</v>
      </c>
      <c r="K1122" s="40"/>
      <c r="L1122" s="43"/>
      <c r="M1122" s="40" t="s">
        <v>2303</v>
      </c>
      <c r="N1122" s="47"/>
      <c r="O1122" s="47"/>
      <c r="P1122" s="47"/>
      <c r="Q1122" s="40"/>
      <c r="R1122" s="40"/>
      <c r="S1122" s="48"/>
      <c r="T1122" s="48"/>
      <c r="U1122" s="31" t="str">
        <f t="shared" ca="1" si="174"/>
        <v>467</v>
      </c>
      <c r="V1122" s="45" t="str">
        <f t="shared" si="169"/>
        <v>特集高齢化、高齢者老熟と晩春－高令化社会に対して－</v>
      </c>
      <c r="W1122" s="51"/>
      <c r="X1122" s="88">
        <v>1112</v>
      </c>
      <c r="Y1122" s="65"/>
      <c r="Z1122" s="46"/>
    </row>
    <row r="1123" spans="1:26" ht="13.5" hidden="1" customHeight="1">
      <c r="A1123" s="29" t="str">
        <f t="shared" ca="1" si="170"/>
        <v>35</v>
      </c>
      <c r="B1123" s="32">
        <f t="shared" ca="1" si="171"/>
        <v>1980</v>
      </c>
      <c r="C1123" s="32">
        <f t="shared" ca="1" si="172"/>
        <v>12</v>
      </c>
      <c r="D1123" s="28">
        <v>2</v>
      </c>
      <c r="E1123" s="32">
        <f t="shared" ca="1" si="173"/>
        <v>468</v>
      </c>
      <c r="F1123" s="40" t="s">
        <v>1099</v>
      </c>
      <c r="G1123" s="40" t="s">
        <v>7862</v>
      </c>
      <c r="H1123" s="43" t="s">
        <v>7671</v>
      </c>
      <c r="I1123" s="115" t="str">
        <f t="shared" ca="1" si="175"/>
        <v>.</v>
      </c>
      <c r="J1123" s="40" t="s">
        <v>7205</v>
      </c>
      <c r="K1123" s="40"/>
      <c r="L1123" s="43"/>
      <c r="M1123" s="40" t="s">
        <v>2303</v>
      </c>
      <c r="N1123" s="47"/>
      <c r="O1123" s="47"/>
      <c r="P1123" s="47"/>
      <c r="Q1123" s="40"/>
      <c r="R1123" s="40"/>
      <c r="S1123" s="48"/>
      <c r="T1123" s="48"/>
      <c r="U1123" s="31" t="str">
        <f t="shared" ca="1" si="174"/>
        <v>467</v>
      </c>
      <c r="V1123" s="45" t="str">
        <f t="shared" si="169"/>
        <v>特集高齢化、高齢者老化とエルゴロジー</v>
      </c>
      <c r="W1123" s="51"/>
      <c r="X1123" s="88">
        <v>1113</v>
      </c>
      <c r="Y1123" s="65"/>
      <c r="Z1123" s="46"/>
    </row>
    <row r="1124" spans="1:26" ht="13.5" hidden="1" customHeight="1">
      <c r="A1124" s="29" t="str">
        <f t="shared" ca="1" si="170"/>
        <v>35</v>
      </c>
      <c r="B1124" s="32">
        <f t="shared" ca="1" si="171"/>
        <v>1980</v>
      </c>
      <c r="C1124" s="32">
        <f t="shared" ca="1" si="172"/>
        <v>12</v>
      </c>
      <c r="D1124" s="28">
        <v>4</v>
      </c>
      <c r="E1124" s="32">
        <f t="shared" ca="1" si="173"/>
        <v>470</v>
      </c>
      <c r="F1124" s="40" t="s">
        <v>1100</v>
      </c>
      <c r="G1124" s="40" t="s">
        <v>1101</v>
      </c>
      <c r="H1124" s="43" t="s">
        <v>7671</v>
      </c>
      <c r="I1124" s="115" t="str">
        <f t="shared" ca="1" si="175"/>
        <v>.</v>
      </c>
      <c r="J1124" s="40" t="s">
        <v>7205</v>
      </c>
      <c r="K1124" s="40"/>
      <c r="L1124" s="43"/>
      <c r="M1124" s="40" t="s">
        <v>2303</v>
      </c>
      <c r="N1124" s="47"/>
      <c r="O1124" s="47"/>
      <c r="P1124" s="47"/>
      <c r="Q1124" s="40"/>
      <c r="R1124" s="40"/>
      <c r="S1124" s="48"/>
      <c r="T1124" s="48"/>
      <c r="U1124" s="31" t="str">
        <f t="shared" ca="1" si="174"/>
        <v>467</v>
      </c>
      <c r="V1124" s="45" t="str">
        <f t="shared" si="169"/>
        <v>特集高齢化、高齢者老人の生活環境を考える</v>
      </c>
      <c r="W1124" s="51"/>
      <c r="X1124" s="88">
        <v>1114</v>
      </c>
      <c r="Y1124" s="65"/>
      <c r="Z1124" s="46"/>
    </row>
    <row r="1125" spans="1:26" ht="13.5" hidden="1" customHeight="1">
      <c r="A1125" s="29" t="str">
        <f t="shared" ca="1" si="170"/>
        <v>35</v>
      </c>
      <c r="B1125" s="32">
        <f t="shared" ca="1" si="171"/>
        <v>1980</v>
      </c>
      <c r="C1125" s="32">
        <f t="shared" ca="1" si="172"/>
        <v>12</v>
      </c>
      <c r="D1125" s="28">
        <v>6</v>
      </c>
      <c r="E1125" s="32">
        <f t="shared" ca="1" si="173"/>
        <v>472</v>
      </c>
      <c r="F1125" s="40" t="s">
        <v>2392</v>
      </c>
      <c r="G1125" s="40" t="s">
        <v>1102</v>
      </c>
      <c r="H1125" s="43" t="s">
        <v>7134</v>
      </c>
      <c r="I1125" s="115" t="str">
        <f t="shared" ca="1" si="175"/>
        <v>.</v>
      </c>
      <c r="J1125" s="40" t="s">
        <v>7205</v>
      </c>
      <c r="K1125" s="40"/>
      <c r="L1125" s="43" t="s">
        <v>2008</v>
      </c>
      <c r="M1125" s="40"/>
      <c r="N1125" s="47"/>
      <c r="O1125" s="47"/>
      <c r="P1125" s="47"/>
      <c r="Q1125" s="40"/>
      <c r="R1125" s="40"/>
      <c r="S1125" s="48"/>
      <c r="T1125" s="48"/>
      <c r="U1125" s="31" t="str">
        <f t="shared" ca="1" si="174"/>
        <v>467</v>
      </c>
      <c r="V1125" s="45" t="str">
        <f t="shared" si="169"/>
        <v>？働態の窓</v>
      </c>
      <c r="W1125" s="51"/>
      <c r="X1125" s="88">
        <v>1115</v>
      </c>
      <c r="Y1125" s="65"/>
      <c r="Z1125" s="46"/>
    </row>
    <row r="1126" spans="1:26" ht="13.5" hidden="1" customHeight="1">
      <c r="A1126" s="29" t="str">
        <f t="shared" ca="1" si="170"/>
        <v>35</v>
      </c>
      <c r="B1126" s="32">
        <f t="shared" ca="1" si="171"/>
        <v>1980</v>
      </c>
      <c r="C1126" s="32">
        <f t="shared" ca="1" si="172"/>
        <v>12</v>
      </c>
      <c r="D1126" s="28">
        <v>6</v>
      </c>
      <c r="E1126" s="32">
        <f t="shared" ca="1" si="173"/>
        <v>472</v>
      </c>
      <c r="F1126" s="40" t="s">
        <v>1103</v>
      </c>
      <c r="G1126" s="40" t="s">
        <v>1103</v>
      </c>
      <c r="H1126" s="43" t="s">
        <v>7143</v>
      </c>
      <c r="I1126" s="115" t="str">
        <f t="shared" ca="1" si="175"/>
        <v>.</v>
      </c>
      <c r="J1126" s="40" t="s">
        <v>1700</v>
      </c>
      <c r="K1126" s="40" t="s">
        <v>678</v>
      </c>
      <c r="L1126" s="43"/>
      <c r="M1126" s="40" t="s">
        <v>7636</v>
      </c>
      <c r="N1126" s="47"/>
      <c r="O1126" s="47"/>
      <c r="P1126" s="47"/>
      <c r="Q1126" s="40"/>
      <c r="R1126" s="40"/>
      <c r="S1126" s="48"/>
      <c r="T1126" s="48"/>
      <c r="U1126" s="31" t="str">
        <f t="shared" ca="1" si="174"/>
        <v>467</v>
      </c>
      <c r="V1126" s="45" t="str">
        <f t="shared" si="169"/>
        <v>国際研究第8回国際バイオメカニクス会議について</v>
      </c>
      <c r="W1126" s="51"/>
      <c r="X1126" s="88">
        <v>1116</v>
      </c>
      <c r="Y1126" s="65"/>
      <c r="Z1126" s="46"/>
    </row>
    <row r="1127" spans="1:26" ht="13.5" hidden="1" customHeight="1">
      <c r="A1127" s="29" t="str">
        <f t="shared" ca="1" si="170"/>
        <v>35</v>
      </c>
      <c r="B1127" s="32">
        <f t="shared" ca="1" si="171"/>
        <v>1980</v>
      </c>
      <c r="C1127" s="32">
        <f t="shared" ca="1" si="172"/>
        <v>12</v>
      </c>
      <c r="D1127" s="28">
        <v>7</v>
      </c>
      <c r="E1127" s="32">
        <f t="shared" ca="1" si="173"/>
        <v>473</v>
      </c>
      <c r="F1127" s="28" t="str">
        <f>IF(RIGHT(L1127,1)=$W$24,"",M1127&amp;$W$25)&amp;J1127&amp;$W$22&amp;K1127&amp;IF(AND(LEN(N1127)&gt;0,LEN(N1127)&lt;4)," 第"&amp;N1127&amp;$W$21,N1127)&amp;$W$23&amp;O1127&amp;"/"&amp;P1127&amp;IF(RIGHT(L1127,1)=$W$24,"/"&amp;Q1127,"")&amp;"、"&amp;S1127&amp;"、"&amp;R1127&amp;IF(LEN(H1127)&gt;0,$W$27&amp;H1127,"")&amp;IF(RIGHT(L1127,1)=$W$24,"",$W$26)</f>
        <v>大会．全 第15回　1980/6/13-14、熊本市民会館、熊本市</v>
      </c>
      <c r="G1127" s="40" t="s">
        <v>1555</v>
      </c>
      <c r="H1127" s="41" t="s">
        <v>2820</v>
      </c>
      <c r="I1127" s="115" t="str">
        <f t="shared" ca="1" si="175"/>
        <v>.</v>
      </c>
      <c r="J1127" s="40" t="s">
        <v>252</v>
      </c>
      <c r="K1127" s="40" t="s">
        <v>1194</v>
      </c>
      <c r="L1127" s="40" t="s">
        <v>6942</v>
      </c>
      <c r="M1127" s="40" t="s">
        <v>2742</v>
      </c>
      <c r="N1127" s="47">
        <v>15</v>
      </c>
      <c r="O1127" s="47">
        <v>1980</v>
      </c>
      <c r="P1127" s="47">
        <v>6</v>
      </c>
      <c r="Q1127" s="40" t="s">
        <v>1944</v>
      </c>
      <c r="R1127" s="40" t="s">
        <v>1080</v>
      </c>
      <c r="S1127" s="48" t="s">
        <v>1081</v>
      </c>
      <c r="T1127" s="48"/>
      <c r="U1127" s="31" t="str">
        <f t="shared" ca="1" si="174"/>
        <v>467</v>
      </c>
      <c r="V1127" s="45" t="str">
        <f t="shared" si="169"/>
        <v>大会．全 第15回　1980/6/13-14、熊本市民会館、熊本市</v>
      </c>
      <c r="W1127" s="51"/>
      <c r="X1127" s="88">
        <v>1117</v>
      </c>
      <c r="Y1127" s="65"/>
      <c r="Z1127" s="46"/>
    </row>
    <row r="1128" spans="1:26" ht="13.5" hidden="1" customHeight="1">
      <c r="A1128" s="29" t="str">
        <f t="shared" ca="1" si="170"/>
        <v>35</v>
      </c>
      <c r="B1128" s="32">
        <f t="shared" ca="1" si="171"/>
        <v>1980</v>
      </c>
      <c r="C1128" s="32">
        <f t="shared" ca="1" si="172"/>
        <v>12</v>
      </c>
      <c r="D1128" s="28">
        <v>7</v>
      </c>
      <c r="E1128" s="32">
        <f t="shared" ca="1" si="173"/>
        <v>473</v>
      </c>
      <c r="F1128" s="28" t="str">
        <f>M1128&amp;"（"&amp;J1128&amp;$W$19&amp;K1128&amp;IF(LEN(N1128)&gt;0," 第"&amp;N1128&amp;$W$21,"")&amp;" "&amp;O1128&amp;"/"&amp;P1128&amp;$W$20&amp;S1128&amp;IF(LEN(H1128)&gt;0,$W$19&amp;H1128,"")&amp;"）"</f>
        <v>抄録.まとめ（大会/全 第15回 1980/6、熊本市民会館）</v>
      </c>
      <c r="G1128" s="40" t="s">
        <v>1104</v>
      </c>
      <c r="H1128" s="43"/>
      <c r="I1128" s="115" t="str">
        <f t="shared" ca="1" si="175"/>
        <v>.</v>
      </c>
      <c r="J1128" s="40" t="s">
        <v>252</v>
      </c>
      <c r="K1128" s="40" t="s">
        <v>1194</v>
      </c>
      <c r="L1128" s="40" t="s">
        <v>6939</v>
      </c>
      <c r="M1128" s="16" t="s">
        <v>7078</v>
      </c>
      <c r="N1128" s="47">
        <v>15</v>
      </c>
      <c r="O1128" s="47">
        <v>1980</v>
      </c>
      <c r="P1128" s="47">
        <v>6</v>
      </c>
      <c r="Q1128" s="40" t="s">
        <v>1944</v>
      </c>
      <c r="R1128" s="40" t="s">
        <v>1080</v>
      </c>
      <c r="S1128" s="48" t="s">
        <v>1081</v>
      </c>
      <c r="T1128" s="48"/>
      <c r="U1128" s="31" t="str">
        <f t="shared" ca="1" si="174"/>
        <v>467</v>
      </c>
      <c r="V1128" s="45" t="str">
        <f t="shared" si="169"/>
        <v>抄録.まとめ（大会/全 第15回 1980/6、熊本市民会館）</v>
      </c>
      <c r="W1128" s="51"/>
      <c r="X1128" s="88">
        <v>1118</v>
      </c>
      <c r="Y1128" s="65"/>
      <c r="Z1128" s="46"/>
    </row>
    <row r="1129" spans="1:26" s="12" customFormat="1" ht="13.5" hidden="1" customHeight="1">
      <c r="A1129" s="18">
        <v>35</v>
      </c>
      <c r="B1129" s="15">
        <v>1980</v>
      </c>
      <c r="C1129" s="15">
        <v>12</v>
      </c>
      <c r="D1129" s="18">
        <v>7</v>
      </c>
      <c r="E1129" s="15">
        <v>473</v>
      </c>
      <c r="F1129" s="19" t="s">
        <v>3635</v>
      </c>
      <c r="G1129" s="16" t="s">
        <v>3408</v>
      </c>
      <c r="H1129" s="17"/>
      <c r="I1129" s="115" t="str">
        <f t="shared" ca="1" si="175"/>
        <v>.</v>
      </c>
      <c r="J1129" s="16" t="s">
        <v>2856</v>
      </c>
      <c r="K1129" s="16" t="s">
        <v>1194</v>
      </c>
      <c r="L1129" s="16" t="s">
        <v>2857</v>
      </c>
      <c r="M1129" s="16" t="s">
        <v>1302</v>
      </c>
      <c r="N1129" s="15">
        <v>15</v>
      </c>
      <c r="O1129" s="15">
        <v>1980</v>
      </c>
      <c r="P1129" s="15">
        <v>6</v>
      </c>
      <c r="Q1129" s="16" t="s">
        <v>1944</v>
      </c>
      <c r="R1129" s="18" t="s">
        <v>1080</v>
      </c>
      <c r="S1129" s="54" t="s">
        <v>3634</v>
      </c>
      <c r="T1129" s="54"/>
      <c r="U1129" s="69">
        <v>467</v>
      </c>
      <c r="V1129" s="45" t="str">
        <f t="shared" si="169"/>
        <v>高令者スポーツとしてのゲートボールに関する社会心理学的研究</v>
      </c>
      <c r="W1129" s="70"/>
      <c r="X1129" s="88">
        <v>1119</v>
      </c>
      <c r="Y1129" s="66"/>
      <c r="Z1129" s="16"/>
    </row>
    <row r="1130" spans="1:26" s="12" customFormat="1" ht="13.5" hidden="1" customHeight="1">
      <c r="A1130" s="18">
        <v>35</v>
      </c>
      <c r="B1130" s="15">
        <v>1980</v>
      </c>
      <c r="C1130" s="15">
        <v>12</v>
      </c>
      <c r="D1130" s="18">
        <v>7</v>
      </c>
      <c r="E1130" s="15">
        <v>473</v>
      </c>
      <c r="F1130" s="19" t="s">
        <v>3636</v>
      </c>
      <c r="G1130" s="16" t="s">
        <v>3547</v>
      </c>
      <c r="H1130" s="17"/>
      <c r="I1130" s="115" t="str">
        <f t="shared" ca="1" si="175"/>
        <v>.</v>
      </c>
      <c r="J1130" s="16" t="s">
        <v>2856</v>
      </c>
      <c r="K1130" s="16" t="s">
        <v>1194</v>
      </c>
      <c r="L1130" s="16" t="s">
        <v>2857</v>
      </c>
      <c r="M1130" s="16" t="s">
        <v>1302</v>
      </c>
      <c r="N1130" s="15">
        <v>15</v>
      </c>
      <c r="O1130" s="15">
        <v>1980</v>
      </c>
      <c r="P1130" s="15">
        <v>6</v>
      </c>
      <c r="Q1130" s="16" t="s">
        <v>1944</v>
      </c>
      <c r="R1130" s="18" t="s">
        <v>1080</v>
      </c>
      <c r="S1130" s="54" t="s">
        <v>3634</v>
      </c>
      <c r="T1130" s="54"/>
      <c r="U1130" s="69">
        <v>467</v>
      </c>
      <c r="V1130" s="45" t="str">
        <f t="shared" ref="V1130:V1192" si="177">$H1130&amp;$F1130</f>
        <v>在宅女性スモン患者における家事遂行状況の分析</v>
      </c>
      <c r="W1130" s="70"/>
      <c r="X1130" s="88">
        <v>1120</v>
      </c>
      <c r="Y1130" s="66"/>
      <c r="Z1130" s="16"/>
    </row>
    <row r="1131" spans="1:26" s="12" customFormat="1" ht="13.5" hidden="1" customHeight="1">
      <c r="A1131" s="18">
        <v>35</v>
      </c>
      <c r="B1131" s="15">
        <v>1980</v>
      </c>
      <c r="C1131" s="15">
        <v>12</v>
      </c>
      <c r="D1131" s="18">
        <v>7</v>
      </c>
      <c r="E1131" s="15">
        <v>473</v>
      </c>
      <c r="F1131" s="19" t="s">
        <v>3637</v>
      </c>
      <c r="G1131" s="16" t="s">
        <v>3638</v>
      </c>
      <c r="H1131" s="17"/>
      <c r="I1131" s="115" t="str">
        <f t="shared" ca="1" si="175"/>
        <v>.</v>
      </c>
      <c r="J1131" s="16" t="s">
        <v>2856</v>
      </c>
      <c r="K1131" s="16" t="s">
        <v>1194</v>
      </c>
      <c r="L1131" s="16" t="s">
        <v>2857</v>
      </c>
      <c r="M1131" s="16" t="s">
        <v>1302</v>
      </c>
      <c r="N1131" s="15">
        <v>15</v>
      </c>
      <c r="O1131" s="15">
        <v>1980</v>
      </c>
      <c r="P1131" s="15">
        <v>6</v>
      </c>
      <c r="Q1131" s="16" t="s">
        <v>1944</v>
      </c>
      <c r="R1131" s="18" t="s">
        <v>1080</v>
      </c>
      <c r="S1131" s="54" t="s">
        <v>3634</v>
      </c>
      <c r="T1131" s="54"/>
      <c r="U1131" s="69">
        <v>467</v>
      </c>
      <c r="V1131" s="45" t="str">
        <f t="shared" si="177"/>
        <v>聴性誘発反応と反応時間との関係</v>
      </c>
      <c r="W1131" s="70"/>
      <c r="X1131" s="88">
        <v>1121</v>
      </c>
      <c r="Y1131" s="66"/>
      <c r="Z1131" s="16"/>
    </row>
    <row r="1132" spans="1:26" s="12" customFormat="1" ht="13.5" hidden="1" customHeight="1">
      <c r="A1132" s="18">
        <v>35</v>
      </c>
      <c r="B1132" s="15">
        <v>1980</v>
      </c>
      <c r="C1132" s="15">
        <v>12</v>
      </c>
      <c r="D1132" s="18">
        <v>7</v>
      </c>
      <c r="E1132" s="15">
        <v>473</v>
      </c>
      <c r="F1132" s="19" t="s">
        <v>2858</v>
      </c>
      <c r="G1132" s="16" t="s">
        <v>3639</v>
      </c>
      <c r="H1132" s="17"/>
      <c r="I1132" s="115" t="str">
        <f t="shared" ca="1" si="175"/>
        <v>.</v>
      </c>
      <c r="J1132" s="16" t="s">
        <v>2856</v>
      </c>
      <c r="K1132" s="16" t="s">
        <v>1194</v>
      </c>
      <c r="L1132" s="16" t="s">
        <v>2857</v>
      </c>
      <c r="M1132" s="16" t="s">
        <v>7078</v>
      </c>
      <c r="N1132" s="15">
        <v>15</v>
      </c>
      <c r="O1132" s="15">
        <v>1980</v>
      </c>
      <c r="P1132" s="15">
        <v>6</v>
      </c>
      <c r="Q1132" s="16" t="s">
        <v>1944</v>
      </c>
      <c r="R1132" s="18" t="s">
        <v>1080</v>
      </c>
      <c r="S1132" s="54" t="s">
        <v>3634</v>
      </c>
      <c r="T1132" s="54"/>
      <c r="U1132" s="69">
        <v>467</v>
      </c>
      <c r="V1132" s="45" t="str">
        <f t="shared" si="177"/>
        <v>[概要]司会のまとめ</v>
      </c>
      <c r="W1132" s="70"/>
      <c r="X1132" s="88">
        <v>1122</v>
      </c>
      <c r="Y1132" s="66"/>
      <c r="Z1132" s="16"/>
    </row>
    <row r="1133" spans="1:26" s="12" customFormat="1" ht="13.5" hidden="1" customHeight="1">
      <c r="A1133" s="18">
        <v>35</v>
      </c>
      <c r="B1133" s="15">
        <v>1980</v>
      </c>
      <c r="C1133" s="15">
        <v>12</v>
      </c>
      <c r="D1133" s="18">
        <v>7</v>
      </c>
      <c r="E1133" s="15">
        <v>473</v>
      </c>
      <c r="F1133" s="19" t="s">
        <v>3640</v>
      </c>
      <c r="G1133" s="16" t="s">
        <v>3480</v>
      </c>
      <c r="H1133" s="17"/>
      <c r="I1133" s="115" t="str">
        <f t="shared" ca="1" si="175"/>
        <v>.</v>
      </c>
      <c r="J1133" s="16" t="s">
        <v>2856</v>
      </c>
      <c r="K1133" s="16" t="s">
        <v>1194</v>
      </c>
      <c r="L1133" s="16" t="s">
        <v>2857</v>
      </c>
      <c r="M1133" s="16" t="s">
        <v>1302</v>
      </c>
      <c r="N1133" s="15">
        <v>15</v>
      </c>
      <c r="O1133" s="15">
        <v>1980</v>
      </c>
      <c r="P1133" s="15">
        <v>6</v>
      </c>
      <c r="Q1133" s="16" t="s">
        <v>1944</v>
      </c>
      <c r="R1133" s="18" t="s">
        <v>1080</v>
      </c>
      <c r="S1133" s="54" t="s">
        <v>3634</v>
      </c>
      <c r="T1133" s="54"/>
      <c r="U1133" s="69">
        <v>467</v>
      </c>
      <c r="V1133" s="45" t="str">
        <f t="shared" si="177"/>
        <v>心拍応答からみた長時間水泳時の運動強度</v>
      </c>
      <c r="W1133" s="70"/>
      <c r="X1133" s="88">
        <v>1123</v>
      </c>
      <c r="Y1133" s="66"/>
      <c r="Z1133" s="16"/>
    </row>
    <row r="1134" spans="1:26" s="12" customFormat="1" ht="13.5" hidden="1" customHeight="1">
      <c r="A1134" s="18">
        <v>35</v>
      </c>
      <c r="B1134" s="15">
        <v>1980</v>
      </c>
      <c r="C1134" s="15">
        <v>12</v>
      </c>
      <c r="D1134" s="18">
        <v>7</v>
      </c>
      <c r="E1134" s="15">
        <v>473</v>
      </c>
      <c r="F1134" s="19" t="s">
        <v>3641</v>
      </c>
      <c r="G1134" s="16" t="s">
        <v>3642</v>
      </c>
      <c r="H1134" s="17"/>
      <c r="I1134" s="115" t="str">
        <f t="shared" ca="1" si="175"/>
        <v>.</v>
      </c>
      <c r="J1134" s="16" t="s">
        <v>2856</v>
      </c>
      <c r="K1134" s="16" t="s">
        <v>1194</v>
      </c>
      <c r="L1134" s="16" t="s">
        <v>2857</v>
      </c>
      <c r="M1134" s="16" t="s">
        <v>1302</v>
      </c>
      <c r="N1134" s="15">
        <v>15</v>
      </c>
      <c r="O1134" s="15">
        <v>1980</v>
      </c>
      <c r="P1134" s="15">
        <v>6</v>
      </c>
      <c r="Q1134" s="16" t="s">
        <v>1944</v>
      </c>
      <c r="R1134" s="18" t="s">
        <v>1080</v>
      </c>
      <c r="S1134" s="54" t="s">
        <v>3634</v>
      </c>
      <c r="T1134" s="54"/>
      <c r="U1134" s="69">
        <v>467</v>
      </c>
      <c r="V1134" s="45" t="str">
        <f t="shared" si="177"/>
        <v>倒立時の心拍数</v>
      </c>
      <c r="W1134" s="70"/>
      <c r="X1134" s="88">
        <v>1124</v>
      </c>
      <c r="Y1134" s="66"/>
      <c r="Z1134" s="16"/>
    </row>
    <row r="1135" spans="1:26" s="12" customFormat="1" ht="13.5" hidden="1" customHeight="1">
      <c r="A1135" s="18">
        <v>35</v>
      </c>
      <c r="B1135" s="15">
        <v>1980</v>
      </c>
      <c r="C1135" s="15">
        <v>12</v>
      </c>
      <c r="D1135" s="18">
        <v>7</v>
      </c>
      <c r="E1135" s="15">
        <v>473</v>
      </c>
      <c r="F1135" s="19" t="s">
        <v>3643</v>
      </c>
      <c r="G1135" s="16" t="s">
        <v>3644</v>
      </c>
      <c r="H1135" s="17"/>
      <c r="I1135" s="115" t="str">
        <f t="shared" ca="1" si="175"/>
        <v>.</v>
      </c>
      <c r="J1135" s="16" t="s">
        <v>2856</v>
      </c>
      <c r="K1135" s="16" t="s">
        <v>1194</v>
      </c>
      <c r="L1135" s="16" t="s">
        <v>2857</v>
      </c>
      <c r="M1135" s="16" t="s">
        <v>1302</v>
      </c>
      <c r="N1135" s="15">
        <v>15</v>
      </c>
      <c r="O1135" s="15">
        <v>1980</v>
      </c>
      <c r="P1135" s="15">
        <v>6</v>
      </c>
      <c r="Q1135" s="16" t="s">
        <v>1944</v>
      </c>
      <c r="R1135" s="18" t="s">
        <v>1080</v>
      </c>
      <c r="S1135" s="54" t="s">
        <v>3634</v>
      </c>
      <c r="T1135" s="54"/>
      <c r="U1135" s="69">
        <v>467</v>
      </c>
      <c r="V1135" s="45" t="str">
        <f t="shared" si="177"/>
        <v>低・高圧環境における作業時の循環呼吸機能について</v>
      </c>
      <c r="W1135" s="70"/>
      <c r="X1135" s="88">
        <v>1125</v>
      </c>
      <c r="Y1135" s="66"/>
      <c r="Z1135" s="16"/>
    </row>
    <row r="1136" spans="1:26" s="12" customFormat="1" ht="13.5" hidden="1" customHeight="1">
      <c r="A1136" s="18">
        <v>35</v>
      </c>
      <c r="B1136" s="15">
        <v>1980</v>
      </c>
      <c r="C1136" s="15">
        <v>12</v>
      </c>
      <c r="D1136" s="18">
        <v>7</v>
      </c>
      <c r="E1136" s="15">
        <v>473</v>
      </c>
      <c r="F1136" s="19" t="s">
        <v>3645</v>
      </c>
      <c r="G1136" s="16" t="s">
        <v>3646</v>
      </c>
      <c r="H1136" s="17"/>
      <c r="I1136" s="115" t="str">
        <f t="shared" ca="1" si="175"/>
        <v>.</v>
      </c>
      <c r="J1136" s="16" t="s">
        <v>2856</v>
      </c>
      <c r="K1136" s="16" t="s">
        <v>1194</v>
      </c>
      <c r="L1136" s="16" t="s">
        <v>2857</v>
      </c>
      <c r="M1136" s="16" t="s">
        <v>1302</v>
      </c>
      <c r="N1136" s="15">
        <v>15</v>
      </c>
      <c r="O1136" s="15">
        <v>1980</v>
      </c>
      <c r="P1136" s="15">
        <v>6</v>
      </c>
      <c r="Q1136" s="16" t="s">
        <v>1944</v>
      </c>
      <c r="R1136" s="18" t="s">
        <v>1080</v>
      </c>
      <c r="S1136" s="54" t="s">
        <v>3634</v>
      </c>
      <c r="T1136" s="54"/>
      <c r="U1136" s="69">
        <v>467</v>
      </c>
      <c r="V1136" s="45" t="str">
        <f t="shared" si="177"/>
        <v>急速動作時の脊髄前角細胞の興奮性</v>
      </c>
      <c r="W1136" s="70"/>
      <c r="X1136" s="88">
        <v>1126</v>
      </c>
      <c r="Y1136" s="66"/>
      <c r="Z1136" s="16"/>
    </row>
    <row r="1137" spans="1:26" s="12" customFormat="1" ht="13.5" hidden="1" customHeight="1">
      <c r="A1137" s="18">
        <v>35</v>
      </c>
      <c r="B1137" s="15">
        <v>1980</v>
      </c>
      <c r="C1137" s="15">
        <v>12</v>
      </c>
      <c r="D1137" s="18">
        <v>7</v>
      </c>
      <c r="E1137" s="15">
        <v>473</v>
      </c>
      <c r="F1137" s="19" t="s">
        <v>2858</v>
      </c>
      <c r="G1137" s="16" t="s">
        <v>2919</v>
      </c>
      <c r="H1137" s="17"/>
      <c r="I1137" s="115" t="str">
        <f t="shared" ca="1" si="175"/>
        <v>.</v>
      </c>
      <c r="J1137" s="16" t="s">
        <v>2856</v>
      </c>
      <c r="K1137" s="16" t="s">
        <v>1194</v>
      </c>
      <c r="L1137" s="16" t="s">
        <v>2857</v>
      </c>
      <c r="M1137" s="16" t="s">
        <v>7078</v>
      </c>
      <c r="N1137" s="15">
        <v>15</v>
      </c>
      <c r="O1137" s="15">
        <v>1980</v>
      </c>
      <c r="P1137" s="15">
        <v>6</v>
      </c>
      <c r="Q1137" s="16" t="s">
        <v>1944</v>
      </c>
      <c r="R1137" s="18" t="s">
        <v>1080</v>
      </c>
      <c r="S1137" s="54" t="s">
        <v>3634</v>
      </c>
      <c r="T1137" s="54"/>
      <c r="U1137" s="69">
        <v>467</v>
      </c>
      <c r="V1137" s="45" t="str">
        <f t="shared" si="177"/>
        <v>[概要]司会のまとめ</v>
      </c>
      <c r="W1137" s="70"/>
      <c r="X1137" s="88">
        <v>1127</v>
      </c>
      <c r="Y1137" s="66"/>
      <c r="Z1137" s="16"/>
    </row>
    <row r="1138" spans="1:26" s="12" customFormat="1" ht="13.5" hidden="1" customHeight="1">
      <c r="A1138" s="18">
        <v>35</v>
      </c>
      <c r="B1138" s="15">
        <v>1980</v>
      </c>
      <c r="C1138" s="15">
        <v>12</v>
      </c>
      <c r="D1138" s="18">
        <v>7</v>
      </c>
      <c r="E1138" s="15">
        <v>473</v>
      </c>
      <c r="F1138" s="19" t="s">
        <v>3647</v>
      </c>
      <c r="G1138" s="16" t="s">
        <v>3648</v>
      </c>
      <c r="H1138" s="17"/>
      <c r="I1138" s="115" t="str">
        <f t="shared" ca="1" si="175"/>
        <v>.</v>
      </c>
      <c r="J1138" s="16" t="s">
        <v>2856</v>
      </c>
      <c r="K1138" s="16" t="s">
        <v>1194</v>
      </c>
      <c r="L1138" s="16" t="s">
        <v>2857</v>
      </c>
      <c r="M1138" s="16" t="s">
        <v>1302</v>
      </c>
      <c r="N1138" s="15">
        <v>15</v>
      </c>
      <c r="O1138" s="15">
        <v>1980</v>
      </c>
      <c r="P1138" s="15">
        <v>6</v>
      </c>
      <c r="Q1138" s="16" t="s">
        <v>1944</v>
      </c>
      <c r="R1138" s="18" t="s">
        <v>1080</v>
      </c>
      <c r="S1138" s="54" t="s">
        <v>3634</v>
      </c>
      <c r="T1138" s="54"/>
      <c r="U1138" s="69">
        <v>467</v>
      </c>
      <c r="V1138" s="45" t="str">
        <f t="shared" si="177"/>
        <v>mental stressからみた反復作業における規制・非規制下の速度余裕</v>
      </c>
      <c r="W1138" s="70"/>
      <c r="X1138" s="88">
        <v>1128</v>
      </c>
      <c r="Y1138" s="66"/>
      <c r="Z1138" s="16"/>
    </row>
    <row r="1139" spans="1:26" s="12" customFormat="1" ht="13.5" hidden="1" customHeight="1">
      <c r="A1139" s="18">
        <v>35</v>
      </c>
      <c r="B1139" s="15">
        <v>1980</v>
      </c>
      <c r="C1139" s="15">
        <v>12</v>
      </c>
      <c r="D1139" s="18">
        <v>7</v>
      </c>
      <c r="E1139" s="15">
        <v>473</v>
      </c>
      <c r="F1139" s="19" t="s">
        <v>3649</v>
      </c>
      <c r="G1139" s="16" t="s">
        <v>3650</v>
      </c>
      <c r="H1139" s="17"/>
      <c r="I1139" s="115" t="str">
        <f t="shared" ca="1" si="175"/>
        <v>.</v>
      </c>
      <c r="J1139" s="16" t="s">
        <v>2856</v>
      </c>
      <c r="K1139" s="16" t="s">
        <v>1194</v>
      </c>
      <c r="L1139" s="16" t="s">
        <v>2857</v>
      </c>
      <c r="M1139" s="16" t="s">
        <v>1302</v>
      </c>
      <c r="N1139" s="15">
        <v>15</v>
      </c>
      <c r="O1139" s="15">
        <v>1980</v>
      </c>
      <c r="P1139" s="15">
        <v>6</v>
      </c>
      <c r="Q1139" s="16" t="s">
        <v>1944</v>
      </c>
      <c r="R1139" s="18" t="s">
        <v>1080</v>
      </c>
      <c r="S1139" s="54" t="s">
        <v>3634</v>
      </c>
      <c r="T1139" s="54"/>
      <c r="U1139" s="69">
        <v>467</v>
      </c>
      <c r="V1139" s="45" t="str">
        <f t="shared" si="177"/>
        <v>異なる作業におけるfeed-backの与え方とperformanceの関係</v>
      </c>
      <c r="W1139" s="70"/>
      <c r="X1139" s="88">
        <v>1129</v>
      </c>
      <c r="Y1139" s="66"/>
      <c r="Z1139" s="16"/>
    </row>
    <row r="1140" spans="1:26" s="12" customFormat="1" ht="13.5" hidden="1" customHeight="1">
      <c r="A1140" s="18">
        <v>35</v>
      </c>
      <c r="B1140" s="15">
        <v>1980</v>
      </c>
      <c r="C1140" s="15">
        <v>12</v>
      </c>
      <c r="D1140" s="18">
        <v>8</v>
      </c>
      <c r="E1140" s="15">
        <v>474</v>
      </c>
      <c r="F1140" s="19" t="s">
        <v>3651</v>
      </c>
      <c r="G1140" s="16" t="s">
        <v>3652</v>
      </c>
      <c r="H1140" s="17"/>
      <c r="I1140" s="115" t="str">
        <f t="shared" ca="1" si="175"/>
        <v>.</v>
      </c>
      <c r="J1140" s="16" t="s">
        <v>2856</v>
      </c>
      <c r="K1140" s="16" t="s">
        <v>1194</v>
      </c>
      <c r="L1140" s="16" t="s">
        <v>2857</v>
      </c>
      <c r="M1140" s="16" t="s">
        <v>1302</v>
      </c>
      <c r="N1140" s="15">
        <v>15</v>
      </c>
      <c r="O1140" s="15">
        <v>1980</v>
      </c>
      <c r="P1140" s="15">
        <v>6</v>
      </c>
      <c r="Q1140" s="16" t="s">
        <v>1944</v>
      </c>
      <c r="R1140" s="18" t="s">
        <v>1080</v>
      </c>
      <c r="S1140" s="54" t="s">
        <v>3634</v>
      </c>
      <c r="T1140" s="54"/>
      <c r="U1140" s="69">
        <v>467</v>
      </c>
      <c r="V1140" s="45" t="str">
        <f t="shared" si="177"/>
        <v>動的筋作業の筋電図周波数分析による局所筋疲労の評価</v>
      </c>
      <c r="W1140" s="70"/>
      <c r="X1140" s="88">
        <v>1130</v>
      </c>
      <c r="Y1140" s="66"/>
      <c r="Z1140" s="16"/>
    </row>
    <row r="1141" spans="1:26" s="12" customFormat="1" ht="13.5" hidden="1" customHeight="1">
      <c r="A1141" s="18">
        <v>35</v>
      </c>
      <c r="B1141" s="15">
        <v>1980</v>
      </c>
      <c r="C1141" s="15">
        <v>12</v>
      </c>
      <c r="D1141" s="18">
        <v>8</v>
      </c>
      <c r="E1141" s="15">
        <v>474</v>
      </c>
      <c r="F1141" s="19" t="s">
        <v>2858</v>
      </c>
      <c r="G1141" s="16" t="s">
        <v>3115</v>
      </c>
      <c r="H1141" s="17"/>
      <c r="I1141" s="115" t="str">
        <f t="shared" ca="1" si="175"/>
        <v>.</v>
      </c>
      <c r="J1141" s="16" t="s">
        <v>2856</v>
      </c>
      <c r="K1141" s="16" t="s">
        <v>1194</v>
      </c>
      <c r="L1141" s="16" t="s">
        <v>2857</v>
      </c>
      <c r="M1141" s="16" t="s">
        <v>7078</v>
      </c>
      <c r="N1141" s="15">
        <v>15</v>
      </c>
      <c r="O1141" s="15">
        <v>1980</v>
      </c>
      <c r="P1141" s="15">
        <v>6</v>
      </c>
      <c r="Q1141" s="16" t="s">
        <v>1944</v>
      </c>
      <c r="R1141" s="18" t="s">
        <v>1080</v>
      </c>
      <c r="S1141" s="54" t="s">
        <v>3634</v>
      </c>
      <c r="T1141" s="54"/>
      <c r="U1141" s="69">
        <v>467</v>
      </c>
      <c r="V1141" s="45" t="str">
        <f t="shared" si="177"/>
        <v>[概要]司会のまとめ</v>
      </c>
      <c r="W1141" s="70"/>
      <c r="X1141" s="88">
        <v>1131</v>
      </c>
      <c r="Y1141" s="66"/>
      <c r="Z1141" s="16"/>
    </row>
    <row r="1142" spans="1:26" s="12" customFormat="1" ht="13.5" hidden="1" customHeight="1">
      <c r="A1142" s="18">
        <v>35</v>
      </c>
      <c r="B1142" s="15">
        <v>1980</v>
      </c>
      <c r="C1142" s="15">
        <v>12</v>
      </c>
      <c r="D1142" s="18">
        <v>8</v>
      </c>
      <c r="E1142" s="15">
        <v>474</v>
      </c>
      <c r="F1142" s="19" t="s">
        <v>3653</v>
      </c>
      <c r="G1142" s="16" t="s">
        <v>3654</v>
      </c>
      <c r="H1142" s="17"/>
      <c r="I1142" s="115" t="str">
        <f t="shared" ca="1" si="175"/>
        <v>.</v>
      </c>
      <c r="J1142" s="16" t="s">
        <v>2856</v>
      </c>
      <c r="K1142" s="16" t="s">
        <v>1194</v>
      </c>
      <c r="L1142" s="16" t="s">
        <v>2857</v>
      </c>
      <c r="M1142" s="16" t="s">
        <v>1302</v>
      </c>
      <c r="N1142" s="15">
        <v>15</v>
      </c>
      <c r="O1142" s="15">
        <v>1980</v>
      </c>
      <c r="P1142" s="15">
        <v>6</v>
      </c>
      <c r="Q1142" s="16" t="s">
        <v>1944</v>
      </c>
      <c r="R1142" s="18" t="s">
        <v>1080</v>
      </c>
      <c r="S1142" s="54" t="s">
        <v>3634</v>
      </c>
      <c r="T1142" s="54"/>
      <c r="U1142" s="69">
        <v>467</v>
      </c>
      <c r="V1142" s="45" t="str">
        <f t="shared" si="177"/>
        <v>従事する職種・勤務制の違いと健康について</v>
      </c>
      <c r="W1142" s="70"/>
      <c r="X1142" s="88">
        <v>1132</v>
      </c>
      <c r="Y1142" s="66"/>
      <c r="Z1142" s="16"/>
    </row>
    <row r="1143" spans="1:26" s="12" customFormat="1" ht="13.5" hidden="1" customHeight="1">
      <c r="A1143" s="18">
        <v>35</v>
      </c>
      <c r="B1143" s="15">
        <v>1980</v>
      </c>
      <c r="C1143" s="15">
        <v>12</v>
      </c>
      <c r="D1143" s="18">
        <v>8</v>
      </c>
      <c r="E1143" s="15">
        <v>474</v>
      </c>
      <c r="F1143" s="19" t="s">
        <v>3655</v>
      </c>
      <c r="G1143" s="16" t="s">
        <v>3467</v>
      </c>
      <c r="H1143" s="17"/>
      <c r="I1143" s="115" t="str">
        <f t="shared" ca="1" si="175"/>
        <v>.</v>
      </c>
      <c r="J1143" s="16" t="s">
        <v>2856</v>
      </c>
      <c r="K1143" s="16" t="s">
        <v>1194</v>
      </c>
      <c r="L1143" s="16" t="s">
        <v>2857</v>
      </c>
      <c r="M1143" s="16" t="s">
        <v>1302</v>
      </c>
      <c r="N1143" s="15">
        <v>15</v>
      </c>
      <c r="O1143" s="15">
        <v>1980</v>
      </c>
      <c r="P1143" s="15">
        <v>6</v>
      </c>
      <c r="Q1143" s="16" t="s">
        <v>1944</v>
      </c>
      <c r="R1143" s="18" t="s">
        <v>1080</v>
      </c>
      <c r="S1143" s="54" t="s">
        <v>3634</v>
      </c>
      <c r="T1143" s="54"/>
      <c r="U1143" s="69">
        <v>467</v>
      </c>
      <c r="V1143" s="45" t="str">
        <f t="shared" si="177"/>
        <v>管理職の労働負担評価に関する一考察</v>
      </c>
      <c r="W1143" s="70"/>
      <c r="X1143" s="88">
        <v>1133</v>
      </c>
      <c r="Y1143" s="66"/>
      <c r="Z1143" s="16"/>
    </row>
    <row r="1144" spans="1:26" s="12" customFormat="1" ht="13.5" hidden="1" customHeight="1">
      <c r="A1144" s="18">
        <v>35</v>
      </c>
      <c r="B1144" s="15">
        <v>1980</v>
      </c>
      <c r="C1144" s="15">
        <v>12</v>
      </c>
      <c r="D1144" s="18">
        <v>8</v>
      </c>
      <c r="E1144" s="15">
        <v>474</v>
      </c>
      <c r="F1144" s="19" t="s">
        <v>3656</v>
      </c>
      <c r="G1144" s="16" t="s">
        <v>3657</v>
      </c>
      <c r="H1144" s="17"/>
      <c r="I1144" s="115" t="str">
        <f t="shared" ca="1" si="175"/>
        <v>.</v>
      </c>
      <c r="J1144" s="16" t="s">
        <v>2856</v>
      </c>
      <c r="K1144" s="16" t="s">
        <v>1194</v>
      </c>
      <c r="L1144" s="16" t="s">
        <v>2857</v>
      </c>
      <c r="M1144" s="16" t="s">
        <v>1302</v>
      </c>
      <c r="N1144" s="15">
        <v>15</v>
      </c>
      <c r="O1144" s="15">
        <v>1980</v>
      </c>
      <c r="P1144" s="15">
        <v>6</v>
      </c>
      <c r="Q1144" s="16" t="s">
        <v>1944</v>
      </c>
      <c r="R1144" s="18" t="s">
        <v>1080</v>
      </c>
      <c r="S1144" s="54" t="s">
        <v>3634</v>
      </c>
      <c r="T1144" s="54"/>
      <c r="U1144" s="69">
        <v>467</v>
      </c>
      <c r="V1144" s="45" t="str">
        <f t="shared" si="177"/>
        <v>ビル清掃作業員の転倒負傷部位と年令</v>
      </c>
      <c r="W1144" s="70"/>
      <c r="X1144" s="88">
        <v>1134</v>
      </c>
      <c r="Y1144" s="66"/>
      <c r="Z1144" s="16"/>
    </row>
    <row r="1145" spans="1:26" s="12" customFormat="1" ht="13.5" hidden="1" customHeight="1">
      <c r="A1145" s="18">
        <v>35</v>
      </c>
      <c r="B1145" s="15">
        <v>1980</v>
      </c>
      <c r="C1145" s="15">
        <v>12</v>
      </c>
      <c r="D1145" s="18">
        <v>8</v>
      </c>
      <c r="E1145" s="15">
        <v>474</v>
      </c>
      <c r="F1145" s="19" t="s">
        <v>3658</v>
      </c>
      <c r="G1145" s="16" t="s">
        <v>3659</v>
      </c>
      <c r="H1145" s="17"/>
      <c r="I1145" s="115" t="str">
        <f t="shared" ca="1" si="175"/>
        <v>.</v>
      </c>
      <c r="J1145" s="16" t="s">
        <v>2856</v>
      </c>
      <c r="K1145" s="16" t="s">
        <v>1194</v>
      </c>
      <c r="L1145" s="16" t="s">
        <v>2857</v>
      </c>
      <c r="M1145" s="16" t="s">
        <v>1302</v>
      </c>
      <c r="N1145" s="15">
        <v>15</v>
      </c>
      <c r="O1145" s="15">
        <v>1980</v>
      </c>
      <c r="P1145" s="15">
        <v>6</v>
      </c>
      <c r="Q1145" s="16" t="s">
        <v>1944</v>
      </c>
      <c r="R1145" s="18" t="s">
        <v>1080</v>
      </c>
      <c r="S1145" s="54" t="s">
        <v>3634</v>
      </c>
      <c r="T1145" s="54"/>
      <c r="U1145" s="69">
        <v>467</v>
      </c>
      <c r="V1145" s="45" t="str">
        <f t="shared" si="177"/>
        <v>交代勤務者の生活行動の勤務別比較</v>
      </c>
      <c r="W1145" s="70"/>
      <c r="X1145" s="88">
        <v>1135</v>
      </c>
      <c r="Y1145" s="66"/>
      <c r="Z1145" s="16"/>
    </row>
    <row r="1146" spans="1:26" s="12" customFormat="1" ht="13.5" hidden="1" customHeight="1">
      <c r="A1146" s="18">
        <v>35</v>
      </c>
      <c r="B1146" s="15">
        <v>1980</v>
      </c>
      <c r="C1146" s="15">
        <v>12</v>
      </c>
      <c r="D1146" s="18">
        <v>8</v>
      </c>
      <c r="E1146" s="15">
        <v>474</v>
      </c>
      <c r="F1146" s="19" t="s">
        <v>2858</v>
      </c>
      <c r="G1146" s="16" t="s">
        <v>3660</v>
      </c>
      <c r="H1146" s="17"/>
      <c r="I1146" s="115" t="str">
        <f t="shared" ca="1" si="175"/>
        <v>.</v>
      </c>
      <c r="J1146" s="16" t="s">
        <v>2856</v>
      </c>
      <c r="K1146" s="16" t="s">
        <v>1194</v>
      </c>
      <c r="L1146" s="16" t="s">
        <v>2857</v>
      </c>
      <c r="M1146" s="16" t="s">
        <v>7078</v>
      </c>
      <c r="N1146" s="15">
        <v>15</v>
      </c>
      <c r="O1146" s="15">
        <v>1980</v>
      </c>
      <c r="P1146" s="15">
        <v>6</v>
      </c>
      <c r="Q1146" s="16" t="s">
        <v>1944</v>
      </c>
      <c r="R1146" s="18" t="s">
        <v>1080</v>
      </c>
      <c r="S1146" s="54" t="s">
        <v>3634</v>
      </c>
      <c r="T1146" s="54"/>
      <c r="U1146" s="69">
        <v>467</v>
      </c>
      <c r="V1146" s="45" t="str">
        <f t="shared" si="177"/>
        <v>[概要]司会のまとめ</v>
      </c>
      <c r="W1146" s="70"/>
      <c r="X1146" s="88">
        <v>1136</v>
      </c>
      <c r="Y1146" s="66"/>
      <c r="Z1146" s="16"/>
    </row>
    <row r="1147" spans="1:26" s="12" customFormat="1" ht="13.5" hidden="1" customHeight="1">
      <c r="A1147" s="18">
        <v>35</v>
      </c>
      <c r="B1147" s="15">
        <v>1980</v>
      </c>
      <c r="C1147" s="15">
        <v>12</v>
      </c>
      <c r="D1147" s="18">
        <v>8</v>
      </c>
      <c r="E1147" s="15">
        <v>474</v>
      </c>
      <c r="F1147" s="19" t="s">
        <v>3661</v>
      </c>
      <c r="G1147" s="16" t="s">
        <v>3534</v>
      </c>
      <c r="H1147" s="17"/>
      <c r="I1147" s="115" t="str">
        <f t="shared" ca="1" si="175"/>
        <v>.</v>
      </c>
      <c r="J1147" s="16" t="s">
        <v>2856</v>
      </c>
      <c r="K1147" s="16" t="s">
        <v>1194</v>
      </c>
      <c r="L1147" s="16" t="s">
        <v>2857</v>
      </c>
      <c r="M1147" s="16" t="s">
        <v>1302</v>
      </c>
      <c r="N1147" s="15">
        <v>15</v>
      </c>
      <c r="O1147" s="15">
        <v>1980</v>
      </c>
      <c r="P1147" s="15">
        <v>6</v>
      </c>
      <c r="Q1147" s="16" t="s">
        <v>1944</v>
      </c>
      <c r="R1147" s="18" t="s">
        <v>1080</v>
      </c>
      <c r="S1147" s="54" t="s">
        <v>3634</v>
      </c>
      <c r="T1147" s="54"/>
      <c r="U1147" s="69">
        <v>467</v>
      </c>
      <c r="V1147" s="45" t="str">
        <f t="shared" si="177"/>
        <v>視聴覚領域における”実験的創造成研究”（1）海外での研究（Pakan, Martindalら）と日本における研究（ことに宗宮法）との比較</v>
      </c>
      <c r="W1147" s="70"/>
      <c r="X1147" s="88">
        <v>1137</v>
      </c>
      <c r="Y1147" s="66"/>
      <c r="Z1147" s="16"/>
    </row>
    <row r="1148" spans="1:26" s="12" customFormat="1" ht="13.5" hidden="1" customHeight="1">
      <c r="A1148" s="18">
        <v>35</v>
      </c>
      <c r="B1148" s="15">
        <v>1980</v>
      </c>
      <c r="C1148" s="15">
        <v>12</v>
      </c>
      <c r="D1148" s="18">
        <v>8</v>
      </c>
      <c r="E1148" s="15">
        <v>474</v>
      </c>
      <c r="F1148" s="19" t="s">
        <v>3662</v>
      </c>
      <c r="G1148" s="16" t="s">
        <v>3663</v>
      </c>
      <c r="H1148" s="17"/>
      <c r="I1148" s="115" t="str">
        <f t="shared" ca="1" si="175"/>
        <v>.</v>
      </c>
      <c r="J1148" s="16" t="s">
        <v>2856</v>
      </c>
      <c r="K1148" s="16" t="s">
        <v>1194</v>
      </c>
      <c r="L1148" s="16" t="s">
        <v>2857</v>
      </c>
      <c r="M1148" s="16" t="s">
        <v>1302</v>
      </c>
      <c r="N1148" s="15">
        <v>15</v>
      </c>
      <c r="O1148" s="15">
        <v>1980</v>
      </c>
      <c r="P1148" s="15">
        <v>6</v>
      </c>
      <c r="Q1148" s="16" t="s">
        <v>1944</v>
      </c>
      <c r="R1148" s="18" t="s">
        <v>1080</v>
      </c>
      <c r="S1148" s="54" t="s">
        <v>3634</v>
      </c>
      <c r="T1148" s="54"/>
      <c r="U1148" s="69">
        <v>467</v>
      </c>
      <c r="V1148" s="45" t="str">
        <f t="shared" si="177"/>
        <v>児童・生徒の体力発達における生態学的分析</v>
      </c>
      <c r="W1148" s="70"/>
      <c r="X1148" s="88">
        <v>1138</v>
      </c>
      <c r="Y1148" s="66"/>
      <c r="Z1148" s="16"/>
    </row>
    <row r="1149" spans="1:26" s="12" customFormat="1" ht="13.5" hidden="1" customHeight="1">
      <c r="A1149" s="18">
        <v>35</v>
      </c>
      <c r="B1149" s="15">
        <v>1980</v>
      </c>
      <c r="C1149" s="15">
        <v>12</v>
      </c>
      <c r="D1149" s="18">
        <v>8</v>
      </c>
      <c r="E1149" s="15">
        <v>474</v>
      </c>
      <c r="F1149" s="19" t="s">
        <v>3664</v>
      </c>
      <c r="G1149" s="16" t="s">
        <v>3665</v>
      </c>
      <c r="H1149" s="17"/>
      <c r="I1149" s="115" t="str">
        <f t="shared" ca="1" si="175"/>
        <v>.</v>
      </c>
      <c r="J1149" s="16" t="s">
        <v>2856</v>
      </c>
      <c r="K1149" s="16" t="s">
        <v>1194</v>
      </c>
      <c r="L1149" s="16" t="s">
        <v>2857</v>
      </c>
      <c r="M1149" s="16" t="s">
        <v>1302</v>
      </c>
      <c r="N1149" s="15">
        <v>15</v>
      </c>
      <c r="O1149" s="15">
        <v>1980</v>
      </c>
      <c r="P1149" s="15">
        <v>6</v>
      </c>
      <c r="Q1149" s="16" t="s">
        <v>1944</v>
      </c>
      <c r="R1149" s="18" t="s">
        <v>1080</v>
      </c>
      <c r="S1149" s="54" t="s">
        <v>3634</v>
      </c>
      <c r="T1149" s="54"/>
      <c r="U1149" s="69">
        <v>467</v>
      </c>
      <c r="V1149" s="45" t="str">
        <f t="shared" si="177"/>
        <v>中高年者の体力づくりに関する意識</v>
      </c>
      <c r="W1149" s="70"/>
      <c r="X1149" s="88">
        <v>1139</v>
      </c>
      <c r="Y1149" s="66"/>
      <c r="Z1149" s="16"/>
    </row>
    <row r="1150" spans="1:26" s="12" customFormat="1" ht="13.5" hidden="1" customHeight="1">
      <c r="A1150" s="18">
        <v>35</v>
      </c>
      <c r="B1150" s="15">
        <v>1980</v>
      </c>
      <c r="C1150" s="15">
        <v>12</v>
      </c>
      <c r="D1150" s="18">
        <v>8</v>
      </c>
      <c r="E1150" s="15">
        <v>474</v>
      </c>
      <c r="F1150" s="19" t="s">
        <v>2858</v>
      </c>
      <c r="G1150" s="16" t="s">
        <v>2916</v>
      </c>
      <c r="H1150" s="17"/>
      <c r="I1150" s="115" t="str">
        <f t="shared" ca="1" si="175"/>
        <v>.</v>
      </c>
      <c r="J1150" s="16" t="s">
        <v>2856</v>
      </c>
      <c r="K1150" s="16" t="s">
        <v>1194</v>
      </c>
      <c r="L1150" s="16" t="s">
        <v>2857</v>
      </c>
      <c r="M1150" s="16" t="s">
        <v>7078</v>
      </c>
      <c r="N1150" s="15">
        <v>15</v>
      </c>
      <c r="O1150" s="15">
        <v>1980</v>
      </c>
      <c r="P1150" s="15">
        <v>6</v>
      </c>
      <c r="Q1150" s="16" t="s">
        <v>1944</v>
      </c>
      <c r="R1150" s="18" t="s">
        <v>1080</v>
      </c>
      <c r="S1150" s="54" t="s">
        <v>3634</v>
      </c>
      <c r="T1150" s="54"/>
      <c r="U1150" s="69">
        <v>467</v>
      </c>
      <c r="V1150" s="45" t="str">
        <f t="shared" si="177"/>
        <v>[概要]司会のまとめ</v>
      </c>
      <c r="W1150" s="70"/>
      <c r="X1150" s="88">
        <v>1140</v>
      </c>
      <c r="Y1150" s="66"/>
      <c r="Z1150" s="16"/>
    </row>
    <row r="1151" spans="1:26" s="12" customFormat="1" ht="13.5" hidden="1" customHeight="1">
      <c r="A1151" s="18">
        <v>35</v>
      </c>
      <c r="B1151" s="15">
        <v>1980</v>
      </c>
      <c r="C1151" s="15">
        <v>12</v>
      </c>
      <c r="D1151" s="18">
        <v>9</v>
      </c>
      <c r="E1151" s="15">
        <v>475</v>
      </c>
      <c r="F1151" s="19" t="s">
        <v>3666</v>
      </c>
      <c r="G1151" s="16" t="s">
        <v>3667</v>
      </c>
      <c r="H1151" s="17"/>
      <c r="I1151" s="115" t="str">
        <f t="shared" ca="1" si="175"/>
        <v>.</v>
      </c>
      <c r="J1151" s="16" t="s">
        <v>2856</v>
      </c>
      <c r="K1151" s="16" t="s">
        <v>1194</v>
      </c>
      <c r="L1151" s="16" t="s">
        <v>2857</v>
      </c>
      <c r="M1151" s="16" t="s">
        <v>1302</v>
      </c>
      <c r="N1151" s="15">
        <v>15</v>
      </c>
      <c r="O1151" s="15">
        <v>1980</v>
      </c>
      <c r="P1151" s="15">
        <v>6</v>
      </c>
      <c r="Q1151" s="16" t="s">
        <v>1944</v>
      </c>
      <c r="R1151" s="18" t="s">
        <v>1080</v>
      </c>
      <c r="S1151" s="54" t="s">
        <v>3634</v>
      </c>
      <c r="T1151" s="54"/>
      <c r="U1151" s="69">
        <v>467</v>
      </c>
      <c r="V1151" s="45" t="str">
        <f t="shared" si="177"/>
        <v>身体計測と脊柱前後屈度測定とからみた老化進行度の地域社会的比較</v>
      </c>
      <c r="W1151" s="70"/>
      <c r="X1151" s="88">
        <v>1141</v>
      </c>
      <c r="Y1151" s="66"/>
      <c r="Z1151" s="16"/>
    </row>
    <row r="1152" spans="1:26" s="12" customFormat="1" ht="13.5" hidden="1" customHeight="1">
      <c r="A1152" s="18">
        <v>35</v>
      </c>
      <c r="B1152" s="15">
        <v>1980</v>
      </c>
      <c r="C1152" s="15">
        <v>12</v>
      </c>
      <c r="D1152" s="18">
        <v>9</v>
      </c>
      <c r="E1152" s="15">
        <v>475</v>
      </c>
      <c r="F1152" s="19" t="s">
        <v>3668</v>
      </c>
      <c r="G1152" s="16" t="s">
        <v>3669</v>
      </c>
      <c r="H1152" s="17"/>
      <c r="I1152" s="115" t="str">
        <f t="shared" ca="1" si="175"/>
        <v>.</v>
      </c>
      <c r="J1152" s="16" t="s">
        <v>2856</v>
      </c>
      <c r="K1152" s="16" t="s">
        <v>1194</v>
      </c>
      <c r="L1152" s="16" t="s">
        <v>2857</v>
      </c>
      <c r="M1152" s="16" t="s">
        <v>1302</v>
      </c>
      <c r="N1152" s="15">
        <v>15</v>
      </c>
      <c r="O1152" s="15">
        <v>1980</v>
      </c>
      <c r="P1152" s="15">
        <v>6</v>
      </c>
      <c r="Q1152" s="16" t="s">
        <v>1944</v>
      </c>
      <c r="R1152" s="18" t="s">
        <v>1080</v>
      </c>
      <c r="S1152" s="54" t="s">
        <v>3634</v>
      </c>
      <c r="T1152" s="54"/>
      <c r="U1152" s="69">
        <v>467</v>
      </c>
      <c r="V1152" s="45" t="str">
        <f t="shared" si="177"/>
        <v>生年別にみた中足骨の不透明横線</v>
      </c>
      <c r="W1152" s="70"/>
      <c r="X1152" s="88">
        <v>1142</v>
      </c>
      <c r="Y1152" s="66"/>
      <c r="Z1152" s="16"/>
    </row>
    <row r="1153" spans="1:26" s="12" customFormat="1" ht="13.5" hidden="1" customHeight="1">
      <c r="A1153" s="18">
        <v>35</v>
      </c>
      <c r="B1153" s="15">
        <v>1980</v>
      </c>
      <c r="C1153" s="15">
        <v>12</v>
      </c>
      <c r="D1153" s="18">
        <v>9</v>
      </c>
      <c r="E1153" s="15">
        <v>475</v>
      </c>
      <c r="F1153" s="19" t="s">
        <v>3670</v>
      </c>
      <c r="G1153" s="16" t="s">
        <v>3671</v>
      </c>
      <c r="H1153" s="17"/>
      <c r="I1153" s="115" t="str">
        <f t="shared" ca="1" si="175"/>
        <v>.</v>
      </c>
      <c r="J1153" s="16" t="s">
        <v>2856</v>
      </c>
      <c r="K1153" s="16" t="s">
        <v>1194</v>
      </c>
      <c r="L1153" s="16" t="s">
        <v>2857</v>
      </c>
      <c r="M1153" s="16" t="s">
        <v>1302</v>
      </c>
      <c r="N1153" s="15">
        <v>15</v>
      </c>
      <c r="O1153" s="15">
        <v>1980</v>
      </c>
      <c r="P1153" s="15">
        <v>6</v>
      </c>
      <c r="Q1153" s="16" t="s">
        <v>1944</v>
      </c>
      <c r="R1153" s="18" t="s">
        <v>1080</v>
      </c>
      <c r="S1153" s="54" t="s">
        <v>3634</v>
      </c>
      <c r="T1153" s="54"/>
      <c r="U1153" s="69">
        <v>467</v>
      </c>
      <c r="V1153" s="45" t="str">
        <f t="shared" si="177"/>
        <v>足圧中心位置と立位姿勢の安定性との関係について</v>
      </c>
      <c r="W1153" s="70"/>
      <c r="X1153" s="88">
        <v>1143</v>
      </c>
      <c r="Y1153" s="66"/>
      <c r="Z1153" s="16"/>
    </row>
    <row r="1154" spans="1:26" s="12" customFormat="1" ht="13.5" hidden="1" customHeight="1">
      <c r="A1154" s="18">
        <v>35</v>
      </c>
      <c r="B1154" s="15">
        <v>1980</v>
      </c>
      <c r="C1154" s="15">
        <v>12</v>
      </c>
      <c r="D1154" s="18">
        <v>9</v>
      </c>
      <c r="E1154" s="15">
        <v>475</v>
      </c>
      <c r="F1154" s="19" t="s">
        <v>2858</v>
      </c>
      <c r="G1154" s="16" t="s">
        <v>3476</v>
      </c>
      <c r="H1154" s="17"/>
      <c r="I1154" s="115" t="str">
        <f t="shared" ca="1" si="175"/>
        <v>.</v>
      </c>
      <c r="J1154" s="16" t="s">
        <v>2856</v>
      </c>
      <c r="K1154" s="16" t="s">
        <v>1194</v>
      </c>
      <c r="L1154" s="16" t="s">
        <v>2857</v>
      </c>
      <c r="M1154" s="16" t="s">
        <v>7078</v>
      </c>
      <c r="N1154" s="15">
        <v>15</v>
      </c>
      <c r="O1154" s="15">
        <v>1980</v>
      </c>
      <c r="P1154" s="15">
        <v>6</v>
      </c>
      <c r="Q1154" s="16" t="s">
        <v>1944</v>
      </c>
      <c r="R1154" s="18" t="s">
        <v>1080</v>
      </c>
      <c r="S1154" s="54" t="s">
        <v>3634</v>
      </c>
      <c r="T1154" s="54"/>
      <c r="U1154" s="69">
        <v>467</v>
      </c>
      <c r="V1154" s="45" t="str">
        <f t="shared" si="177"/>
        <v>[概要]司会のまとめ</v>
      </c>
      <c r="W1154" s="70"/>
      <c r="X1154" s="88">
        <v>1144</v>
      </c>
      <c r="Y1154" s="66"/>
      <c r="Z1154" s="16"/>
    </row>
    <row r="1155" spans="1:26" s="12" customFormat="1" ht="13.5" hidden="1" customHeight="1">
      <c r="A1155" s="18">
        <v>35</v>
      </c>
      <c r="B1155" s="15">
        <v>1980</v>
      </c>
      <c r="C1155" s="15">
        <v>12</v>
      </c>
      <c r="D1155" s="18">
        <v>9</v>
      </c>
      <c r="E1155" s="15">
        <v>475</v>
      </c>
      <c r="F1155" s="19" t="s">
        <v>1105</v>
      </c>
      <c r="G1155" s="16" t="s">
        <v>6965</v>
      </c>
      <c r="H1155" s="22"/>
      <c r="I1155" s="115" t="str">
        <f t="shared" ca="1" si="175"/>
        <v>.</v>
      </c>
      <c r="J1155" s="21" t="s">
        <v>1287</v>
      </c>
      <c r="K1155" s="16" t="s">
        <v>1194</v>
      </c>
      <c r="L1155" s="16" t="s">
        <v>7004</v>
      </c>
      <c r="M1155" s="16" t="s">
        <v>1302</v>
      </c>
      <c r="N1155" s="15">
        <v>15</v>
      </c>
      <c r="O1155" s="15">
        <v>1980</v>
      </c>
      <c r="P1155" s="15">
        <v>6</v>
      </c>
      <c r="Q1155" s="16" t="s">
        <v>1944</v>
      </c>
      <c r="R1155" s="18" t="s">
        <v>1080</v>
      </c>
      <c r="S1155" s="54" t="s">
        <v>3634</v>
      </c>
      <c r="T1155" s="54"/>
      <c r="U1155" s="69">
        <v>467</v>
      </c>
      <c r="V1155" s="45" t="str">
        <f t="shared" si="177"/>
        <v>働態学的立場からみた左右性</v>
      </c>
      <c r="W1155" s="70"/>
      <c r="X1155" s="88">
        <v>1145</v>
      </c>
      <c r="Y1155" s="66"/>
      <c r="Z1155" s="16"/>
    </row>
    <row r="1156" spans="1:26" s="12" customFormat="1" ht="13.5" hidden="1" customHeight="1">
      <c r="A1156" s="18">
        <v>35</v>
      </c>
      <c r="B1156" s="15">
        <v>1980</v>
      </c>
      <c r="C1156" s="15">
        <v>12</v>
      </c>
      <c r="D1156" s="18">
        <v>9</v>
      </c>
      <c r="E1156" s="15">
        <v>475</v>
      </c>
      <c r="F1156" s="19" t="s">
        <v>3672</v>
      </c>
      <c r="G1156" s="16" t="s">
        <v>3673</v>
      </c>
      <c r="H1156" s="17" t="s">
        <v>1105</v>
      </c>
      <c r="I1156" s="115" t="str">
        <f t="shared" ca="1" si="175"/>
        <v>.</v>
      </c>
      <c r="J1156" s="21" t="s">
        <v>1287</v>
      </c>
      <c r="K1156" s="16" t="s">
        <v>1194</v>
      </c>
      <c r="L1156" s="16" t="s">
        <v>2918</v>
      </c>
      <c r="M1156" s="16" t="s">
        <v>1302</v>
      </c>
      <c r="N1156" s="15">
        <v>15</v>
      </c>
      <c r="O1156" s="15">
        <v>1980</v>
      </c>
      <c r="P1156" s="15">
        <v>6</v>
      </c>
      <c r="Q1156" s="16" t="s">
        <v>1944</v>
      </c>
      <c r="R1156" s="18" t="s">
        <v>1080</v>
      </c>
      <c r="S1156" s="54" t="s">
        <v>3634</v>
      </c>
      <c r="T1156" s="54"/>
      <c r="U1156" s="69">
        <v>467</v>
      </c>
      <c r="V1156" s="45" t="str">
        <f t="shared" si="177"/>
        <v>働態学的立場からみた左右性利き手・利き足に関する一般的問題</v>
      </c>
      <c r="W1156" s="70"/>
      <c r="X1156" s="88">
        <v>1146</v>
      </c>
      <c r="Y1156" s="66"/>
      <c r="Z1156" s="16"/>
    </row>
    <row r="1157" spans="1:26" s="12" customFormat="1" ht="13.5" hidden="1" customHeight="1">
      <c r="A1157" s="18">
        <v>35</v>
      </c>
      <c r="B1157" s="15">
        <v>1980</v>
      </c>
      <c r="C1157" s="15">
        <v>12</v>
      </c>
      <c r="D1157" s="18">
        <v>9</v>
      </c>
      <c r="E1157" s="15">
        <v>475</v>
      </c>
      <c r="F1157" s="19" t="s">
        <v>3674</v>
      </c>
      <c r="G1157" s="16" t="s">
        <v>3675</v>
      </c>
      <c r="H1157" s="17" t="s">
        <v>1105</v>
      </c>
      <c r="I1157" s="115" t="str">
        <f t="shared" ca="1" si="175"/>
        <v>.</v>
      </c>
      <c r="J1157" s="21" t="s">
        <v>1287</v>
      </c>
      <c r="K1157" s="16" t="s">
        <v>1194</v>
      </c>
      <c r="L1157" s="16" t="s">
        <v>2918</v>
      </c>
      <c r="M1157" s="16" t="s">
        <v>1302</v>
      </c>
      <c r="N1157" s="15">
        <v>15</v>
      </c>
      <c r="O1157" s="15">
        <v>1980</v>
      </c>
      <c r="P1157" s="15">
        <v>6</v>
      </c>
      <c r="Q1157" s="16" t="s">
        <v>1944</v>
      </c>
      <c r="R1157" s="18" t="s">
        <v>1080</v>
      </c>
      <c r="S1157" s="54" t="s">
        <v>3634</v>
      </c>
      <c r="T1157" s="54"/>
      <c r="U1157" s="69">
        <v>467</v>
      </c>
      <c r="V1157" s="45" t="str">
        <f t="shared" si="177"/>
        <v>働態学的立場からみた左右性動作の中枢プログラムとその制御</v>
      </c>
      <c r="W1157" s="70"/>
      <c r="X1157" s="88">
        <v>1147</v>
      </c>
      <c r="Y1157" s="66"/>
      <c r="Z1157" s="16"/>
    </row>
    <row r="1158" spans="1:26" s="12" customFormat="1" ht="13.5" hidden="1" customHeight="1">
      <c r="A1158" s="18">
        <v>35</v>
      </c>
      <c r="B1158" s="15">
        <v>1980</v>
      </c>
      <c r="C1158" s="15">
        <v>12</v>
      </c>
      <c r="D1158" s="18">
        <v>9</v>
      </c>
      <c r="E1158" s="15">
        <v>475</v>
      </c>
      <c r="F1158" s="19" t="s">
        <v>3676</v>
      </c>
      <c r="G1158" s="16" t="s">
        <v>3677</v>
      </c>
      <c r="H1158" s="17" t="s">
        <v>1105</v>
      </c>
      <c r="I1158" s="115" t="str">
        <f t="shared" ca="1" si="175"/>
        <v>.</v>
      </c>
      <c r="J1158" s="21" t="s">
        <v>1287</v>
      </c>
      <c r="K1158" s="16" t="s">
        <v>1194</v>
      </c>
      <c r="L1158" s="16" t="s">
        <v>2918</v>
      </c>
      <c r="M1158" s="16" t="s">
        <v>1302</v>
      </c>
      <c r="N1158" s="15">
        <v>15</v>
      </c>
      <c r="O1158" s="15">
        <v>1980</v>
      </c>
      <c r="P1158" s="15">
        <v>6</v>
      </c>
      <c r="Q1158" s="16" t="s">
        <v>1944</v>
      </c>
      <c r="R1158" s="18" t="s">
        <v>1080</v>
      </c>
      <c r="S1158" s="54" t="s">
        <v>3634</v>
      </c>
      <c r="T1158" s="54"/>
      <c r="U1158" s="69">
        <v>467</v>
      </c>
      <c r="V1158" s="45" t="str">
        <f t="shared" si="177"/>
        <v>働態学的立場からみた左右性霊長類の一側優位現象　−利き手を中心に−</v>
      </c>
      <c r="W1158" s="70"/>
      <c r="X1158" s="88">
        <v>1148</v>
      </c>
      <c r="Y1158" s="66"/>
      <c r="Z1158" s="16"/>
    </row>
    <row r="1159" spans="1:26" s="12" customFormat="1" ht="13.5" hidden="1" customHeight="1">
      <c r="A1159" s="18">
        <v>35</v>
      </c>
      <c r="B1159" s="15">
        <v>1980</v>
      </c>
      <c r="C1159" s="15">
        <v>12</v>
      </c>
      <c r="D1159" s="18">
        <v>9</v>
      </c>
      <c r="E1159" s="15">
        <v>475</v>
      </c>
      <c r="F1159" s="19" t="s">
        <v>3678</v>
      </c>
      <c r="G1159" s="16" t="s">
        <v>3679</v>
      </c>
      <c r="H1159" s="17" t="s">
        <v>1105</v>
      </c>
      <c r="I1159" s="115" t="str">
        <f t="shared" ca="1" si="175"/>
        <v>.</v>
      </c>
      <c r="J1159" s="21" t="s">
        <v>1287</v>
      </c>
      <c r="K1159" s="16" t="s">
        <v>1194</v>
      </c>
      <c r="L1159" s="16" t="s">
        <v>2918</v>
      </c>
      <c r="M1159" s="16" t="s">
        <v>1302</v>
      </c>
      <c r="N1159" s="15">
        <v>15</v>
      </c>
      <c r="O1159" s="15">
        <v>1980</v>
      </c>
      <c r="P1159" s="15">
        <v>6</v>
      </c>
      <c r="Q1159" s="16" t="s">
        <v>1944</v>
      </c>
      <c r="R1159" s="18" t="s">
        <v>1080</v>
      </c>
      <c r="S1159" s="54" t="s">
        <v>3634</v>
      </c>
      <c r="T1159" s="54"/>
      <c r="U1159" s="69">
        <v>467</v>
      </c>
      <c r="V1159" s="45" t="str">
        <f t="shared" si="177"/>
        <v>働態学的立場からみた左右性競技における左まわり・右まわりについて</v>
      </c>
      <c r="W1159" s="70"/>
      <c r="X1159" s="88">
        <v>1149</v>
      </c>
      <c r="Y1159" s="66"/>
      <c r="Z1159" s="16"/>
    </row>
    <row r="1160" spans="1:26" s="12" customFormat="1" ht="13.5" hidden="1" customHeight="1">
      <c r="A1160" s="18">
        <v>35</v>
      </c>
      <c r="B1160" s="15">
        <v>1980</v>
      </c>
      <c r="C1160" s="15">
        <v>12</v>
      </c>
      <c r="D1160" s="18">
        <v>9</v>
      </c>
      <c r="E1160" s="15">
        <v>475</v>
      </c>
      <c r="F1160" s="19" t="s">
        <v>3680</v>
      </c>
      <c r="G1160" s="16" t="s">
        <v>3681</v>
      </c>
      <c r="H1160" s="17" t="s">
        <v>1105</v>
      </c>
      <c r="I1160" s="115" t="str">
        <f t="shared" ca="1" si="175"/>
        <v>.</v>
      </c>
      <c r="J1160" s="21" t="s">
        <v>1287</v>
      </c>
      <c r="K1160" s="16" t="s">
        <v>1194</v>
      </c>
      <c r="L1160" s="16" t="s">
        <v>2918</v>
      </c>
      <c r="M1160" s="16" t="s">
        <v>1302</v>
      </c>
      <c r="N1160" s="15">
        <v>15</v>
      </c>
      <c r="O1160" s="15">
        <v>1980</v>
      </c>
      <c r="P1160" s="15">
        <v>6</v>
      </c>
      <c r="Q1160" s="16" t="s">
        <v>1944</v>
      </c>
      <c r="R1160" s="18" t="s">
        <v>1080</v>
      </c>
      <c r="S1160" s="54" t="s">
        <v>3634</v>
      </c>
      <c r="T1160" s="54"/>
      <c r="U1160" s="69">
        <v>467</v>
      </c>
      <c r="V1160" s="45" t="str">
        <f t="shared" si="177"/>
        <v>働態学的立場からみた左右性自動車運転者の右ハンドル・左ハンドルの好みについて</v>
      </c>
      <c r="W1160" s="70"/>
      <c r="X1160" s="88">
        <v>1150</v>
      </c>
      <c r="Y1160" s="66"/>
      <c r="Z1160" s="16"/>
    </row>
    <row r="1161" spans="1:26" s="12" customFormat="1" ht="13.5" hidden="1" customHeight="1">
      <c r="A1161" s="18">
        <v>35</v>
      </c>
      <c r="B1161" s="15">
        <v>1980</v>
      </c>
      <c r="C1161" s="15">
        <v>12</v>
      </c>
      <c r="D1161" s="18">
        <v>9</v>
      </c>
      <c r="E1161" s="15">
        <v>475</v>
      </c>
      <c r="F1161" s="18" t="s">
        <v>7017</v>
      </c>
      <c r="G1161" s="16" t="s">
        <v>2958</v>
      </c>
      <c r="H1161" s="17" t="s">
        <v>1105</v>
      </c>
      <c r="I1161" s="115" t="str">
        <f t="shared" ca="1" si="175"/>
        <v>.</v>
      </c>
      <c r="J1161" s="21" t="s">
        <v>1287</v>
      </c>
      <c r="K1161" s="16" t="s">
        <v>1194</v>
      </c>
      <c r="L1161" s="16" t="s">
        <v>2918</v>
      </c>
      <c r="M1161" s="16" t="s">
        <v>7078</v>
      </c>
      <c r="N1161" s="15">
        <v>15</v>
      </c>
      <c r="O1161" s="15">
        <v>1980</v>
      </c>
      <c r="P1161" s="15">
        <v>6</v>
      </c>
      <c r="Q1161" s="16" t="s">
        <v>1944</v>
      </c>
      <c r="R1161" s="18" t="s">
        <v>1080</v>
      </c>
      <c r="S1161" s="54" t="s">
        <v>3634</v>
      </c>
      <c r="T1161" s="54"/>
      <c r="U1161" s="69">
        <v>467</v>
      </c>
      <c r="V1161" s="45" t="str">
        <f t="shared" si="177"/>
        <v>働態学的立場からみた左右性働態学的立場からみた左右性：司会のまとめ</v>
      </c>
      <c r="W1161" s="70"/>
      <c r="X1161" s="88">
        <v>1151</v>
      </c>
      <c r="Y1161" s="66"/>
      <c r="Z1161" s="16"/>
    </row>
    <row r="1162" spans="1:26" s="12" customFormat="1" ht="13.5" hidden="1" customHeight="1">
      <c r="A1162" s="18">
        <v>35</v>
      </c>
      <c r="B1162" s="15">
        <v>1980</v>
      </c>
      <c r="C1162" s="15">
        <v>12</v>
      </c>
      <c r="D1162" s="18">
        <v>10</v>
      </c>
      <c r="E1162" s="15">
        <v>476</v>
      </c>
      <c r="F1162" s="19" t="s">
        <v>1106</v>
      </c>
      <c r="G1162" s="16" t="s">
        <v>6966</v>
      </c>
      <c r="H1162" s="22"/>
      <c r="I1162" s="115" t="str">
        <f t="shared" ca="1" si="175"/>
        <v>.</v>
      </c>
      <c r="J1162" s="21" t="s">
        <v>1287</v>
      </c>
      <c r="K1162" s="16" t="s">
        <v>1194</v>
      </c>
      <c r="L1162" s="16" t="s">
        <v>7004</v>
      </c>
      <c r="M1162" s="16" t="s">
        <v>1302</v>
      </c>
      <c r="N1162" s="15">
        <v>15</v>
      </c>
      <c r="O1162" s="15">
        <v>1980</v>
      </c>
      <c r="P1162" s="15">
        <v>6</v>
      </c>
      <c r="Q1162" s="16" t="s">
        <v>1944</v>
      </c>
      <c r="R1162" s="18" t="s">
        <v>1080</v>
      </c>
      <c r="S1162" s="54" t="s">
        <v>3634</v>
      </c>
      <c r="T1162" s="54"/>
      <c r="U1162" s="69">
        <v>467</v>
      </c>
      <c r="V1162" s="45" t="str">
        <f t="shared" si="177"/>
        <v>働態学的立場からみた女性と男性</v>
      </c>
      <c r="W1162" s="70"/>
      <c r="X1162" s="88">
        <v>1152</v>
      </c>
      <c r="Y1162" s="66"/>
      <c r="Z1162" s="16"/>
    </row>
    <row r="1163" spans="1:26" s="12" customFormat="1" ht="13.5" hidden="1" customHeight="1">
      <c r="A1163" s="18">
        <v>35</v>
      </c>
      <c r="B1163" s="15">
        <v>1980</v>
      </c>
      <c r="C1163" s="15">
        <v>12</v>
      </c>
      <c r="D1163" s="18">
        <v>10</v>
      </c>
      <c r="E1163" s="15">
        <v>476</v>
      </c>
      <c r="F1163" s="19" t="s">
        <v>3682</v>
      </c>
      <c r="G1163" s="16" t="s">
        <v>3683</v>
      </c>
      <c r="H1163" s="17" t="s">
        <v>1106</v>
      </c>
      <c r="I1163" s="115" t="str">
        <f t="shared" ca="1" si="175"/>
        <v>.</v>
      </c>
      <c r="J1163" s="21" t="s">
        <v>1287</v>
      </c>
      <c r="K1163" s="16" t="s">
        <v>1194</v>
      </c>
      <c r="L1163" s="16" t="s">
        <v>2918</v>
      </c>
      <c r="M1163" s="16" t="s">
        <v>1302</v>
      </c>
      <c r="N1163" s="15">
        <v>15</v>
      </c>
      <c r="O1163" s="15">
        <v>1980</v>
      </c>
      <c r="P1163" s="15">
        <v>6</v>
      </c>
      <c r="Q1163" s="16" t="s">
        <v>1944</v>
      </c>
      <c r="R1163" s="18" t="s">
        <v>1080</v>
      </c>
      <c r="S1163" s="54" t="s">
        <v>3634</v>
      </c>
      <c r="T1163" s="54"/>
      <c r="U1163" s="69">
        <v>467</v>
      </c>
      <c r="V1163" s="45" t="str">
        <f t="shared" si="177"/>
        <v>働態学的立場からみた女性と男性女のからだ、男のからだ</v>
      </c>
      <c r="W1163" s="70"/>
      <c r="X1163" s="88">
        <v>1153</v>
      </c>
      <c r="Y1163" s="66"/>
      <c r="Z1163" s="16"/>
    </row>
    <row r="1164" spans="1:26" s="12" customFormat="1" ht="13.5" hidden="1" customHeight="1">
      <c r="A1164" s="18">
        <v>35</v>
      </c>
      <c r="B1164" s="15">
        <v>1980</v>
      </c>
      <c r="C1164" s="15">
        <v>12</v>
      </c>
      <c r="D1164" s="18">
        <v>10</v>
      </c>
      <c r="E1164" s="15">
        <v>476</v>
      </c>
      <c r="F1164" s="19" t="s">
        <v>3684</v>
      </c>
      <c r="G1164" s="16" t="s">
        <v>3685</v>
      </c>
      <c r="H1164" s="17" t="s">
        <v>1106</v>
      </c>
      <c r="I1164" s="115" t="str">
        <f t="shared" ref="I1164:I1227" ca="1" si="178">IF(OR($S$1,IF($N$2,OFFSET($O$2,0,ISERROR(FIND($F$2,OFFSET($G1164,0,$T$2)))+$S$2),0)+IF($N$3,OFFSET($O$3,0,ISERROR(FIND($F$3,OFFSET($G1164,0,$T$3)))+$S$3),0)+IF($N$4,OFFSET($O$4,0,ISERROR(FIND($F$4,OFFSET($G1164,0,$T$4)))+$S$4),0)+IF($N$5,OFFSET($O$5,0,ISERROR(FIND($F$5,OFFSET($G1164,0,$T$5)))+$S$5),0)+IF($N$6,OFFSET($O$6,0,ISERROR(FIND($F$6,OFFSET($G1164,0,$T$6)))+$S$6),0)+IF($N$7,OFFSET($O$7,0,ISERROR(FIND($F$7,OFFSET($G1164,0,$T$7)))+$S$7),0)+IF($N$8,OFFSET($O$8,0,ISERROR(FIND($F$8,OFFSET($G1164,0,$T$8)))+$S$8),0)&gt;$Y$1),$W$28,$W$29)</f>
        <v>.</v>
      </c>
      <c r="J1164" s="21" t="s">
        <v>1287</v>
      </c>
      <c r="K1164" s="16" t="s">
        <v>1194</v>
      </c>
      <c r="L1164" s="16" t="s">
        <v>2918</v>
      </c>
      <c r="M1164" s="16" t="s">
        <v>1302</v>
      </c>
      <c r="N1164" s="15">
        <v>15</v>
      </c>
      <c r="O1164" s="15">
        <v>1980</v>
      </c>
      <c r="P1164" s="15">
        <v>6</v>
      </c>
      <c r="Q1164" s="16" t="s">
        <v>1944</v>
      </c>
      <c r="R1164" s="18" t="s">
        <v>1080</v>
      </c>
      <c r="S1164" s="54" t="s">
        <v>3634</v>
      </c>
      <c r="T1164" s="54"/>
      <c r="U1164" s="69">
        <v>467</v>
      </c>
      <c r="V1164" s="45" t="str">
        <f t="shared" si="177"/>
        <v>働態学的立場からみた女性と男性女の衣裳と男の衣裳</v>
      </c>
      <c r="W1164" s="70"/>
      <c r="X1164" s="88">
        <v>1154</v>
      </c>
      <c r="Y1164" s="66"/>
      <c r="Z1164" s="16"/>
    </row>
    <row r="1165" spans="1:26" s="12" customFormat="1" ht="13.5" hidden="1" customHeight="1">
      <c r="A1165" s="18">
        <v>35</v>
      </c>
      <c r="B1165" s="15">
        <v>1980</v>
      </c>
      <c r="C1165" s="15">
        <v>12</v>
      </c>
      <c r="D1165" s="18">
        <v>10</v>
      </c>
      <c r="E1165" s="15">
        <v>476</v>
      </c>
      <c r="F1165" s="19" t="s">
        <v>3686</v>
      </c>
      <c r="G1165" s="16" t="s">
        <v>3687</v>
      </c>
      <c r="H1165" s="17" t="s">
        <v>1106</v>
      </c>
      <c r="I1165" s="115" t="str">
        <f t="shared" ca="1" si="178"/>
        <v>.</v>
      </c>
      <c r="J1165" s="21" t="s">
        <v>1287</v>
      </c>
      <c r="K1165" s="16" t="s">
        <v>1194</v>
      </c>
      <c r="L1165" s="16" t="s">
        <v>2918</v>
      </c>
      <c r="M1165" s="16" t="s">
        <v>1302</v>
      </c>
      <c r="N1165" s="15">
        <v>15</v>
      </c>
      <c r="O1165" s="15">
        <v>1980</v>
      </c>
      <c r="P1165" s="15">
        <v>6</v>
      </c>
      <c r="Q1165" s="16" t="s">
        <v>1944</v>
      </c>
      <c r="R1165" s="18" t="s">
        <v>1080</v>
      </c>
      <c r="S1165" s="54" t="s">
        <v>3634</v>
      </c>
      <c r="T1165" s="54"/>
      <c r="U1165" s="69">
        <v>467</v>
      </c>
      <c r="V1165" s="45" t="str">
        <f t="shared" si="177"/>
        <v>働態学的立場からみた女性と男性はたらきの上での男女差</v>
      </c>
      <c r="W1165" s="70"/>
      <c r="X1165" s="88">
        <v>1155</v>
      </c>
      <c r="Y1165" s="66"/>
      <c r="Z1165" s="16"/>
    </row>
    <row r="1166" spans="1:26" s="12" customFormat="1" ht="13.5" hidden="1" customHeight="1">
      <c r="A1166" s="18">
        <v>35</v>
      </c>
      <c r="B1166" s="15">
        <v>1980</v>
      </c>
      <c r="C1166" s="15">
        <v>12</v>
      </c>
      <c r="D1166" s="18">
        <v>10</v>
      </c>
      <c r="E1166" s="15">
        <v>476</v>
      </c>
      <c r="F1166" s="19" t="s">
        <v>3688</v>
      </c>
      <c r="G1166" s="16" t="s">
        <v>3689</v>
      </c>
      <c r="H1166" s="17" t="s">
        <v>1106</v>
      </c>
      <c r="I1166" s="115" t="str">
        <f t="shared" ca="1" si="178"/>
        <v>.</v>
      </c>
      <c r="J1166" s="21" t="s">
        <v>1287</v>
      </c>
      <c r="K1166" s="16" t="s">
        <v>1194</v>
      </c>
      <c r="L1166" s="16" t="s">
        <v>2918</v>
      </c>
      <c r="M1166" s="16" t="s">
        <v>1302</v>
      </c>
      <c r="N1166" s="15">
        <v>15</v>
      </c>
      <c r="O1166" s="15">
        <v>1980</v>
      </c>
      <c r="P1166" s="15">
        <v>6</v>
      </c>
      <c r="Q1166" s="16" t="s">
        <v>1944</v>
      </c>
      <c r="R1166" s="18" t="s">
        <v>1080</v>
      </c>
      <c r="S1166" s="54" t="s">
        <v>3634</v>
      </c>
      <c r="T1166" s="54"/>
      <c r="U1166" s="69">
        <v>467</v>
      </c>
      <c r="V1166" s="45" t="str">
        <f t="shared" si="177"/>
        <v>働態学的立場からみた女性と男性適応の男女差</v>
      </c>
      <c r="W1166" s="70"/>
      <c r="X1166" s="88">
        <v>1156</v>
      </c>
      <c r="Y1166" s="66"/>
      <c r="Z1166" s="16"/>
    </row>
    <row r="1167" spans="1:26" s="12" customFormat="1" ht="13.5" hidden="1" customHeight="1">
      <c r="A1167" s="18">
        <v>35</v>
      </c>
      <c r="B1167" s="15">
        <v>1980</v>
      </c>
      <c r="C1167" s="15">
        <v>12</v>
      </c>
      <c r="D1167" s="18">
        <v>10</v>
      </c>
      <c r="E1167" s="15">
        <v>476</v>
      </c>
      <c r="F1167" s="19" t="s">
        <v>3690</v>
      </c>
      <c r="G1167" s="16" t="s">
        <v>3691</v>
      </c>
      <c r="H1167" s="17" t="s">
        <v>1106</v>
      </c>
      <c r="I1167" s="115" t="str">
        <f t="shared" ca="1" si="178"/>
        <v>.</v>
      </c>
      <c r="J1167" s="21" t="s">
        <v>1287</v>
      </c>
      <c r="K1167" s="16" t="s">
        <v>1194</v>
      </c>
      <c r="L1167" s="16" t="s">
        <v>2918</v>
      </c>
      <c r="M1167" s="16" t="s">
        <v>1302</v>
      </c>
      <c r="N1167" s="15">
        <v>15</v>
      </c>
      <c r="O1167" s="15">
        <v>1980</v>
      </c>
      <c r="P1167" s="15">
        <v>6</v>
      </c>
      <c r="Q1167" s="16" t="s">
        <v>1944</v>
      </c>
      <c r="R1167" s="18" t="s">
        <v>1080</v>
      </c>
      <c r="S1167" s="54" t="s">
        <v>3634</v>
      </c>
      <c r="T1167" s="54"/>
      <c r="U1167" s="69">
        <v>467</v>
      </c>
      <c r="V1167" s="45" t="str">
        <f t="shared" si="177"/>
        <v>働態学的立場からみた女性と男性寿命の男女差</v>
      </c>
      <c r="W1167" s="70"/>
      <c r="X1167" s="88">
        <v>1157</v>
      </c>
      <c r="Y1167" s="66"/>
      <c r="Z1167" s="16"/>
    </row>
    <row r="1168" spans="1:26" s="12" customFormat="1" ht="13.5" hidden="1" customHeight="1">
      <c r="A1168" s="18">
        <v>35</v>
      </c>
      <c r="B1168" s="15">
        <v>1980</v>
      </c>
      <c r="C1168" s="15">
        <v>12</v>
      </c>
      <c r="D1168" s="18">
        <v>10</v>
      </c>
      <c r="E1168" s="15">
        <v>476</v>
      </c>
      <c r="F1168" s="18" t="s">
        <v>7018</v>
      </c>
      <c r="G1168" s="16" t="s">
        <v>2843</v>
      </c>
      <c r="H1168" s="17" t="s">
        <v>1106</v>
      </c>
      <c r="I1168" s="115" t="str">
        <f t="shared" ca="1" si="178"/>
        <v>.</v>
      </c>
      <c r="J1168" s="21" t="s">
        <v>1287</v>
      </c>
      <c r="K1168" s="16" t="s">
        <v>1194</v>
      </c>
      <c r="L1168" s="16" t="s">
        <v>2918</v>
      </c>
      <c r="M1168" s="16" t="s">
        <v>7078</v>
      </c>
      <c r="N1168" s="15">
        <v>15</v>
      </c>
      <c r="O1168" s="15">
        <v>1980</v>
      </c>
      <c r="P1168" s="15">
        <v>6</v>
      </c>
      <c r="Q1168" s="16" t="s">
        <v>1944</v>
      </c>
      <c r="R1168" s="18" t="s">
        <v>1080</v>
      </c>
      <c r="S1168" s="54" t="s">
        <v>3634</v>
      </c>
      <c r="T1168" s="54"/>
      <c r="U1168" s="69">
        <v>467</v>
      </c>
      <c r="V1168" s="45" t="str">
        <f t="shared" si="177"/>
        <v>働態学的立場からみた女性と男性働態学的立場からみた女性と男性：司会のまとめ</v>
      </c>
      <c r="W1168" s="70"/>
      <c r="X1168" s="88">
        <v>1158</v>
      </c>
      <c r="Y1168" s="66"/>
      <c r="Z1168" s="16"/>
    </row>
    <row r="1169" spans="1:26" ht="13.5" hidden="1" customHeight="1">
      <c r="A1169" s="29">
        <f ca="1">IF(LEN($J1169)&gt;0,IF($J1169="●",K1169,OFFSET(A1169,IF(LEN(OFFSET(A1169,-1,0))&gt;=1,-1,-2),0)),"")</f>
        <v>35</v>
      </c>
      <c r="B1169" s="32">
        <f t="shared" ref="B1169:C1173" ca="1" si="179">IF(LEN($J1169)&gt;0,IF($J1169="●",N1169,OFFSET(B1169,IF(LEN(OFFSET(B1169,-1,0))&gt;=1,-1,-2),0)),"")</f>
        <v>1980</v>
      </c>
      <c r="C1169" s="32">
        <f t="shared" ca="1" si="179"/>
        <v>12</v>
      </c>
      <c r="D1169" s="28">
        <v>11</v>
      </c>
      <c r="E1169" s="32">
        <f ca="1">IF(LEN($J1169)&gt;0,IF($J1169="●",U1169,IF(LEN(D1169)&gt;0,U1169+D1169-1,"")),"")</f>
        <v>477</v>
      </c>
      <c r="F1169" s="28" t="str">
        <f>IF(RIGHT(L1169,1)=$W$24,"",M1169&amp;$W$25)&amp;J1169&amp;$W$22&amp;K1169&amp;IF(AND(LEN(N1169)&gt;0,LEN(N1169)&lt;4)," 第"&amp;N1169&amp;$W$21,N1169)&amp;$W$23&amp;O1169&amp;"/"&amp;P1169&amp;IF(RIGHT(L1169,1)=$W$24,"/"&amp;Q1169,"")&amp;"、"&amp;S1169&amp;"、"&amp;R1169&amp;IF(LEN(H1169)&gt;0,$W$27&amp;H1169,"")&amp;IF(RIGHT(L1169,1)=$W$24,"",$W$26)</f>
        <v>開催記(大会．全 第15回　1980/6、熊本市民会館、熊本市)</v>
      </c>
      <c r="G1169" s="40" t="s">
        <v>1291</v>
      </c>
      <c r="H1169" s="41" t="s">
        <v>2820</v>
      </c>
      <c r="I1169" s="115" t="str">
        <f t="shared" ca="1" si="178"/>
        <v>.</v>
      </c>
      <c r="J1169" s="40" t="s">
        <v>252</v>
      </c>
      <c r="K1169" s="40" t="s">
        <v>1194</v>
      </c>
      <c r="L1169" s="40" t="s">
        <v>6949</v>
      </c>
      <c r="M1169" s="40" t="s">
        <v>313</v>
      </c>
      <c r="N1169" s="47">
        <v>15</v>
      </c>
      <c r="O1169" s="47">
        <v>1980</v>
      </c>
      <c r="P1169" s="47">
        <v>6</v>
      </c>
      <c r="Q1169" s="40" t="s">
        <v>1944</v>
      </c>
      <c r="R1169" s="40" t="s">
        <v>1080</v>
      </c>
      <c r="S1169" s="48" t="s">
        <v>1081</v>
      </c>
      <c r="T1169" s="48"/>
      <c r="U1169" s="31">
        <f ca="1">IF(LEN($J1169)&gt;0,IF($J1169="●",Q1169,OFFSET(U1169,IF(LEN(OFFSET(U1169,-1,0))&gt;=1,-1,-2),0)),"")</f>
        <v>467</v>
      </c>
      <c r="V1169" s="45" t="str">
        <f t="shared" si="177"/>
        <v>開催記(大会．全 第15回　1980/6、熊本市民会館、熊本市)</v>
      </c>
      <c r="W1169" s="51"/>
      <c r="X1169" s="88">
        <v>1159</v>
      </c>
      <c r="Y1169" s="65"/>
      <c r="Z1169" s="46"/>
    </row>
    <row r="1170" spans="1:26" ht="13.5" hidden="1" customHeight="1">
      <c r="A1170" s="29">
        <f ca="1">IF(LEN($J1170)&gt;0,IF($J1170="●",K1170,OFFSET(A1170,IF(LEN(OFFSET(A1170,-1,0))&gt;=1,-1,-2),0)),"")</f>
        <v>35</v>
      </c>
      <c r="B1170" s="32">
        <f t="shared" ca="1" si="179"/>
        <v>1980</v>
      </c>
      <c r="C1170" s="32">
        <f t="shared" ca="1" si="179"/>
        <v>12</v>
      </c>
      <c r="D1170" s="28">
        <v>11</v>
      </c>
      <c r="E1170" s="32">
        <f ca="1">IF(LEN($J1170)&gt;0,IF($J1170="●",U1170,IF(LEN(D1170)&gt;0,U1170+D1170-1,"")),"")</f>
        <v>477</v>
      </c>
      <c r="F1170" s="40" t="s">
        <v>1107</v>
      </c>
      <c r="G1170" s="40" t="s">
        <v>1357</v>
      </c>
      <c r="H1170" s="43"/>
      <c r="I1170" s="115" t="str">
        <f t="shared" ca="1" si="178"/>
        <v>.</v>
      </c>
      <c r="J1170" s="40" t="s">
        <v>252</v>
      </c>
      <c r="K1170" s="40" t="s">
        <v>1194</v>
      </c>
      <c r="L1170" s="40" t="s">
        <v>313</v>
      </c>
      <c r="M1170" s="40" t="s">
        <v>7586</v>
      </c>
      <c r="N1170" s="47">
        <v>15</v>
      </c>
      <c r="O1170" s="47">
        <v>1980</v>
      </c>
      <c r="P1170" s="47">
        <v>6</v>
      </c>
      <c r="Q1170" s="40" t="s">
        <v>1944</v>
      </c>
      <c r="R1170" s="40" t="s">
        <v>1080</v>
      </c>
      <c r="S1170" s="48" t="s">
        <v>1081</v>
      </c>
      <c r="T1170" s="48"/>
      <c r="U1170" s="31">
        <f ca="1">IF(LEN($J1170)&gt;0,IF($J1170="●",Q1170,OFFSET(U1170,IF(LEN(OFFSET(U1170,-1,0))&gt;=1,-1,-2),0)),"")</f>
        <v>467</v>
      </c>
      <c r="V1170" s="45" t="str">
        <f t="shared" si="177"/>
        <v>第15回大会のお世話をして</v>
      </c>
      <c r="W1170" s="51"/>
      <c r="X1170" s="88">
        <v>1160</v>
      </c>
      <c r="Y1170" s="65"/>
      <c r="Z1170" s="46"/>
    </row>
    <row r="1171" spans="1:26" ht="13.5" hidden="1" customHeight="1">
      <c r="A1171" s="29">
        <f ca="1">IF(LEN($J1171)&gt;0,IF($J1171="●",K1171,OFFSET(A1171,IF(LEN(OFFSET(A1171,-1,0))&gt;=1,-1,-2),0)),"")</f>
        <v>35</v>
      </c>
      <c r="B1171" s="32">
        <f t="shared" ca="1" si="179"/>
        <v>1980</v>
      </c>
      <c r="C1171" s="32">
        <f t="shared" ca="1" si="179"/>
        <v>12</v>
      </c>
      <c r="D1171" s="28">
        <v>12</v>
      </c>
      <c r="E1171" s="32">
        <f ca="1">IF(LEN($J1171)&gt;0,IF($J1171="●",U1171,IF(LEN(D1171)&gt;0,U1171+D1171-1,"")),"")</f>
        <v>478</v>
      </c>
      <c r="F1171" s="28" t="str">
        <f>IF(RIGHT(L1171,1)=$W$24,"",M1171&amp;$W$25)&amp;J1171&amp;$W$22&amp;K1171&amp;IF(AND(LEN(N1171)&gt;0,LEN(N1171)&lt;4)," 第"&amp;N1171&amp;$W$21,N1171)&amp;$W$23&amp;O1171&amp;"/"&amp;P1171&amp;IF(RIGHT(L1171,1)=$W$24,"/"&amp;Q1171,"")&amp;"、"&amp;S1171&amp;"、"&amp;R1171&amp;IF(LEN(H1171)&gt;0,$W$27&amp;H1171,"")&amp;IF(RIGHT(L1171,1)=$W$24,"",$W$26)</f>
        <v>研修・催事．夏季　1980/8/22-23、榛名山の家、榛名町/夏の合宿：ケーススタディをめぐって</v>
      </c>
      <c r="G1171" s="40" t="s">
        <v>1108</v>
      </c>
      <c r="H1171" s="43" t="s">
        <v>1112</v>
      </c>
      <c r="I1171" s="115" t="str">
        <f t="shared" ca="1" si="178"/>
        <v>.</v>
      </c>
      <c r="J1171" s="40" t="s">
        <v>7780</v>
      </c>
      <c r="K1171" s="40" t="s">
        <v>2165</v>
      </c>
      <c r="L1171" s="40" t="s">
        <v>7012</v>
      </c>
      <c r="M1171" s="40" t="s">
        <v>313</v>
      </c>
      <c r="N1171" s="47"/>
      <c r="O1171" s="47">
        <v>1980</v>
      </c>
      <c r="P1171" s="47">
        <v>8</v>
      </c>
      <c r="Q1171" s="40" t="s">
        <v>1113</v>
      </c>
      <c r="R1171" s="40" t="s">
        <v>1114</v>
      </c>
      <c r="S1171" s="48" t="s">
        <v>1115</v>
      </c>
      <c r="T1171" s="48"/>
      <c r="U1171" s="31">
        <f ca="1">IF(LEN($J1171)&gt;0,IF($J1171="●",Q1171,OFFSET(U1171,IF(LEN(OFFSET(U1171,-1,0))&gt;=1,-1,-2),0)),"")</f>
        <v>467</v>
      </c>
      <c r="V1171" s="45" t="str">
        <f t="shared" si="177"/>
        <v>夏の合宿：ケーススタディをめぐって研修・催事．夏季　1980/8/22-23、榛名山の家、榛名町/夏の合宿：ケーススタディをめぐって</v>
      </c>
      <c r="W1171" s="51"/>
      <c r="X1171" s="88">
        <v>1161</v>
      </c>
      <c r="Y1171" s="65"/>
      <c r="Z1171" s="46"/>
    </row>
    <row r="1172" spans="1:26" ht="13.5" hidden="1" customHeight="1">
      <c r="A1172" s="29">
        <f ca="1">IF(LEN($J1172)&gt;0,IF($J1172="●",K1172,OFFSET(A1172,IF(LEN(OFFSET(A1172,-1,0))&gt;=1,-1,-2),0)),"")</f>
        <v>35</v>
      </c>
      <c r="B1172" s="32">
        <f t="shared" ca="1" si="179"/>
        <v>1980</v>
      </c>
      <c r="C1172" s="32">
        <f t="shared" ca="1" si="179"/>
        <v>12</v>
      </c>
      <c r="D1172" s="28">
        <v>13</v>
      </c>
      <c r="E1172" s="32">
        <f ca="1">IF(LEN($J1172)&gt;0,IF($J1172="●",U1172,IF(LEN(D1172)&gt;0,U1172+D1172-1,"")),"")</f>
        <v>479</v>
      </c>
      <c r="F1172" s="28" t="str">
        <f>IF(RIGHT(L1172,1)=$W$24,"",M1172&amp;$W$25)&amp;J1172&amp;$W$22&amp;K1172&amp;IF(AND(LEN(N1172)&gt;0,LEN(N1172)&lt;4)," 第"&amp;N1172&amp;$W$21,N1172)&amp;$W$23&amp;O1172&amp;"/"&amp;P1172&amp;IF(RIGHT(L1172,1)=$W$24,"/"&amp;Q1172,"")&amp;"、"&amp;S1172&amp;"、"&amp;R1172&amp;IF(LEN(H1172)&gt;0,$W$27&amp;H1172,"")&amp;IF(RIGHT(L1172,1)=$W$24,"",$W$26)</f>
        <v>大会．東 第8回　1980/7/18、日本女子体育大学会議室）、東京都</v>
      </c>
      <c r="G1172" s="40" t="s">
        <v>1451</v>
      </c>
      <c r="H1172" s="41" t="s">
        <v>2820</v>
      </c>
      <c r="I1172" s="115" t="str">
        <f t="shared" ca="1" si="178"/>
        <v>.</v>
      </c>
      <c r="J1172" s="40" t="s">
        <v>252</v>
      </c>
      <c r="K1172" s="40" t="s">
        <v>1185</v>
      </c>
      <c r="L1172" s="40" t="s">
        <v>6942</v>
      </c>
      <c r="M1172" s="40" t="s">
        <v>2742</v>
      </c>
      <c r="N1172" s="47">
        <v>8</v>
      </c>
      <c r="O1172" s="47">
        <v>1980</v>
      </c>
      <c r="P1172" s="47">
        <v>7</v>
      </c>
      <c r="Q1172" s="40" t="s">
        <v>2167</v>
      </c>
      <c r="R1172" s="40" t="s">
        <v>2317</v>
      </c>
      <c r="S1172" s="48" t="s">
        <v>1110</v>
      </c>
      <c r="T1172" s="48"/>
      <c r="U1172" s="31">
        <f ca="1">IF(LEN($J1172)&gt;0,IF($J1172="●",Q1172,OFFSET(U1172,IF(LEN(OFFSET(U1172,-1,0))&gt;=1,-1,-2),0)),"")</f>
        <v>467</v>
      </c>
      <c r="V1172" s="45" t="str">
        <f t="shared" si="177"/>
        <v>大会．東 第8回　1980/7/18、日本女子体育大学会議室）、東京都</v>
      </c>
      <c r="W1172" s="51"/>
      <c r="X1172" s="88">
        <v>1162</v>
      </c>
      <c r="Y1172" s="65"/>
      <c r="Z1172" s="46"/>
    </row>
    <row r="1173" spans="1:26" ht="13.5" hidden="1" customHeight="1">
      <c r="A1173" s="29">
        <f ca="1">IF(LEN($J1173)&gt;0,IF($J1173="●",K1173,OFFSET(A1173,IF(LEN(OFFSET(A1173,-1,0))&gt;=1,-1,-2),0)),"")</f>
        <v>35</v>
      </c>
      <c r="B1173" s="32">
        <f t="shared" ca="1" si="179"/>
        <v>1980</v>
      </c>
      <c r="C1173" s="32">
        <f t="shared" ca="1" si="179"/>
        <v>12</v>
      </c>
      <c r="D1173" s="28">
        <v>13</v>
      </c>
      <c r="E1173" s="32">
        <f ca="1">IF(LEN($J1173)&gt;0,IF($J1173="●",U1173,IF(LEN(D1173)&gt;0,U1173+D1173-1,"")),"")</f>
        <v>479</v>
      </c>
      <c r="F1173" s="28" t="str">
        <f>M1173&amp;"（"&amp;J1173&amp;$W$19&amp;K1173&amp;IF(LEN(N1173)&gt;0," 第"&amp;N1173&amp;$W$21,"")&amp;" "&amp;O1173&amp;"/"&amp;P1173&amp;$W$20&amp;S1173&amp;IF(LEN(H1173)&gt;0,$W$19&amp;H1173,"")&amp;"）"</f>
        <v>抄録（大会/東 第8回 1980/7、日本女子体育大学会議室））</v>
      </c>
      <c r="G1173" s="40" t="s">
        <v>1109</v>
      </c>
      <c r="H1173" s="43"/>
      <c r="I1173" s="115" t="str">
        <f t="shared" ca="1" si="178"/>
        <v>.</v>
      </c>
      <c r="J1173" s="40" t="s">
        <v>252</v>
      </c>
      <c r="K1173" s="40" t="s">
        <v>1185</v>
      </c>
      <c r="L1173" s="40" t="s">
        <v>6939</v>
      </c>
      <c r="M1173" s="40" t="s">
        <v>1486</v>
      </c>
      <c r="N1173" s="47">
        <v>8</v>
      </c>
      <c r="O1173" s="47">
        <v>1980</v>
      </c>
      <c r="P1173" s="47">
        <v>7</v>
      </c>
      <c r="Q1173" s="40" t="s">
        <v>2167</v>
      </c>
      <c r="R1173" s="40" t="s">
        <v>2317</v>
      </c>
      <c r="S1173" s="48" t="s">
        <v>1110</v>
      </c>
      <c r="T1173" s="48"/>
      <c r="U1173" s="31">
        <f ca="1">IF(LEN($J1173)&gt;0,IF($J1173="●",Q1173,OFFSET(U1173,IF(LEN(OFFSET(U1173,-1,0))&gt;=1,-1,-2),0)),"")</f>
        <v>467</v>
      </c>
      <c r="V1173" s="45" t="str">
        <f t="shared" si="177"/>
        <v>抄録（大会/東 第8回 1980/7、日本女子体育大学会議室））</v>
      </c>
      <c r="W1173" s="51"/>
      <c r="X1173" s="88">
        <v>1163</v>
      </c>
      <c r="Y1173" s="65"/>
      <c r="Z1173" s="46"/>
    </row>
    <row r="1174" spans="1:26" s="12" customFormat="1" ht="13.5" hidden="1" customHeight="1">
      <c r="A1174" s="18">
        <v>35</v>
      </c>
      <c r="B1174" s="15">
        <v>1980</v>
      </c>
      <c r="C1174" s="15">
        <v>12</v>
      </c>
      <c r="D1174" s="18">
        <v>13</v>
      </c>
      <c r="E1174" s="15">
        <v>479</v>
      </c>
      <c r="F1174" s="19" t="s">
        <v>3692</v>
      </c>
      <c r="G1174" s="16" t="s">
        <v>3693</v>
      </c>
      <c r="H1174" s="17"/>
      <c r="I1174" s="115" t="str">
        <f t="shared" ca="1" si="178"/>
        <v>.</v>
      </c>
      <c r="J1174" s="16" t="s">
        <v>2856</v>
      </c>
      <c r="K1174" s="16" t="s">
        <v>1185</v>
      </c>
      <c r="L1174" s="16" t="s">
        <v>2857</v>
      </c>
      <c r="M1174" s="16" t="s">
        <v>183</v>
      </c>
      <c r="N1174" s="15">
        <v>8</v>
      </c>
      <c r="O1174" s="15">
        <v>1980</v>
      </c>
      <c r="P1174" s="15">
        <v>7</v>
      </c>
      <c r="Q1174" s="18" t="s">
        <v>2167</v>
      </c>
      <c r="R1174" s="18" t="s">
        <v>3113</v>
      </c>
      <c r="S1174" s="54" t="s">
        <v>1110</v>
      </c>
      <c r="T1174" s="54"/>
      <c r="U1174" s="69">
        <v>467</v>
      </c>
      <c r="V1174" s="45" t="str">
        <f t="shared" si="177"/>
        <v>フィリピン人と過ごした40日</v>
      </c>
      <c r="W1174" s="70"/>
      <c r="X1174" s="88">
        <v>1164</v>
      </c>
      <c r="Y1174" s="66"/>
      <c r="Z1174" s="16"/>
    </row>
    <row r="1175" spans="1:26" s="12" customFormat="1" ht="13.5" hidden="1" customHeight="1">
      <c r="A1175" s="18">
        <v>35</v>
      </c>
      <c r="B1175" s="15">
        <v>1980</v>
      </c>
      <c r="C1175" s="15">
        <v>12</v>
      </c>
      <c r="D1175" s="18">
        <v>13</v>
      </c>
      <c r="E1175" s="15">
        <v>479</v>
      </c>
      <c r="F1175" s="19" t="s">
        <v>3694</v>
      </c>
      <c r="G1175" s="16" t="s">
        <v>3695</v>
      </c>
      <c r="H1175" s="17"/>
      <c r="I1175" s="115" t="str">
        <f t="shared" ca="1" si="178"/>
        <v>.</v>
      </c>
      <c r="J1175" s="16" t="s">
        <v>2856</v>
      </c>
      <c r="K1175" s="16" t="s">
        <v>1185</v>
      </c>
      <c r="L1175" s="16" t="s">
        <v>2857</v>
      </c>
      <c r="M1175" s="16" t="s">
        <v>183</v>
      </c>
      <c r="N1175" s="15">
        <v>8</v>
      </c>
      <c r="O1175" s="15">
        <v>1980</v>
      </c>
      <c r="P1175" s="15">
        <v>7</v>
      </c>
      <c r="Q1175" s="18" t="s">
        <v>2167</v>
      </c>
      <c r="R1175" s="18" t="s">
        <v>804</v>
      </c>
      <c r="S1175" s="54" t="s">
        <v>1110</v>
      </c>
      <c r="T1175" s="54"/>
      <c r="U1175" s="69">
        <v>467</v>
      </c>
      <c r="V1175" s="45" t="str">
        <f t="shared" si="177"/>
        <v>現場からの報告−東南アジア各国の工場と労働安全衛生−</v>
      </c>
      <c r="W1175" s="70"/>
      <c r="X1175" s="88">
        <v>1165</v>
      </c>
      <c r="Y1175" s="66"/>
      <c r="Z1175" s="16"/>
    </row>
    <row r="1176" spans="1:26" s="12" customFormat="1" ht="13.5" hidden="1" customHeight="1">
      <c r="A1176" s="18">
        <v>35</v>
      </c>
      <c r="B1176" s="15">
        <v>1980</v>
      </c>
      <c r="C1176" s="15">
        <v>12</v>
      </c>
      <c r="D1176" s="18">
        <v>14</v>
      </c>
      <c r="E1176" s="15">
        <v>480</v>
      </c>
      <c r="F1176" s="19" t="s">
        <v>2858</v>
      </c>
      <c r="G1176" s="16" t="s">
        <v>3696</v>
      </c>
      <c r="H1176" s="17"/>
      <c r="I1176" s="115" t="str">
        <f t="shared" ca="1" si="178"/>
        <v>.</v>
      </c>
      <c r="J1176" s="16" t="s">
        <v>2856</v>
      </c>
      <c r="K1176" s="16" t="s">
        <v>1185</v>
      </c>
      <c r="L1176" s="16" t="s">
        <v>2857</v>
      </c>
      <c r="M1176" s="16" t="s">
        <v>7078</v>
      </c>
      <c r="N1176" s="15">
        <v>8</v>
      </c>
      <c r="O1176" s="15">
        <v>1980</v>
      </c>
      <c r="P1176" s="15">
        <v>7</v>
      </c>
      <c r="Q1176" s="18" t="s">
        <v>2167</v>
      </c>
      <c r="R1176" s="18" t="s">
        <v>804</v>
      </c>
      <c r="S1176" s="54" t="s">
        <v>1110</v>
      </c>
      <c r="T1176" s="54"/>
      <c r="U1176" s="69">
        <v>467</v>
      </c>
      <c r="V1176" s="45" t="str">
        <f t="shared" si="177"/>
        <v>[概要]司会のまとめ</v>
      </c>
      <c r="W1176" s="70"/>
      <c r="X1176" s="88">
        <v>1166</v>
      </c>
      <c r="Y1176" s="66"/>
      <c r="Z1176" s="16"/>
    </row>
    <row r="1177" spans="1:26" ht="13.5" hidden="1" customHeight="1">
      <c r="A1177" s="29">
        <f t="shared" ref="A1177:A1189" ca="1" si="180">IF(LEN($J1177)&gt;0,IF($J1177="●",K1177,OFFSET(A1177,IF(LEN(OFFSET(A1177,-1,0))&gt;=1,-1,-2),0)),"")</f>
        <v>35</v>
      </c>
      <c r="B1177" s="32">
        <f t="shared" ref="B1177:B1189" ca="1" si="181">IF(LEN($J1177)&gt;0,IF($J1177="●",N1177,OFFSET(B1177,IF(LEN(OFFSET(B1177,-1,0))&gt;=1,-1,-2),0)),"")</f>
        <v>1980</v>
      </c>
      <c r="C1177" s="32">
        <f t="shared" ref="C1177:C1189" ca="1" si="182">IF(LEN($J1177)&gt;0,IF($J1177="●",O1177,OFFSET(C1177,IF(LEN(OFFSET(C1177,-1,0))&gt;=1,-1,-2),0)),"")</f>
        <v>12</v>
      </c>
      <c r="D1177" s="28">
        <v>14</v>
      </c>
      <c r="E1177" s="32">
        <f t="shared" ref="E1177:E1189" ca="1" si="183">IF(LEN($J1177)&gt;0,IF($J1177="●",U1177,IF(LEN(D1177)&gt;0,U1177+D1177-1,"")),"")</f>
        <v>480</v>
      </c>
      <c r="F1177" s="40" t="s">
        <v>1111</v>
      </c>
      <c r="G1177" s="40" t="s">
        <v>8016</v>
      </c>
      <c r="H1177" s="43"/>
      <c r="I1177" s="115" t="str">
        <f t="shared" ca="1" si="178"/>
        <v>.</v>
      </c>
      <c r="J1177" s="40" t="s">
        <v>1700</v>
      </c>
      <c r="K1177" s="40" t="s">
        <v>1300</v>
      </c>
      <c r="L1177" s="43"/>
      <c r="M1177" s="40"/>
      <c r="N1177" s="47"/>
      <c r="O1177" s="47"/>
      <c r="P1177" s="47"/>
      <c r="Q1177" s="40"/>
      <c r="R1177" s="40"/>
      <c r="S1177" s="48"/>
      <c r="T1177" s="48"/>
      <c r="U1177" s="31">
        <f t="shared" ref="U1177:U1189" ca="1" si="184">IF(LEN($J1177)&gt;0,IF($J1177="●",Q1177,OFFSET(U1177,IF(LEN(OFFSET(U1177,-1,0))&gt;=1,-1,-2),0)),"")</f>
        <v>467</v>
      </c>
      <c r="V1177" s="45" t="str">
        <f t="shared" si="177"/>
        <v>福岡教育大学教育学部附属体育研究センター</v>
      </c>
      <c r="W1177" s="51"/>
      <c r="X1177" s="88">
        <v>1167</v>
      </c>
      <c r="Y1177" s="65"/>
      <c r="Z1177" s="46"/>
    </row>
    <row r="1178" spans="1:26" ht="13.5" hidden="1" customHeight="1">
      <c r="A1178" s="29">
        <f t="shared" ca="1" si="180"/>
        <v>35</v>
      </c>
      <c r="B1178" s="32">
        <f t="shared" ca="1" si="181"/>
        <v>1980</v>
      </c>
      <c r="C1178" s="32">
        <f t="shared" ca="1" si="182"/>
        <v>12</v>
      </c>
      <c r="D1178" s="28">
        <v>16</v>
      </c>
      <c r="E1178" s="32">
        <f t="shared" ca="1" si="183"/>
        <v>482</v>
      </c>
      <c r="F1178" s="40" t="s">
        <v>1090</v>
      </c>
      <c r="G1178" s="40"/>
      <c r="H1178" s="43"/>
      <c r="I1178" s="115" t="str">
        <f t="shared" ca="1" si="178"/>
        <v>.</v>
      </c>
      <c r="J1178" s="40" t="s">
        <v>1700</v>
      </c>
      <c r="K1178" s="40" t="s">
        <v>7113</v>
      </c>
      <c r="L1178" s="43"/>
      <c r="M1178" s="40"/>
      <c r="N1178" s="47"/>
      <c r="O1178" s="47"/>
      <c r="P1178" s="47"/>
      <c r="Q1178" s="40"/>
      <c r="R1178" s="40"/>
      <c r="S1178" s="48"/>
      <c r="T1178" s="48"/>
      <c r="U1178" s="31">
        <f t="shared" ca="1" si="184"/>
        <v>467</v>
      </c>
      <c r="V1178" s="45" t="str">
        <f t="shared" si="177"/>
        <v>関連学会だより</v>
      </c>
      <c r="W1178" s="51"/>
      <c r="X1178" s="88">
        <v>1168</v>
      </c>
      <c r="Y1178" s="65"/>
      <c r="Z1178" s="46"/>
    </row>
    <row r="1179" spans="1:26" ht="13.5" hidden="1" customHeight="1">
      <c r="A1179" s="29">
        <f t="shared" ca="1" si="180"/>
        <v>35</v>
      </c>
      <c r="B1179" s="32">
        <f t="shared" ca="1" si="181"/>
        <v>1980</v>
      </c>
      <c r="C1179" s="32">
        <f t="shared" ca="1" si="182"/>
        <v>12</v>
      </c>
      <c r="D1179" s="28">
        <v>16</v>
      </c>
      <c r="E1179" s="32">
        <f t="shared" ca="1" si="183"/>
        <v>482</v>
      </c>
      <c r="F1179" s="40" t="s">
        <v>1372</v>
      </c>
      <c r="G1179" s="40"/>
      <c r="H1179" s="43"/>
      <c r="I1179" s="115" t="str">
        <f t="shared" ca="1" si="178"/>
        <v>.</v>
      </c>
      <c r="J1179" s="40" t="s">
        <v>1700</v>
      </c>
      <c r="K1179" s="40" t="s">
        <v>1372</v>
      </c>
      <c r="L1179" s="43"/>
      <c r="M1179" s="40"/>
      <c r="N1179" s="47"/>
      <c r="O1179" s="47"/>
      <c r="P1179" s="47"/>
      <c r="Q1179" s="40"/>
      <c r="R1179" s="40"/>
      <c r="S1179" s="48"/>
      <c r="T1179" s="48"/>
      <c r="U1179" s="31">
        <f t="shared" ca="1" si="184"/>
        <v>467</v>
      </c>
      <c r="V1179" s="45" t="str">
        <f t="shared" si="177"/>
        <v>働態ミニ情報</v>
      </c>
      <c r="W1179" s="51"/>
      <c r="X1179" s="88">
        <v>1169</v>
      </c>
      <c r="Y1179" s="65"/>
      <c r="Z1179" s="46"/>
    </row>
    <row r="1180" spans="1:26" ht="13.5" hidden="1" customHeight="1">
      <c r="A1180" s="29">
        <f t="shared" ca="1" si="180"/>
        <v>35</v>
      </c>
      <c r="B1180" s="32">
        <f t="shared" ca="1" si="181"/>
        <v>1980</v>
      </c>
      <c r="C1180" s="32">
        <f t="shared" ca="1" si="182"/>
        <v>12</v>
      </c>
      <c r="D1180" s="28">
        <v>16</v>
      </c>
      <c r="E1180" s="32">
        <f t="shared" ca="1" si="183"/>
        <v>482</v>
      </c>
      <c r="F1180" s="28" t="str">
        <f t="shared" ref="F1180:F1181" si="185">H1180&amp;IF(LEN(O1180)&gt;0,$W$18&amp;IF(LEN(O1180)&gt;3,O1180&amp;"年度","第"&amp;O1180&amp;IF(LEN(P1180)&gt;0,"期","回"))&amp;IF(LEN(P1180)&gt;0,"第"&amp;P1180&amp;"回",""),"")</f>
        <v>幹事会：第6期第3回</v>
      </c>
      <c r="G1180" s="40"/>
      <c r="H1180" s="40" t="s">
        <v>7101</v>
      </c>
      <c r="I1180" s="115" t="str">
        <f t="shared" ca="1" si="178"/>
        <v>.</v>
      </c>
      <c r="J1180" s="40" t="s">
        <v>7111</v>
      </c>
      <c r="K1180" s="40" t="s">
        <v>1050</v>
      </c>
      <c r="L1180" s="40" t="s">
        <v>7103</v>
      </c>
      <c r="M1180" s="40"/>
      <c r="N1180" s="47"/>
      <c r="O1180" s="47">
        <v>6</v>
      </c>
      <c r="P1180" s="47">
        <v>3</v>
      </c>
      <c r="Q1180" s="40"/>
      <c r="R1180" s="40"/>
      <c r="S1180" s="48"/>
      <c r="T1180" s="48"/>
      <c r="U1180" s="31">
        <f t="shared" ca="1" si="184"/>
        <v>467</v>
      </c>
      <c r="V1180" s="45" t="str">
        <f t="shared" si="177"/>
        <v>幹事会幹事会：第6期第3回</v>
      </c>
      <c r="W1180" s="51"/>
      <c r="X1180" s="88">
        <v>1170</v>
      </c>
      <c r="Y1180" s="65"/>
      <c r="Z1180" s="46"/>
    </row>
    <row r="1181" spans="1:26" ht="13.5" hidden="1" customHeight="1">
      <c r="A1181" s="29">
        <f t="shared" ca="1" si="180"/>
        <v>35</v>
      </c>
      <c r="B1181" s="32">
        <f t="shared" ca="1" si="181"/>
        <v>1980</v>
      </c>
      <c r="C1181" s="32">
        <f t="shared" ca="1" si="182"/>
        <v>12</v>
      </c>
      <c r="D1181" s="28">
        <v>16</v>
      </c>
      <c r="E1181" s="32">
        <f t="shared" ca="1" si="183"/>
        <v>482</v>
      </c>
      <c r="F1181" s="28" t="str">
        <f t="shared" si="185"/>
        <v>総会.臨時：第22回</v>
      </c>
      <c r="G1181" s="40"/>
      <c r="H1181" s="40" t="s">
        <v>7102</v>
      </c>
      <c r="I1181" s="115" t="str">
        <f t="shared" ca="1" si="178"/>
        <v>.</v>
      </c>
      <c r="J1181" s="40" t="s">
        <v>7111</v>
      </c>
      <c r="K1181" s="40" t="s">
        <v>1050</v>
      </c>
      <c r="L1181" s="40" t="s">
        <v>7100</v>
      </c>
      <c r="M1181" s="40" t="s">
        <v>7775</v>
      </c>
      <c r="N1181" s="47"/>
      <c r="O1181" s="47">
        <v>22</v>
      </c>
      <c r="P1181" s="47"/>
      <c r="Q1181" s="40"/>
      <c r="R1181" s="40"/>
      <c r="S1181" s="48"/>
      <c r="T1181" s="48"/>
      <c r="U1181" s="31">
        <f t="shared" ca="1" si="184"/>
        <v>467</v>
      </c>
      <c r="V1181" s="45" t="str">
        <f t="shared" si="177"/>
        <v>総会.臨時総会.臨時：第22回</v>
      </c>
      <c r="W1181" s="51"/>
      <c r="X1181" s="88">
        <v>1171</v>
      </c>
      <c r="Y1181" s="65"/>
      <c r="Z1181" s="46"/>
    </row>
    <row r="1182" spans="1:26" ht="13.5" hidden="1" customHeight="1">
      <c r="A1182" s="29">
        <f t="shared" ca="1" si="180"/>
        <v>35</v>
      </c>
      <c r="B1182" s="32">
        <f t="shared" ca="1" si="181"/>
        <v>1980</v>
      </c>
      <c r="C1182" s="32">
        <f t="shared" ca="1" si="182"/>
        <v>12</v>
      </c>
      <c r="D1182" s="28">
        <v>16</v>
      </c>
      <c r="E1182" s="32">
        <f t="shared" ca="1" si="183"/>
        <v>482</v>
      </c>
      <c r="F1182" s="40" t="s">
        <v>1289</v>
      </c>
      <c r="G1182" s="40"/>
      <c r="H1182" s="43"/>
      <c r="I1182" s="115" t="str">
        <f t="shared" ca="1" si="178"/>
        <v>.</v>
      </c>
      <c r="J1182" s="40" t="s">
        <v>7111</v>
      </c>
      <c r="K1182" s="40" t="s">
        <v>2762</v>
      </c>
      <c r="L1182" s="40" t="s">
        <v>2724</v>
      </c>
      <c r="M1182" s="40"/>
      <c r="N1182" s="47"/>
      <c r="O1182" s="47"/>
      <c r="P1182" s="47"/>
      <c r="Q1182" s="40"/>
      <c r="R1182" s="40"/>
      <c r="S1182" s="48"/>
      <c r="T1182" s="48"/>
      <c r="U1182" s="31">
        <f t="shared" ca="1" si="184"/>
        <v>467</v>
      </c>
      <c r="V1182" s="45" t="str">
        <f t="shared" si="177"/>
        <v>編集後記</v>
      </c>
      <c r="W1182" s="51"/>
      <c r="X1182" s="88">
        <v>1172</v>
      </c>
      <c r="Y1182" s="65"/>
      <c r="Z1182" s="46"/>
    </row>
    <row r="1183" spans="1:26" ht="13.5" hidden="1" customHeight="1">
      <c r="A1183" s="29" t="str">
        <f t="shared" ca="1" si="180"/>
        <v>36</v>
      </c>
      <c r="B1183" s="32">
        <f t="shared" ca="1" si="181"/>
        <v>1981</v>
      </c>
      <c r="C1183" s="32">
        <f t="shared" ca="1" si="182"/>
        <v>3</v>
      </c>
      <c r="D1183" s="28">
        <v>0</v>
      </c>
      <c r="E1183" s="32" t="str">
        <f t="shared" ca="1" si="183"/>
        <v>483</v>
      </c>
      <c r="F1183" s="28" t="str">
        <f ca="1">$W$11&amp;$A1183&amp;$W$12&amp;B1183&amp;$W$13&amp;TEXT($C1183,"00")&amp;$W$14&amp;TEXT($P1183,"00")&amp;IF(LEN(U1183)&gt;=1,$W$15&amp;$U1183&amp;$W$16,"")&amp;$W$17&amp;$H1183</f>
        <v>第36号1981年03/01[483]:医学から働態学へ／高令化特集（2）／西地6回</v>
      </c>
      <c r="G1183" s="40"/>
      <c r="H1183" s="43" t="s">
        <v>6866</v>
      </c>
      <c r="I1183" s="115" t="str">
        <f t="shared" ca="1" si="178"/>
        <v>.</v>
      </c>
      <c r="J1183" s="40" t="s">
        <v>1179</v>
      </c>
      <c r="K1183" s="40" t="s">
        <v>2143</v>
      </c>
      <c r="L1183" s="43"/>
      <c r="M1183" s="40"/>
      <c r="N1183" s="47">
        <v>1981</v>
      </c>
      <c r="O1183" s="47">
        <v>3</v>
      </c>
      <c r="P1183" s="47">
        <v>1</v>
      </c>
      <c r="Q1183" s="40" t="s">
        <v>1116</v>
      </c>
      <c r="R1183" s="40"/>
      <c r="S1183" s="48"/>
      <c r="T1183" s="48"/>
      <c r="U1183" s="31" t="str">
        <f t="shared" ca="1" si="184"/>
        <v>483</v>
      </c>
      <c r="V1183" s="45" t="str">
        <f t="shared" ca="1" si="177"/>
        <v>医学から働態学へ／高令化特集（2）／西地6回第36号1981年03/01[483]:医学から働態学へ／高令化特集（2）／西地6回</v>
      </c>
      <c r="W1183" s="51"/>
      <c r="X1183" s="88">
        <v>1173</v>
      </c>
      <c r="Y1183" s="65"/>
      <c r="Z1183" s="46"/>
    </row>
    <row r="1184" spans="1:26" ht="13.5" hidden="1" customHeight="1">
      <c r="A1184" s="29" t="str">
        <f t="shared" ca="1" si="180"/>
        <v>36</v>
      </c>
      <c r="B1184" s="32">
        <f t="shared" ca="1" si="181"/>
        <v>1981</v>
      </c>
      <c r="C1184" s="32">
        <f t="shared" ca="1" si="182"/>
        <v>3</v>
      </c>
      <c r="D1184" s="28">
        <v>1</v>
      </c>
      <c r="E1184" s="32">
        <f t="shared" ca="1" si="183"/>
        <v>483</v>
      </c>
      <c r="F1184" s="40" t="s">
        <v>1117</v>
      </c>
      <c r="G1184" s="40" t="s">
        <v>8060</v>
      </c>
      <c r="H1184" s="40" t="s">
        <v>2447</v>
      </c>
      <c r="I1184" s="115" t="str">
        <f t="shared" ca="1" si="178"/>
        <v>.</v>
      </c>
      <c r="J1184" s="40" t="s">
        <v>7205</v>
      </c>
      <c r="K1184" s="40"/>
      <c r="L1184" s="43"/>
      <c r="M1184" s="40" t="s">
        <v>2303</v>
      </c>
      <c r="N1184" s="47"/>
      <c r="O1184" s="47"/>
      <c r="P1184" s="47"/>
      <c r="Q1184" s="40"/>
      <c r="R1184" s="40"/>
      <c r="S1184" s="48"/>
      <c r="T1184" s="48"/>
      <c r="U1184" s="31" t="str">
        <f t="shared" ca="1" si="184"/>
        <v>483</v>
      </c>
      <c r="V1184" s="45" t="str">
        <f t="shared" si="177"/>
        <v>人類働態学医学から働態学へ</v>
      </c>
      <c r="W1184" s="51"/>
      <c r="X1184" s="88">
        <v>1174</v>
      </c>
      <c r="Y1184" s="65"/>
      <c r="Z1184" s="46"/>
    </row>
    <row r="1185" spans="1:26" ht="13.5" hidden="1" customHeight="1">
      <c r="A1185" s="29" t="str">
        <f t="shared" ca="1" si="180"/>
        <v>36</v>
      </c>
      <c r="B1185" s="32">
        <f t="shared" ca="1" si="181"/>
        <v>1981</v>
      </c>
      <c r="C1185" s="32">
        <f t="shared" ca="1" si="182"/>
        <v>3</v>
      </c>
      <c r="D1185" s="28">
        <v>2</v>
      </c>
      <c r="E1185" s="32">
        <f t="shared" ca="1" si="183"/>
        <v>484</v>
      </c>
      <c r="F1185" s="40" t="s">
        <v>7703</v>
      </c>
      <c r="G1185" s="40"/>
      <c r="H1185" s="43" t="s">
        <v>7693</v>
      </c>
      <c r="I1185" s="115" t="str">
        <f t="shared" ca="1" si="178"/>
        <v>.</v>
      </c>
      <c r="J1185" s="40" t="s">
        <v>7205</v>
      </c>
      <c r="K1185" s="40"/>
      <c r="L1185" s="43" t="s">
        <v>7086</v>
      </c>
      <c r="M1185" s="40" t="s">
        <v>1302</v>
      </c>
      <c r="N1185" s="47"/>
      <c r="O1185" s="47"/>
      <c r="P1185" s="47"/>
      <c r="Q1185" s="40"/>
      <c r="R1185" s="40"/>
      <c r="S1185" s="48"/>
      <c r="T1185" s="48"/>
      <c r="U1185" s="31" t="str">
        <f t="shared" ca="1" si="184"/>
        <v>483</v>
      </c>
      <c r="V1185" s="45" t="str">
        <f t="shared" si="177"/>
        <v>特集高齢化、高齢者、連載[高令化特集　その2/6]／KW：特集高齢化</v>
      </c>
      <c r="W1185" s="51"/>
      <c r="X1185" s="88">
        <v>1175</v>
      </c>
      <c r="Y1185" s="65"/>
      <c r="Z1185" s="46"/>
    </row>
    <row r="1186" spans="1:26" ht="13.5" hidden="1" customHeight="1">
      <c r="A1186" s="29" t="str">
        <f t="shared" ca="1" si="180"/>
        <v>36</v>
      </c>
      <c r="B1186" s="32">
        <f t="shared" ca="1" si="181"/>
        <v>1981</v>
      </c>
      <c r="C1186" s="32">
        <f t="shared" ca="1" si="182"/>
        <v>3</v>
      </c>
      <c r="D1186" s="28">
        <v>2</v>
      </c>
      <c r="E1186" s="32">
        <f t="shared" ca="1" si="183"/>
        <v>484</v>
      </c>
      <c r="F1186" s="40" t="s">
        <v>1118</v>
      </c>
      <c r="G1186" s="40" t="s">
        <v>1119</v>
      </c>
      <c r="H1186" s="43" t="s">
        <v>7671</v>
      </c>
      <c r="I1186" s="115" t="str">
        <f t="shared" ca="1" si="178"/>
        <v>.</v>
      </c>
      <c r="J1186" s="40" t="s">
        <v>7205</v>
      </c>
      <c r="K1186" s="40"/>
      <c r="L1186" s="43"/>
      <c r="M1186" s="40" t="s">
        <v>2303</v>
      </c>
      <c r="N1186" s="47"/>
      <c r="O1186" s="47"/>
      <c r="P1186" s="47"/>
      <c r="Q1186" s="40"/>
      <c r="R1186" s="40"/>
      <c r="S1186" s="48"/>
      <c r="T1186" s="48"/>
      <c r="U1186" s="31" t="str">
        <f t="shared" ca="1" si="184"/>
        <v>483</v>
      </c>
      <c r="V1186" s="45" t="str">
        <f t="shared" si="177"/>
        <v>特集高齢化、高齢者老化と体力</v>
      </c>
      <c r="W1186" s="51"/>
      <c r="X1186" s="88">
        <v>1176</v>
      </c>
      <c r="Y1186" s="65"/>
      <c r="Z1186" s="46"/>
    </row>
    <row r="1187" spans="1:26" ht="13.5" hidden="1" customHeight="1">
      <c r="A1187" s="29" t="str">
        <f t="shared" ca="1" si="180"/>
        <v>36</v>
      </c>
      <c r="B1187" s="32">
        <f t="shared" ca="1" si="181"/>
        <v>1981</v>
      </c>
      <c r="C1187" s="32">
        <f t="shared" ca="1" si="182"/>
        <v>3</v>
      </c>
      <c r="D1187" s="28">
        <v>3</v>
      </c>
      <c r="E1187" s="32">
        <f t="shared" ca="1" si="183"/>
        <v>485</v>
      </c>
      <c r="F1187" s="40" t="s">
        <v>1120</v>
      </c>
      <c r="G1187" s="40" t="s">
        <v>1121</v>
      </c>
      <c r="H1187" s="43" t="s">
        <v>7671</v>
      </c>
      <c r="I1187" s="115" t="str">
        <f t="shared" ca="1" si="178"/>
        <v>.</v>
      </c>
      <c r="J1187" s="40" t="s">
        <v>7205</v>
      </c>
      <c r="K1187" s="40"/>
      <c r="L1187" s="43"/>
      <c r="M1187" s="40" t="s">
        <v>2303</v>
      </c>
      <c r="N1187" s="47"/>
      <c r="O1187" s="47"/>
      <c r="P1187" s="47"/>
      <c r="Q1187" s="40"/>
      <c r="R1187" s="40"/>
      <c r="S1187" s="48"/>
      <c r="T1187" s="48"/>
      <c r="U1187" s="31" t="str">
        <f t="shared" ca="1" si="184"/>
        <v>483</v>
      </c>
      <c r="V1187" s="45" t="str">
        <f t="shared" si="177"/>
        <v>特集高齢化、高齢者年令分業とライフサイクル：生態人類学的新視点</v>
      </c>
      <c r="W1187" s="51"/>
      <c r="X1187" s="88">
        <v>1177</v>
      </c>
      <c r="Y1187" s="65"/>
      <c r="Z1187" s="46"/>
    </row>
    <row r="1188" spans="1:26" ht="13.5" hidden="1" customHeight="1">
      <c r="A1188" s="29" t="str">
        <f t="shared" ca="1" si="180"/>
        <v>36</v>
      </c>
      <c r="B1188" s="32">
        <f t="shared" ca="1" si="181"/>
        <v>1981</v>
      </c>
      <c r="C1188" s="32">
        <f t="shared" ca="1" si="182"/>
        <v>3</v>
      </c>
      <c r="D1188" s="28">
        <v>5</v>
      </c>
      <c r="E1188" s="32">
        <f t="shared" ca="1" si="183"/>
        <v>487</v>
      </c>
      <c r="F1188" s="28" t="str">
        <f>IF(RIGHT(L1188,1)=$W$24,"",M1188&amp;$W$25)&amp;J1188&amp;$W$22&amp;K1188&amp;IF(AND(LEN(N1188)&gt;0,LEN(N1188)&lt;4)," 第"&amp;N1188&amp;$W$21,N1188)&amp;$W$23&amp;O1188&amp;"/"&amp;P1188&amp;IF(RIGHT(L1188,1)=$W$24,"/"&amp;Q1188,"")&amp;"、"&amp;S1188&amp;"、"&amp;R1188&amp;IF(LEN(H1188)&gt;0,$W$27&amp;H1188,"")&amp;IF(RIGHT(L1188,1)=$W$24,"",$W$26)</f>
        <v>大会．西 第6回　1980/12/5、愛媛県医師会館、松山市</v>
      </c>
      <c r="G1188" s="40" t="s">
        <v>1123</v>
      </c>
      <c r="H1188" s="41" t="s">
        <v>2820</v>
      </c>
      <c r="I1188" s="115" t="str">
        <f t="shared" ca="1" si="178"/>
        <v>.</v>
      </c>
      <c r="J1188" s="40" t="s">
        <v>252</v>
      </c>
      <c r="K1188" s="40" t="s">
        <v>1769</v>
      </c>
      <c r="L1188" s="40" t="s">
        <v>6942</v>
      </c>
      <c r="M1188" s="40" t="s">
        <v>2742</v>
      </c>
      <c r="N1188" s="47">
        <v>6</v>
      </c>
      <c r="O1188" s="47">
        <v>1980</v>
      </c>
      <c r="P1188" s="47">
        <v>12</v>
      </c>
      <c r="Q1188" s="40" t="s">
        <v>1314</v>
      </c>
      <c r="R1188" s="40" t="s">
        <v>1094</v>
      </c>
      <c r="S1188" s="48" t="s">
        <v>377</v>
      </c>
      <c r="T1188" s="48"/>
      <c r="U1188" s="31" t="str">
        <f t="shared" ca="1" si="184"/>
        <v>483</v>
      </c>
      <c r="V1188" s="45" t="str">
        <f t="shared" si="177"/>
        <v>大会．西 第6回　1980/12/5、愛媛県医師会館、松山市</v>
      </c>
      <c r="W1188" s="51"/>
      <c r="X1188" s="88">
        <v>1178</v>
      </c>
      <c r="Y1188" s="65"/>
      <c r="Z1188" s="46"/>
    </row>
    <row r="1189" spans="1:26" ht="13.5" hidden="1" customHeight="1">
      <c r="A1189" s="29" t="str">
        <f t="shared" ca="1" si="180"/>
        <v>36</v>
      </c>
      <c r="B1189" s="32">
        <f t="shared" ca="1" si="181"/>
        <v>1981</v>
      </c>
      <c r="C1189" s="32">
        <f t="shared" ca="1" si="182"/>
        <v>3</v>
      </c>
      <c r="D1189" s="28">
        <v>5</v>
      </c>
      <c r="E1189" s="32">
        <f t="shared" ca="1" si="183"/>
        <v>487</v>
      </c>
      <c r="F1189" s="28" t="str">
        <f>M1189&amp;"（"&amp;J1189&amp;$W$19&amp;K1189&amp;IF(LEN(N1189)&gt;0," 第"&amp;N1189&amp;$W$21,"")&amp;" "&amp;O1189&amp;"/"&amp;P1189&amp;$W$20&amp;S1189&amp;IF(LEN(H1189)&gt;0,$W$19&amp;H1189,"")&amp;"）"</f>
        <v>抄録（大会/西 第6回 1980/12、愛媛県医師会館）</v>
      </c>
      <c r="G1189" s="40" t="s">
        <v>1122</v>
      </c>
      <c r="H1189" s="43"/>
      <c r="I1189" s="115" t="str">
        <f t="shared" ca="1" si="178"/>
        <v>.</v>
      </c>
      <c r="J1189" s="40" t="s">
        <v>252</v>
      </c>
      <c r="K1189" s="40" t="s">
        <v>1769</v>
      </c>
      <c r="L1189" s="40" t="s">
        <v>6939</v>
      </c>
      <c r="M1189" s="40" t="s">
        <v>1486</v>
      </c>
      <c r="N1189" s="47">
        <v>6</v>
      </c>
      <c r="O1189" s="47">
        <v>1980</v>
      </c>
      <c r="P1189" s="47">
        <v>12</v>
      </c>
      <c r="Q1189" s="40" t="s">
        <v>1314</v>
      </c>
      <c r="R1189" s="40" t="s">
        <v>1094</v>
      </c>
      <c r="S1189" s="48" t="s">
        <v>377</v>
      </c>
      <c r="T1189" s="48"/>
      <c r="U1189" s="31" t="str">
        <f t="shared" ca="1" si="184"/>
        <v>483</v>
      </c>
      <c r="V1189" s="45" t="str">
        <f t="shared" si="177"/>
        <v>抄録（大会/西 第6回 1980/12、愛媛県医師会館）</v>
      </c>
      <c r="W1189" s="51"/>
      <c r="X1189" s="88">
        <v>1179</v>
      </c>
      <c r="Y1189" s="65"/>
      <c r="Z1189" s="46"/>
    </row>
    <row r="1190" spans="1:26" s="12" customFormat="1" ht="13.5" hidden="1" customHeight="1">
      <c r="A1190" s="18">
        <v>36</v>
      </c>
      <c r="B1190" s="15">
        <v>1981</v>
      </c>
      <c r="C1190" s="15">
        <v>3</v>
      </c>
      <c r="D1190" s="18">
        <v>5</v>
      </c>
      <c r="E1190" s="15">
        <v>487</v>
      </c>
      <c r="F1190" s="19" t="s">
        <v>3698</v>
      </c>
      <c r="G1190" s="16" t="s">
        <v>3699</v>
      </c>
      <c r="H1190" s="17"/>
      <c r="I1190" s="115" t="str">
        <f t="shared" ca="1" si="178"/>
        <v>.</v>
      </c>
      <c r="J1190" s="16" t="s">
        <v>2856</v>
      </c>
      <c r="K1190" s="16" t="s">
        <v>1769</v>
      </c>
      <c r="L1190" s="16" t="s">
        <v>2857</v>
      </c>
      <c r="M1190" s="16" t="s">
        <v>183</v>
      </c>
      <c r="N1190" s="15">
        <v>6</v>
      </c>
      <c r="O1190" s="15">
        <v>1980</v>
      </c>
      <c r="P1190" s="15">
        <v>12</v>
      </c>
      <c r="Q1190" s="18" t="s">
        <v>1759</v>
      </c>
      <c r="R1190" s="18" t="s">
        <v>1094</v>
      </c>
      <c r="S1190" s="54" t="s">
        <v>3697</v>
      </c>
      <c r="T1190" s="54"/>
      <c r="U1190" s="69">
        <v>483</v>
      </c>
      <c r="V1190" s="45" t="str">
        <f t="shared" si="177"/>
        <v>起居行動に及ぼす床仕上げ材の影響－主として歩行のしやすさについて－</v>
      </c>
      <c r="W1190" s="70"/>
      <c r="X1190" s="88">
        <v>1180</v>
      </c>
      <c r="Y1190" s="66"/>
      <c r="Z1190" s="16"/>
    </row>
    <row r="1191" spans="1:26" s="12" customFormat="1" ht="13.5" hidden="1" customHeight="1">
      <c r="A1191" s="18">
        <v>36</v>
      </c>
      <c r="B1191" s="15">
        <v>1981</v>
      </c>
      <c r="C1191" s="15">
        <v>3</v>
      </c>
      <c r="D1191" s="18">
        <v>5</v>
      </c>
      <c r="E1191" s="15">
        <v>487</v>
      </c>
      <c r="F1191" s="19" t="s">
        <v>3700</v>
      </c>
      <c r="G1191" s="16" t="s">
        <v>3701</v>
      </c>
      <c r="H1191" s="17"/>
      <c r="I1191" s="115" t="str">
        <f t="shared" ca="1" si="178"/>
        <v>.</v>
      </c>
      <c r="J1191" s="16" t="s">
        <v>2856</v>
      </c>
      <c r="K1191" s="16" t="s">
        <v>1769</v>
      </c>
      <c r="L1191" s="16" t="s">
        <v>2857</v>
      </c>
      <c r="M1191" s="16" t="s">
        <v>183</v>
      </c>
      <c r="N1191" s="15">
        <v>6</v>
      </c>
      <c r="O1191" s="15">
        <v>1980</v>
      </c>
      <c r="P1191" s="15">
        <v>12</v>
      </c>
      <c r="Q1191" s="18" t="s">
        <v>1759</v>
      </c>
      <c r="R1191" s="18" t="s">
        <v>1094</v>
      </c>
      <c r="S1191" s="54" t="s">
        <v>3697</v>
      </c>
      <c r="T1191" s="54"/>
      <c r="U1191" s="69">
        <v>483</v>
      </c>
      <c r="V1191" s="45" t="str">
        <f t="shared" si="177"/>
        <v>聴性誘発反応と反応時間との関係－第2報－</v>
      </c>
      <c r="W1191" s="70"/>
      <c r="X1191" s="88">
        <v>1181</v>
      </c>
      <c r="Y1191" s="66"/>
      <c r="Z1191" s="16"/>
    </row>
    <row r="1192" spans="1:26" s="12" customFormat="1" ht="13.5" hidden="1" customHeight="1">
      <c r="A1192" s="18">
        <v>36</v>
      </c>
      <c r="B1192" s="15">
        <v>1981</v>
      </c>
      <c r="C1192" s="15">
        <v>3</v>
      </c>
      <c r="D1192" s="18">
        <v>6</v>
      </c>
      <c r="E1192" s="15">
        <v>488</v>
      </c>
      <c r="F1192" s="19" t="s">
        <v>3702</v>
      </c>
      <c r="G1192" s="16" t="s">
        <v>3703</v>
      </c>
      <c r="H1192" s="17"/>
      <c r="I1192" s="115" t="str">
        <f t="shared" ca="1" si="178"/>
        <v>.</v>
      </c>
      <c r="J1192" s="16" t="s">
        <v>2856</v>
      </c>
      <c r="K1192" s="16" t="s">
        <v>1769</v>
      </c>
      <c r="L1192" s="16" t="s">
        <v>2857</v>
      </c>
      <c r="M1192" s="16" t="s">
        <v>183</v>
      </c>
      <c r="N1192" s="15">
        <v>6</v>
      </c>
      <c r="O1192" s="15">
        <v>1980</v>
      </c>
      <c r="P1192" s="15">
        <v>12</v>
      </c>
      <c r="Q1192" s="18" t="s">
        <v>1759</v>
      </c>
      <c r="R1192" s="18" t="s">
        <v>1094</v>
      </c>
      <c r="S1192" s="54" t="s">
        <v>3697</v>
      </c>
      <c r="T1192" s="54"/>
      <c r="U1192" s="69">
        <v>483</v>
      </c>
      <c r="V1192" s="45" t="str">
        <f t="shared" si="177"/>
        <v>視覚情報処理作業能と作業負担との関連性について（第1報）Mental load把握に関するMulti Index手法の試み</v>
      </c>
      <c r="W1192" s="70"/>
      <c r="X1192" s="88">
        <v>1182</v>
      </c>
      <c r="Y1192" s="66"/>
      <c r="Z1192" s="16"/>
    </row>
    <row r="1193" spans="1:26" s="12" customFormat="1" ht="13.5" hidden="1" customHeight="1">
      <c r="A1193" s="18">
        <v>36</v>
      </c>
      <c r="B1193" s="15">
        <v>1981</v>
      </c>
      <c r="C1193" s="15">
        <v>3</v>
      </c>
      <c r="D1193" s="18">
        <v>6</v>
      </c>
      <c r="E1193" s="15">
        <v>488</v>
      </c>
      <c r="F1193" s="19" t="s">
        <v>3704</v>
      </c>
      <c r="G1193" s="16" t="s">
        <v>3705</v>
      </c>
      <c r="H1193" s="17"/>
      <c r="I1193" s="115" t="str">
        <f t="shared" ca="1" si="178"/>
        <v>.</v>
      </c>
      <c r="J1193" s="16" t="s">
        <v>2856</v>
      </c>
      <c r="K1193" s="16" t="s">
        <v>1769</v>
      </c>
      <c r="L1193" s="16" t="s">
        <v>2857</v>
      </c>
      <c r="M1193" s="16" t="s">
        <v>183</v>
      </c>
      <c r="N1193" s="15">
        <v>6</v>
      </c>
      <c r="O1193" s="15">
        <v>1980</v>
      </c>
      <c r="P1193" s="15">
        <v>12</v>
      </c>
      <c r="Q1193" s="18" t="s">
        <v>1759</v>
      </c>
      <c r="R1193" s="18" t="s">
        <v>1094</v>
      </c>
      <c r="S1193" s="54" t="s">
        <v>3697</v>
      </c>
      <c r="T1193" s="54"/>
      <c r="U1193" s="69">
        <v>483</v>
      </c>
      <c r="V1193" s="45" t="str">
        <f t="shared" ref="V1193:V1255" si="186">$H1193&amp;$F1193</f>
        <v>「寒の地獄」泉による寒冷適応に関する研究</v>
      </c>
      <c r="W1193" s="70"/>
      <c r="X1193" s="88">
        <v>1183</v>
      </c>
      <c r="Y1193" s="66"/>
      <c r="Z1193" s="16"/>
    </row>
    <row r="1194" spans="1:26" s="12" customFormat="1" ht="13.5" hidden="1" customHeight="1">
      <c r="A1194" s="18">
        <v>36</v>
      </c>
      <c r="B1194" s="15">
        <v>1981</v>
      </c>
      <c r="C1194" s="15">
        <v>3</v>
      </c>
      <c r="D1194" s="18">
        <v>7</v>
      </c>
      <c r="E1194" s="15">
        <v>489</v>
      </c>
      <c r="F1194" s="19" t="s">
        <v>3706</v>
      </c>
      <c r="G1194" s="16" t="s">
        <v>3707</v>
      </c>
      <c r="H1194" s="17"/>
      <c r="I1194" s="115" t="str">
        <f t="shared" ca="1" si="178"/>
        <v>.</v>
      </c>
      <c r="J1194" s="16" t="s">
        <v>2856</v>
      </c>
      <c r="K1194" s="16" t="s">
        <v>1769</v>
      </c>
      <c r="L1194" s="16" t="s">
        <v>2857</v>
      </c>
      <c r="M1194" s="16" t="s">
        <v>183</v>
      </c>
      <c r="N1194" s="15">
        <v>6</v>
      </c>
      <c r="O1194" s="15">
        <v>1980</v>
      </c>
      <c r="P1194" s="15">
        <v>12</v>
      </c>
      <c r="Q1194" s="18" t="s">
        <v>1759</v>
      </c>
      <c r="R1194" s="18" t="s">
        <v>1094</v>
      </c>
      <c r="S1194" s="54" t="s">
        <v>3697</v>
      </c>
      <c r="T1194" s="54"/>
      <c r="U1194" s="69">
        <v>483</v>
      </c>
      <c r="V1194" s="45" t="str">
        <f t="shared" si="186"/>
        <v>ラットの行動記録によるサーカディアンリズムの研究</v>
      </c>
      <c r="W1194" s="70"/>
      <c r="X1194" s="88">
        <v>1184</v>
      </c>
      <c r="Y1194" s="66"/>
      <c r="Z1194" s="16"/>
    </row>
    <row r="1195" spans="1:26" s="12" customFormat="1" ht="13.5" hidden="1" customHeight="1">
      <c r="A1195" s="18">
        <v>36</v>
      </c>
      <c r="B1195" s="15">
        <v>1981</v>
      </c>
      <c r="C1195" s="15">
        <v>3</v>
      </c>
      <c r="D1195" s="18">
        <v>7</v>
      </c>
      <c r="E1195" s="15">
        <v>489</v>
      </c>
      <c r="F1195" s="19" t="s">
        <v>3708</v>
      </c>
      <c r="G1195" s="16" t="s">
        <v>3709</v>
      </c>
      <c r="H1195" s="17"/>
      <c r="I1195" s="115" t="str">
        <f t="shared" ca="1" si="178"/>
        <v>.</v>
      </c>
      <c r="J1195" s="16" t="s">
        <v>2856</v>
      </c>
      <c r="K1195" s="16" t="s">
        <v>1769</v>
      </c>
      <c r="L1195" s="16" t="s">
        <v>2857</v>
      </c>
      <c r="M1195" s="16" t="s">
        <v>183</v>
      </c>
      <c r="N1195" s="15">
        <v>6</v>
      </c>
      <c r="O1195" s="15">
        <v>1980</v>
      </c>
      <c r="P1195" s="15">
        <v>12</v>
      </c>
      <c r="Q1195" s="18" t="s">
        <v>1759</v>
      </c>
      <c r="R1195" s="18" t="s">
        <v>1094</v>
      </c>
      <c r="S1195" s="54" t="s">
        <v>3697</v>
      </c>
      <c r="T1195" s="54"/>
      <c r="U1195" s="69">
        <v>483</v>
      </c>
      <c r="V1195" s="45" t="str">
        <f t="shared" si="186"/>
        <v>熊本県における学童の肥満・「やせ」の実態に関する一考察</v>
      </c>
      <c r="W1195" s="70"/>
      <c r="X1195" s="88">
        <v>1185</v>
      </c>
      <c r="Y1195" s="66"/>
      <c r="Z1195" s="16"/>
    </row>
    <row r="1196" spans="1:26" s="12" customFormat="1" ht="13.5" hidden="1" customHeight="1">
      <c r="A1196" s="18">
        <v>36</v>
      </c>
      <c r="B1196" s="15">
        <v>1981</v>
      </c>
      <c r="C1196" s="15">
        <v>3</v>
      </c>
      <c r="D1196" s="18">
        <v>8</v>
      </c>
      <c r="E1196" s="15">
        <v>490</v>
      </c>
      <c r="F1196" s="19" t="s">
        <v>3710</v>
      </c>
      <c r="G1196" s="16" t="s">
        <v>3711</v>
      </c>
      <c r="H1196" s="17"/>
      <c r="I1196" s="115" t="str">
        <f t="shared" ca="1" si="178"/>
        <v>.</v>
      </c>
      <c r="J1196" s="16" t="s">
        <v>2856</v>
      </c>
      <c r="K1196" s="16" t="s">
        <v>1769</v>
      </c>
      <c r="L1196" s="16" t="s">
        <v>2857</v>
      </c>
      <c r="M1196" s="16" t="s">
        <v>183</v>
      </c>
      <c r="N1196" s="15">
        <v>6</v>
      </c>
      <c r="O1196" s="15">
        <v>1980</v>
      </c>
      <c r="P1196" s="15">
        <v>12</v>
      </c>
      <c r="Q1196" s="18" t="s">
        <v>1759</v>
      </c>
      <c r="R1196" s="18" t="s">
        <v>1094</v>
      </c>
      <c r="S1196" s="54" t="s">
        <v>3697</v>
      </c>
      <c r="T1196" s="54"/>
      <c r="U1196" s="69">
        <v>483</v>
      </c>
      <c r="V1196" s="45" t="str">
        <f t="shared" si="186"/>
        <v>長崎市内の高校生の体格意識－その理想と現実－</v>
      </c>
      <c r="W1196" s="70"/>
      <c r="X1196" s="88">
        <v>1186</v>
      </c>
      <c r="Y1196" s="66"/>
      <c r="Z1196" s="16"/>
    </row>
    <row r="1197" spans="1:26" s="12" customFormat="1" ht="13.5" hidden="1" customHeight="1">
      <c r="A1197" s="18">
        <v>36</v>
      </c>
      <c r="B1197" s="15">
        <v>1981</v>
      </c>
      <c r="C1197" s="15">
        <v>3</v>
      </c>
      <c r="D1197" s="18">
        <v>8</v>
      </c>
      <c r="E1197" s="15">
        <v>490</v>
      </c>
      <c r="F1197" s="19" t="s">
        <v>3712</v>
      </c>
      <c r="G1197" s="16" t="s">
        <v>3713</v>
      </c>
      <c r="H1197" s="17"/>
      <c r="I1197" s="115" t="str">
        <f t="shared" ca="1" si="178"/>
        <v>.</v>
      </c>
      <c r="J1197" s="16" t="s">
        <v>2856</v>
      </c>
      <c r="K1197" s="16" t="s">
        <v>1769</v>
      </c>
      <c r="L1197" s="16" t="s">
        <v>2857</v>
      </c>
      <c r="M1197" s="16" t="s">
        <v>183</v>
      </c>
      <c r="N1197" s="15">
        <v>6</v>
      </c>
      <c r="O1197" s="15">
        <v>1980</v>
      </c>
      <c r="P1197" s="15">
        <v>12</v>
      </c>
      <c r="Q1197" s="18" t="s">
        <v>1759</v>
      </c>
      <c r="R1197" s="18" t="s">
        <v>1094</v>
      </c>
      <c r="S1197" s="54" t="s">
        <v>3697</v>
      </c>
      <c r="T1197" s="54"/>
      <c r="U1197" s="69">
        <v>483</v>
      </c>
      <c r="V1197" s="45" t="str">
        <f t="shared" si="186"/>
        <v>Body languageからみた障害児施設居住者の環境適応</v>
      </c>
      <c r="W1197" s="70"/>
      <c r="X1197" s="88">
        <v>1187</v>
      </c>
      <c r="Y1197" s="66"/>
      <c r="Z1197" s="16"/>
    </row>
    <row r="1198" spans="1:26" s="12" customFormat="1" ht="13.5" hidden="1" customHeight="1">
      <c r="A1198" s="18">
        <v>36</v>
      </c>
      <c r="B1198" s="15">
        <v>1981</v>
      </c>
      <c r="C1198" s="15">
        <v>3</v>
      </c>
      <c r="D1198" s="18">
        <v>8</v>
      </c>
      <c r="E1198" s="15">
        <v>490</v>
      </c>
      <c r="F1198" s="19" t="s">
        <v>3714</v>
      </c>
      <c r="G1198" s="16" t="s">
        <v>3715</v>
      </c>
      <c r="H1198" s="17"/>
      <c r="I1198" s="115" t="str">
        <f t="shared" ca="1" si="178"/>
        <v>.</v>
      </c>
      <c r="J1198" s="16" t="s">
        <v>2856</v>
      </c>
      <c r="K1198" s="16" t="s">
        <v>1769</v>
      </c>
      <c r="L1198" s="16" t="s">
        <v>2857</v>
      </c>
      <c r="M1198" s="16" t="s">
        <v>183</v>
      </c>
      <c r="N1198" s="15">
        <v>6</v>
      </c>
      <c r="O1198" s="15">
        <v>1980</v>
      </c>
      <c r="P1198" s="15">
        <v>12</v>
      </c>
      <c r="Q1198" s="18" t="s">
        <v>1759</v>
      </c>
      <c r="R1198" s="18" t="s">
        <v>1094</v>
      </c>
      <c r="S1198" s="54" t="s">
        <v>3697</v>
      </c>
      <c r="T1198" s="54"/>
      <c r="U1198" s="69">
        <v>483</v>
      </c>
      <c r="V1198" s="45" t="str">
        <f t="shared" si="186"/>
        <v>終日の身体活動水準からみたこどもの生活構造</v>
      </c>
      <c r="W1198" s="70"/>
      <c r="X1198" s="88">
        <v>1188</v>
      </c>
      <c r="Y1198" s="66"/>
      <c r="Z1198" s="16"/>
    </row>
    <row r="1199" spans="1:26" s="12" customFormat="1" ht="13.5" hidden="1" customHeight="1">
      <c r="A1199" s="18">
        <v>36</v>
      </c>
      <c r="B1199" s="15">
        <v>1981</v>
      </c>
      <c r="C1199" s="15">
        <v>3</v>
      </c>
      <c r="D1199" s="18">
        <v>9</v>
      </c>
      <c r="E1199" s="15">
        <v>491</v>
      </c>
      <c r="F1199" s="19" t="s">
        <v>3716</v>
      </c>
      <c r="G1199" s="16" t="s">
        <v>3717</v>
      </c>
      <c r="H1199" s="17"/>
      <c r="I1199" s="115" t="str">
        <f t="shared" ca="1" si="178"/>
        <v>.</v>
      </c>
      <c r="J1199" s="16" t="s">
        <v>2856</v>
      </c>
      <c r="K1199" s="16" t="s">
        <v>1769</v>
      </c>
      <c r="L1199" s="16" t="s">
        <v>2857</v>
      </c>
      <c r="M1199" s="16" t="s">
        <v>183</v>
      </c>
      <c r="N1199" s="15">
        <v>6</v>
      </c>
      <c r="O1199" s="15">
        <v>1980</v>
      </c>
      <c r="P1199" s="15">
        <v>12</v>
      </c>
      <c r="Q1199" s="18" t="s">
        <v>1759</v>
      </c>
      <c r="R1199" s="18" t="s">
        <v>1094</v>
      </c>
      <c r="S1199" s="54" t="s">
        <v>3697</v>
      </c>
      <c r="T1199" s="54"/>
      <c r="U1199" s="69">
        <v>483</v>
      </c>
      <c r="V1199" s="45" t="str">
        <f t="shared" si="186"/>
        <v>筋作業と肺拡散量</v>
      </c>
      <c r="W1199" s="70"/>
      <c r="X1199" s="88">
        <v>1189</v>
      </c>
      <c r="Y1199" s="66"/>
      <c r="Z1199" s="16"/>
    </row>
    <row r="1200" spans="1:26" s="12" customFormat="1" ht="13.5" hidden="1" customHeight="1">
      <c r="A1200" s="18">
        <v>36</v>
      </c>
      <c r="B1200" s="15">
        <v>1981</v>
      </c>
      <c r="C1200" s="15">
        <v>3</v>
      </c>
      <c r="D1200" s="18">
        <v>9</v>
      </c>
      <c r="E1200" s="15">
        <v>491</v>
      </c>
      <c r="F1200" s="19" t="s">
        <v>3718</v>
      </c>
      <c r="G1200" s="16" t="s">
        <v>3719</v>
      </c>
      <c r="H1200" s="17"/>
      <c r="I1200" s="115" t="str">
        <f t="shared" ca="1" si="178"/>
        <v>.</v>
      </c>
      <c r="J1200" s="16" t="s">
        <v>2856</v>
      </c>
      <c r="K1200" s="16" t="s">
        <v>1769</v>
      </c>
      <c r="L1200" s="16" t="s">
        <v>2857</v>
      </c>
      <c r="M1200" s="16" t="s">
        <v>183</v>
      </c>
      <c r="N1200" s="15">
        <v>6</v>
      </c>
      <c r="O1200" s="15">
        <v>1980</v>
      </c>
      <c r="P1200" s="15">
        <v>12</v>
      </c>
      <c r="Q1200" s="18" t="s">
        <v>1759</v>
      </c>
      <c r="R1200" s="18" t="s">
        <v>1094</v>
      </c>
      <c r="S1200" s="54" t="s">
        <v>3697</v>
      </c>
      <c r="T1200" s="54"/>
      <c r="U1200" s="69">
        <v>483</v>
      </c>
      <c r="V1200" s="45" t="str">
        <f t="shared" si="186"/>
        <v>能繁労働と血清逸脱酵素の推移</v>
      </c>
      <c r="W1200" s="70"/>
      <c r="X1200" s="88">
        <v>1190</v>
      </c>
      <c r="Y1200" s="66"/>
      <c r="Z1200" s="16"/>
    </row>
    <row r="1201" spans="1:26" s="12" customFormat="1" ht="13.5" hidden="1" customHeight="1">
      <c r="A1201" s="18">
        <v>36</v>
      </c>
      <c r="B1201" s="15">
        <v>1981</v>
      </c>
      <c r="C1201" s="15">
        <v>3</v>
      </c>
      <c r="D1201" s="18">
        <v>10</v>
      </c>
      <c r="E1201" s="15">
        <v>492</v>
      </c>
      <c r="F1201" s="19" t="s">
        <v>3720</v>
      </c>
      <c r="G1201" s="16" t="s">
        <v>3721</v>
      </c>
      <c r="H1201" s="17"/>
      <c r="I1201" s="115" t="str">
        <f t="shared" ca="1" si="178"/>
        <v>.</v>
      </c>
      <c r="J1201" s="16" t="s">
        <v>2856</v>
      </c>
      <c r="K1201" s="16" t="s">
        <v>1769</v>
      </c>
      <c r="L1201" s="16" t="s">
        <v>2857</v>
      </c>
      <c r="M1201" s="16" t="s">
        <v>183</v>
      </c>
      <c r="N1201" s="15">
        <v>6</v>
      </c>
      <c r="O1201" s="15">
        <v>1980</v>
      </c>
      <c r="P1201" s="15">
        <v>12</v>
      </c>
      <c r="Q1201" s="18" t="s">
        <v>1759</v>
      </c>
      <c r="R1201" s="18" t="s">
        <v>1094</v>
      </c>
      <c r="S1201" s="54" t="s">
        <v>3697</v>
      </c>
      <c r="T1201" s="54"/>
      <c r="U1201" s="69">
        <v>483</v>
      </c>
      <c r="V1201" s="45" t="str">
        <f t="shared" si="186"/>
        <v>耳朶血による血中乳酸測定法の検討</v>
      </c>
      <c r="W1201" s="70"/>
      <c r="X1201" s="88">
        <v>1191</v>
      </c>
      <c r="Y1201" s="66"/>
      <c r="Z1201" s="16"/>
    </row>
    <row r="1202" spans="1:26" s="12" customFormat="1" ht="13.5" hidden="1" customHeight="1">
      <c r="A1202" s="18">
        <v>36</v>
      </c>
      <c r="B1202" s="15">
        <v>1981</v>
      </c>
      <c r="C1202" s="15">
        <v>3</v>
      </c>
      <c r="D1202" s="18">
        <v>10</v>
      </c>
      <c r="E1202" s="15">
        <v>492</v>
      </c>
      <c r="F1202" s="19" t="s">
        <v>3722</v>
      </c>
      <c r="G1202" s="16" t="s">
        <v>3723</v>
      </c>
      <c r="H1202" s="17"/>
      <c r="I1202" s="115" t="str">
        <f t="shared" ca="1" si="178"/>
        <v>.</v>
      </c>
      <c r="J1202" s="16" t="s">
        <v>2856</v>
      </c>
      <c r="K1202" s="16" t="s">
        <v>1769</v>
      </c>
      <c r="L1202" s="16" t="s">
        <v>2857</v>
      </c>
      <c r="M1202" s="16" t="s">
        <v>183</v>
      </c>
      <c r="N1202" s="15">
        <v>6</v>
      </c>
      <c r="O1202" s="15">
        <v>1980</v>
      </c>
      <c r="P1202" s="15">
        <v>12</v>
      </c>
      <c r="Q1202" s="18" t="s">
        <v>1759</v>
      </c>
      <c r="R1202" s="18" t="s">
        <v>1094</v>
      </c>
      <c r="S1202" s="54" t="s">
        <v>3697</v>
      </c>
      <c r="T1202" s="54"/>
      <c r="U1202" s="69">
        <v>483</v>
      </c>
      <c r="V1202" s="45" t="str">
        <f t="shared" si="186"/>
        <v>水泳運動（平泳ぎ）と陸上運動（ランニング）における心拍数－酸素摂取量の関係について</v>
      </c>
      <c r="W1202" s="70"/>
      <c r="X1202" s="88">
        <v>1192</v>
      </c>
      <c r="Y1202" s="66"/>
      <c r="Z1202" s="16"/>
    </row>
    <row r="1203" spans="1:26" ht="13.5" hidden="1" customHeight="1">
      <c r="A1203" s="29">
        <f t="shared" ref="A1203:A1239" ca="1" si="187">IF(LEN($J1203)&gt;0,IF($J1203="●",K1203,OFFSET(A1203,IF(LEN(OFFSET(A1203,-1,0))&gt;=1,-1,-2),0)),"")</f>
        <v>36</v>
      </c>
      <c r="B1203" s="32">
        <f t="shared" ref="B1203:B1239" ca="1" si="188">IF(LEN($J1203)&gt;0,IF($J1203="●",N1203,OFFSET(B1203,IF(LEN(OFFSET(B1203,-1,0))&gt;=1,-1,-2),0)),"")</f>
        <v>1981</v>
      </c>
      <c r="C1203" s="32">
        <f t="shared" ref="C1203:C1239" ca="1" si="189">IF(LEN($J1203)&gt;0,IF($J1203="●",O1203,OFFSET(C1203,IF(LEN(OFFSET(C1203,-1,0))&gt;=1,-1,-2),0)),"")</f>
        <v>3</v>
      </c>
      <c r="D1203" s="28">
        <v>10</v>
      </c>
      <c r="E1203" s="32">
        <f t="shared" ref="E1203:E1239" ca="1" si="190">IF(LEN($J1203)&gt;0,IF($J1203="●",U1203,IF(LEN(D1203)&gt;0,U1203+D1203-1,"")),"")</f>
        <v>492</v>
      </c>
      <c r="F1203" s="40" t="s">
        <v>1124</v>
      </c>
      <c r="G1203" s="40" t="s">
        <v>6967</v>
      </c>
      <c r="H1203" s="43"/>
      <c r="I1203" s="115" t="str">
        <f t="shared" ca="1" si="178"/>
        <v>.</v>
      </c>
      <c r="J1203" s="40" t="s">
        <v>2164</v>
      </c>
      <c r="K1203" s="40" t="s">
        <v>1769</v>
      </c>
      <c r="L1203" s="16" t="s">
        <v>7004</v>
      </c>
      <c r="M1203" s="40" t="s">
        <v>1302</v>
      </c>
      <c r="N1203" s="47">
        <v>6</v>
      </c>
      <c r="O1203" s="47">
        <v>1980</v>
      </c>
      <c r="P1203" s="47">
        <v>12</v>
      </c>
      <c r="Q1203" s="40" t="s">
        <v>1314</v>
      </c>
      <c r="R1203" s="40" t="s">
        <v>1094</v>
      </c>
      <c r="S1203" s="53" t="s">
        <v>377</v>
      </c>
      <c r="T1203" s="53"/>
      <c r="U1203" s="31">
        <f t="shared" ref="U1203:U1239" ca="1" si="191">IF(LEN($J1203)&gt;0,IF($J1203="●",Q1203,OFFSET(U1203,IF(LEN(OFFSET(U1203,-1,0))&gt;=1,-1,-2),0)),"")</f>
        <v>483</v>
      </c>
      <c r="V1203" s="45" t="str">
        <f t="shared" si="186"/>
        <v>肥満と運動</v>
      </c>
      <c r="W1203" s="51"/>
      <c r="X1203" s="88">
        <v>1193</v>
      </c>
      <c r="Y1203" s="65"/>
      <c r="Z1203" s="46"/>
    </row>
    <row r="1204" spans="1:26" ht="13.5" hidden="1" customHeight="1">
      <c r="A1204" s="29">
        <f t="shared" ca="1" si="187"/>
        <v>36</v>
      </c>
      <c r="B1204" s="32">
        <f t="shared" ca="1" si="188"/>
        <v>1981</v>
      </c>
      <c r="C1204" s="32">
        <f t="shared" ca="1" si="189"/>
        <v>3</v>
      </c>
      <c r="D1204" s="28">
        <v>10</v>
      </c>
      <c r="E1204" s="32">
        <f t="shared" ca="1" si="190"/>
        <v>492</v>
      </c>
      <c r="F1204" s="40" t="s">
        <v>773</v>
      </c>
      <c r="G1204" s="40" t="s">
        <v>774</v>
      </c>
      <c r="H1204" s="43" t="s">
        <v>1124</v>
      </c>
      <c r="I1204" s="115" t="str">
        <f t="shared" ca="1" si="178"/>
        <v>.</v>
      </c>
      <c r="J1204" s="40" t="s">
        <v>2164</v>
      </c>
      <c r="K1204" s="40" t="s">
        <v>1769</v>
      </c>
      <c r="L1204" s="40" t="s">
        <v>2918</v>
      </c>
      <c r="M1204" s="40" t="s">
        <v>1486</v>
      </c>
      <c r="N1204" s="47">
        <v>6</v>
      </c>
      <c r="O1204" s="47">
        <v>1980</v>
      </c>
      <c r="P1204" s="47">
        <v>12</v>
      </c>
      <c r="Q1204" s="40" t="s">
        <v>1314</v>
      </c>
      <c r="R1204" s="40" t="s">
        <v>1094</v>
      </c>
      <c r="S1204" s="53" t="s">
        <v>377</v>
      </c>
      <c r="T1204" s="53"/>
      <c r="U1204" s="31">
        <f t="shared" ca="1" si="191"/>
        <v>483</v>
      </c>
      <c r="V1204" s="45" t="str">
        <f t="shared" si="186"/>
        <v>肥満と運動実験的肥満動物の立場から</v>
      </c>
      <c r="W1204" s="51"/>
      <c r="X1204" s="88">
        <v>1194</v>
      </c>
      <c r="Y1204" s="65"/>
      <c r="Z1204" s="46"/>
    </row>
    <row r="1205" spans="1:26" ht="13.5" hidden="1" customHeight="1">
      <c r="A1205" s="29">
        <f t="shared" ca="1" si="187"/>
        <v>36</v>
      </c>
      <c r="B1205" s="32">
        <f t="shared" ca="1" si="188"/>
        <v>1981</v>
      </c>
      <c r="C1205" s="32">
        <f t="shared" ca="1" si="189"/>
        <v>3</v>
      </c>
      <c r="D1205" s="28">
        <v>11</v>
      </c>
      <c r="E1205" s="32">
        <f t="shared" ca="1" si="190"/>
        <v>493</v>
      </c>
      <c r="F1205" s="40" t="s">
        <v>775</v>
      </c>
      <c r="G1205" s="40" t="s">
        <v>776</v>
      </c>
      <c r="H1205" s="43" t="s">
        <v>1124</v>
      </c>
      <c r="I1205" s="115" t="str">
        <f t="shared" ca="1" si="178"/>
        <v>.</v>
      </c>
      <c r="J1205" s="40" t="s">
        <v>2164</v>
      </c>
      <c r="K1205" s="40" t="s">
        <v>1769</v>
      </c>
      <c r="L1205" s="40" t="s">
        <v>2918</v>
      </c>
      <c r="M1205" s="40" t="s">
        <v>1486</v>
      </c>
      <c r="N1205" s="47">
        <v>6</v>
      </c>
      <c r="O1205" s="47">
        <v>1980</v>
      </c>
      <c r="P1205" s="47">
        <v>12</v>
      </c>
      <c r="Q1205" s="40" t="s">
        <v>1314</v>
      </c>
      <c r="R1205" s="40" t="s">
        <v>1094</v>
      </c>
      <c r="S1205" s="53" t="s">
        <v>377</v>
      </c>
      <c r="T1205" s="53"/>
      <c r="U1205" s="31">
        <f t="shared" ca="1" si="191"/>
        <v>483</v>
      </c>
      <c r="V1205" s="45" t="str">
        <f t="shared" si="186"/>
        <v>肥満と運動肥満児教室の経験から</v>
      </c>
      <c r="W1205" s="51"/>
      <c r="X1205" s="88">
        <v>1195</v>
      </c>
      <c r="Y1205" s="65"/>
      <c r="Z1205" s="46"/>
    </row>
    <row r="1206" spans="1:26" ht="13.5" hidden="1" customHeight="1">
      <c r="A1206" s="29">
        <f t="shared" ca="1" si="187"/>
        <v>36</v>
      </c>
      <c r="B1206" s="32">
        <f t="shared" ca="1" si="188"/>
        <v>1981</v>
      </c>
      <c r="C1206" s="32">
        <f t="shared" ca="1" si="189"/>
        <v>3</v>
      </c>
      <c r="D1206" s="28">
        <v>12</v>
      </c>
      <c r="E1206" s="32">
        <f t="shared" ca="1" si="190"/>
        <v>494</v>
      </c>
      <c r="F1206" s="40" t="s">
        <v>777</v>
      </c>
      <c r="G1206" s="40" t="s">
        <v>778</v>
      </c>
      <c r="H1206" s="43" t="s">
        <v>1124</v>
      </c>
      <c r="I1206" s="115" t="str">
        <f t="shared" ca="1" si="178"/>
        <v>.</v>
      </c>
      <c r="J1206" s="40" t="s">
        <v>2164</v>
      </c>
      <c r="K1206" s="40" t="s">
        <v>1769</v>
      </c>
      <c r="L1206" s="40" t="s">
        <v>2918</v>
      </c>
      <c r="M1206" s="40" t="s">
        <v>1486</v>
      </c>
      <c r="N1206" s="47">
        <v>6</v>
      </c>
      <c r="O1206" s="47">
        <v>1980</v>
      </c>
      <c r="P1206" s="47">
        <v>12</v>
      </c>
      <c r="Q1206" s="40" t="s">
        <v>1314</v>
      </c>
      <c r="R1206" s="40" t="s">
        <v>1094</v>
      </c>
      <c r="S1206" s="53" t="s">
        <v>377</v>
      </c>
      <c r="T1206" s="53"/>
      <c r="U1206" s="31">
        <f t="shared" ca="1" si="191"/>
        <v>483</v>
      </c>
      <c r="V1206" s="45" t="str">
        <f t="shared" si="186"/>
        <v>肥満と運動運動処方の立場から</v>
      </c>
      <c r="W1206" s="51"/>
      <c r="X1206" s="88">
        <v>1196</v>
      </c>
      <c r="Y1206" s="65"/>
      <c r="Z1206" s="46"/>
    </row>
    <row r="1207" spans="1:26" ht="13.5" hidden="1" customHeight="1">
      <c r="A1207" s="29">
        <f t="shared" ca="1" si="187"/>
        <v>36</v>
      </c>
      <c r="B1207" s="32">
        <f t="shared" ca="1" si="188"/>
        <v>1981</v>
      </c>
      <c r="C1207" s="32">
        <f t="shared" ca="1" si="189"/>
        <v>3</v>
      </c>
      <c r="D1207" s="28">
        <v>12</v>
      </c>
      <c r="E1207" s="32">
        <f t="shared" ca="1" si="190"/>
        <v>494</v>
      </c>
      <c r="F1207" s="40" t="s">
        <v>779</v>
      </c>
      <c r="G1207" s="40" t="s">
        <v>780</v>
      </c>
      <c r="H1207" s="43" t="s">
        <v>1124</v>
      </c>
      <c r="I1207" s="115" t="str">
        <f t="shared" ca="1" si="178"/>
        <v>.</v>
      </c>
      <c r="J1207" s="40" t="s">
        <v>2164</v>
      </c>
      <c r="K1207" s="40" t="s">
        <v>1769</v>
      </c>
      <c r="L1207" s="40" t="s">
        <v>2918</v>
      </c>
      <c r="M1207" s="40" t="s">
        <v>1486</v>
      </c>
      <c r="N1207" s="47">
        <v>6</v>
      </c>
      <c r="O1207" s="47">
        <v>1980</v>
      </c>
      <c r="P1207" s="47">
        <v>12</v>
      </c>
      <c r="Q1207" s="40" t="s">
        <v>1314</v>
      </c>
      <c r="R1207" s="40" t="s">
        <v>1094</v>
      </c>
      <c r="S1207" s="53" t="s">
        <v>377</v>
      </c>
      <c r="T1207" s="53"/>
      <c r="U1207" s="31">
        <f t="shared" ca="1" si="191"/>
        <v>483</v>
      </c>
      <c r="V1207" s="45" t="str">
        <f t="shared" si="186"/>
        <v>肥満と運動中高年肥満婦人への効果をみて</v>
      </c>
      <c r="W1207" s="51"/>
      <c r="X1207" s="88">
        <v>1197</v>
      </c>
      <c r="Y1207" s="65"/>
      <c r="Z1207" s="46"/>
    </row>
    <row r="1208" spans="1:26" ht="13.5" hidden="1" customHeight="1">
      <c r="A1208" s="29">
        <f t="shared" ca="1" si="187"/>
        <v>36</v>
      </c>
      <c r="B1208" s="32">
        <f t="shared" ca="1" si="188"/>
        <v>1981</v>
      </c>
      <c r="C1208" s="32">
        <f t="shared" ca="1" si="189"/>
        <v>3</v>
      </c>
      <c r="D1208" s="28">
        <v>12</v>
      </c>
      <c r="E1208" s="32">
        <f t="shared" ca="1" si="190"/>
        <v>494</v>
      </c>
      <c r="F1208" s="40" t="s">
        <v>3724</v>
      </c>
      <c r="G1208" s="40" t="s">
        <v>6968</v>
      </c>
      <c r="H1208" s="43"/>
      <c r="I1208" s="115" t="str">
        <f t="shared" ca="1" si="178"/>
        <v>.</v>
      </c>
      <c r="J1208" s="40" t="s">
        <v>2164</v>
      </c>
      <c r="K1208" s="40" t="s">
        <v>1769</v>
      </c>
      <c r="L1208" s="16" t="s">
        <v>7004</v>
      </c>
      <c r="M1208" s="40" t="s">
        <v>1302</v>
      </c>
      <c r="N1208" s="47">
        <v>6</v>
      </c>
      <c r="O1208" s="47">
        <v>1980</v>
      </c>
      <c r="P1208" s="47">
        <v>12</v>
      </c>
      <c r="Q1208" s="40" t="s">
        <v>1314</v>
      </c>
      <c r="R1208" s="40" t="s">
        <v>1094</v>
      </c>
      <c r="S1208" s="53" t="s">
        <v>377</v>
      </c>
      <c r="T1208" s="53"/>
      <c r="U1208" s="31">
        <f t="shared" ca="1" si="191"/>
        <v>483</v>
      </c>
      <c r="V1208" s="45" t="str">
        <f t="shared" si="186"/>
        <v>最大酸素摂取量をめぐって</v>
      </c>
      <c r="W1208" s="51"/>
      <c r="X1208" s="88">
        <v>1198</v>
      </c>
      <c r="Y1208" s="65"/>
      <c r="Z1208" s="46"/>
    </row>
    <row r="1209" spans="1:26" ht="13.5" hidden="1" customHeight="1">
      <c r="A1209" s="29">
        <f t="shared" ca="1" si="187"/>
        <v>36</v>
      </c>
      <c r="B1209" s="32">
        <f t="shared" ca="1" si="188"/>
        <v>1981</v>
      </c>
      <c r="C1209" s="32">
        <f t="shared" ca="1" si="189"/>
        <v>3</v>
      </c>
      <c r="D1209" s="28">
        <v>12</v>
      </c>
      <c r="E1209" s="32">
        <f t="shared" ca="1" si="190"/>
        <v>494</v>
      </c>
      <c r="F1209" s="40" t="s">
        <v>781</v>
      </c>
      <c r="G1209" s="40" t="s">
        <v>782</v>
      </c>
      <c r="H1209" s="43" t="s">
        <v>3724</v>
      </c>
      <c r="I1209" s="115" t="str">
        <f t="shared" ca="1" si="178"/>
        <v>.</v>
      </c>
      <c r="J1209" s="40" t="s">
        <v>2164</v>
      </c>
      <c r="K1209" s="40" t="s">
        <v>1769</v>
      </c>
      <c r="L1209" s="40" t="s">
        <v>2918</v>
      </c>
      <c r="M1209" s="40" t="s">
        <v>1486</v>
      </c>
      <c r="N1209" s="47">
        <v>6</v>
      </c>
      <c r="O1209" s="47">
        <v>1980</v>
      </c>
      <c r="P1209" s="47">
        <v>12</v>
      </c>
      <c r="Q1209" s="40" t="s">
        <v>1314</v>
      </c>
      <c r="R1209" s="40" t="s">
        <v>1094</v>
      </c>
      <c r="S1209" s="53" t="s">
        <v>377</v>
      </c>
      <c r="T1209" s="53"/>
      <c r="U1209" s="31">
        <f t="shared" ca="1" si="191"/>
        <v>483</v>
      </c>
      <c r="V1209" s="45" t="str">
        <f t="shared" si="186"/>
        <v>最大酸素摂取量をめぐって最大酸素摂取量間接推定法の比較－被験者の身体活動度を中心として</v>
      </c>
      <c r="W1209" s="51"/>
      <c r="X1209" s="88">
        <v>1199</v>
      </c>
      <c r="Y1209" s="65"/>
      <c r="Z1209" s="46"/>
    </row>
    <row r="1210" spans="1:26" ht="13.5" hidden="1" customHeight="1">
      <c r="A1210" s="29">
        <f t="shared" ca="1" si="187"/>
        <v>36</v>
      </c>
      <c r="B1210" s="32">
        <f t="shared" ca="1" si="188"/>
        <v>1981</v>
      </c>
      <c r="C1210" s="32">
        <f t="shared" ca="1" si="189"/>
        <v>3</v>
      </c>
      <c r="D1210" s="28">
        <v>13</v>
      </c>
      <c r="E1210" s="32">
        <f t="shared" ca="1" si="190"/>
        <v>495</v>
      </c>
      <c r="F1210" s="40" t="s">
        <v>783</v>
      </c>
      <c r="G1210" s="40" t="s">
        <v>784</v>
      </c>
      <c r="H1210" s="43" t="s">
        <v>3724</v>
      </c>
      <c r="I1210" s="115" t="str">
        <f t="shared" ca="1" si="178"/>
        <v>.</v>
      </c>
      <c r="J1210" s="40" t="s">
        <v>2164</v>
      </c>
      <c r="K1210" s="40" t="s">
        <v>1769</v>
      </c>
      <c r="L1210" s="40" t="s">
        <v>2918</v>
      </c>
      <c r="M1210" s="40" t="s">
        <v>1486</v>
      </c>
      <c r="N1210" s="47">
        <v>6</v>
      </c>
      <c r="O1210" s="47">
        <v>1980</v>
      </c>
      <c r="P1210" s="47">
        <v>12</v>
      </c>
      <c r="Q1210" s="40" t="s">
        <v>1314</v>
      </c>
      <c r="R1210" s="40" t="s">
        <v>1094</v>
      </c>
      <c r="S1210" s="53" t="s">
        <v>377</v>
      </c>
      <c r="T1210" s="53"/>
      <c r="U1210" s="31">
        <f t="shared" ca="1" si="191"/>
        <v>483</v>
      </c>
      <c r="V1210" s="45" t="str">
        <f t="shared" si="186"/>
        <v>最大酸素摂取量をめぐって日本人の最大酸素摂取量における性差－特に体組成の観点から－</v>
      </c>
      <c r="W1210" s="51"/>
      <c r="X1210" s="88">
        <v>1200</v>
      </c>
      <c r="Y1210" s="65"/>
      <c r="Z1210" s="46"/>
    </row>
    <row r="1211" spans="1:26" ht="13.5" hidden="1" customHeight="1">
      <c r="A1211" s="29">
        <f t="shared" ca="1" si="187"/>
        <v>36</v>
      </c>
      <c r="B1211" s="32">
        <f t="shared" ca="1" si="188"/>
        <v>1981</v>
      </c>
      <c r="C1211" s="32">
        <f t="shared" ca="1" si="189"/>
        <v>3</v>
      </c>
      <c r="D1211" s="28">
        <v>13</v>
      </c>
      <c r="E1211" s="32">
        <f t="shared" ca="1" si="190"/>
        <v>495</v>
      </c>
      <c r="F1211" s="40" t="s">
        <v>785</v>
      </c>
      <c r="G1211" s="40" t="s">
        <v>786</v>
      </c>
      <c r="H1211" s="43" t="s">
        <v>3724</v>
      </c>
      <c r="I1211" s="115" t="str">
        <f t="shared" ca="1" si="178"/>
        <v>.</v>
      </c>
      <c r="J1211" s="40" t="s">
        <v>2164</v>
      </c>
      <c r="K1211" s="40" t="s">
        <v>1769</v>
      </c>
      <c r="L1211" s="40" t="s">
        <v>2918</v>
      </c>
      <c r="M1211" s="40" t="s">
        <v>1486</v>
      </c>
      <c r="N1211" s="47">
        <v>6</v>
      </c>
      <c r="O1211" s="47">
        <v>1980</v>
      </c>
      <c r="P1211" s="47">
        <v>12</v>
      </c>
      <c r="Q1211" s="40" t="s">
        <v>1314</v>
      </c>
      <c r="R1211" s="40" t="s">
        <v>1094</v>
      </c>
      <c r="S1211" s="53" t="s">
        <v>377</v>
      </c>
      <c r="T1211" s="53"/>
      <c r="U1211" s="31">
        <f t="shared" ca="1" si="191"/>
        <v>483</v>
      </c>
      <c r="V1211" s="45" t="str">
        <f t="shared" si="186"/>
        <v>最大酸素摂取量をめぐって鍛錬中高年男子および肥満中年女子の最大酸素摂取量</v>
      </c>
      <c r="W1211" s="51"/>
      <c r="X1211" s="88">
        <v>1201</v>
      </c>
      <c r="Y1211" s="65"/>
      <c r="Z1211" s="46"/>
    </row>
    <row r="1212" spans="1:26" ht="13.5" hidden="1" customHeight="1">
      <c r="A1212" s="29">
        <f t="shared" ca="1" si="187"/>
        <v>36</v>
      </c>
      <c r="B1212" s="32">
        <f t="shared" ca="1" si="188"/>
        <v>1981</v>
      </c>
      <c r="C1212" s="32">
        <f t="shared" ca="1" si="189"/>
        <v>3</v>
      </c>
      <c r="D1212" s="28">
        <v>14</v>
      </c>
      <c r="E1212" s="32">
        <f t="shared" ca="1" si="190"/>
        <v>496</v>
      </c>
      <c r="F1212" s="40" t="s">
        <v>361</v>
      </c>
      <c r="G1212" s="40" t="s">
        <v>7880</v>
      </c>
      <c r="H1212" s="43" t="s">
        <v>3724</v>
      </c>
      <c r="I1212" s="115" t="str">
        <f t="shared" ca="1" si="178"/>
        <v>.</v>
      </c>
      <c r="J1212" s="40" t="s">
        <v>2164</v>
      </c>
      <c r="K1212" s="40" t="s">
        <v>1769</v>
      </c>
      <c r="L1212" s="40" t="s">
        <v>2918</v>
      </c>
      <c r="M1212" s="40" t="s">
        <v>1486</v>
      </c>
      <c r="N1212" s="47">
        <v>6</v>
      </c>
      <c r="O1212" s="47">
        <v>1980</v>
      </c>
      <c r="P1212" s="47">
        <v>12</v>
      </c>
      <c r="Q1212" s="40" t="s">
        <v>1314</v>
      </c>
      <c r="R1212" s="40" t="s">
        <v>1094</v>
      </c>
      <c r="S1212" s="53" t="s">
        <v>377</v>
      </c>
      <c r="T1212" s="53"/>
      <c r="U1212" s="31">
        <f t="shared" ca="1" si="191"/>
        <v>483</v>
      </c>
      <c r="V1212" s="45" t="str">
        <f t="shared" si="186"/>
        <v>最大酸素摂取量をめぐって外科入院患者の体力とその評価について</v>
      </c>
      <c r="W1212" s="51"/>
      <c r="X1212" s="88">
        <v>1202</v>
      </c>
      <c r="Y1212" s="65"/>
      <c r="Z1212" s="46"/>
    </row>
    <row r="1213" spans="1:26" ht="13.5" hidden="1" customHeight="1">
      <c r="A1213" s="29">
        <f t="shared" ca="1" si="187"/>
        <v>36</v>
      </c>
      <c r="B1213" s="32">
        <f t="shared" ca="1" si="188"/>
        <v>1981</v>
      </c>
      <c r="C1213" s="32">
        <f t="shared" ca="1" si="189"/>
        <v>3</v>
      </c>
      <c r="D1213" s="28">
        <v>14</v>
      </c>
      <c r="E1213" s="32">
        <f t="shared" ca="1" si="190"/>
        <v>496</v>
      </c>
      <c r="F1213" s="40" t="s">
        <v>362</v>
      </c>
      <c r="G1213" s="40" t="s">
        <v>363</v>
      </c>
      <c r="H1213" s="43" t="s">
        <v>3724</v>
      </c>
      <c r="I1213" s="115" t="str">
        <f t="shared" ca="1" si="178"/>
        <v>.</v>
      </c>
      <c r="J1213" s="40" t="s">
        <v>2164</v>
      </c>
      <c r="K1213" s="40" t="s">
        <v>1769</v>
      </c>
      <c r="L1213" s="40" t="s">
        <v>2918</v>
      </c>
      <c r="M1213" s="40" t="s">
        <v>1486</v>
      </c>
      <c r="N1213" s="47">
        <v>6</v>
      </c>
      <c r="O1213" s="47">
        <v>1980</v>
      </c>
      <c r="P1213" s="47">
        <v>12</v>
      </c>
      <c r="Q1213" s="40" t="s">
        <v>1314</v>
      </c>
      <c r="R1213" s="40" t="s">
        <v>1094</v>
      </c>
      <c r="S1213" s="53" t="s">
        <v>377</v>
      </c>
      <c r="T1213" s="53"/>
      <c r="U1213" s="31">
        <f t="shared" ca="1" si="191"/>
        <v>483</v>
      </c>
      <c r="V1213" s="45" t="str">
        <f t="shared" si="186"/>
        <v>最大酸素摂取量をめぐって有酸素的作業能力の測度としての多段階負荷時血中乳酸濃度の検討</v>
      </c>
      <c r="W1213" s="51"/>
      <c r="X1213" s="88">
        <v>1203</v>
      </c>
      <c r="Y1213" s="65"/>
      <c r="Z1213" s="46"/>
    </row>
    <row r="1214" spans="1:26" ht="13.5" hidden="1" customHeight="1">
      <c r="A1214" s="29">
        <f t="shared" ca="1" si="187"/>
        <v>36</v>
      </c>
      <c r="B1214" s="32">
        <f t="shared" ca="1" si="188"/>
        <v>1981</v>
      </c>
      <c r="C1214" s="32">
        <f t="shared" ca="1" si="189"/>
        <v>3</v>
      </c>
      <c r="D1214" s="28">
        <v>15</v>
      </c>
      <c r="E1214" s="32">
        <f t="shared" ca="1" si="190"/>
        <v>497</v>
      </c>
      <c r="F1214" s="40" t="s">
        <v>364</v>
      </c>
      <c r="G1214" s="40" t="s">
        <v>365</v>
      </c>
      <c r="H1214" s="43" t="s">
        <v>3724</v>
      </c>
      <c r="I1214" s="115" t="str">
        <f t="shared" ca="1" si="178"/>
        <v>.</v>
      </c>
      <c r="J1214" s="40" t="s">
        <v>2164</v>
      </c>
      <c r="K1214" s="40" t="s">
        <v>1769</v>
      </c>
      <c r="L1214" s="40" t="s">
        <v>2918</v>
      </c>
      <c r="M1214" s="40" t="s">
        <v>1486</v>
      </c>
      <c r="N1214" s="47">
        <v>6</v>
      </c>
      <c r="O1214" s="47">
        <v>1980</v>
      </c>
      <c r="P1214" s="47">
        <v>12</v>
      </c>
      <c r="Q1214" s="40" t="s">
        <v>1314</v>
      </c>
      <c r="R1214" s="40" t="s">
        <v>1094</v>
      </c>
      <c r="S1214" s="53" t="s">
        <v>377</v>
      </c>
      <c r="T1214" s="53"/>
      <c r="U1214" s="31">
        <f t="shared" ca="1" si="191"/>
        <v>483</v>
      </c>
      <c r="V1214" s="45" t="str">
        <f t="shared" si="186"/>
        <v>最大酸素摂取量をめぐって最大酸素摂取量測定時の尿濃縮・希釈機構について</v>
      </c>
      <c r="W1214" s="51"/>
      <c r="X1214" s="88">
        <v>1204</v>
      </c>
      <c r="Y1214" s="65"/>
      <c r="Z1214" s="46"/>
    </row>
    <row r="1215" spans="1:26" ht="13.5" hidden="1" customHeight="1">
      <c r="A1215" s="29">
        <f t="shared" ca="1" si="187"/>
        <v>36</v>
      </c>
      <c r="B1215" s="32">
        <f t="shared" ca="1" si="188"/>
        <v>1981</v>
      </c>
      <c r="C1215" s="32">
        <f t="shared" ca="1" si="189"/>
        <v>3</v>
      </c>
      <c r="D1215" s="28">
        <v>15</v>
      </c>
      <c r="E1215" s="32">
        <f t="shared" ca="1" si="190"/>
        <v>497</v>
      </c>
      <c r="F1215" s="40" t="s">
        <v>378</v>
      </c>
      <c r="G1215" s="40" t="s">
        <v>366</v>
      </c>
      <c r="H1215" s="17" t="s">
        <v>7083</v>
      </c>
      <c r="I1215" s="115" t="str">
        <f t="shared" ca="1" si="178"/>
        <v>.</v>
      </c>
      <c r="J1215" s="40" t="s">
        <v>252</v>
      </c>
      <c r="K1215" s="40" t="s">
        <v>1769</v>
      </c>
      <c r="L1215" s="16" t="s">
        <v>7079</v>
      </c>
      <c r="M1215" s="40" t="s">
        <v>1486</v>
      </c>
      <c r="N1215" s="47">
        <v>6</v>
      </c>
      <c r="O1215" s="47">
        <v>1980</v>
      </c>
      <c r="P1215" s="47">
        <v>12</v>
      </c>
      <c r="Q1215" s="40" t="s">
        <v>1314</v>
      </c>
      <c r="R1215" s="40" t="s">
        <v>1094</v>
      </c>
      <c r="S1215" s="48" t="s">
        <v>377</v>
      </c>
      <c r="T1215" s="48"/>
      <c r="U1215" s="31">
        <f t="shared" ca="1" si="191"/>
        <v>483</v>
      </c>
      <c r="V1215" s="45" t="str">
        <f t="shared" si="186"/>
        <v>特別講演[特別講演]映画と解説：両上肢欠損者のリハビリテーション</v>
      </c>
      <c r="W1215" s="51"/>
      <c r="X1215" s="88">
        <v>1205</v>
      </c>
      <c r="Y1215" s="65"/>
      <c r="Z1215" s="46"/>
    </row>
    <row r="1216" spans="1:26" ht="13.5" hidden="1" customHeight="1">
      <c r="A1216" s="29">
        <f t="shared" ca="1" si="187"/>
        <v>36</v>
      </c>
      <c r="B1216" s="32">
        <f t="shared" ca="1" si="188"/>
        <v>1981</v>
      </c>
      <c r="C1216" s="32">
        <f t="shared" ca="1" si="189"/>
        <v>3</v>
      </c>
      <c r="D1216" s="28">
        <v>16</v>
      </c>
      <c r="E1216" s="32">
        <f t="shared" ca="1" si="190"/>
        <v>498</v>
      </c>
      <c r="F1216" s="28" t="str">
        <f>"J.H.E.（Vol."&amp;N1216&amp;" No."&amp;O1216&amp;", "&amp;P1216&amp;"/"&amp;Q1216&amp;"）"</f>
        <v>J.H.E.（Vol.8 No.1, 1979/9）</v>
      </c>
      <c r="G1216" s="40"/>
      <c r="H1216" s="43"/>
      <c r="I1216" s="115" t="str">
        <f t="shared" ca="1" si="178"/>
        <v>.</v>
      </c>
      <c r="J1216" s="40" t="s">
        <v>7111</v>
      </c>
      <c r="K1216" s="40" t="s">
        <v>1199</v>
      </c>
      <c r="L1216" s="40" t="s">
        <v>1921</v>
      </c>
      <c r="M1216" s="40" t="s">
        <v>7108</v>
      </c>
      <c r="N1216" s="47">
        <v>8</v>
      </c>
      <c r="O1216" s="47">
        <v>1</v>
      </c>
      <c r="P1216" s="47">
        <v>1979</v>
      </c>
      <c r="Q1216" s="40" t="s">
        <v>1249</v>
      </c>
      <c r="R1216" s="40"/>
      <c r="S1216" s="48"/>
      <c r="T1216" s="48"/>
      <c r="U1216" s="31">
        <f t="shared" ca="1" si="191"/>
        <v>483</v>
      </c>
      <c r="V1216" s="45" t="str">
        <f t="shared" si="186"/>
        <v>J.H.E.（Vol.8 No.1, 1979/9）</v>
      </c>
      <c r="W1216" s="51"/>
      <c r="X1216" s="88">
        <v>1206</v>
      </c>
      <c r="Y1216" s="65"/>
      <c r="Z1216" s="46"/>
    </row>
    <row r="1217" spans="1:26" ht="13.5" hidden="1" customHeight="1">
      <c r="A1217" s="29">
        <f t="shared" ca="1" si="187"/>
        <v>36</v>
      </c>
      <c r="B1217" s="32">
        <f t="shared" ca="1" si="188"/>
        <v>1981</v>
      </c>
      <c r="C1217" s="32">
        <f t="shared" ca="1" si="189"/>
        <v>3</v>
      </c>
      <c r="D1217" s="28">
        <v>17</v>
      </c>
      <c r="E1217" s="32">
        <f t="shared" ca="1" si="190"/>
        <v>499</v>
      </c>
      <c r="F1217" s="40" t="s">
        <v>367</v>
      </c>
      <c r="G1217" s="40" t="s">
        <v>368</v>
      </c>
      <c r="H1217" s="43" t="s">
        <v>7143</v>
      </c>
      <c r="I1217" s="115" t="str">
        <f t="shared" ca="1" si="178"/>
        <v>.</v>
      </c>
      <c r="J1217" s="40" t="s">
        <v>1700</v>
      </c>
      <c r="K1217" s="40" t="s">
        <v>678</v>
      </c>
      <c r="L1217" s="43" t="s">
        <v>810</v>
      </c>
      <c r="M1217" s="40" t="s">
        <v>7636</v>
      </c>
      <c r="N1217" s="47"/>
      <c r="O1217" s="47"/>
      <c r="P1217" s="47"/>
      <c r="Q1217" s="40"/>
      <c r="R1217" s="40"/>
      <c r="S1217" s="48"/>
      <c r="T1217" s="48"/>
      <c r="U1217" s="31">
        <f t="shared" ca="1" si="191"/>
        <v>483</v>
      </c>
      <c r="V1217" s="45" t="str">
        <f t="shared" si="186"/>
        <v>国際研究国際心理学会（東ドイツ・ライプチッヒ）参加記</v>
      </c>
      <c r="W1217" s="51"/>
      <c r="X1217" s="88">
        <v>1207</v>
      </c>
      <c r="Y1217" s="65"/>
      <c r="Z1217" s="46"/>
    </row>
    <row r="1218" spans="1:26" ht="13.5" hidden="1" customHeight="1">
      <c r="A1218" s="29">
        <f t="shared" ca="1" si="187"/>
        <v>36</v>
      </c>
      <c r="B1218" s="32">
        <f t="shared" ca="1" si="188"/>
        <v>1981</v>
      </c>
      <c r="C1218" s="32">
        <f t="shared" ca="1" si="189"/>
        <v>3</v>
      </c>
      <c r="D1218" s="28">
        <v>19</v>
      </c>
      <c r="E1218" s="32">
        <f t="shared" ca="1" si="190"/>
        <v>501</v>
      </c>
      <c r="F1218" s="40" t="s">
        <v>369</v>
      </c>
      <c r="G1218" s="40" t="s">
        <v>370</v>
      </c>
      <c r="H1218" s="43"/>
      <c r="I1218" s="115" t="str">
        <f t="shared" ca="1" si="178"/>
        <v>.</v>
      </c>
      <c r="J1218" s="40" t="s">
        <v>1700</v>
      </c>
      <c r="K1218" s="40" t="s">
        <v>1300</v>
      </c>
      <c r="L1218" s="43"/>
      <c r="M1218" s="40"/>
      <c r="N1218" s="47"/>
      <c r="O1218" s="47"/>
      <c r="P1218" s="47"/>
      <c r="Q1218" s="40"/>
      <c r="R1218" s="40"/>
      <c r="S1218" s="48"/>
      <c r="T1218" s="48"/>
      <c r="U1218" s="31">
        <f t="shared" ca="1" si="191"/>
        <v>483</v>
      </c>
      <c r="V1218" s="45" t="str">
        <f t="shared" si="186"/>
        <v>愛媛大学医学部　衛生学教室</v>
      </c>
      <c r="W1218" s="51"/>
      <c r="X1218" s="88">
        <v>1208</v>
      </c>
      <c r="Y1218" s="65"/>
      <c r="Z1218" s="46"/>
    </row>
    <row r="1219" spans="1:26" ht="13.5" hidden="1" customHeight="1">
      <c r="A1219" s="29">
        <f t="shared" ca="1" si="187"/>
        <v>36</v>
      </c>
      <c r="B1219" s="32">
        <f t="shared" ca="1" si="188"/>
        <v>1981</v>
      </c>
      <c r="C1219" s="32">
        <f t="shared" ca="1" si="189"/>
        <v>3</v>
      </c>
      <c r="D1219" s="28">
        <v>19</v>
      </c>
      <c r="E1219" s="32">
        <f t="shared" ca="1" si="190"/>
        <v>501</v>
      </c>
      <c r="F1219" s="40" t="s">
        <v>1090</v>
      </c>
      <c r="G1219" s="40"/>
      <c r="H1219" s="43"/>
      <c r="I1219" s="115" t="str">
        <f t="shared" ca="1" si="178"/>
        <v>.</v>
      </c>
      <c r="J1219" s="40" t="s">
        <v>1700</v>
      </c>
      <c r="K1219" s="40" t="s">
        <v>7113</v>
      </c>
      <c r="L1219" s="43"/>
      <c r="M1219" s="40"/>
      <c r="N1219" s="47"/>
      <c r="O1219" s="47"/>
      <c r="P1219" s="47"/>
      <c r="Q1219" s="40"/>
      <c r="R1219" s="40"/>
      <c r="S1219" s="48"/>
      <c r="T1219" s="48"/>
      <c r="U1219" s="31">
        <f t="shared" ca="1" si="191"/>
        <v>483</v>
      </c>
      <c r="V1219" s="45" t="str">
        <f t="shared" si="186"/>
        <v>関連学会だより</v>
      </c>
      <c r="W1219" s="51"/>
      <c r="X1219" s="88">
        <v>1209</v>
      </c>
      <c r="Y1219" s="65"/>
      <c r="Z1219" s="46"/>
    </row>
    <row r="1220" spans="1:26" ht="13.5" hidden="1" customHeight="1">
      <c r="A1220" s="29">
        <f t="shared" ca="1" si="187"/>
        <v>36</v>
      </c>
      <c r="B1220" s="32">
        <f t="shared" ca="1" si="188"/>
        <v>1981</v>
      </c>
      <c r="C1220" s="32">
        <f t="shared" ca="1" si="189"/>
        <v>3</v>
      </c>
      <c r="D1220" s="28">
        <v>22</v>
      </c>
      <c r="E1220" s="32">
        <f t="shared" ca="1" si="190"/>
        <v>504</v>
      </c>
      <c r="F1220" s="40" t="s">
        <v>1372</v>
      </c>
      <c r="G1220" s="40"/>
      <c r="H1220" s="43"/>
      <c r="I1220" s="115" t="str">
        <f t="shared" ca="1" si="178"/>
        <v>.</v>
      </c>
      <c r="J1220" s="40" t="s">
        <v>1700</v>
      </c>
      <c r="K1220" s="40" t="s">
        <v>1372</v>
      </c>
      <c r="L1220" s="43"/>
      <c r="M1220" s="40"/>
      <c r="N1220" s="47"/>
      <c r="O1220" s="47"/>
      <c r="P1220" s="47"/>
      <c r="Q1220" s="40"/>
      <c r="R1220" s="40"/>
      <c r="S1220" s="48"/>
      <c r="T1220" s="48"/>
      <c r="U1220" s="31">
        <f t="shared" ca="1" si="191"/>
        <v>483</v>
      </c>
      <c r="V1220" s="45" t="str">
        <f t="shared" si="186"/>
        <v>働態ミニ情報</v>
      </c>
      <c r="W1220" s="51"/>
      <c r="X1220" s="88">
        <v>1210</v>
      </c>
      <c r="Y1220" s="65"/>
      <c r="Z1220" s="46"/>
    </row>
    <row r="1221" spans="1:26" ht="13.5" hidden="1" customHeight="1">
      <c r="A1221" s="29">
        <f t="shared" ca="1" si="187"/>
        <v>36</v>
      </c>
      <c r="B1221" s="32">
        <f t="shared" ca="1" si="188"/>
        <v>1981</v>
      </c>
      <c r="C1221" s="32">
        <f t="shared" ca="1" si="189"/>
        <v>3</v>
      </c>
      <c r="D1221" s="28">
        <v>22</v>
      </c>
      <c r="E1221" s="32">
        <f t="shared" ca="1" si="190"/>
        <v>504</v>
      </c>
      <c r="F1221" s="40" t="s">
        <v>371</v>
      </c>
      <c r="G1221" s="40" t="s">
        <v>2431</v>
      </c>
      <c r="H1221" s="40" t="s">
        <v>379</v>
      </c>
      <c r="I1221" s="115" t="str">
        <f t="shared" ca="1" si="178"/>
        <v>.</v>
      </c>
      <c r="J1221" s="40" t="s">
        <v>7111</v>
      </c>
      <c r="K1221" s="40" t="s">
        <v>7768</v>
      </c>
      <c r="L1221" s="40" t="s">
        <v>7769</v>
      </c>
      <c r="M1221" s="40" t="s">
        <v>7629</v>
      </c>
      <c r="N1221" s="47"/>
      <c r="O1221" s="47"/>
      <c r="P1221" s="47"/>
      <c r="Q1221" s="40"/>
      <c r="R1221" s="40"/>
      <c r="S1221" s="48" t="s">
        <v>211</v>
      </c>
      <c r="T1221" s="48"/>
      <c r="U1221" s="31">
        <f t="shared" ca="1" si="191"/>
        <v>483</v>
      </c>
      <c r="V1221" s="45" t="str">
        <f t="shared" si="186"/>
        <v>挨拶事務局引きつぎにあたり</v>
      </c>
      <c r="W1221" s="51"/>
      <c r="X1221" s="88">
        <v>1211</v>
      </c>
      <c r="Y1221" s="65"/>
      <c r="Z1221" s="46"/>
    </row>
    <row r="1222" spans="1:26" ht="13.5" hidden="1" customHeight="1">
      <c r="A1222" s="29">
        <f t="shared" ca="1" si="187"/>
        <v>36</v>
      </c>
      <c r="B1222" s="32">
        <f t="shared" ca="1" si="188"/>
        <v>1981</v>
      </c>
      <c r="C1222" s="32">
        <f t="shared" ca="1" si="189"/>
        <v>3</v>
      </c>
      <c r="D1222" s="28">
        <v>23</v>
      </c>
      <c r="E1222" s="32">
        <f t="shared" ca="1" si="190"/>
        <v>505</v>
      </c>
      <c r="F1222" s="40" t="s">
        <v>372</v>
      </c>
      <c r="G1222" s="40" t="s">
        <v>373</v>
      </c>
      <c r="H1222" s="43"/>
      <c r="I1222" s="115" t="str">
        <f t="shared" ca="1" si="178"/>
        <v>.</v>
      </c>
      <c r="J1222" s="40" t="s">
        <v>7111</v>
      </c>
      <c r="K1222" s="40" t="s">
        <v>7768</v>
      </c>
      <c r="L1222" s="40" t="s">
        <v>7769</v>
      </c>
      <c r="M1222" s="40" t="s">
        <v>7629</v>
      </c>
      <c r="N1222" s="47"/>
      <c r="O1222" s="47"/>
      <c r="P1222" s="47"/>
      <c r="Q1222" s="40"/>
      <c r="R1222" s="40"/>
      <c r="S1222" s="48" t="s">
        <v>211</v>
      </c>
      <c r="T1222" s="48"/>
      <c r="U1222" s="31">
        <f t="shared" ca="1" si="191"/>
        <v>483</v>
      </c>
      <c r="V1222" s="45" t="str">
        <f t="shared" si="186"/>
        <v>早弓さんありがとう</v>
      </c>
      <c r="W1222" s="51"/>
      <c r="X1222" s="88">
        <v>1212</v>
      </c>
      <c r="Y1222" s="65"/>
      <c r="Z1222" s="46"/>
    </row>
    <row r="1223" spans="1:26" ht="13.5" hidden="1" customHeight="1">
      <c r="A1223" s="29">
        <f t="shared" ca="1" si="187"/>
        <v>36</v>
      </c>
      <c r="B1223" s="32">
        <f t="shared" ca="1" si="188"/>
        <v>1981</v>
      </c>
      <c r="C1223" s="32">
        <f t="shared" ca="1" si="189"/>
        <v>3</v>
      </c>
      <c r="D1223" s="28">
        <v>23</v>
      </c>
      <c r="E1223" s="32">
        <f t="shared" ca="1" si="190"/>
        <v>505</v>
      </c>
      <c r="F1223" s="40" t="s">
        <v>374</v>
      </c>
      <c r="G1223" s="40"/>
      <c r="H1223" s="43"/>
      <c r="I1223" s="115" t="str">
        <f t="shared" ca="1" si="178"/>
        <v>.</v>
      </c>
      <c r="J1223" s="40" t="s">
        <v>7111</v>
      </c>
      <c r="K1223" s="40" t="s">
        <v>1199</v>
      </c>
      <c r="L1223" s="40" t="s">
        <v>1299</v>
      </c>
      <c r="M1223" s="40"/>
      <c r="N1223" s="47"/>
      <c r="O1223" s="47"/>
      <c r="P1223" s="47"/>
      <c r="Q1223" s="40"/>
      <c r="R1223" s="40"/>
      <c r="S1223" s="48"/>
      <c r="T1223" s="48"/>
      <c r="U1223" s="31">
        <f t="shared" ca="1" si="191"/>
        <v>483</v>
      </c>
      <c r="V1223" s="45" t="str">
        <f t="shared" si="186"/>
        <v>JHE刊行助成について</v>
      </c>
      <c r="W1223" s="51"/>
      <c r="X1223" s="88">
        <v>1213</v>
      </c>
      <c r="Y1223" s="65"/>
      <c r="Z1223" s="46"/>
    </row>
    <row r="1224" spans="1:26" ht="13.5" hidden="1" customHeight="1">
      <c r="A1224" s="29">
        <f t="shared" ca="1" si="187"/>
        <v>36</v>
      </c>
      <c r="B1224" s="32">
        <f t="shared" ca="1" si="188"/>
        <v>1981</v>
      </c>
      <c r="C1224" s="32">
        <f t="shared" ca="1" si="189"/>
        <v>3</v>
      </c>
      <c r="D1224" s="28">
        <v>24</v>
      </c>
      <c r="E1224" s="32">
        <f t="shared" ca="1" si="190"/>
        <v>506</v>
      </c>
      <c r="F1224" s="40" t="s">
        <v>375</v>
      </c>
      <c r="G1224" s="40"/>
      <c r="H1224" s="43"/>
      <c r="I1224" s="115" t="str">
        <f t="shared" ca="1" si="178"/>
        <v>.</v>
      </c>
      <c r="J1224" s="40" t="s">
        <v>1487</v>
      </c>
      <c r="K1224" s="40" t="s">
        <v>1292</v>
      </c>
      <c r="L1224" s="40" t="s">
        <v>7615</v>
      </c>
      <c r="M1224" s="40" t="s">
        <v>2638</v>
      </c>
      <c r="N1224" s="47">
        <v>16</v>
      </c>
      <c r="O1224" s="47">
        <v>1981</v>
      </c>
      <c r="P1224" s="47">
        <v>6</v>
      </c>
      <c r="Q1224" s="40" t="s">
        <v>246</v>
      </c>
      <c r="R1224" s="40" t="s">
        <v>2317</v>
      </c>
      <c r="S1224" s="48" t="s">
        <v>382</v>
      </c>
      <c r="T1224" s="48"/>
      <c r="U1224" s="31">
        <f t="shared" ca="1" si="191"/>
        <v>483</v>
      </c>
      <c r="V1224" s="45" t="str">
        <f t="shared" si="186"/>
        <v>人類働態学研究会第16回大会についてのお知らせ</v>
      </c>
      <c r="W1224" s="51"/>
      <c r="X1224" s="88">
        <v>1214</v>
      </c>
      <c r="Y1224" s="65"/>
      <c r="Z1224" s="46"/>
    </row>
    <row r="1225" spans="1:26" ht="13.5" hidden="1" customHeight="1">
      <c r="A1225" s="29">
        <f t="shared" ca="1" si="187"/>
        <v>36</v>
      </c>
      <c r="B1225" s="32">
        <f t="shared" ca="1" si="188"/>
        <v>1981</v>
      </c>
      <c r="C1225" s="32">
        <f t="shared" ca="1" si="189"/>
        <v>3</v>
      </c>
      <c r="D1225" s="28">
        <v>24</v>
      </c>
      <c r="E1225" s="32">
        <f t="shared" ca="1" si="190"/>
        <v>506</v>
      </c>
      <c r="F1225" s="40" t="s">
        <v>376</v>
      </c>
      <c r="G1225" s="40"/>
      <c r="H1225" s="43"/>
      <c r="I1225" s="115" t="str">
        <f t="shared" ca="1" si="178"/>
        <v>.</v>
      </c>
      <c r="J1225" s="40" t="s">
        <v>7110</v>
      </c>
      <c r="K1225" s="40" t="s">
        <v>7768</v>
      </c>
      <c r="L1225" s="40" t="s">
        <v>7098</v>
      </c>
      <c r="M1225" s="40"/>
      <c r="N1225" s="47"/>
      <c r="O1225" s="47"/>
      <c r="P1225" s="47"/>
      <c r="Q1225" s="40"/>
      <c r="R1225" s="40"/>
      <c r="S1225" s="48"/>
      <c r="T1225" s="48"/>
      <c r="U1225" s="31">
        <f t="shared" ca="1" si="191"/>
        <v>483</v>
      </c>
      <c r="V1225" s="45" t="str">
        <f t="shared" si="186"/>
        <v>事務局が移転します</v>
      </c>
      <c r="W1225" s="51"/>
      <c r="X1225" s="88">
        <v>1215</v>
      </c>
      <c r="Y1225" s="65"/>
      <c r="Z1225" s="46"/>
    </row>
    <row r="1226" spans="1:26" ht="13.5" hidden="1" customHeight="1">
      <c r="A1226" s="29">
        <f t="shared" ca="1" si="187"/>
        <v>36</v>
      </c>
      <c r="B1226" s="32">
        <f t="shared" ca="1" si="188"/>
        <v>1981</v>
      </c>
      <c r="C1226" s="32">
        <f t="shared" ca="1" si="189"/>
        <v>3</v>
      </c>
      <c r="D1226" s="28">
        <v>24</v>
      </c>
      <c r="E1226" s="32">
        <f t="shared" ca="1" si="190"/>
        <v>506</v>
      </c>
      <c r="F1226" s="40" t="s">
        <v>1289</v>
      </c>
      <c r="G1226" s="40"/>
      <c r="H1226" s="43"/>
      <c r="I1226" s="115" t="str">
        <f t="shared" ca="1" si="178"/>
        <v>.</v>
      </c>
      <c r="J1226" s="40" t="s">
        <v>7111</v>
      </c>
      <c r="K1226" s="40" t="s">
        <v>2762</v>
      </c>
      <c r="L1226" s="40" t="s">
        <v>2724</v>
      </c>
      <c r="M1226" s="40"/>
      <c r="N1226" s="47"/>
      <c r="O1226" s="47"/>
      <c r="P1226" s="47"/>
      <c r="Q1226" s="40"/>
      <c r="R1226" s="40"/>
      <c r="S1226" s="48"/>
      <c r="T1226" s="48"/>
      <c r="U1226" s="31">
        <f t="shared" ca="1" si="191"/>
        <v>483</v>
      </c>
      <c r="V1226" s="45" t="str">
        <f t="shared" si="186"/>
        <v>編集後記</v>
      </c>
      <c r="W1226" s="51"/>
      <c r="X1226" s="88">
        <v>1216</v>
      </c>
      <c r="Y1226" s="65"/>
      <c r="Z1226" s="46"/>
    </row>
    <row r="1227" spans="1:26" ht="13.5" hidden="1" customHeight="1">
      <c r="A1227" s="29" t="str">
        <f t="shared" ca="1" si="187"/>
        <v>37</v>
      </c>
      <c r="B1227" s="32">
        <f t="shared" ca="1" si="188"/>
        <v>1981</v>
      </c>
      <c r="C1227" s="32">
        <f t="shared" ca="1" si="189"/>
        <v>6</v>
      </c>
      <c r="D1227" s="28">
        <v>0</v>
      </c>
      <c r="E1227" s="32" t="str">
        <f t="shared" ca="1" si="190"/>
        <v>507</v>
      </c>
      <c r="F1227" s="28" t="str">
        <f ca="1">$W$11&amp;$A1227&amp;$W$12&amp;B1227&amp;$W$13&amp;TEXT($C1227,"00")&amp;$W$14&amp;TEXT($P1227,"00")&amp;IF(LEN(U1227)&gt;=1,$W$15&amp;$U1227&amp;$W$16,"")&amp;$W$17&amp;$H1227</f>
        <v>第37号1981年06/01[507]:高令化特集（3）／JHE8.2／東地10</v>
      </c>
      <c r="G1227" s="40"/>
      <c r="H1227" s="43" t="s">
        <v>6867</v>
      </c>
      <c r="I1227" s="115" t="str">
        <f t="shared" ca="1" si="178"/>
        <v>.</v>
      </c>
      <c r="J1227" s="40" t="s">
        <v>1179</v>
      </c>
      <c r="K1227" s="40" t="s">
        <v>2147</v>
      </c>
      <c r="L1227" s="43"/>
      <c r="M1227" s="40"/>
      <c r="N1227" s="47">
        <v>1981</v>
      </c>
      <c r="O1227" s="47">
        <v>6</v>
      </c>
      <c r="P1227" s="47">
        <v>1</v>
      </c>
      <c r="Q1227" s="40" t="s">
        <v>383</v>
      </c>
      <c r="R1227" s="40"/>
      <c r="S1227" s="48"/>
      <c r="T1227" s="48"/>
      <c r="U1227" s="31" t="str">
        <f t="shared" ca="1" si="191"/>
        <v>507</v>
      </c>
      <c r="V1227" s="45" t="str">
        <f t="shared" ca="1" si="186"/>
        <v>高令化特集（3）／JHE8.2／東地10第37号1981年06/01[507]:高令化特集（3）／JHE8.2／東地10</v>
      </c>
      <c r="W1227" s="51"/>
      <c r="X1227" s="88">
        <v>1217</v>
      </c>
      <c r="Y1227" s="65"/>
      <c r="Z1227" s="46"/>
    </row>
    <row r="1228" spans="1:26" ht="13.5" hidden="1" customHeight="1">
      <c r="A1228" s="29" t="str">
        <f t="shared" ca="1" si="187"/>
        <v>37</v>
      </c>
      <c r="B1228" s="32">
        <f t="shared" ca="1" si="188"/>
        <v>1981</v>
      </c>
      <c r="C1228" s="32">
        <f t="shared" ca="1" si="189"/>
        <v>6</v>
      </c>
      <c r="D1228" s="28">
        <v>1</v>
      </c>
      <c r="E1228" s="32">
        <f t="shared" ca="1" si="190"/>
        <v>507</v>
      </c>
      <c r="F1228" s="40" t="s">
        <v>7704</v>
      </c>
      <c r="G1228" s="40"/>
      <c r="H1228" s="43" t="s">
        <v>7693</v>
      </c>
      <c r="I1228" s="115" t="str">
        <f t="shared" ref="I1228:I1291" ca="1" si="192">IF(OR($S$1,IF($N$2,OFFSET($O$2,0,ISERROR(FIND($F$2,OFFSET($G1228,0,$T$2)))+$S$2),0)+IF($N$3,OFFSET($O$3,0,ISERROR(FIND($F$3,OFFSET($G1228,0,$T$3)))+$S$3),0)+IF($N$4,OFFSET($O$4,0,ISERROR(FIND($F$4,OFFSET($G1228,0,$T$4)))+$S$4),0)+IF($N$5,OFFSET($O$5,0,ISERROR(FIND($F$5,OFFSET($G1228,0,$T$5)))+$S$5),0)+IF($N$6,OFFSET($O$6,0,ISERROR(FIND($F$6,OFFSET($G1228,0,$T$6)))+$S$6),0)+IF($N$7,OFFSET($O$7,0,ISERROR(FIND($F$7,OFFSET($G1228,0,$T$7)))+$S$7),0)+IF($N$8,OFFSET($O$8,0,ISERROR(FIND($F$8,OFFSET($G1228,0,$T$8)))+$S$8),0)&gt;$Y$1),$W$28,$W$29)</f>
        <v>.</v>
      </c>
      <c r="J1228" s="40" t="s">
        <v>7205</v>
      </c>
      <c r="K1228" s="40"/>
      <c r="L1228" s="43" t="s">
        <v>7086</v>
      </c>
      <c r="M1228" s="40" t="s">
        <v>1302</v>
      </c>
      <c r="N1228" s="47"/>
      <c r="O1228" s="47"/>
      <c r="P1228" s="47"/>
      <c r="Q1228" s="40"/>
      <c r="R1228" s="40"/>
      <c r="S1228" s="48"/>
      <c r="T1228" s="48"/>
      <c r="U1228" s="31" t="str">
        <f t="shared" ca="1" si="191"/>
        <v>507</v>
      </c>
      <c r="V1228" s="45" t="str">
        <f t="shared" si="186"/>
        <v>特集高齢化、高齢者、連載高令化特集　その3/6／KW：特集高齢化</v>
      </c>
      <c r="W1228" s="51"/>
      <c r="X1228" s="88">
        <v>1218</v>
      </c>
      <c r="Y1228" s="65"/>
      <c r="Z1228" s="46"/>
    </row>
    <row r="1229" spans="1:26" ht="13.5" hidden="1" customHeight="1">
      <c r="A1229" s="29" t="str">
        <f t="shared" ca="1" si="187"/>
        <v>37</v>
      </c>
      <c r="B1229" s="32">
        <f t="shared" ca="1" si="188"/>
        <v>1981</v>
      </c>
      <c r="C1229" s="32">
        <f t="shared" ca="1" si="189"/>
        <v>6</v>
      </c>
      <c r="D1229" s="28">
        <v>1</v>
      </c>
      <c r="E1229" s="32">
        <f t="shared" ca="1" si="190"/>
        <v>507</v>
      </c>
      <c r="F1229" s="40" t="s">
        <v>384</v>
      </c>
      <c r="G1229" s="40" t="s">
        <v>1357</v>
      </c>
      <c r="H1229" s="43" t="s">
        <v>7671</v>
      </c>
      <c r="I1229" s="115" t="str">
        <f t="shared" ca="1" si="192"/>
        <v>.</v>
      </c>
      <c r="J1229" s="40" t="s">
        <v>7205</v>
      </c>
      <c r="K1229" s="40"/>
      <c r="L1229" s="43"/>
      <c r="M1229" s="40" t="s">
        <v>2303</v>
      </c>
      <c r="N1229" s="47"/>
      <c r="O1229" s="47"/>
      <c r="P1229" s="47"/>
      <c r="Q1229" s="40"/>
      <c r="R1229" s="40"/>
      <c r="S1229" s="48"/>
      <c r="T1229" s="48"/>
      <c r="U1229" s="31" t="str">
        <f t="shared" ca="1" si="191"/>
        <v>507</v>
      </c>
      <c r="V1229" s="45" t="str">
        <f t="shared" si="186"/>
        <v>特集高齢化、高齢者長寿症候群</v>
      </c>
      <c r="W1229" s="51"/>
      <c r="X1229" s="88">
        <v>1219</v>
      </c>
      <c r="Y1229" s="65"/>
      <c r="Z1229" s="46"/>
    </row>
    <row r="1230" spans="1:26" ht="13.5" hidden="1" customHeight="1">
      <c r="A1230" s="29" t="str">
        <f t="shared" ca="1" si="187"/>
        <v>37</v>
      </c>
      <c r="B1230" s="32">
        <f t="shared" ca="1" si="188"/>
        <v>1981</v>
      </c>
      <c r="C1230" s="32">
        <f t="shared" ca="1" si="189"/>
        <v>6</v>
      </c>
      <c r="D1230" s="28">
        <v>2</v>
      </c>
      <c r="E1230" s="32">
        <f t="shared" ca="1" si="190"/>
        <v>508</v>
      </c>
      <c r="F1230" s="40" t="s">
        <v>385</v>
      </c>
      <c r="G1230" s="40" t="s">
        <v>386</v>
      </c>
      <c r="H1230" s="43" t="s">
        <v>7671</v>
      </c>
      <c r="I1230" s="115" t="str">
        <f t="shared" ca="1" si="192"/>
        <v>.</v>
      </c>
      <c r="J1230" s="40" t="s">
        <v>7205</v>
      </c>
      <c r="K1230" s="40"/>
      <c r="L1230" s="43"/>
      <c r="M1230" s="40" t="s">
        <v>2303</v>
      </c>
      <c r="N1230" s="47"/>
      <c r="O1230" s="47"/>
      <c r="P1230" s="47"/>
      <c r="Q1230" s="40"/>
      <c r="R1230" s="40"/>
      <c r="S1230" s="48"/>
      <c r="T1230" s="48"/>
      <c r="U1230" s="31" t="str">
        <f t="shared" ca="1" si="191"/>
        <v>507</v>
      </c>
      <c r="V1230" s="45" t="str">
        <f t="shared" si="186"/>
        <v>特集高齢化、高齢者老化問題とリハビリテ―ション</v>
      </c>
      <c r="W1230" s="51"/>
      <c r="X1230" s="88">
        <v>1220</v>
      </c>
      <c r="Y1230" s="65"/>
      <c r="Z1230" s="46"/>
    </row>
    <row r="1231" spans="1:26" ht="13.5" hidden="1" customHeight="1">
      <c r="A1231" s="29" t="str">
        <f t="shared" ca="1" si="187"/>
        <v>37</v>
      </c>
      <c r="B1231" s="32">
        <f t="shared" ca="1" si="188"/>
        <v>1981</v>
      </c>
      <c r="C1231" s="32">
        <f t="shared" ca="1" si="189"/>
        <v>6</v>
      </c>
      <c r="D1231" s="28">
        <v>3</v>
      </c>
      <c r="E1231" s="32">
        <f t="shared" ca="1" si="190"/>
        <v>509</v>
      </c>
      <c r="F1231" s="40" t="s">
        <v>2000</v>
      </c>
      <c r="G1231" s="40" t="s">
        <v>8017</v>
      </c>
      <c r="H1231" s="43" t="s">
        <v>7671</v>
      </c>
      <c r="I1231" s="115" t="str">
        <f t="shared" ca="1" si="192"/>
        <v>.</v>
      </c>
      <c r="J1231" s="40" t="s">
        <v>7205</v>
      </c>
      <c r="K1231" s="40"/>
      <c r="L1231" s="43"/>
      <c r="M1231" s="40" t="s">
        <v>2303</v>
      </c>
      <c r="N1231" s="47"/>
      <c r="O1231" s="47"/>
      <c r="P1231" s="47"/>
      <c r="Q1231" s="40"/>
      <c r="R1231" s="40"/>
      <c r="S1231" s="48"/>
      <c r="T1231" s="48"/>
      <c r="U1231" s="31" t="str">
        <f t="shared" ca="1" si="191"/>
        <v>507</v>
      </c>
      <c r="V1231" s="45" t="str">
        <f t="shared" si="186"/>
        <v>特集高齢化、高齢者肥満</v>
      </c>
      <c r="W1231" s="51"/>
      <c r="X1231" s="88">
        <v>1221</v>
      </c>
      <c r="Y1231" s="65"/>
      <c r="Z1231" s="46"/>
    </row>
    <row r="1232" spans="1:26" ht="13.5" hidden="1" customHeight="1">
      <c r="A1232" s="29" t="str">
        <f t="shared" ca="1" si="187"/>
        <v>37</v>
      </c>
      <c r="B1232" s="32">
        <f t="shared" ca="1" si="188"/>
        <v>1981</v>
      </c>
      <c r="C1232" s="32">
        <f t="shared" ca="1" si="189"/>
        <v>6</v>
      </c>
      <c r="D1232" s="28">
        <v>5</v>
      </c>
      <c r="E1232" s="32">
        <f t="shared" ca="1" si="190"/>
        <v>511</v>
      </c>
      <c r="F1232" s="40" t="s">
        <v>2392</v>
      </c>
      <c r="G1232" s="40" t="s">
        <v>387</v>
      </c>
      <c r="H1232" s="43" t="s">
        <v>7160</v>
      </c>
      <c r="I1232" s="115" t="str">
        <f t="shared" ca="1" si="192"/>
        <v>.</v>
      </c>
      <c r="J1232" s="40" t="s">
        <v>7205</v>
      </c>
      <c r="K1232" s="40"/>
      <c r="L1232" s="43" t="s">
        <v>2008</v>
      </c>
      <c r="M1232" s="40"/>
      <c r="N1232" s="47"/>
      <c r="O1232" s="47"/>
      <c r="P1232" s="47"/>
      <c r="Q1232" s="40"/>
      <c r="R1232" s="40"/>
      <c r="S1232" s="48"/>
      <c r="T1232" s="48"/>
      <c r="U1232" s="31" t="str">
        <f t="shared" ca="1" si="191"/>
        <v>507</v>
      </c>
      <c r="V1232" s="45" t="str">
        <f t="shared" si="186"/>
        <v>？働態の窓</v>
      </c>
      <c r="W1232" s="51"/>
      <c r="X1232" s="88">
        <v>1222</v>
      </c>
      <c r="Y1232" s="65"/>
      <c r="Z1232" s="46"/>
    </row>
    <row r="1233" spans="1:26" ht="13.5" hidden="1" customHeight="1">
      <c r="A1233" s="29" t="str">
        <f t="shared" ca="1" si="187"/>
        <v>37</v>
      </c>
      <c r="B1233" s="32">
        <f t="shared" ca="1" si="188"/>
        <v>1981</v>
      </c>
      <c r="C1233" s="32">
        <f t="shared" ca="1" si="189"/>
        <v>6</v>
      </c>
      <c r="D1233" s="28">
        <v>6</v>
      </c>
      <c r="E1233" s="32">
        <f t="shared" ca="1" si="190"/>
        <v>512</v>
      </c>
      <c r="F1233" s="28" t="str">
        <f>"J.H.E.（Vol."&amp;N1233&amp;" No."&amp;O1233&amp;", "&amp;P1233&amp;"/"&amp;Q1233&amp;"）"</f>
        <v>J.H.E.（Vol.8 No.2, 1972/12）</v>
      </c>
      <c r="G1233" s="40"/>
      <c r="H1233" s="43"/>
      <c r="I1233" s="115" t="str">
        <f t="shared" ca="1" si="192"/>
        <v>.</v>
      </c>
      <c r="J1233" s="40" t="s">
        <v>7111</v>
      </c>
      <c r="K1233" s="40" t="s">
        <v>1199</v>
      </c>
      <c r="L1233" s="40" t="s">
        <v>1921</v>
      </c>
      <c r="M1233" s="40" t="s">
        <v>7108</v>
      </c>
      <c r="N1233" s="47">
        <v>8</v>
      </c>
      <c r="O1233" s="47">
        <v>2</v>
      </c>
      <c r="P1233" s="47">
        <v>1972</v>
      </c>
      <c r="Q1233" s="40" t="s">
        <v>1330</v>
      </c>
      <c r="R1233" s="40"/>
      <c r="S1233" s="48"/>
      <c r="T1233" s="48"/>
      <c r="U1233" s="31" t="str">
        <f t="shared" ca="1" si="191"/>
        <v>507</v>
      </c>
      <c r="V1233" s="45" t="str">
        <f t="shared" si="186"/>
        <v>J.H.E.（Vol.8 No.2, 1972/12）</v>
      </c>
      <c r="W1233" s="51"/>
      <c r="X1233" s="88">
        <v>1223</v>
      </c>
      <c r="Y1233" s="65"/>
      <c r="Z1233" s="46"/>
    </row>
    <row r="1234" spans="1:26" ht="13.5" hidden="1" customHeight="1">
      <c r="A1234" s="29" t="str">
        <f t="shared" ca="1" si="187"/>
        <v>37</v>
      </c>
      <c r="B1234" s="32">
        <f t="shared" ca="1" si="188"/>
        <v>1981</v>
      </c>
      <c r="C1234" s="32">
        <f t="shared" ca="1" si="189"/>
        <v>6</v>
      </c>
      <c r="D1234" s="28">
        <v>8</v>
      </c>
      <c r="E1234" s="32">
        <f t="shared" ca="1" si="190"/>
        <v>514</v>
      </c>
      <c r="F1234" s="40" t="s">
        <v>388</v>
      </c>
      <c r="G1234" s="40" t="s">
        <v>389</v>
      </c>
      <c r="H1234" s="43" t="s">
        <v>7132</v>
      </c>
      <c r="I1234" s="115" t="str">
        <f t="shared" ca="1" si="192"/>
        <v>.</v>
      </c>
      <c r="J1234" s="40" t="s">
        <v>7205</v>
      </c>
      <c r="K1234" s="40" t="s">
        <v>678</v>
      </c>
      <c r="L1234" s="43" t="s">
        <v>810</v>
      </c>
      <c r="M1234" s="40" t="s">
        <v>7635</v>
      </c>
      <c r="N1234" s="47"/>
      <c r="O1234" s="47"/>
      <c r="P1234" s="47"/>
      <c r="Q1234" s="40"/>
      <c r="R1234" s="40"/>
      <c r="S1234" s="48"/>
      <c r="T1234" s="48"/>
      <c r="U1234" s="31" t="str">
        <f t="shared" ca="1" si="191"/>
        <v>507</v>
      </c>
      <c r="V1234" s="45" t="str">
        <f t="shared" si="186"/>
        <v>国際ジュネーブだより―プロジェクトの設計と評価―</v>
      </c>
      <c r="W1234" s="51"/>
      <c r="X1234" s="88">
        <v>1224</v>
      </c>
      <c r="Y1234" s="65"/>
      <c r="Z1234" s="46"/>
    </row>
    <row r="1235" spans="1:26" ht="13.5" hidden="1" customHeight="1">
      <c r="A1235" s="29" t="str">
        <f t="shared" ca="1" si="187"/>
        <v>37</v>
      </c>
      <c r="B1235" s="32">
        <f t="shared" ca="1" si="188"/>
        <v>1981</v>
      </c>
      <c r="C1235" s="32">
        <f t="shared" ca="1" si="189"/>
        <v>6</v>
      </c>
      <c r="D1235" s="28">
        <v>10</v>
      </c>
      <c r="E1235" s="32">
        <f t="shared" ca="1" si="190"/>
        <v>516</v>
      </c>
      <c r="F1235" s="40" t="s">
        <v>2563</v>
      </c>
      <c r="G1235" s="40" t="s">
        <v>2564</v>
      </c>
      <c r="H1235" s="43" t="s">
        <v>7161</v>
      </c>
      <c r="I1235" s="115" t="str">
        <f t="shared" ca="1" si="192"/>
        <v>.</v>
      </c>
      <c r="J1235" s="40" t="s">
        <v>7205</v>
      </c>
      <c r="K1235" s="40" t="s">
        <v>7641</v>
      </c>
      <c r="L1235" s="43" t="s">
        <v>810</v>
      </c>
      <c r="M1235" s="40" t="s">
        <v>7635</v>
      </c>
      <c r="N1235" s="47"/>
      <c r="O1235" s="47"/>
      <c r="P1235" s="47"/>
      <c r="Q1235" s="40"/>
      <c r="R1235" s="40"/>
      <c r="S1235" s="48"/>
      <c r="T1235" s="48"/>
      <c r="U1235" s="31" t="str">
        <f t="shared" ca="1" si="191"/>
        <v>507</v>
      </c>
      <c r="V1235" s="45" t="str">
        <f t="shared" si="186"/>
        <v>？常春の差とビルカバンバ（世界の長寿村）</v>
      </c>
      <c r="W1235" s="51"/>
      <c r="X1235" s="88">
        <v>1225</v>
      </c>
      <c r="Y1235" s="65"/>
      <c r="Z1235" s="46"/>
    </row>
    <row r="1236" spans="1:26" ht="13.5" hidden="1" customHeight="1">
      <c r="A1236" s="29" t="str">
        <f t="shared" ca="1" si="187"/>
        <v>37</v>
      </c>
      <c r="B1236" s="32">
        <f t="shared" ca="1" si="188"/>
        <v>1981</v>
      </c>
      <c r="C1236" s="32">
        <f t="shared" ca="1" si="189"/>
        <v>6</v>
      </c>
      <c r="D1236" s="28">
        <v>10</v>
      </c>
      <c r="E1236" s="32">
        <f t="shared" ca="1" si="190"/>
        <v>516</v>
      </c>
      <c r="F1236" s="40" t="s">
        <v>2565</v>
      </c>
      <c r="G1236" s="40"/>
      <c r="H1236" s="43"/>
      <c r="I1236" s="115" t="str">
        <f t="shared" ca="1" si="192"/>
        <v>.</v>
      </c>
      <c r="J1236" s="40" t="s">
        <v>7110</v>
      </c>
      <c r="K1236" s="40" t="s">
        <v>7768</v>
      </c>
      <c r="L1236" s="40" t="s">
        <v>7770</v>
      </c>
      <c r="M1236" s="40" t="s">
        <v>7631</v>
      </c>
      <c r="N1236" s="47"/>
      <c r="O1236" s="47"/>
      <c r="P1236" s="47"/>
      <c r="Q1236" s="40"/>
      <c r="R1236" s="40"/>
      <c r="S1236" s="48"/>
      <c r="T1236" s="48"/>
      <c r="U1236" s="31" t="str">
        <f t="shared" ca="1" si="191"/>
        <v>507</v>
      </c>
      <c r="V1236" s="45" t="str">
        <f t="shared" si="186"/>
        <v>東日本地方会からのお知らせ</v>
      </c>
      <c r="W1236" s="51"/>
      <c r="X1236" s="88">
        <v>1226</v>
      </c>
      <c r="Y1236" s="65"/>
      <c r="Z1236" s="46"/>
    </row>
    <row r="1237" spans="1:26" ht="13.5" hidden="1" customHeight="1">
      <c r="A1237" s="29" t="str">
        <f t="shared" ca="1" si="187"/>
        <v>37</v>
      </c>
      <c r="B1237" s="32">
        <f t="shared" ca="1" si="188"/>
        <v>1981</v>
      </c>
      <c r="C1237" s="32">
        <f t="shared" ca="1" si="189"/>
        <v>6</v>
      </c>
      <c r="D1237" s="28">
        <v>11</v>
      </c>
      <c r="E1237" s="32">
        <f t="shared" ca="1" si="190"/>
        <v>517</v>
      </c>
      <c r="F1237" s="40" t="s">
        <v>1090</v>
      </c>
      <c r="G1237" s="40"/>
      <c r="H1237" s="43"/>
      <c r="I1237" s="115" t="str">
        <f t="shared" ca="1" si="192"/>
        <v>.</v>
      </c>
      <c r="J1237" s="40" t="s">
        <v>1700</v>
      </c>
      <c r="K1237" s="40" t="s">
        <v>7113</v>
      </c>
      <c r="L1237" s="43"/>
      <c r="M1237" s="40"/>
      <c r="N1237" s="47"/>
      <c r="O1237" s="47"/>
      <c r="P1237" s="47"/>
      <c r="Q1237" s="40"/>
      <c r="R1237" s="40"/>
      <c r="S1237" s="48"/>
      <c r="T1237" s="48"/>
      <c r="U1237" s="31" t="str">
        <f t="shared" ca="1" si="191"/>
        <v>507</v>
      </c>
      <c r="V1237" s="45" t="str">
        <f t="shared" si="186"/>
        <v>関連学会だより</v>
      </c>
      <c r="W1237" s="51"/>
      <c r="X1237" s="88">
        <v>1227</v>
      </c>
      <c r="Y1237" s="65"/>
      <c r="Z1237" s="46"/>
    </row>
    <row r="1238" spans="1:26" ht="13.5" hidden="1" customHeight="1">
      <c r="A1238" s="29" t="str">
        <f t="shared" ca="1" si="187"/>
        <v>37</v>
      </c>
      <c r="B1238" s="32">
        <f t="shared" ca="1" si="188"/>
        <v>1981</v>
      </c>
      <c r="C1238" s="32">
        <f t="shared" ca="1" si="189"/>
        <v>6</v>
      </c>
      <c r="D1238" s="28">
        <v>12</v>
      </c>
      <c r="E1238" s="32">
        <f t="shared" ca="1" si="190"/>
        <v>518</v>
      </c>
      <c r="F1238" s="28" t="str">
        <f>IF(RIGHT(L1238,1)=$W$24,"",M1238&amp;$W$25)&amp;J1238&amp;$W$22&amp;K1238&amp;IF(AND(LEN(N1238)&gt;0,LEN(N1238)&lt;4)," 第"&amp;N1238&amp;$W$21,N1238)&amp;$W$23&amp;O1238&amp;"/"&amp;P1238&amp;IF(RIGHT(L1238,1)=$W$24,"/"&amp;Q1238,"")&amp;"、"&amp;S1238&amp;"、"&amp;R1238&amp;IF(LEN(H1238)&gt;0,$W$27&amp;H1238,"")&amp;IF(RIGHT(L1238,1)=$W$24,"",$W$26)</f>
        <v>大会．東 第10回　1981/3/7、日大医学部板橋キャンパス臨床第1講堂、東京都</v>
      </c>
      <c r="G1238" s="40" t="s">
        <v>183</v>
      </c>
      <c r="H1238" s="41" t="s">
        <v>2820</v>
      </c>
      <c r="I1238" s="115" t="str">
        <f t="shared" ca="1" si="192"/>
        <v>.</v>
      </c>
      <c r="J1238" s="40" t="s">
        <v>252</v>
      </c>
      <c r="K1238" s="40" t="s">
        <v>1185</v>
      </c>
      <c r="L1238" s="40" t="s">
        <v>6942</v>
      </c>
      <c r="M1238" s="40" t="s">
        <v>2742</v>
      </c>
      <c r="N1238" s="47">
        <v>10</v>
      </c>
      <c r="O1238" s="47">
        <v>1981</v>
      </c>
      <c r="P1238" s="47">
        <v>3</v>
      </c>
      <c r="Q1238" s="40" t="s">
        <v>2122</v>
      </c>
      <c r="R1238" s="40" t="s">
        <v>2317</v>
      </c>
      <c r="S1238" s="48" t="s">
        <v>2567</v>
      </c>
      <c r="T1238" s="48"/>
      <c r="U1238" s="31" t="str">
        <f t="shared" ca="1" si="191"/>
        <v>507</v>
      </c>
      <c r="V1238" s="45" t="str">
        <f t="shared" si="186"/>
        <v>大会．東 第10回　1981/3/7、日大医学部板橋キャンパス臨床第1講堂、東京都</v>
      </c>
      <c r="W1238" s="51"/>
      <c r="X1238" s="88">
        <v>1228</v>
      </c>
      <c r="Y1238" s="65"/>
      <c r="Z1238" s="46"/>
    </row>
    <row r="1239" spans="1:26" ht="13.5" hidden="1" customHeight="1">
      <c r="A1239" s="29" t="str">
        <f t="shared" ca="1" si="187"/>
        <v>37</v>
      </c>
      <c r="B1239" s="32">
        <f t="shared" ca="1" si="188"/>
        <v>1981</v>
      </c>
      <c r="C1239" s="32">
        <f t="shared" ca="1" si="189"/>
        <v>6</v>
      </c>
      <c r="D1239" s="28">
        <v>12</v>
      </c>
      <c r="E1239" s="32">
        <f t="shared" ca="1" si="190"/>
        <v>518</v>
      </c>
      <c r="F1239" s="28" t="str">
        <f>M1239&amp;"（"&amp;J1239&amp;$W$19&amp;K1239&amp;IF(LEN(N1239)&gt;0," 第"&amp;N1239&amp;$W$21,"")&amp;" "&amp;O1239&amp;"/"&amp;P1239&amp;$W$20&amp;S1239&amp;IF(LEN(H1239)&gt;0,$W$19&amp;H1239,"")&amp;"）"</f>
        <v>抄録（大会/東 第10回 1981/3、日大医学部板橋キャンパス臨床第1講堂）</v>
      </c>
      <c r="G1239" s="40" t="s">
        <v>2566</v>
      </c>
      <c r="H1239" s="43"/>
      <c r="I1239" s="115" t="str">
        <f t="shared" ca="1" si="192"/>
        <v>.</v>
      </c>
      <c r="J1239" s="40" t="s">
        <v>252</v>
      </c>
      <c r="K1239" s="40" t="s">
        <v>1185</v>
      </c>
      <c r="L1239" s="40" t="s">
        <v>6939</v>
      </c>
      <c r="M1239" s="40" t="s">
        <v>183</v>
      </c>
      <c r="N1239" s="47">
        <v>10</v>
      </c>
      <c r="O1239" s="47">
        <v>1981</v>
      </c>
      <c r="P1239" s="47">
        <v>3</v>
      </c>
      <c r="Q1239" s="40" t="s">
        <v>2122</v>
      </c>
      <c r="R1239" s="40" t="s">
        <v>2317</v>
      </c>
      <c r="S1239" s="48" t="s">
        <v>2567</v>
      </c>
      <c r="T1239" s="48"/>
      <c r="U1239" s="31" t="str">
        <f t="shared" ca="1" si="191"/>
        <v>507</v>
      </c>
      <c r="V1239" s="45" t="str">
        <f t="shared" si="186"/>
        <v>抄録（大会/東 第10回 1981/3、日大医学部板橋キャンパス臨床第1講堂）</v>
      </c>
      <c r="W1239" s="51"/>
      <c r="X1239" s="88">
        <v>1229</v>
      </c>
      <c r="Y1239" s="65"/>
      <c r="Z1239" s="46"/>
    </row>
    <row r="1240" spans="1:26" s="12" customFormat="1" ht="13.5" hidden="1" customHeight="1">
      <c r="A1240" s="18">
        <v>37</v>
      </c>
      <c r="B1240" s="15">
        <v>1981</v>
      </c>
      <c r="C1240" s="15">
        <v>6</v>
      </c>
      <c r="D1240" s="18">
        <v>12</v>
      </c>
      <c r="E1240" s="15">
        <v>518</v>
      </c>
      <c r="F1240" s="19" t="s">
        <v>3725</v>
      </c>
      <c r="G1240" s="16" t="s">
        <v>3726</v>
      </c>
      <c r="H1240" s="17"/>
      <c r="I1240" s="115" t="str">
        <f t="shared" ca="1" si="192"/>
        <v>.</v>
      </c>
      <c r="J1240" s="16" t="s">
        <v>2856</v>
      </c>
      <c r="K1240" s="16" t="s">
        <v>1185</v>
      </c>
      <c r="L1240" s="16" t="s">
        <v>2857</v>
      </c>
      <c r="M1240" s="16" t="s">
        <v>183</v>
      </c>
      <c r="N1240" s="15">
        <v>10</v>
      </c>
      <c r="O1240" s="15">
        <v>1981</v>
      </c>
      <c r="P1240" s="15">
        <v>3</v>
      </c>
      <c r="Q1240" s="18" t="s">
        <v>2122</v>
      </c>
      <c r="R1240" s="18" t="s">
        <v>3113</v>
      </c>
      <c r="S1240" s="54" t="s">
        <v>2567</v>
      </c>
      <c r="T1240" s="54"/>
      <c r="U1240" s="69">
        <v>507</v>
      </c>
      <c r="V1240" s="45" t="str">
        <f t="shared" si="186"/>
        <v>女子作業者の温冷感−特に年齢差について−</v>
      </c>
      <c r="W1240" s="70"/>
      <c r="X1240" s="88">
        <v>1230</v>
      </c>
      <c r="Y1240" s="66"/>
      <c r="Z1240" s="16"/>
    </row>
    <row r="1241" spans="1:26" s="12" customFormat="1" ht="13.5" hidden="1" customHeight="1">
      <c r="A1241" s="18">
        <v>37</v>
      </c>
      <c r="B1241" s="15">
        <v>1981</v>
      </c>
      <c r="C1241" s="15">
        <v>6</v>
      </c>
      <c r="D1241" s="18">
        <v>12</v>
      </c>
      <c r="E1241" s="15">
        <v>518</v>
      </c>
      <c r="F1241" s="19" t="s">
        <v>3727</v>
      </c>
      <c r="G1241" s="16" t="s">
        <v>3728</v>
      </c>
      <c r="H1241" s="17"/>
      <c r="I1241" s="115" t="str">
        <f t="shared" ca="1" si="192"/>
        <v>.</v>
      </c>
      <c r="J1241" s="16" t="s">
        <v>2856</v>
      </c>
      <c r="K1241" s="16" t="s">
        <v>1185</v>
      </c>
      <c r="L1241" s="16" t="s">
        <v>2857</v>
      </c>
      <c r="M1241" s="16" t="s">
        <v>183</v>
      </c>
      <c r="N1241" s="15">
        <v>10</v>
      </c>
      <c r="O1241" s="15">
        <v>1981</v>
      </c>
      <c r="P1241" s="15">
        <v>3</v>
      </c>
      <c r="Q1241" s="18" t="s">
        <v>2122</v>
      </c>
      <c r="R1241" s="18" t="s">
        <v>804</v>
      </c>
      <c r="S1241" s="54" t="s">
        <v>2567</v>
      </c>
      <c r="T1241" s="54"/>
      <c r="U1241" s="69">
        <v>507</v>
      </c>
      <c r="V1241" s="45" t="str">
        <f t="shared" si="186"/>
        <v>単純一位加算作業に対する湿度の影響</v>
      </c>
      <c r="W1241" s="70"/>
      <c r="X1241" s="88">
        <v>1231</v>
      </c>
      <c r="Y1241" s="66"/>
      <c r="Z1241" s="16"/>
    </row>
    <row r="1242" spans="1:26" s="12" customFormat="1" ht="13.5" hidden="1" customHeight="1">
      <c r="A1242" s="18">
        <v>37</v>
      </c>
      <c r="B1242" s="15">
        <v>1981</v>
      </c>
      <c r="C1242" s="15">
        <v>6</v>
      </c>
      <c r="D1242" s="18">
        <v>13</v>
      </c>
      <c r="E1242" s="15">
        <v>519</v>
      </c>
      <c r="F1242" s="19" t="s">
        <v>3729</v>
      </c>
      <c r="G1242" s="16" t="s">
        <v>3730</v>
      </c>
      <c r="H1242" s="17"/>
      <c r="I1242" s="115" t="str">
        <f t="shared" ca="1" si="192"/>
        <v>.</v>
      </c>
      <c r="J1242" s="16" t="s">
        <v>2856</v>
      </c>
      <c r="K1242" s="16" t="s">
        <v>1185</v>
      </c>
      <c r="L1242" s="16" t="s">
        <v>2857</v>
      </c>
      <c r="M1242" s="16" t="s">
        <v>183</v>
      </c>
      <c r="N1242" s="15">
        <v>10</v>
      </c>
      <c r="O1242" s="15">
        <v>1981</v>
      </c>
      <c r="P1242" s="15">
        <v>3</v>
      </c>
      <c r="Q1242" s="18" t="s">
        <v>2122</v>
      </c>
      <c r="R1242" s="18" t="s">
        <v>804</v>
      </c>
      <c r="S1242" s="54" t="s">
        <v>2567</v>
      </c>
      <c r="T1242" s="54"/>
      <c r="U1242" s="69">
        <v>507</v>
      </c>
      <c r="V1242" s="45" t="str">
        <f t="shared" si="186"/>
        <v>南極越冬隊の働態学及び社会学的調査</v>
      </c>
      <c r="W1242" s="70"/>
      <c r="X1242" s="88">
        <v>1232</v>
      </c>
      <c r="Y1242" s="66"/>
      <c r="Z1242" s="16"/>
    </row>
    <row r="1243" spans="1:26" s="12" customFormat="1" ht="13.5" hidden="1" customHeight="1">
      <c r="A1243" s="18">
        <v>37</v>
      </c>
      <c r="B1243" s="15">
        <v>1981</v>
      </c>
      <c r="C1243" s="15">
        <v>6</v>
      </c>
      <c r="D1243" s="18">
        <v>13</v>
      </c>
      <c r="E1243" s="15">
        <v>519</v>
      </c>
      <c r="F1243" s="19" t="s">
        <v>3731</v>
      </c>
      <c r="G1243" s="16" t="s">
        <v>3732</v>
      </c>
      <c r="H1243" s="17"/>
      <c r="I1243" s="115" t="str">
        <f t="shared" ca="1" si="192"/>
        <v>.</v>
      </c>
      <c r="J1243" s="16" t="s">
        <v>2856</v>
      </c>
      <c r="K1243" s="16" t="s">
        <v>1185</v>
      </c>
      <c r="L1243" s="16" t="s">
        <v>2857</v>
      </c>
      <c r="M1243" s="16" t="s">
        <v>183</v>
      </c>
      <c r="N1243" s="15">
        <v>10</v>
      </c>
      <c r="O1243" s="15">
        <v>1981</v>
      </c>
      <c r="P1243" s="15">
        <v>3</v>
      </c>
      <c r="Q1243" s="18" t="s">
        <v>2122</v>
      </c>
      <c r="R1243" s="18" t="s">
        <v>804</v>
      </c>
      <c r="S1243" s="54" t="s">
        <v>2567</v>
      </c>
      <c r="T1243" s="54"/>
      <c r="U1243" s="69">
        <v>507</v>
      </c>
      <c r="V1243" s="45" t="str">
        <f t="shared" si="186"/>
        <v>ランニング実施者のランニングに対する意識とその変容に関する一考察</v>
      </c>
      <c r="W1243" s="70"/>
      <c r="X1243" s="88">
        <v>1233</v>
      </c>
      <c r="Y1243" s="66"/>
      <c r="Z1243" s="16"/>
    </row>
    <row r="1244" spans="1:26" s="12" customFormat="1" ht="13.5" hidden="1" customHeight="1">
      <c r="A1244" s="18">
        <v>37</v>
      </c>
      <c r="B1244" s="15">
        <v>1981</v>
      </c>
      <c r="C1244" s="15">
        <v>6</v>
      </c>
      <c r="D1244" s="18">
        <v>13</v>
      </c>
      <c r="E1244" s="15">
        <v>519</v>
      </c>
      <c r="F1244" s="19" t="s">
        <v>3733</v>
      </c>
      <c r="G1244" s="16" t="s">
        <v>3734</v>
      </c>
      <c r="H1244" s="17"/>
      <c r="I1244" s="115" t="str">
        <f t="shared" ca="1" si="192"/>
        <v>.</v>
      </c>
      <c r="J1244" s="16" t="s">
        <v>2856</v>
      </c>
      <c r="K1244" s="16" t="s">
        <v>1185</v>
      </c>
      <c r="L1244" s="16" t="s">
        <v>2857</v>
      </c>
      <c r="M1244" s="16" t="s">
        <v>183</v>
      </c>
      <c r="N1244" s="15">
        <v>10</v>
      </c>
      <c r="O1244" s="15">
        <v>1981</v>
      </c>
      <c r="P1244" s="15">
        <v>3</v>
      </c>
      <c r="Q1244" s="18" t="s">
        <v>2122</v>
      </c>
      <c r="R1244" s="18" t="s">
        <v>804</v>
      </c>
      <c r="S1244" s="54" t="s">
        <v>2567</v>
      </c>
      <c r="T1244" s="54"/>
      <c r="U1244" s="69">
        <v>507</v>
      </c>
      <c r="V1244" s="45" t="str">
        <f t="shared" si="186"/>
        <v>運動競技選手の重心高と形態学的諸測度との関連について</v>
      </c>
      <c r="W1244" s="70"/>
      <c r="X1244" s="88">
        <v>1234</v>
      </c>
      <c r="Y1244" s="66"/>
      <c r="Z1244" s="16"/>
    </row>
    <row r="1245" spans="1:26" s="12" customFormat="1" ht="13.5" hidden="1" customHeight="1">
      <c r="A1245" s="18">
        <v>37</v>
      </c>
      <c r="B1245" s="15">
        <v>1981</v>
      </c>
      <c r="C1245" s="15">
        <v>6</v>
      </c>
      <c r="D1245" s="18">
        <v>14</v>
      </c>
      <c r="E1245" s="15">
        <v>520</v>
      </c>
      <c r="F1245" s="19" t="s">
        <v>3735</v>
      </c>
      <c r="G1245" s="16" t="s">
        <v>3736</v>
      </c>
      <c r="H1245" s="17"/>
      <c r="I1245" s="115" t="str">
        <f t="shared" ca="1" si="192"/>
        <v>.</v>
      </c>
      <c r="J1245" s="16" t="s">
        <v>2856</v>
      </c>
      <c r="K1245" s="16" t="s">
        <v>1185</v>
      </c>
      <c r="L1245" s="16" t="s">
        <v>2857</v>
      </c>
      <c r="M1245" s="16" t="s">
        <v>183</v>
      </c>
      <c r="N1245" s="15">
        <v>10</v>
      </c>
      <c r="O1245" s="15">
        <v>1981</v>
      </c>
      <c r="P1245" s="15">
        <v>3</v>
      </c>
      <c r="Q1245" s="18" t="s">
        <v>2122</v>
      </c>
      <c r="R1245" s="18" t="s">
        <v>804</v>
      </c>
      <c r="S1245" s="54" t="s">
        <v>2567</v>
      </c>
      <c r="T1245" s="54"/>
      <c r="U1245" s="69">
        <v>507</v>
      </c>
      <c r="V1245" s="45" t="str">
        <f t="shared" si="186"/>
        <v>重量物積上げ作業の姿勢と負担</v>
      </c>
      <c r="W1245" s="70"/>
      <c r="X1245" s="88">
        <v>1235</v>
      </c>
      <c r="Y1245" s="66"/>
      <c r="Z1245" s="16"/>
    </row>
    <row r="1246" spans="1:26" s="12" customFormat="1" ht="13.5" hidden="1" customHeight="1">
      <c r="A1246" s="18">
        <v>37</v>
      </c>
      <c r="B1246" s="15">
        <v>1981</v>
      </c>
      <c r="C1246" s="15">
        <v>6</v>
      </c>
      <c r="D1246" s="18">
        <v>14</v>
      </c>
      <c r="E1246" s="15">
        <v>520</v>
      </c>
      <c r="F1246" s="19" t="s">
        <v>3737</v>
      </c>
      <c r="G1246" s="16" t="s">
        <v>3738</v>
      </c>
      <c r="H1246" s="17"/>
      <c r="I1246" s="115" t="str">
        <f t="shared" ca="1" si="192"/>
        <v>.</v>
      </c>
      <c r="J1246" s="16" t="s">
        <v>2856</v>
      </c>
      <c r="K1246" s="16" t="s">
        <v>1185</v>
      </c>
      <c r="L1246" s="16" t="s">
        <v>2857</v>
      </c>
      <c r="M1246" s="16" t="s">
        <v>183</v>
      </c>
      <c r="N1246" s="15">
        <v>10</v>
      </c>
      <c r="O1246" s="15">
        <v>1981</v>
      </c>
      <c r="P1246" s="15">
        <v>3</v>
      </c>
      <c r="Q1246" s="18" t="s">
        <v>2122</v>
      </c>
      <c r="R1246" s="18" t="s">
        <v>804</v>
      </c>
      <c r="S1246" s="54" t="s">
        <v>2567</v>
      </c>
      <c r="T1246" s="54"/>
      <c r="U1246" s="69">
        <v>507</v>
      </c>
      <c r="V1246" s="45" t="str">
        <f t="shared" si="186"/>
        <v>労働者の過失に対する責任制限法理−連続夜勤プレーナー工の居眠り事故−</v>
      </c>
      <c r="W1246" s="70"/>
      <c r="X1246" s="88">
        <v>1236</v>
      </c>
      <c r="Y1246" s="66"/>
      <c r="Z1246" s="16"/>
    </row>
    <row r="1247" spans="1:26" s="12" customFormat="1" ht="13.5" hidden="1" customHeight="1">
      <c r="A1247" s="18">
        <v>37</v>
      </c>
      <c r="B1247" s="15">
        <v>1981</v>
      </c>
      <c r="C1247" s="15">
        <v>6</v>
      </c>
      <c r="D1247" s="18">
        <v>15</v>
      </c>
      <c r="E1247" s="15">
        <v>521</v>
      </c>
      <c r="F1247" s="19" t="s">
        <v>3739</v>
      </c>
      <c r="G1247" s="16" t="s">
        <v>3740</v>
      </c>
      <c r="H1247" s="17"/>
      <c r="I1247" s="115" t="str">
        <f t="shared" ca="1" si="192"/>
        <v>.</v>
      </c>
      <c r="J1247" s="16" t="s">
        <v>2856</v>
      </c>
      <c r="K1247" s="16" t="s">
        <v>1185</v>
      </c>
      <c r="L1247" s="16" t="s">
        <v>2857</v>
      </c>
      <c r="M1247" s="16" t="s">
        <v>183</v>
      </c>
      <c r="N1247" s="15">
        <v>10</v>
      </c>
      <c r="O1247" s="15">
        <v>1981</v>
      </c>
      <c r="P1247" s="15">
        <v>3</v>
      </c>
      <c r="Q1247" s="18" t="s">
        <v>2122</v>
      </c>
      <c r="R1247" s="18" t="s">
        <v>804</v>
      </c>
      <c r="S1247" s="54" t="s">
        <v>2567</v>
      </c>
      <c r="T1247" s="54"/>
      <c r="U1247" s="69">
        <v>507</v>
      </c>
      <c r="V1247" s="45" t="str">
        <f t="shared" si="186"/>
        <v>出稼ぎ者の生活と健康をめぐって</v>
      </c>
      <c r="W1247" s="70"/>
      <c r="X1247" s="88">
        <v>1237</v>
      </c>
      <c r="Y1247" s="66"/>
      <c r="Z1247" s="16"/>
    </row>
    <row r="1248" spans="1:26" s="12" customFormat="1" ht="13.5" hidden="1" customHeight="1">
      <c r="A1248" s="18">
        <v>37</v>
      </c>
      <c r="B1248" s="15">
        <v>1981</v>
      </c>
      <c r="C1248" s="15">
        <v>6</v>
      </c>
      <c r="D1248" s="18">
        <v>15</v>
      </c>
      <c r="E1248" s="15">
        <v>521</v>
      </c>
      <c r="F1248" s="19" t="s">
        <v>3741</v>
      </c>
      <c r="G1248" s="16" t="s">
        <v>3742</v>
      </c>
      <c r="H1248" s="17"/>
      <c r="I1248" s="115" t="str">
        <f t="shared" ca="1" si="192"/>
        <v>.</v>
      </c>
      <c r="J1248" s="16" t="s">
        <v>2856</v>
      </c>
      <c r="K1248" s="16" t="s">
        <v>1185</v>
      </c>
      <c r="L1248" s="16" t="s">
        <v>2857</v>
      </c>
      <c r="M1248" s="16" t="s">
        <v>183</v>
      </c>
      <c r="N1248" s="15">
        <v>10</v>
      </c>
      <c r="O1248" s="15">
        <v>1981</v>
      </c>
      <c r="P1248" s="15">
        <v>3</v>
      </c>
      <c r="Q1248" s="18" t="s">
        <v>2122</v>
      </c>
      <c r="R1248" s="18" t="s">
        <v>804</v>
      </c>
      <c r="S1248" s="54" t="s">
        <v>2567</v>
      </c>
      <c r="T1248" s="54"/>
      <c r="U1248" s="69">
        <v>507</v>
      </c>
      <c r="V1248" s="45" t="str">
        <f t="shared" si="186"/>
        <v>海難遺族の生活</v>
      </c>
      <c r="W1248" s="70"/>
      <c r="X1248" s="88">
        <v>1238</v>
      </c>
      <c r="Y1248" s="66"/>
      <c r="Z1248" s="16"/>
    </row>
    <row r="1249" spans="1:26" ht="13.5" hidden="1" customHeight="1">
      <c r="A1249" s="29">
        <f t="shared" ref="A1249:A1263" ca="1" si="193">IF(LEN($J1249)&gt;0,IF($J1249="●",K1249,OFFSET(A1249,IF(LEN(OFFSET(A1249,-1,0))&gt;=1,-1,-2),0)),"")</f>
        <v>37</v>
      </c>
      <c r="B1249" s="32">
        <f t="shared" ref="B1249:B1263" ca="1" si="194">IF(LEN($J1249)&gt;0,IF($J1249="●",N1249,OFFSET(B1249,IF(LEN(OFFSET(B1249,-1,0))&gt;=1,-1,-2),0)),"")</f>
        <v>1981</v>
      </c>
      <c r="C1249" s="32">
        <f t="shared" ref="C1249:C1263" ca="1" si="195">IF(LEN($J1249)&gt;0,IF($J1249="●",O1249,OFFSET(C1249,IF(LEN(OFFSET(C1249,-1,0))&gt;=1,-1,-2),0)),"")</f>
        <v>6</v>
      </c>
      <c r="D1249" s="28">
        <v>15</v>
      </c>
      <c r="E1249" s="32">
        <f t="shared" ref="E1249:E1263" ca="1" si="196">IF(LEN($J1249)&gt;0,IF($J1249="●",U1249,IF(LEN(D1249)&gt;0,U1249+D1249-1,"")),"")</f>
        <v>521</v>
      </c>
      <c r="F1249" s="40" t="s">
        <v>1372</v>
      </c>
      <c r="G1249" s="40"/>
      <c r="H1249" s="43"/>
      <c r="I1249" s="115" t="str">
        <f t="shared" ca="1" si="192"/>
        <v>.</v>
      </c>
      <c r="J1249" s="40" t="s">
        <v>1700</v>
      </c>
      <c r="K1249" s="40" t="s">
        <v>1372</v>
      </c>
      <c r="L1249" s="43"/>
      <c r="M1249" s="40"/>
      <c r="N1249" s="47"/>
      <c r="O1249" s="47"/>
      <c r="P1249" s="47"/>
      <c r="Q1249" s="40"/>
      <c r="R1249" s="40"/>
      <c r="S1249" s="48"/>
      <c r="T1249" s="48"/>
      <c r="U1249" s="31">
        <f t="shared" ref="U1249:U1263" ca="1" si="197">IF(LEN($J1249)&gt;0,IF($J1249="●",Q1249,OFFSET(U1249,IF(LEN(OFFSET(U1249,-1,0))&gt;=1,-1,-2),0)),"")</f>
        <v>507</v>
      </c>
      <c r="V1249" s="45" t="str">
        <f t="shared" si="186"/>
        <v>働態ミニ情報</v>
      </c>
      <c r="W1249" s="51"/>
      <c r="X1249" s="88">
        <v>1239</v>
      </c>
      <c r="Y1249" s="65"/>
      <c r="Z1249" s="46"/>
    </row>
    <row r="1250" spans="1:26" ht="13.5" hidden="1" customHeight="1">
      <c r="A1250" s="29">
        <f t="shared" ca="1" si="193"/>
        <v>37</v>
      </c>
      <c r="B1250" s="32">
        <f t="shared" ca="1" si="194"/>
        <v>1981</v>
      </c>
      <c r="C1250" s="32">
        <f t="shared" ca="1" si="195"/>
        <v>6</v>
      </c>
      <c r="D1250" s="28">
        <v>16</v>
      </c>
      <c r="E1250" s="32">
        <f t="shared" ca="1" si="196"/>
        <v>522</v>
      </c>
      <c r="F1250" s="28" t="str">
        <f t="shared" ref="F1250:F1255" si="198">H1250&amp;IF(LEN(O1250)&gt;0,$W$18&amp;IF(LEN(O1250)&gt;3,O1250&amp;"年度","第"&amp;O1250&amp;IF(LEN(P1250)&gt;0,"期","回"))&amp;IF(LEN(P1250)&gt;0,"第"&amp;P1250&amp;"回",""),"")</f>
        <v>幹事会：第6期第4回</v>
      </c>
      <c r="G1250" s="40"/>
      <c r="H1250" s="40" t="s">
        <v>7101</v>
      </c>
      <c r="I1250" s="115" t="str">
        <f t="shared" ca="1" si="192"/>
        <v>.</v>
      </c>
      <c r="J1250" s="40" t="s">
        <v>7111</v>
      </c>
      <c r="K1250" s="40" t="s">
        <v>1050</v>
      </c>
      <c r="L1250" s="40" t="s">
        <v>7103</v>
      </c>
      <c r="M1250" s="40"/>
      <c r="N1250" s="47"/>
      <c r="O1250" s="47">
        <v>6</v>
      </c>
      <c r="P1250" s="47">
        <v>4</v>
      </c>
      <c r="Q1250" s="40"/>
      <c r="R1250" s="40"/>
      <c r="S1250" s="48"/>
      <c r="T1250" s="48"/>
      <c r="U1250" s="31">
        <f t="shared" ca="1" si="197"/>
        <v>507</v>
      </c>
      <c r="V1250" s="45" t="str">
        <f t="shared" si="186"/>
        <v>幹事会幹事会：第6期第4回</v>
      </c>
      <c r="W1250" s="51"/>
      <c r="X1250" s="88">
        <v>1240</v>
      </c>
      <c r="Y1250" s="65"/>
      <c r="Z1250" s="46"/>
    </row>
    <row r="1251" spans="1:26" ht="13.5" hidden="1" customHeight="1">
      <c r="A1251" s="29">
        <f t="shared" ca="1" si="193"/>
        <v>37</v>
      </c>
      <c r="B1251" s="32">
        <f t="shared" ca="1" si="194"/>
        <v>1981</v>
      </c>
      <c r="C1251" s="32">
        <f t="shared" ca="1" si="195"/>
        <v>6</v>
      </c>
      <c r="D1251" s="28">
        <v>16</v>
      </c>
      <c r="E1251" s="32">
        <f t="shared" ca="1" si="196"/>
        <v>522</v>
      </c>
      <c r="F1251" s="28" t="str">
        <f t="shared" si="198"/>
        <v>幹事会：第6期第5回</v>
      </c>
      <c r="G1251" s="40"/>
      <c r="H1251" s="40" t="s">
        <v>7101</v>
      </c>
      <c r="I1251" s="115" t="str">
        <f t="shared" ca="1" si="192"/>
        <v>.</v>
      </c>
      <c r="J1251" s="40" t="s">
        <v>7111</v>
      </c>
      <c r="K1251" s="40" t="s">
        <v>1050</v>
      </c>
      <c r="L1251" s="40" t="s">
        <v>7103</v>
      </c>
      <c r="M1251" s="40"/>
      <c r="N1251" s="47"/>
      <c r="O1251" s="47">
        <v>6</v>
      </c>
      <c r="P1251" s="47">
        <v>5</v>
      </c>
      <c r="Q1251" s="40"/>
      <c r="R1251" s="40"/>
      <c r="S1251" s="48"/>
      <c r="T1251" s="48"/>
      <c r="U1251" s="31">
        <f t="shared" ca="1" si="197"/>
        <v>507</v>
      </c>
      <c r="V1251" s="45" t="str">
        <f t="shared" si="186"/>
        <v>幹事会幹事会：第6期第5回</v>
      </c>
      <c r="W1251" s="51"/>
      <c r="X1251" s="88">
        <v>1241</v>
      </c>
      <c r="Y1251" s="65"/>
      <c r="Z1251" s="46"/>
    </row>
    <row r="1252" spans="1:26" ht="13.5" hidden="1" customHeight="1">
      <c r="A1252" s="29">
        <f t="shared" ca="1" si="193"/>
        <v>37</v>
      </c>
      <c r="B1252" s="32">
        <f t="shared" ca="1" si="194"/>
        <v>1981</v>
      </c>
      <c r="C1252" s="32">
        <f t="shared" ca="1" si="195"/>
        <v>6</v>
      </c>
      <c r="D1252" s="28">
        <v>16</v>
      </c>
      <c r="E1252" s="32">
        <f t="shared" ca="1" si="196"/>
        <v>522</v>
      </c>
      <c r="F1252" s="28" t="str">
        <f t="shared" si="198"/>
        <v>JHE編集会議：第19回</v>
      </c>
      <c r="G1252" s="40"/>
      <c r="H1252" s="40" t="s">
        <v>1148</v>
      </c>
      <c r="I1252" s="115" t="str">
        <f t="shared" ca="1" si="192"/>
        <v>.</v>
      </c>
      <c r="J1252" s="40" t="s">
        <v>7111</v>
      </c>
      <c r="K1252" s="40" t="s">
        <v>1050</v>
      </c>
      <c r="L1252" s="40" t="s">
        <v>7773</v>
      </c>
      <c r="M1252" s="40"/>
      <c r="N1252" s="47"/>
      <c r="O1252" s="47">
        <v>19</v>
      </c>
      <c r="P1252" s="47"/>
      <c r="Q1252" s="40"/>
      <c r="R1252" s="40"/>
      <c r="S1252" s="48"/>
      <c r="T1252" s="48"/>
      <c r="U1252" s="31">
        <f t="shared" ca="1" si="197"/>
        <v>507</v>
      </c>
      <c r="V1252" s="45" t="str">
        <f t="shared" si="186"/>
        <v>JHE編集会議JHE編集会議：第19回</v>
      </c>
      <c r="W1252" s="51"/>
      <c r="X1252" s="88">
        <v>1242</v>
      </c>
      <c r="Y1252" s="65"/>
      <c r="Z1252" s="46"/>
    </row>
    <row r="1253" spans="1:26" ht="13.5" hidden="1" customHeight="1">
      <c r="A1253" s="29">
        <f t="shared" ca="1" si="193"/>
        <v>37</v>
      </c>
      <c r="B1253" s="32">
        <f t="shared" ca="1" si="194"/>
        <v>1981</v>
      </c>
      <c r="C1253" s="32">
        <f t="shared" ca="1" si="195"/>
        <v>6</v>
      </c>
      <c r="D1253" s="28">
        <v>16</v>
      </c>
      <c r="E1253" s="32">
        <f t="shared" ca="1" si="196"/>
        <v>522</v>
      </c>
      <c r="F1253" s="28" t="str">
        <f t="shared" si="198"/>
        <v>JHE編集会議：第20回</v>
      </c>
      <c r="G1253" s="40"/>
      <c r="H1253" s="40" t="s">
        <v>1148</v>
      </c>
      <c r="I1253" s="115" t="str">
        <f t="shared" ca="1" si="192"/>
        <v>.</v>
      </c>
      <c r="J1253" s="40" t="s">
        <v>7111</v>
      </c>
      <c r="K1253" s="40" t="s">
        <v>1050</v>
      </c>
      <c r="L1253" s="40" t="s">
        <v>7773</v>
      </c>
      <c r="M1253" s="40"/>
      <c r="N1253" s="47"/>
      <c r="O1253" s="47">
        <v>20</v>
      </c>
      <c r="P1253" s="47"/>
      <c r="Q1253" s="40"/>
      <c r="R1253" s="40"/>
      <c r="S1253" s="48"/>
      <c r="T1253" s="48"/>
      <c r="U1253" s="31">
        <f t="shared" ca="1" si="197"/>
        <v>507</v>
      </c>
      <c r="V1253" s="45" t="str">
        <f t="shared" si="186"/>
        <v>JHE編集会議JHE編集会議：第20回</v>
      </c>
      <c r="W1253" s="51"/>
      <c r="X1253" s="88">
        <v>1243</v>
      </c>
      <c r="Y1253" s="65"/>
      <c r="Z1253" s="46"/>
    </row>
    <row r="1254" spans="1:26" ht="13.5" hidden="1" customHeight="1">
      <c r="A1254" s="29">
        <f t="shared" ca="1" si="193"/>
        <v>37</v>
      </c>
      <c r="B1254" s="32">
        <f t="shared" ca="1" si="194"/>
        <v>1981</v>
      </c>
      <c r="C1254" s="32">
        <f t="shared" ca="1" si="195"/>
        <v>6</v>
      </c>
      <c r="D1254" s="28">
        <v>16</v>
      </c>
      <c r="E1254" s="32">
        <f t="shared" ca="1" si="196"/>
        <v>522</v>
      </c>
      <c r="F1254" s="28" t="str">
        <f t="shared" si="198"/>
        <v>JHE編集会議：第21回</v>
      </c>
      <c r="G1254" s="40"/>
      <c r="H1254" s="40" t="s">
        <v>1148</v>
      </c>
      <c r="I1254" s="115" t="str">
        <f t="shared" ca="1" si="192"/>
        <v>.</v>
      </c>
      <c r="J1254" s="40" t="s">
        <v>7111</v>
      </c>
      <c r="K1254" s="40" t="s">
        <v>1050</v>
      </c>
      <c r="L1254" s="40" t="s">
        <v>7773</v>
      </c>
      <c r="M1254" s="40"/>
      <c r="N1254" s="47"/>
      <c r="O1254" s="47">
        <v>21</v>
      </c>
      <c r="P1254" s="47"/>
      <c r="Q1254" s="40"/>
      <c r="R1254" s="40"/>
      <c r="S1254" s="48"/>
      <c r="T1254" s="48"/>
      <c r="U1254" s="31">
        <f t="shared" ca="1" si="197"/>
        <v>507</v>
      </c>
      <c r="V1254" s="45" t="str">
        <f t="shared" si="186"/>
        <v>JHE編集会議JHE編集会議：第21回</v>
      </c>
      <c r="W1254" s="51"/>
      <c r="X1254" s="88">
        <v>1244</v>
      </c>
      <c r="Y1254" s="65"/>
      <c r="Z1254" s="46"/>
    </row>
    <row r="1255" spans="1:26" ht="13.5" hidden="1" customHeight="1">
      <c r="A1255" s="29">
        <f t="shared" ca="1" si="193"/>
        <v>37</v>
      </c>
      <c r="B1255" s="32">
        <f t="shared" ca="1" si="194"/>
        <v>1981</v>
      </c>
      <c r="C1255" s="32">
        <f t="shared" ca="1" si="195"/>
        <v>6</v>
      </c>
      <c r="D1255" s="28">
        <v>16</v>
      </c>
      <c r="E1255" s="32">
        <f t="shared" ca="1" si="196"/>
        <v>522</v>
      </c>
      <c r="F1255" s="28" t="str">
        <f t="shared" si="198"/>
        <v>JHE編集会議：第22回</v>
      </c>
      <c r="G1255" s="40"/>
      <c r="H1255" s="40" t="s">
        <v>1148</v>
      </c>
      <c r="I1255" s="115" t="str">
        <f t="shared" ca="1" si="192"/>
        <v>.</v>
      </c>
      <c r="J1255" s="40" t="s">
        <v>7111</v>
      </c>
      <c r="K1255" s="40" t="s">
        <v>1050</v>
      </c>
      <c r="L1255" s="40" t="s">
        <v>7773</v>
      </c>
      <c r="M1255" s="40"/>
      <c r="N1255" s="47"/>
      <c r="O1255" s="47">
        <v>22</v>
      </c>
      <c r="P1255" s="47"/>
      <c r="Q1255" s="40"/>
      <c r="R1255" s="40"/>
      <c r="S1255" s="48"/>
      <c r="T1255" s="48"/>
      <c r="U1255" s="31">
        <f t="shared" ca="1" si="197"/>
        <v>507</v>
      </c>
      <c r="V1255" s="45" t="str">
        <f t="shared" si="186"/>
        <v>JHE編集会議JHE編集会議：第22回</v>
      </c>
      <c r="W1255" s="51"/>
      <c r="X1255" s="88">
        <v>1245</v>
      </c>
      <c r="Y1255" s="65"/>
      <c r="Z1255" s="46"/>
    </row>
    <row r="1256" spans="1:26" ht="13.5" hidden="1" customHeight="1">
      <c r="A1256" s="29">
        <f t="shared" ca="1" si="193"/>
        <v>37</v>
      </c>
      <c r="B1256" s="32">
        <f t="shared" ca="1" si="194"/>
        <v>1981</v>
      </c>
      <c r="C1256" s="32">
        <f t="shared" ca="1" si="195"/>
        <v>6</v>
      </c>
      <c r="D1256" s="28">
        <v>16</v>
      </c>
      <c r="E1256" s="32">
        <f t="shared" ca="1" si="196"/>
        <v>522</v>
      </c>
      <c r="F1256" s="40" t="s">
        <v>1289</v>
      </c>
      <c r="G1256" s="40"/>
      <c r="H1256" s="43"/>
      <c r="I1256" s="115" t="str">
        <f t="shared" ca="1" si="192"/>
        <v>.</v>
      </c>
      <c r="J1256" s="40" t="s">
        <v>7111</v>
      </c>
      <c r="K1256" s="40" t="s">
        <v>2762</v>
      </c>
      <c r="L1256" s="40" t="s">
        <v>2724</v>
      </c>
      <c r="M1256" s="40"/>
      <c r="N1256" s="47"/>
      <c r="O1256" s="47"/>
      <c r="P1256" s="47"/>
      <c r="Q1256" s="40"/>
      <c r="R1256" s="40"/>
      <c r="S1256" s="48"/>
      <c r="T1256" s="48"/>
      <c r="U1256" s="31">
        <f t="shared" ca="1" si="197"/>
        <v>507</v>
      </c>
      <c r="V1256" s="45" t="str">
        <f t="shared" ref="V1256:V1317" si="199">$H1256&amp;$F1256</f>
        <v>編集後記</v>
      </c>
      <c r="W1256" s="51"/>
      <c r="X1256" s="88">
        <v>1246</v>
      </c>
      <c r="Y1256" s="65"/>
      <c r="Z1256" s="46"/>
    </row>
    <row r="1257" spans="1:26" ht="13.5" hidden="1" customHeight="1">
      <c r="A1257" s="29" t="str">
        <f t="shared" ca="1" si="193"/>
        <v>38</v>
      </c>
      <c r="B1257" s="32">
        <f t="shared" ca="1" si="194"/>
        <v>1981</v>
      </c>
      <c r="C1257" s="32">
        <f t="shared" ca="1" si="195"/>
        <v>9</v>
      </c>
      <c r="D1257" s="28">
        <v>0</v>
      </c>
      <c r="E1257" s="32" t="str">
        <f t="shared" ca="1" si="196"/>
        <v>523</v>
      </c>
      <c r="F1257" s="28" t="str">
        <f ca="1">$W$11&amp;$A1257&amp;$W$12&amp;B1257&amp;$W$13&amp;TEXT($C1257,"00")&amp;$W$14&amp;TEXT($P1257,"00")&amp;IF(LEN(U1257)&gt;=1,$W$15&amp;$U1257&amp;$W$16,"")&amp;$W$17&amp;$H1257</f>
        <v>第38号1981年09/01[523]:高令化特集（4）／第16回大会</v>
      </c>
      <c r="G1257" s="40"/>
      <c r="H1257" s="43" t="s">
        <v>6868</v>
      </c>
      <c r="I1257" s="115" t="str">
        <f t="shared" ca="1" si="192"/>
        <v>.</v>
      </c>
      <c r="J1257" s="40" t="s">
        <v>1179</v>
      </c>
      <c r="K1257" s="40" t="s">
        <v>1293</v>
      </c>
      <c r="L1257" s="43"/>
      <c r="M1257" s="40"/>
      <c r="N1257" s="47">
        <v>1981</v>
      </c>
      <c r="O1257" s="47">
        <v>9</v>
      </c>
      <c r="P1257" s="47">
        <v>1</v>
      </c>
      <c r="Q1257" s="40" t="s">
        <v>2568</v>
      </c>
      <c r="R1257" s="40"/>
      <c r="S1257" s="48"/>
      <c r="T1257" s="48"/>
      <c r="U1257" s="31" t="str">
        <f t="shared" ca="1" si="197"/>
        <v>523</v>
      </c>
      <c r="V1257" s="45" t="str">
        <f t="shared" ca="1" si="199"/>
        <v>高令化特集（4）／第16回大会第38号1981年09/01[523]:高令化特集（4）／第16回大会</v>
      </c>
      <c r="W1257" s="51"/>
      <c r="X1257" s="88">
        <v>1247</v>
      </c>
      <c r="Y1257" s="65"/>
      <c r="Z1257" s="46"/>
    </row>
    <row r="1258" spans="1:26" ht="13.5" hidden="1" customHeight="1">
      <c r="A1258" s="29" t="str">
        <f t="shared" ca="1" si="193"/>
        <v>38</v>
      </c>
      <c r="B1258" s="32">
        <f t="shared" ca="1" si="194"/>
        <v>1981</v>
      </c>
      <c r="C1258" s="32">
        <f t="shared" ca="1" si="195"/>
        <v>9</v>
      </c>
      <c r="D1258" s="28">
        <v>1</v>
      </c>
      <c r="E1258" s="32">
        <f t="shared" ca="1" si="196"/>
        <v>523</v>
      </c>
      <c r="F1258" s="40" t="s">
        <v>7705</v>
      </c>
      <c r="G1258" s="40"/>
      <c r="H1258" s="43" t="s">
        <v>7693</v>
      </c>
      <c r="I1258" s="115" t="str">
        <f t="shared" ca="1" si="192"/>
        <v>.</v>
      </c>
      <c r="J1258" s="40" t="s">
        <v>7205</v>
      </c>
      <c r="K1258" s="40"/>
      <c r="L1258" s="43" t="s">
        <v>7086</v>
      </c>
      <c r="M1258" s="40" t="s">
        <v>1302</v>
      </c>
      <c r="N1258" s="47"/>
      <c r="O1258" s="47"/>
      <c r="P1258" s="47"/>
      <c r="Q1258" s="40"/>
      <c r="R1258" s="40"/>
      <c r="S1258" s="48"/>
      <c r="T1258" s="48"/>
      <c r="U1258" s="31" t="str">
        <f t="shared" ca="1" si="197"/>
        <v>523</v>
      </c>
      <c r="V1258" s="45" t="str">
        <f t="shared" si="199"/>
        <v>特集高齢化、高齢者、連載高令化特集　その4/6／KW：特集高齢化</v>
      </c>
      <c r="W1258" s="51"/>
      <c r="X1258" s="88">
        <v>1248</v>
      </c>
      <c r="Y1258" s="65"/>
      <c r="Z1258" s="46"/>
    </row>
    <row r="1259" spans="1:26" ht="13.5" hidden="1" customHeight="1">
      <c r="A1259" s="29" t="str">
        <f t="shared" ca="1" si="193"/>
        <v>38</v>
      </c>
      <c r="B1259" s="32">
        <f t="shared" ca="1" si="194"/>
        <v>1981</v>
      </c>
      <c r="C1259" s="32">
        <f t="shared" ca="1" si="195"/>
        <v>9</v>
      </c>
      <c r="D1259" s="28">
        <v>1</v>
      </c>
      <c r="E1259" s="32">
        <f t="shared" ca="1" si="196"/>
        <v>523</v>
      </c>
      <c r="F1259" s="40" t="s">
        <v>2569</v>
      </c>
      <c r="G1259" s="40" t="s">
        <v>2570</v>
      </c>
      <c r="H1259" s="43" t="s">
        <v>7671</v>
      </c>
      <c r="I1259" s="115" t="str">
        <f t="shared" ca="1" si="192"/>
        <v>.</v>
      </c>
      <c r="J1259" s="40" t="s">
        <v>7205</v>
      </c>
      <c r="K1259" s="40"/>
      <c r="L1259" s="43"/>
      <c r="M1259" s="40" t="s">
        <v>2303</v>
      </c>
      <c r="N1259" s="47"/>
      <c r="O1259" s="47"/>
      <c r="P1259" s="47"/>
      <c r="Q1259" s="40"/>
      <c r="R1259" s="40"/>
      <c r="S1259" s="48"/>
      <c r="T1259" s="48"/>
      <c r="U1259" s="31" t="str">
        <f t="shared" ca="1" si="197"/>
        <v>523</v>
      </c>
      <c r="V1259" s="45" t="str">
        <f t="shared" si="199"/>
        <v>特集高齢化、高齢者高年令労働者と雇用問題</v>
      </c>
      <c r="W1259" s="51"/>
      <c r="X1259" s="88">
        <v>1249</v>
      </c>
      <c r="Y1259" s="65"/>
      <c r="Z1259" s="46"/>
    </row>
    <row r="1260" spans="1:26" ht="13.5" hidden="1" customHeight="1">
      <c r="A1260" s="29" t="str">
        <f t="shared" ca="1" si="193"/>
        <v>38</v>
      </c>
      <c r="B1260" s="32">
        <f t="shared" ca="1" si="194"/>
        <v>1981</v>
      </c>
      <c r="C1260" s="32">
        <f t="shared" ca="1" si="195"/>
        <v>9</v>
      </c>
      <c r="D1260" s="28">
        <v>2</v>
      </c>
      <c r="E1260" s="32">
        <f t="shared" ca="1" si="196"/>
        <v>524</v>
      </c>
      <c r="F1260" s="40" t="s">
        <v>2571</v>
      </c>
      <c r="G1260" s="40" t="s">
        <v>2572</v>
      </c>
      <c r="H1260" s="43" t="s">
        <v>7671</v>
      </c>
      <c r="I1260" s="115" t="str">
        <f t="shared" ca="1" si="192"/>
        <v>.</v>
      </c>
      <c r="J1260" s="40" t="s">
        <v>7205</v>
      </c>
      <c r="K1260" s="40"/>
      <c r="L1260" s="43"/>
      <c r="M1260" s="40" t="s">
        <v>2303</v>
      </c>
      <c r="N1260" s="47"/>
      <c r="O1260" s="47"/>
      <c r="P1260" s="47"/>
      <c r="Q1260" s="40"/>
      <c r="R1260" s="40"/>
      <c r="S1260" s="48"/>
      <c r="T1260" s="48"/>
      <c r="U1260" s="31" t="str">
        <f t="shared" ca="1" si="197"/>
        <v>523</v>
      </c>
      <c r="V1260" s="45" t="str">
        <f t="shared" si="199"/>
        <v>特集高齢化、高齢者高令者の交通行動とその問題点</v>
      </c>
      <c r="W1260" s="51"/>
      <c r="X1260" s="88">
        <v>1250</v>
      </c>
      <c r="Y1260" s="65"/>
      <c r="Z1260" s="46"/>
    </row>
    <row r="1261" spans="1:26" ht="13.5" hidden="1" customHeight="1">
      <c r="A1261" s="29" t="str">
        <f t="shared" ca="1" si="193"/>
        <v>38</v>
      </c>
      <c r="B1261" s="32">
        <f t="shared" ca="1" si="194"/>
        <v>1981</v>
      </c>
      <c r="C1261" s="32">
        <f t="shared" ca="1" si="195"/>
        <v>9</v>
      </c>
      <c r="D1261" s="28">
        <v>3</v>
      </c>
      <c r="E1261" s="32">
        <f t="shared" ca="1" si="196"/>
        <v>525</v>
      </c>
      <c r="F1261" s="40" t="s">
        <v>2392</v>
      </c>
      <c r="G1261" s="40" t="s">
        <v>2573</v>
      </c>
      <c r="H1261" s="43" t="s">
        <v>7147</v>
      </c>
      <c r="I1261" s="115" t="str">
        <f t="shared" ca="1" si="192"/>
        <v>.</v>
      </c>
      <c r="J1261" s="40" t="s">
        <v>7205</v>
      </c>
      <c r="K1261" s="40"/>
      <c r="L1261" s="43" t="s">
        <v>2008</v>
      </c>
      <c r="M1261" s="40"/>
      <c r="N1261" s="47"/>
      <c r="O1261" s="47"/>
      <c r="P1261" s="47"/>
      <c r="Q1261" s="40"/>
      <c r="R1261" s="40"/>
      <c r="S1261" s="48"/>
      <c r="T1261" s="48"/>
      <c r="U1261" s="31" t="str">
        <f t="shared" ca="1" si="197"/>
        <v>523</v>
      </c>
      <c r="V1261" s="45" t="str">
        <f t="shared" si="199"/>
        <v>？働態の窓</v>
      </c>
      <c r="W1261" s="51"/>
      <c r="X1261" s="88">
        <v>1251</v>
      </c>
      <c r="Y1261" s="65"/>
      <c r="Z1261" s="46"/>
    </row>
    <row r="1262" spans="1:26" ht="13.5" hidden="1" customHeight="1">
      <c r="A1262" s="29" t="str">
        <f t="shared" ca="1" si="193"/>
        <v>38</v>
      </c>
      <c r="B1262" s="32">
        <f t="shared" ca="1" si="194"/>
        <v>1981</v>
      </c>
      <c r="C1262" s="32">
        <f t="shared" ca="1" si="195"/>
        <v>9</v>
      </c>
      <c r="D1262" s="28">
        <v>4</v>
      </c>
      <c r="E1262" s="32">
        <f t="shared" ca="1" si="196"/>
        <v>526</v>
      </c>
      <c r="F1262" s="28" t="str">
        <f>IF(RIGHT(L1262,1)=$W$24,"",M1262&amp;$W$25)&amp;J1262&amp;$W$22&amp;K1262&amp;IF(AND(LEN(N1262)&gt;0,LEN(N1262)&lt;4)," 第"&amp;N1262&amp;$W$21,N1262)&amp;$W$23&amp;O1262&amp;"/"&amp;P1262&amp;IF(RIGHT(L1262,1)=$W$24,"/"&amp;Q1262,"")&amp;"、"&amp;S1262&amp;"、"&amp;R1262&amp;IF(LEN(H1262)&gt;0,$W$27&amp;H1262,"")&amp;IF(RIGHT(L1262,1)=$W$24,"",$W$26)</f>
        <v>大会．全 第16回　1981/6/12-13、ホテルデン晴海、東京都</v>
      </c>
      <c r="G1262" s="40" t="s">
        <v>1555</v>
      </c>
      <c r="H1262" s="41" t="s">
        <v>2820</v>
      </c>
      <c r="I1262" s="115" t="str">
        <f t="shared" ca="1" si="192"/>
        <v>.</v>
      </c>
      <c r="J1262" s="40" t="s">
        <v>252</v>
      </c>
      <c r="K1262" s="40" t="s">
        <v>1194</v>
      </c>
      <c r="L1262" s="40" t="s">
        <v>6942</v>
      </c>
      <c r="M1262" s="40" t="s">
        <v>2742</v>
      </c>
      <c r="N1262" s="47">
        <v>16</v>
      </c>
      <c r="O1262" s="47">
        <v>1981</v>
      </c>
      <c r="P1262" s="47">
        <v>6</v>
      </c>
      <c r="Q1262" s="40" t="s">
        <v>380</v>
      </c>
      <c r="R1262" s="40" t="s">
        <v>804</v>
      </c>
      <c r="S1262" s="48" t="s">
        <v>381</v>
      </c>
      <c r="T1262" s="48"/>
      <c r="U1262" s="31" t="str">
        <f t="shared" ca="1" si="197"/>
        <v>523</v>
      </c>
      <c r="V1262" s="45" t="str">
        <f t="shared" si="199"/>
        <v>大会．全 第16回　1981/6/12-13、ホテルデン晴海、東京都</v>
      </c>
      <c r="W1262" s="51"/>
      <c r="X1262" s="88">
        <v>1252</v>
      </c>
      <c r="Y1262" s="65"/>
      <c r="Z1262" s="46"/>
    </row>
    <row r="1263" spans="1:26" ht="13.5" hidden="1" customHeight="1">
      <c r="A1263" s="29" t="str">
        <f t="shared" ca="1" si="193"/>
        <v>38</v>
      </c>
      <c r="B1263" s="32">
        <f t="shared" ca="1" si="194"/>
        <v>1981</v>
      </c>
      <c r="C1263" s="32">
        <f t="shared" ca="1" si="195"/>
        <v>9</v>
      </c>
      <c r="D1263" s="28">
        <v>4</v>
      </c>
      <c r="E1263" s="32">
        <f t="shared" ca="1" si="196"/>
        <v>526</v>
      </c>
      <c r="F1263" s="28" t="str">
        <f>M1263&amp;"（"&amp;J1263&amp;$W$19&amp;K1263&amp;IF(LEN(N1263)&gt;0," 第"&amp;N1263&amp;$W$21,"")&amp;" "&amp;O1263&amp;"/"&amp;P1263&amp;$W$20&amp;S1263&amp;IF(LEN(H1263)&gt;0,$W$19&amp;H1263,"")&amp;"）"</f>
        <v>抄録.まとめ（大会/全 第16回 1981/6、ホテルデン晴海）</v>
      </c>
      <c r="G1263" s="40" t="s">
        <v>2574</v>
      </c>
      <c r="H1263" s="43"/>
      <c r="I1263" s="115" t="str">
        <f t="shared" ca="1" si="192"/>
        <v>.</v>
      </c>
      <c r="J1263" s="40" t="s">
        <v>252</v>
      </c>
      <c r="K1263" s="40" t="s">
        <v>1194</v>
      </c>
      <c r="L1263" s="40" t="s">
        <v>6939</v>
      </c>
      <c r="M1263" s="16" t="s">
        <v>7078</v>
      </c>
      <c r="N1263" s="47">
        <v>16</v>
      </c>
      <c r="O1263" s="47">
        <v>1981</v>
      </c>
      <c r="P1263" s="47">
        <v>6</v>
      </c>
      <c r="Q1263" s="40" t="s">
        <v>380</v>
      </c>
      <c r="R1263" s="40" t="s">
        <v>804</v>
      </c>
      <c r="S1263" s="48" t="s">
        <v>381</v>
      </c>
      <c r="T1263" s="48"/>
      <c r="U1263" s="31" t="str">
        <f t="shared" ca="1" si="197"/>
        <v>523</v>
      </c>
      <c r="V1263" s="45" t="str">
        <f t="shared" si="199"/>
        <v>抄録.まとめ（大会/全 第16回 1981/6、ホテルデン晴海）</v>
      </c>
      <c r="W1263" s="51"/>
      <c r="X1263" s="88">
        <v>1253</v>
      </c>
      <c r="Y1263" s="65"/>
      <c r="Z1263" s="46"/>
    </row>
    <row r="1264" spans="1:26" s="12" customFormat="1" ht="13.5" hidden="1" customHeight="1">
      <c r="A1264" s="18">
        <v>38</v>
      </c>
      <c r="B1264" s="15">
        <v>1981</v>
      </c>
      <c r="C1264" s="15">
        <v>9</v>
      </c>
      <c r="D1264" s="18">
        <v>4</v>
      </c>
      <c r="E1264" s="15">
        <v>526</v>
      </c>
      <c r="F1264" s="19" t="s">
        <v>3743</v>
      </c>
      <c r="G1264" s="16" t="s">
        <v>3744</v>
      </c>
      <c r="H1264" s="17"/>
      <c r="I1264" s="115" t="str">
        <f t="shared" ca="1" si="192"/>
        <v>.</v>
      </c>
      <c r="J1264" s="16" t="s">
        <v>2856</v>
      </c>
      <c r="K1264" s="16" t="s">
        <v>1194</v>
      </c>
      <c r="L1264" s="16" t="s">
        <v>2857</v>
      </c>
      <c r="M1264" s="16" t="s">
        <v>1302</v>
      </c>
      <c r="N1264" s="15">
        <v>16</v>
      </c>
      <c r="O1264" s="15">
        <v>1981</v>
      </c>
      <c r="P1264" s="15">
        <v>6</v>
      </c>
      <c r="Q1264" s="16" t="s">
        <v>380</v>
      </c>
      <c r="R1264" s="18" t="s">
        <v>804</v>
      </c>
      <c r="S1264" s="54" t="s">
        <v>381</v>
      </c>
      <c r="T1264" s="54"/>
      <c r="U1264" s="69">
        <v>523</v>
      </c>
      <c r="V1264" s="45" t="str">
        <f t="shared" si="199"/>
        <v>動的筋作業がもたらす局所筋疲労の筋電図学的研究</v>
      </c>
      <c r="W1264" s="70"/>
      <c r="X1264" s="88">
        <v>1254</v>
      </c>
      <c r="Y1264" s="66"/>
      <c r="Z1264" s="16"/>
    </row>
    <row r="1265" spans="1:26" s="12" customFormat="1" ht="13.5" hidden="1" customHeight="1">
      <c r="A1265" s="18">
        <v>38</v>
      </c>
      <c r="B1265" s="15">
        <v>1981</v>
      </c>
      <c r="C1265" s="15">
        <v>9</v>
      </c>
      <c r="D1265" s="18">
        <v>4</v>
      </c>
      <c r="E1265" s="15">
        <v>526</v>
      </c>
      <c r="F1265" s="19" t="s">
        <v>3745</v>
      </c>
      <c r="G1265" s="16" t="s">
        <v>3746</v>
      </c>
      <c r="H1265" s="17"/>
      <c r="I1265" s="115" t="str">
        <f t="shared" ca="1" si="192"/>
        <v>.</v>
      </c>
      <c r="J1265" s="16" t="s">
        <v>2856</v>
      </c>
      <c r="K1265" s="16" t="s">
        <v>1194</v>
      </c>
      <c r="L1265" s="16" t="s">
        <v>2857</v>
      </c>
      <c r="M1265" s="16" t="s">
        <v>1302</v>
      </c>
      <c r="N1265" s="15">
        <v>16</v>
      </c>
      <c r="O1265" s="15">
        <v>1981</v>
      </c>
      <c r="P1265" s="15">
        <v>6</v>
      </c>
      <c r="Q1265" s="16" t="s">
        <v>380</v>
      </c>
      <c r="R1265" s="18" t="s">
        <v>804</v>
      </c>
      <c r="S1265" s="54" t="s">
        <v>381</v>
      </c>
      <c r="T1265" s="54"/>
      <c r="U1265" s="69">
        <v>523</v>
      </c>
      <c r="V1265" s="45" t="str">
        <f t="shared" si="199"/>
        <v>休憩姿勢と作業姿勢の局所筋エネルギー代謝</v>
      </c>
      <c r="W1265" s="70"/>
      <c r="X1265" s="88">
        <v>1255</v>
      </c>
      <c r="Y1265" s="66"/>
      <c r="Z1265" s="16"/>
    </row>
    <row r="1266" spans="1:26" s="12" customFormat="1" ht="13.5" hidden="1" customHeight="1">
      <c r="A1266" s="18">
        <v>38</v>
      </c>
      <c r="B1266" s="15">
        <v>1981</v>
      </c>
      <c r="C1266" s="15">
        <v>9</v>
      </c>
      <c r="D1266" s="18">
        <v>4</v>
      </c>
      <c r="E1266" s="15">
        <v>526</v>
      </c>
      <c r="F1266" s="19" t="s">
        <v>3747</v>
      </c>
      <c r="G1266" s="16" t="s">
        <v>3748</v>
      </c>
      <c r="H1266" s="17"/>
      <c r="I1266" s="115" t="str">
        <f t="shared" ca="1" si="192"/>
        <v>.</v>
      </c>
      <c r="J1266" s="16" t="s">
        <v>2856</v>
      </c>
      <c r="K1266" s="16" t="s">
        <v>1194</v>
      </c>
      <c r="L1266" s="16" t="s">
        <v>2857</v>
      </c>
      <c r="M1266" s="16" t="s">
        <v>1302</v>
      </c>
      <c r="N1266" s="15">
        <v>16</v>
      </c>
      <c r="O1266" s="15">
        <v>1981</v>
      </c>
      <c r="P1266" s="15">
        <v>6</v>
      </c>
      <c r="Q1266" s="16" t="s">
        <v>380</v>
      </c>
      <c r="R1266" s="18" t="s">
        <v>804</v>
      </c>
      <c r="S1266" s="54" t="s">
        <v>381</v>
      </c>
      <c r="T1266" s="54"/>
      <c r="U1266" s="69">
        <v>523</v>
      </c>
      <c r="V1266" s="45" t="str">
        <f t="shared" si="199"/>
        <v>立位姿勢における重心動揺および身体動揺</v>
      </c>
      <c r="W1266" s="70"/>
      <c r="X1266" s="88">
        <v>1256</v>
      </c>
      <c r="Y1266" s="66"/>
      <c r="Z1266" s="16"/>
    </row>
    <row r="1267" spans="1:26" s="12" customFormat="1" ht="13.5" hidden="1" customHeight="1">
      <c r="A1267" s="18">
        <v>38</v>
      </c>
      <c r="B1267" s="15">
        <v>1981</v>
      </c>
      <c r="C1267" s="15">
        <v>9</v>
      </c>
      <c r="D1267" s="18">
        <v>4</v>
      </c>
      <c r="E1267" s="15">
        <v>526</v>
      </c>
      <c r="F1267" s="19" t="s">
        <v>3749</v>
      </c>
      <c r="G1267" s="16" t="s">
        <v>3750</v>
      </c>
      <c r="H1267" s="17"/>
      <c r="I1267" s="115" t="str">
        <f t="shared" ca="1" si="192"/>
        <v>.</v>
      </c>
      <c r="J1267" s="16" t="s">
        <v>2856</v>
      </c>
      <c r="K1267" s="16" t="s">
        <v>1194</v>
      </c>
      <c r="L1267" s="16" t="s">
        <v>2857</v>
      </c>
      <c r="M1267" s="16" t="s">
        <v>1302</v>
      </c>
      <c r="N1267" s="15">
        <v>16</v>
      </c>
      <c r="O1267" s="15">
        <v>1981</v>
      </c>
      <c r="P1267" s="15">
        <v>6</v>
      </c>
      <c r="Q1267" s="16" t="s">
        <v>380</v>
      </c>
      <c r="R1267" s="18" t="s">
        <v>804</v>
      </c>
      <c r="S1267" s="54" t="s">
        <v>381</v>
      </c>
      <c r="T1267" s="54"/>
      <c r="U1267" s="69">
        <v>523</v>
      </c>
      <c r="V1267" s="45" t="str">
        <f t="shared" si="199"/>
        <v>幼児の立位姿勢保持能と足の形態との関係</v>
      </c>
      <c r="W1267" s="70"/>
      <c r="X1267" s="88">
        <v>1257</v>
      </c>
      <c r="Y1267" s="66"/>
      <c r="Z1267" s="16"/>
    </row>
    <row r="1268" spans="1:26" s="12" customFormat="1" ht="13.5" hidden="1" customHeight="1">
      <c r="A1268" s="18">
        <v>38</v>
      </c>
      <c r="B1268" s="15">
        <v>1981</v>
      </c>
      <c r="C1268" s="15">
        <v>9</v>
      </c>
      <c r="D1268" s="18">
        <v>4</v>
      </c>
      <c r="E1268" s="15">
        <v>526</v>
      </c>
      <c r="F1268" s="19" t="s">
        <v>3751</v>
      </c>
      <c r="G1268" s="16" t="s">
        <v>3752</v>
      </c>
      <c r="H1268" s="17"/>
      <c r="I1268" s="115" t="str">
        <f t="shared" ca="1" si="192"/>
        <v>.</v>
      </c>
      <c r="J1268" s="16" t="s">
        <v>2856</v>
      </c>
      <c r="K1268" s="16" t="s">
        <v>1194</v>
      </c>
      <c r="L1268" s="16" t="s">
        <v>2857</v>
      </c>
      <c r="M1268" s="16" t="s">
        <v>1302</v>
      </c>
      <c r="N1268" s="15">
        <v>16</v>
      </c>
      <c r="O1268" s="15">
        <v>1981</v>
      </c>
      <c r="P1268" s="15">
        <v>6</v>
      </c>
      <c r="Q1268" s="16" t="s">
        <v>380</v>
      </c>
      <c r="R1268" s="18" t="s">
        <v>804</v>
      </c>
      <c r="S1268" s="54" t="s">
        <v>381</v>
      </c>
      <c r="T1268" s="54"/>
      <c r="U1268" s="69">
        <v>523</v>
      </c>
      <c r="V1268" s="45" t="str">
        <f t="shared" si="199"/>
        <v>直立姿勢の重心位置と下肢筋の活動レベル</v>
      </c>
      <c r="W1268" s="70"/>
      <c r="X1268" s="88">
        <v>1258</v>
      </c>
      <c r="Y1268" s="66"/>
      <c r="Z1268" s="16"/>
    </row>
    <row r="1269" spans="1:26" s="12" customFormat="1" ht="13.5" hidden="1" customHeight="1">
      <c r="A1269" s="18">
        <v>38</v>
      </c>
      <c r="B1269" s="15">
        <v>1981</v>
      </c>
      <c r="C1269" s="15">
        <v>9</v>
      </c>
      <c r="D1269" s="18">
        <v>4</v>
      </c>
      <c r="E1269" s="15">
        <v>526</v>
      </c>
      <c r="F1269" s="19" t="s">
        <v>3753</v>
      </c>
      <c r="G1269" s="16" t="s">
        <v>3754</v>
      </c>
      <c r="H1269" s="17"/>
      <c r="I1269" s="115" t="str">
        <f t="shared" ca="1" si="192"/>
        <v>.</v>
      </c>
      <c r="J1269" s="16" t="s">
        <v>2856</v>
      </c>
      <c r="K1269" s="16" t="s">
        <v>1194</v>
      </c>
      <c r="L1269" s="16" t="s">
        <v>2857</v>
      </c>
      <c r="M1269" s="16" t="s">
        <v>1302</v>
      </c>
      <c r="N1269" s="15">
        <v>16</v>
      </c>
      <c r="O1269" s="15">
        <v>1981</v>
      </c>
      <c r="P1269" s="15">
        <v>6</v>
      </c>
      <c r="Q1269" s="16" t="s">
        <v>380</v>
      </c>
      <c r="R1269" s="18" t="s">
        <v>804</v>
      </c>
      <c r="S1269" s="54" t="s">
        <v>381</v>
      </c>
      <c r="T1269" s="54"/>
      <c r="U1269" s="69">
        <v>523</v>
      </c>
      <c r="V1269" s="45" t="str">
        <f t="shared" si="199"/>
        <v>ニホンザルの大腿二頭筋の機能</v>
      </c>
      <c r="W1269" s="70"/>
      <c r="X1269" s="88">
        <v>1259</v>
      </c>
      <c r="Y1269" s="66"/>
      <c r="Z1269" s="16"/>
    </row>
    <row r="1270" spans="1:26" s="12" customFormat="1" ht="13.5" hidden="1" customHeight="1">
      <c r="A1270" s="18">
        <v>38</v>
      </c>
      <c r="B1270" s="15">
        <v>1981</v>
      </c>
      <c r="C1270" s="15">
        <v>9</v>
      </c>
      <c r="D1270" s="18">
        <v>4</v>
      </c>
      <c r="E1270" s="15">
        <v>526</v>
      </c>
      <c r="F1270" s="19" t="s">
        <v>2858</v>
      </c>
      <c r="G1270" s="16" t="s">
        <v>2867</v>
      </c>
      <c r="H1270" s="17"/>
      <c r="I1270" s="115" t="str">
        <f t="shared" ca="1" si="192"/>
        <v>.</v>
      </c>
      <c r="J1270" s="16" t="s">
        <v>2856</v>
      </c>
      <c r="K1270" s="16" t="s">
        <v>1194</v>
      </c>
      <c r="L1270" s="16" t="s">
        <v>2857</v>
      </c>
      <c r="M1270" s="16" t="s">
        <v>7078</v>
      </c>
      <c r="N1270" s="15">
        <v>16</v>
      </c>
      <c r="O1270" s="15">
        <v>1981</v>
      </c>
      <c r="P1270" s="15">
        <v>6</v>
      </c>
      <c r="Q1270" s="16" t="s">
        <v>380</v>
      </c>
      <c r="R1270" s="18" t="s">
        <v>804</v>
      </c>
      <c r="S1270" s="54" t="s">
        <v>381</v>
      </c>
      <c r="T1270" s="54"/>
      <c r="U1270" s="69">
        <v>523</v>
      </c>
      <c r="V1270" s="45" t="str">
        <f t="shared" si="199"/>
        <v>[概要]司会のまとめ</v>
      </c>
      <c r="W1270" s="70"/>
      <c r="X1270" s="88">
        <v>1260</v>
      </c>
      <c r="Y1270" s="66"/>
      <c r="Z1270" s="16"/>
    </row>
    <row r="1271" spans="1:26" s="12" customFormat="1" ht="13.5" hidden="1" customHeight="1">
      <c r="A1271" s="18">
        <v>38</v>
      </c>
      <c r="B1271" s="15">
        <v>1981</v>
      </c>
      <c r="C1271" s="15">
        <v>9</v>
      </c>
      <c r="D1271" s="18">
        <v>5</v>
      </c>
      <c r="E1271" s="15">
        <v>527</v>
      </c>
      <c r="F1271" s="19" t="s">
        <v>3755</v>
      </c>
      <c r="G1271" s="16" t="s">
        <v>3756</v>
      </c>
      <c r="H1271" s="17"/>
      <c r="I1271" s="115" t="str">
        <f t="shared" ca="1" si="192"/>
        <v>.</v>
      </c>
      <c r="J1271" s="16" t="s">
        <v>2856</v>
      </c>
      <c r="K1271" s="16" t="s">
        <v>1194</v>
      </c>
      <c r="L1271" s="16" t="s">
        <v>2857</v>
      </c>
      <c r="M1271" s="16" t="s">
        <v>1302</v>
      </c>
      <c r="N1271" s="15">
        <v>16</v>
      </c>
      <c r="O1271" s="15">
        <v>1981</v>
      </c>
      <c r="P1271" s="15">
        <v>6</v>
      </c>
      <c r="Q1271" s="16" t="s">
        <v>380</v>
      </c>
      <c r="R1271" s="18" t="s">
        <v>804</v>
      </c>
      <c r="S1271" s="54" t="s">
        <v>381</v>
      </c>
      <c r="T1271" s="54"/>
      <c r="U1271" s="69">
        <v>523</v>
      </c>
      <c r="V1271" s="45" t="str">
        <f t="shared" si="199"/>
        <v>地方工場管理職の生活と労働負担</v>
      </c>
      <c r="W1271" s="70"/>
      <c r="X1271" s="88">
        <v>1261</v>
      </c>
      <c r="Y1271" s="66"/>
      <c r="Z1271" s="16"/>
    </row>
    <row r="1272" spans="1:26" s="12" customFormat="1" ht="13.5" hidden="1" customHeight="1">
      <c r="A1272" s="18">
        <v>38</v>
      </c>
      <c r="B1272" s="15">
        <v>1981</v>
      </c>
      <c r="C1272" s="15">
        <v>9</v>
      </c>
      <c r="D1272" s="18">
        <v>5</v>
      </c>
      <c r="E1272" s="15">
        <v>527</v>
      </c>
      <c r="F1272" s="19" t="s">
        <v>3757</v>
      </c>
      <c r="G1272" s="16" t="s">
        <v>3547</v>
      </c>
      <c r="H1272" s="17"/>
      <c r="I1272" s="115" t="str">
        <f t="shared" ca="1" si="192"/>
        <v>.</v>
      </c>
      <c r="J1272" s="16" t="s">
        <v>2856</v>
      </c>
      <c r="K1272" s="16" t="s">
        <v>1194</v>
      </c>
      <c r="L1272" s="16" t="s">
        <v>2857</v>
      </c>
      <c r="M1272" s="16" t="s">
        <v>1302</v>
      </c>
      <c r="N1272" s="15">
        <v>16</v>
      </c>
      <c r="O1272" s="15">
        <v>1981</v>
      </c>
      <c r="P1272" s="15">
        <v>6</v>
      </c>
      <c r="Q1272" s="16" t="s">
        <v>380</v>
      </c>
      <c r="R1272" s="18" t="s">
        <v>804</v>
      </c>
      <c r="S1272" s="54" t="s">
        <v>381</v>
      </c>
      <c r="T1272" s="54"/>
      <c r="U1272" s="69">
        <v>523</v>
      </c>
      <c r="V1272" s="45" t="str">
        <f t="shared" si="199"/>
        <v>入院−在宅患者間における生活行動の差</v>
      </c>
      <c r="W1272" s="70"/>
      <c r="X1272" s="88">
        <v>1262</v>
      </c>
      <c r="Y1272" s="66"/>
      <c r="Z1272" s="16"/>
    </row>
    <row r="1273" spans="1:26" s="12" customFormat="1" ht="13.5" hidden="1" customHeight="1">
      <c r="A1273" s="18">
        <v>38</v>
      </c>
      <c r="B1273" s="15">
        <v>1981</v>
      </c>
      <c r="C1273" s="15">
        <v>9</v>
      </c>
      <c r="D1273" s="18">
        <v>5</v>
      </c>
      <c r="E1273" s="15">
        <v>527</v>
      </c>
      <c r="F1273" s="19" t="s">
        <v>3758</v>
      </c>
      <c r="G1273" s="16" t="s">
        <v>3759</v>
      </c>
      <c r="H1273" s="17"/>
      <c r="I1273" s="115" t="str">
        <f t="shared" ca="1" si="192"/>
        <v>.</v>
      </c>
      <c r="J1273" s="16" t="s">
        <v>2856</v>
      </c>
      <c r="K1273" s="16" t="s">
        <v>1194</v>
      </c>
      <c r="L1273" s="16" t="s">
        <v>2857</v>
      </c>
      <c r="M1273" s="16" t="s">
        <v>1302</v>
      </c>
      <c r="N1273" s="15">
        <v>16</v>
      </c>
      <c r="O1273" s="15">
        <v>1981</v>
      </c>
      <c r="P1273" s="15">
        <v>6</v>
      </c>
      <c r="Q1273" s="16" t="s">
        <v>380</v>
      </c>
      <c r="R1273" s="18" t="s">
        <v>804</v>
      </c>
      <c r="S1273" s="54" t="s">
        <v>381</v>
      </c>
      <c r="T1273" s="54"/>
      <c r="U1273" s="69">
        <v>523</v>
      </c>
      <c r="V1273" s="45" t="str">
        <f t="shared" si="199"/>
        <v>人類働態学研究対象としての南極越冬隊</v>
      </c>
      <c r="W1273" s="70"/>
      <c r="X1273" s="88">
        <v>1263</v>
      </c>
      <c r="Y1273" s="66"/>
      <c r="Z1273" s="16"/>
    </row>
    <row r="1274" spans="1:26" s="12" customFormat="1" ht="13.5" hidden="1" customHeight="1">
      <c r="A1274" s="18">
        <v>38</v>
      </c>
      <c r="B1274" s="15">
        <v>1981</v>
      </c>
      <c r="C1274" s="15">
        <v>9</v>
      </c>
      <c r="D1274" s="18">
        <v>5</v>
      </c>
      <c r="E1274" s="15">
        <v>527</v>
      </c>
      <c r="F1274" s="19" t="s">
        <v>3760</v>
      </c>
      <c r="G1274" s="16" t="s">
        <v>3761</v>
      </c>
      <c r="H1274" s="17"/>
      <c r="I1274" s="115" t="str">
        <f t="shared" ca="1" si="192"/>
        <v>.</v>
      </c>
      <c r="J1274" s="16" t="s">
        <v>2856</v>
      </c>
      <c r="K1274" s="16" t="s">
        <v>1194</v>
      </c>
      <c r="L1274" s="16" t="s">
        <v>2857</v>
      </c>
      <c r="M1274" s="16" t="s">
        <v>1302</v>
      </c>
      <c r="N1274" s="15">
        <v>16</v>
      </c>
      <c r="O1274" s="15">
        <v>1981</v>
      </c>
      <c r="P1274" s="15">
        <v>6</v>
      </c>
      <c r="Q1274" s="16" t="s">
        <v>380</v>
      </c>
      <c r="R1274" s="18" t="s">
        <v>804</v>
      </c>
      <c r="S1274" s="54" t="s">
        <v>381</v>
      </c>
      <c r="T1274" s="54"/>
      <c r="U1274" s="69">
        <v>523</v>
      </c>
      <c r="V1274" s="45" t="str">
        <f t="shared" si="199"/>
        <v>体温の変化と形態の関係について</v>
      </c>
      <c r="W1274" s="70"/>
      <c r="X1274" s="88">
        <v>1264</v>
      </c>
      <c r="Y1274" s="66"/>
      <c r="Z1274" s="16"/>
    </row>
    <row r="1275" spans="1:26" s="12" customFormat="1" ht="13.5" hidden="1" customHeight="1">
      <c r="A1275" s="18">
        <v>38</v>
      </c>
      <c r="B1275" s="15">
        <v>1981</v>
      </c>
      <c r="C1275" s="15">
        <v>9</v>
      </c>
      <c r="D1275" s="18">
        <v>5</v>
      </c>
      <c r="E1275" s="15">
        <v>527</v>
      </c>
      <c r="F1275" s="19" t="s">
        <v>2858</v>
      </c>
      <c r="G1275" s="16" t="s">
        <v>3762</v>
      </c>
      <c r="H1275" s="17"/>
      <c r="I1275" s="115" t="str">
        <f t="shared" ca="1" si="192"/>
        <v>.</v>
      </c>
      <c r="J1275" s="16" t="s">
        <v>2856</v>
      </c>
      <c r="K1275" s="16" t="s">
        <v>1194</v>
      </c>
      <c r="L1275" s="16" t="s">
        <v>2857</v>
      </c>
      <c r="M1275" s="16" t="s">
        <v>7078</v>
      </c>
      <c r="N1275" s="15">
        <v>16</v>
      </c>
      <c r="O1275" s="15">
        <v>1981</v>
      </c>
      <c r="P1275" s="15">
        <v>6</v>
      </c>
      <c r="Q1275" s="16" t="s">
        <v>380</v>
      </c>
      <c r="R1275" s="18" t="s">
        <v>804</v>
      </c>
      <c r="S1275" s="54" t="s">
        <v>381</v>
      </c>
      <c r="T1275" s="54"/>
      <c r="U1275" s="69">
        <v>523</v>
      </c>
      <c r="V1275" s="45" t="str">
        <f t="shared" si="199"/>
        <v>[概要]司会のまとめ</v>
      </c>
      <c r="W1275" s="70"/>
      <c r="X1275" s="88">
        <v>1265</v>
      </c>
      <c r="Y1275" s="66"/>
      <c r="Z1275" s="16"/>
    </row>
    <row r="1276" spans="1:26" s="12" customFormat="1" ht="13.5" hidden="1" customHeight="1">
      <c r="A1276" s="18">
        <v>38</v>
      </c>
      <c r="B1276" s="15">
        <v>1981</v>
      </c>
      <c r="C1276" s="15">
        <v>9</v>
      </c>
      <c r="D1276" s="18">
        <v>6</v>
      </c>
      <c r="E1276" s="15">
        <v>528</v>
      </c>
      <c r="F1276" s="19" t="s">
        <v>3763</v>
      </c>
      <c r="G1276" s="16" t="s">
        <v>3764</v>
      </c>
      <c r="H1276" s="17"/>
      <c r="I1276" s="115" t="str">
        <f t="shared" ca="1" si="192"/>
        <v>.</v>
      </c>
      <c r="J1276" s="16" t="s">
        <v>2856</v>
      </c>
      <c r="K1276" s="16" t="s">
        <v>1194</v>
      </c>
      <c r="L1276" s="16" t="s">
        <v>2857</v>
      </c>
      <c r="M1276" s="16" t="s">
        <v>1302</v>
      </c>
      <c r="N1276" s="15">
        <v>16</v>
      </c>
      <c r="O1276" s="15">
        <v>1981</v>
      </c>
      <c r="P1276" s="15">
        <v>6</v>
      </c>
      <c r="Q1276" s="16" t="s">
        <v>380</v>
      </c>
      <c r="R1276" s="18" t="s">
        <v>804</v>
      </c>
      <c r="S1276" s="54" t="s">
        <v>381</v>
      </c>
      <c r="T1276" s="54"/>
      <c r="U1276" s="69">
        <v>523</v>
      </c>
      <c r="V1276" s="45" t="str">
        <f t="shared" si="199"/>
        <v>交代制勤務者の夜眠と昼眠</v>
      </c>
      <c r="W1276" s="70"/>
      <c r="X1276" s="88">
        <v>1266</v>
      </c>
      <c r="Y1276" s="66"/>
      <c r="Z1276" s="16"/>
    </row>
    <row r="1277" spans="1:26" s="12" customFormat="1" ht="13.5" hidden="1" customHeight="1">
      <c r="A1277" s="18">
        <v>38</v>
      </c>
      <c r="B1277" s="15">
        <v>1981</v>
      </c>
      <c r="C1277" s="15">
        <v>9</v>
      </c>
      <c r="D1277" s="18">
        <v>6</v>
      </c>
      <c r="E1277" s="15">
        <v>528</v>
      </c>
      <c r="F1277" s="19" t="s">
        <v>3765</v>
      </c>
      <c r="G1277" s="16" t="s">
        <v>3766</v>
      </c>
      <c r="H1277" s="17"/>
      <c r="I1277" s="115" t="str">
        <f t="shared" ca="1" si="192"/>
        <v>.</v>
      </c>
      <c r="J1277" s="16" t="s">
        <v>2856</v>
      </c>
      <c r="K1277" s="16" t="s">
        <v>1194</v>
      </c>
      <c r="L1277" s="16" t="s">
        <v>2857</v>
      </c>
      <c r="M1277" s="16" t="s">
        <v>1302</v>
      </c>
      <c r="N1277" s="15">
        <v>16</v>
      </c>
      <c r="O1277" s="15">
        <v>1981</v>
      </c>
      <c r="P1277" s="15">
        <v>6</v>
      </c>
      <c r="Q1277" s="16" t="s">
        <v>380</v>
      </c>
      <c r="R1277" s="18" t="s">
        <v>804</v>
      </c>
      <c r="S1277" s="54" t="s">
        <v>381</v>
      </c>
      <c r="T1277" s="54"/>
      <c r="U1277" s="69">
        <v>523</v>
      </c>
      <c r="V1277" s="45" t="str">
        <f t="shared" si="199"/>
        <v>衣服のための体温測定</v>
      </c>
      <c r="W1277" s="70"/>
      <c r="X1277" s="88">
        <v>1267</v>
      </c>
      <c r="Y1277" s="66"/>
      <c r="Z1277" s="16"/>
    </row>
    <row r="1278" spans="1:26" s="12" customFormat="1" ht="13.5" hidden="1" customHeight="1">
      <c r="A1278" s="18">
        <v>38</v>
      </c>
      <c r="B1278" s="15">
        <v>1981</v>
      </c>
      <c r="C1278" s="15">
        <v>9</v>
      </c>
      <c r="D1278" s="18">
        <v>6</v>
      </c>
      <c r="E1278" s="15">
        <v>528</v>
      </c>
      <c r="F1278" s="19" t="s">
        <v>2858</v>
      </c>
      <c r="G1278" s="16" t="s">
        <v>3767</v>
      </c>
      <c r="H1278" s="17"/>
      <c r="I1278" s="115" t="str">
        <f t="shared" ca="1" si="192"/>
        <v>.</v>
      </c>
      <c r="J1278" s="16" t="s">
        <v>2856</v>
      </c>
      <c r="K1278" s="16" t="s">
        <v>1194</v>
      </c>
      <c r="L1278" s="16" t="s">
        <v>2857</v>
      </c>
      <c r="M1278" s="16" t="s">
        <v>7078</v>
      </c>
      <c r="N1278" s="15">
        <v>16</v>
      </c>
      <c r="O1278" s="15">
        <v>1981</v>
      </c>
      <c r="P1278" s="15">
        <v>6</v>
      </c>
      <c r="Q1278" s="16" t="s">
        <v>380</v>
      </c>
      <c r="R1278" s="18" t="s">
        <v>804</v>
      </c>
      <c r="S1278" s="54" t="s">
        <v>381</v>
      </c>
      <c r="T1278" s="54"/>
      <c r="U1278" s="69">
        <v>523</v>
      </c>
      <c r="V1278" s="45" t="str">
        <f t="shared" si="199"/>
        <v>[概要]司会のまとめ</v>
      </c>
      <c r="W1278" s="70"/>
      <c r="X1278" s="88">
        <v>1268</v>
      </c>
      <c r="Y1278" s="66"/>
      <c r="Z1278" s="16"/>
    </row>
    <row r="1279" spans="1:26" s="12" customFormat="1" ht="13.5" hidden="1" customHeight="1">
      <c r="A1279" s="18">
        <v>38</v>
      </c>
      <c r="B1279" s="15">
        <v>1981</v>
      </c>
      <c r="C1279" s="15">
        <v>9</v>
      </c>
      <c r="D1279" s="18">
        <v>6</v>
      </c>
      <c r="E1279" s="15">
        <v>528</v>
      </c>
      <c r="F1279" s="19" t="s">
        <v>3768</v>
      </c>
      <c r="G1279" s="16" t="s">
        <v>3769</v>
      </c>
      <c r="H1279" s="17"/>
      <c r="I1279" s="115" t="str">
        <f t="shared" ca="1" si="192"/>
        <v>.</v>
      </c>
      <c r="J1279" s="16" t="s">
        <v>2856</v>
      </c>
      <c r="K1279" s="16" t="s">
        <v>1194</v>
      </c>
      <c r="L1279" s="16" t="s">
        <v>2857</v>
      </c>
      <c r="M1279" s="16" t="s">
        <v>1302</v>
      </c>
      <c r="N1279" s="15">
        <v>16</v>
      </c>
      <c r="O1279" s="15">
        <v>1981</v>
      </c>
      <c r="P1279" s="15">
        <v>6</v>
      </c>
      <c r="Q1279" s="16" t="s">
        <v>380</v>
      </c>
      <c r="R1279" s="18" t="s">
        <v>804</v>
      </c>
      <c r="S1279" s="54" t="s">
        <v>381</v>
      </c>
      <c r="T1279" s="54"/>
      <c r="U1279" s="69">
        <v>523</v>
      </c>
      <c r="V1279" s="45" t="str">
        <f t="shared" si="199"/>
        <v>新幹線電車運転士にみられる副次動作</v>
      </c>
      <c r="W1279" s="70"/>
      <c r="X1279" s="88">
        <v>1269</v>
      </c>
      <c r="Y1279" s="66"/>
      <c r="Z1279" s="16"/>
    </row>
    <row r="1280" spans="1:26" s="12" customFormat="1" ht="13.5" hidden="1" customHeight="1">
      <c r="A1280" s="18">
        <v>38</v>
      </c>
      <c r="B1280" s="15">
        <v>1981</v>
      </c>
      <c r="C1280" s="15">
        <v>9</v>
      </c>
      <c r="D1280" s="18">
        <v>6</v>
      </c>
      <c r="E1280" s="15">
        <v>528</v>
      </c>
      <c r="F1280" s="19" t="s">
        <v>3770</v>
      </c>
      <c r="G1280" s="16" t="s">
        <v>3771</v>
      </c>
      <c r="H1280" s="17"/>
      <c r="I1280" s="115" t="str">
        <f t="shared" ca="1" si="192"/>
        <v>.</v>
      </c>
      <c r="J1280" s="16" t="s">
        <v>2856</v>
      </c>
      <c r="K1280" s="16" t="s">
        <v>1194</v>
      </c>
      <c r="L1280" s="16" t="s">
        <v>2857</v>
      </c>
      <c r="M1280" s="16" t="s">
        <v>1302</v>
      </c>
      <c r="N1280" s="15">
        <v>16</v>
      </c>
      <c r="O1280" s="15">
        <v>1981</v>
      </c>
      <c r="P1280" s="15">
        <v>6</v>
      </c>
      <c r="Q1280" s="16" t="s">
        <v>380</v>
      </c>
      <c r="R1280" s="18" t="s">
        <v>804</v>
      </c>
      <c r="S1280" s="54" t="s">
        <v>381</v>
      </c>
      <c r="T1280" s="54"/>
      <c r="U1280" s="69">
        <v>523</v>
      </c>
      <c r="V1280" s="45" t="str">
        <f t="shared" si="199"/>
        <v>集中維持作業能の学習過程における体動変化量の推移について</v>
      </c>
      <c r="W1280" s="70"/>
      <c r="X1280" s="88">
        <v>1270</v>
      </c>
      <c r="Y1280" s="66"/>
      <c r="Z1280" s="16"/>
    </row>
    <row r="1281" spans="1:26" s="12" customFormat="1" ht="13.5" hidden="1" customHeight="1">
      <c r="A1281" s="18">
        <v>38</v>
      </c>
      <c r="B1281" s="15">
        <v>1981</v>
      </c>
      <c r="C1281" s="15">
        <v>9</v>
      </c>
      <c r="D1281" s="18">
        <v>6</v>
      </c>
      <c r="E1281" s="15">
        <v>528</v>
      </c>
      <c r="F1281" s="19" t="s">
        <v>3772</v>
      </c>
      <c r="G1281" s="16" t="s">
        <v>3556</v>
      </c>
      <c r="H1281" s="17"/>
      <c r="I1281" s="115" t="str">
        <f t="shared" ca="1" si="192"/>
        <v>.</v>
      </c>
      <c r="J1281" s="16" t="s">
        <v>2856</v>
      </c>
      <c r="K1281" s="16" t="s">
        <v>1194</v>
      </c>
      <c r="L1281" s="16" t="s">
        <v>2857</v>
      </c>
      <c r="M1281" s="16" t="s">
        <v>1302</v>
      </c>
      <c r="N1281" s="15">
        <v>16</v>
      </c>
      <c r="O1281" s="15">
        <v>1981</v>
      </c>
      <c r="P1281" s="15">
        <v>6</v>
      </c>
      <c r="Q1281" s="16" t="s">
        <v>380</v>
      </c>
      <c r="R1281" s="18" t="s">
        <v>804</v>
      </c>
      <c r="S1281" s="54" t="s">
        <v>381</v>
      </c>
      <c r="T1281" s="54"/>
      <c r="U1281" s="69">
        <v>523</v>
      </c>
      <c r="V1281" s="45" t="str">
        <f t="shared" si="199"/>
        <v>二重課題法による自動車運転中電話使用の精神負担の評定</v>
      </c>
      <c r="W1281" s="70"/>
      <c r="X1281" s="88">
        <v>1271</v>
      </c>
      <c r="Y1281" s="66"/>
      <c r="Z1281" s="16"/>
    </row>
    <row r="1282" spans="1:26" s="12" customFormat="1" ht="13.5" hidden="1" customHeight="1">
      <c r="A1282" s="18">
        <v>38</v>
      </c>
      <c r="B1282" s="15">
        <v>1981</v>
      </c>
      <c r="C1282" s="15">
        <v>9</v>
      </c>
      <c r="D1282" s="18">
        <v>6</v>
      </c>
      <c r="E1282" s="15">
        <v>528</v>
      </c>
      <c r="F1282" s="19" t="s">
        <v>3773</v>
      </c>
      <c r="G1282" s="16" t="s">
        <v>3774</v>
      </c>
      <c r="H1282" s="17"/>
      <c r="I1282" s="115" t="str">
        <f t="shared" ca="1" si="192"/>
        <v>.</v>
      </c>
      <c r="J1282" s="16" t="s">
        <v>2856</v>
      </c>
      <c r="K1282" s="16" t="s">
        <v>1194</v>
      </c>
      <c r="L1282" s="16" t="s">
        <v>2857</v>
      </c>
      <c r="M1282" s="16" t="s">
        <v>1302</v>
      </c>
      <c r="N1282" s="15">
        <v>16</v>
      </c>
      <c r="O1282" s="15">
        <v>1981</v>
      </c>
      <c r="P1282" s="15">
        <v>6</v>
      </c>
      <c r="Q1282" s="16" t="s">
        <v>380</v>
      </c>
      <c r="R1282" s="18" t="s">
        <v>804</v>
      </c>
      <c r="S1282" s="54" t="s">
        <v>381</v>
      </c>
      <c r="T1282" s="54"/>
      <c r="U1282" s="69">
        <v>523</v>
      </c>
      <c r="V1282" s="45" t="str">
        <f t="shared" si="199"/>
        <v>身体障害者の作業用椅子・作業台寸法に関する実験</v>
      </c>
      <c r="W1282" s="70"/>
      <c r="X1282" s="88">
        <v>1272</v>
      </c>
      <c r="Y1282" s="66"/>
      <c r="Z1282" s="16"/>
    </row>
    <row r="1283" spans="1:26" s="12" customFormat="1" ht="13.5" hidden="1" customHeight="1">
      <c r="A1283" s="18">
        <v>38</v>
      </c>
      <c r="B1283" s="15">
        <v>1981</v>
      </c>
      <c r="C1283" s="15">
        <v>9</v>
      </c>
      <c r="D1283" s="18">
        <v>6</v>
      </c>
      <c r="E1283" s="15">
        <v>528</v>
      </c>
      <c r="F1283" s="19" t="s">
        <v>2858</v>
      </c>
      <c r="G1283" s="16" t="s">
        <v>3775</v>
      </c>
      <c r="H1283" s="17"/>
      <c r="I1283" s="115" t="str">
        <f t="shared" ca="1" si="192"/>
        <v>.</v>
      </c>
      <c r="J1283" s="16" t="s">
        <v>2856</v>
      </c>
      <c r="K1283" s="16" t="s">
        <v>1194</v>
      </c>
      <c r="L1283" s="16" t="s">
        <v>2857</v>
      </c>
      <c r="M1283" s="16" t="s">
        <v>7078</v>
      </c>
      <c r="N1283" s="15">
        <v>16</v>
      </c>
      <c r="O1283" s="15">
        <v>1981</v>
      </c>
      <c r="P1283" s="15">
        <v>6</v>
      </c>
      <c r="Q1283" s="16" t="s">
        <v>380</v>
      </c>
      <c r="R1283" s="18" t="s">
        <v>804</v>
      </c>
      <c r="S1283" s="54" t="s">
        <v>381</v>
      </c>
      <c r="T1283" s="54"/>
      <c r="U1283" s="69">
        <v>523</v>
      </c>
      <c r="V1283" s="45" t="str">
        <f t="shared" si="199"/>
        <v>[概要]司会のまとめ</v>
      </c>
      <c r="W1283" s="70"/>
      <c r="X1283" s="88">
        <v>1273</v>
      </c>
      <c r="Y1283" s="66"/>
      <c r="Z1283" s="16"/>
    </row>
    <row r="1284" spans="1:26" s="12" customFormat="1" ht="13.5" hidden="1" customHeight="1">
      <c r="A1284" s="18">
        <v>38</v>
      </c>
      <c r="B1284" s="15">
        <v>1981</v>
      </c>
      <c r="C1284" s="15">
        <v>9</v>
      </c>
      <c r="D1284" s="18">
        <v>7</v>
      </c>
      <c r="E1284" s="15">
        <v>529</v>
      </c>
      <c r="F1284" s="19" t="s">
        <v>3776</v>
      </c>
      <c r="G1284" s="16" t="s">
        <v>3777</v>
      </c>
      <c r="H1284" s="17"/>
      <c r="I1284" s="115" t="str">
        <f t="shared" ca="1" si="192"/>
        <v>.</v>
      </c>
      <c r="J1284" s="16" t="s">
        <v>2856</v>
      </c>
      <c r="K1284" s="16" t="s">
        <v>1194</v>
      </c>
      <c r="L1284" s="16" t="s">
        <v>2857</v>
      </c>
      <c r="M1284" s="16" t="s">
        <v>1302</v>
      </c>
      <c r="N1284" s="15">
        <v>16</v>
      </c>
      <c r="O1284" s="15">
        <v>1981</v>
      </c>
      <c r="P1284" s="15">
        <v>6</v>
      </c>
      <c r="Q1284" s="16" t="s">
        <v>380</v>
      </c>
      <c r="R1284" s="18" t="s">
        <v>804</v>
      </c>
      <c r="S1284" s="54" t="s">
        <v>381</v>
      </c>
      <c r="T1284" s="54"/>
      <c r="U1284" s="69">
        <v>523</v>
      </c>
      <c r="V1284" s="45" t="str">
        <f t="shared" si="199"/>
        <v>自転車エルゴメータ作業の機械的効率：回転数の影響について</v>
      </c>
      <c r="W1284" s="70"/>
      <c r="X1284" s="88">
        <v>1274</v>
      </c>
      <c r="Y1284" s="66"/>
      <c r="Z1284" s="16"/>
    </row>
    <row r="1285" spans="1:26" s="12" customFormat="1" ht="13.5" hidden="1" customHeight="1">
      <c r="A1285" s="18">
        <v>38</v>
      </c>
      <c r="B1285" s="15">
        <v>1981</v>
      </c>
      <c r="C1285" s="15">
        <v>9</v>
      </c>
      <c r="D1285" s="18">
        <v>7</v>
      </c>
      <c r="E1285" s="15">
        <v>529</v>
      </c>
      <c r="F1285" s="19" t="s">
        <v>3778</v>
      </c>
      <c r="G1285" s="16" t="s">
        <v>3779</v>
      </c>
      <c r="H1285" s="17"/>
      <c r="I1285" s="115" t="str">
        <f t="shared" ca="1" si="192"/>
        <v>.</v>
      </c>
      <c r="J1285" s="16" t="s">
        <v>2856</v>
      </c>
      <c r="K1285" s="16" t="s">
        <v>1194</v>
      </c>
      <c r="L1285" s="16" t="s">
        <v>2857</v>
      </c>
      <c r="M1285" s="16" t="s">
        <v>1302</v>
      </c>
      <c r="N1285" s="15">
        <v>16</v>
      </c>
      <c r="O1285" s="15">
        <v>1981</v>
      </c>
      <c r="P1285" s="15">
        <v>6</v>
      </c>
      <c r="Q1285" s="16" t="s">
        <v>380</v>
      </c>
      <c r="R1285" s="18" t="s">
        <v>804</v>
      </c>
      <c r="S1285" s="54" t="s">
        <v>381</v>
      </c>
      <c r="T1285" s="54"/>
      <c r="U1285" s="69">
        <v>523</v>
      </c>
      <c r="V1285" s="45" t="str">
        <f t="shared" si="199"/>
        <v>運動前後における心機能に関する研究</v>
      </c>
      <c r="W1285" s="70"/>
      <c r="X1285" s="88">
        <v>1275</v>
      </c>
      <c r="Y1285" s="66"/>
      <c r="Z1285" s="16"/>
    </row>
    <row r="1286" spans="1:26" s="12" customFormat="1" ht="13.5" hidden="1" customHeight="1">
      <c r="A1286" s="18">
        <v>38</v>
      </c>
      <c r="B1286" s="15">
        <v>1981</v>
      </c>
      <c r="C1286" s="15">
        <v>9</v>
      </c>
      <c r="D1286" s="18">
        <v>7</v>
      </c>
      <c r="E1286" s="15">
        <v>529</v>
      </c>
      <c r="F1286" s="19" t="s">
        <v>3780</v>
      </c>
      <c r="G1286" s="16" t="s">
        <v>3358</v>
      </c>
      <c r="H1286" s="17"/>
      <c r="I1286" s="115" t="str">
        <f t="shared" ca="1" si="192"/>
        <v>.</v>
      </c>
      <c r="J1286" s="16" t="s">
        <v>2856</v>
      </c>
      <c r="K1286" s="16" t="s">
        <v>1194</v>
      </c>
      <c r="L1286" s="16" t="s">
        <v>2857</v>
      </c>
      <c r="M1286" s="16" t="s">
        <v>1302</v>
      </c>
      <c r="N1286" s="15">
        <v>16</v>
      </c>
      <c r="O1286" s="15">
        <v>1981</v>
      </c>
      <c r="P1286" s="15">
        <v>6</v>
      </c>
      <c r="Q1286" s="16" t="s">
        <v>380</v>
      </c>
      <c r="R1286" s="18" t="s">
        <v>804</v>
      </c>
      <c r="S1286" s="54" t="s">
        <v>381</v>
      </c>
      <c r="T1286" s="54"/>
      <c r="U1286" s="69">
        <v>523</v>
      </c>
      <c r="V1286" s="45" t="str">
        <f t="shared" si="199"/>
        <v>胃内消化活動の運動による抑制</v>
      </c>
      <c r="W1286" s="70"/>
      <c r="X1286" s="88">
        <v>1276</v>
      </c>
      <c r="Y1286" s="66"/>
      <c r="Z1286" s="16"/>
    </row>
    <row r="1287" spans="1:26" s="12" customFormat="1" ht="13.5" hidden="1" customHeight="1">
      <c r="A1287" s="18">
        <v>38</v>
      </c>
      <c r="B1287" s="15">
        <v>1981</v>
      </c>
      <c r="C1287" s="15">
        <v>9</v>
      </c>
      <c r="D1287" s="18">
        <v>7</v>
      </c>
      <c r="E1287" s="15">
        <v>529</v>
      </c>
      <c r="F1287" s="19" t="s">
        <v>3781</v>
      </c>
      <c r="G1287" s="16" t="s">
        <v>3782</v>
      </c>
      <c r="H1287" s="17"/>
      <c r="I1287" s="115" t="str">
        <f t="shared" ca="1" si="192"/>
        <v>.</v>
      </c>
      <c r="J1287" s="16" t="s">
        <v>2856</v>
      </c>
      <c r="K1287" s="16" t="s">
        <v>1194</v>
      </c>
      <c r="L1287" s="16" t="s">
        <v>2857</v>
      </c>
      <c r="M1287" s="16" t="s">
        <v>1302</v>
      </c>
      <c r="N1287" s="15">
        <v>16</v>
      </c>
      <c r="O1287" s="15">
        <v>1981</v>
      </c>
      <c r="P1287" s="15">
        <v>6</v>
      </c>
      <c r="Q1287" s="16" t="s">
        <v>380</v>
      </c>
      <c r="R1287" s="18" t="s">
        <v>804</v>
      </c>
      <c r="S1287" s="54" t="s">
        <v>381</v>
      </c>
      <c r="T1287" s="54"/>
      <c r="U1287" s="69">
        <v>523</v>
      </c>
      <c r="V1287" s="45" t="str">
        <f t="shared" si="199"/>
        <v>加令に伴う健康度変化の働態的評価</v>
      </c>
      <c r="W1287" s="70"/>
      <c r="X1287" s="88">
        <v>1277</v>
      </c>
      <c r="Y1287" s="66"/>
      <c r="Z1287" s="16"/>
    </row>
    <row r="1288" spans="1:26" s="12" customFormat="1" ht="13.5" hidden="1" customHeight="1">
      <c r="A1288" s="18">
        <v>38</v>
      </c>
      <c r="B1288" s="15">
        <v>1981</v>
      </c>
      <c r="C1288" s="15">
        <v>9</v>
      </c>
      <c r="D1288" s="18">
        <v>7</v>
      </c>
      <c r="E1288" s="15">
        <v>529</v>
      </c>
      <c r="F1288" s="19" t="s">
        <v>3783</v>
      </c>
      <c r="G1288" s="16" t="s">
        <v>3784</v>
      </c>
      <c r="H1288" s="17"/>
      <c r="I1288" s="115" t="str">
        <f t="shared" ca="1" si="192"/>
        <v>.</v>
      </c>
      <c r="J1288" s="16" t="s">
        <v>2856</v>
      </c>
      <c r="K1288" s="16" t="s">
        <v>1194</v>
      </c>
      <c r="L1288" s="16" t="s">
        <v>2857</v>
      </c>
      <c r="M1288" s="16" t="s">
        <v>1302</v>
      </c>
      <c r="N1288" s="15">
        <v>16</v>
      </c>
      <c r="O1288" s="15">
        <v>1981</v>
      </c>
      <c r="P1288" s="15">
        <v>6</v>
      </c>
      <c r="Q1288" s="16" t="s">
        <v>380</v>
      </c>
      <c r="R1288" s="18" t="s">
        <v>804</v>
      </c>
      <c r="S1288" s="54" t="s">
        <v>381</v>
      </c>
      <c r="T1288" s="54"/>
      <c r="U1288" s="69">
        <v>523</v>
      </c>
      <c r="V1288" s="45" t="str">
        <f t="shared" si="199"/>
        <v>登り坂走行におけるサイクリングの至適速度</v>
      </c>
      <c r="W1288" s="70"/>
      <c r="X1288" s="88">
        <v>1278</v>
      </c>
      <c r="Y1288" s="66"/>
      <c r="Z1288" s="16"/>
    </row>
    <row r="1289" spans="1:26" s="12" customFormat="1" ht="13.5" hidden="1" customHeight="1">
      <c r="A1289" s="18">
        <v>38</v>
      </c>
      <c r="B1289" s="15">
        <v>1981</v>
      </c>
      <c r="C1289" s="15">
        <v>9</v>
      </c>
      <c r="D1289" s="18">
        <v>7</v>
      </c>
      <c r="E1289" s="15">
        <v>529</v>
      </c>
      <c r="F1289" s="19" t="s">
        <v>2858</v>
      </c>
      <c r="G1289" s="16" t="s">
        <v>2943</v>
      </c>
      <c r="H1289" s="17"/>
      <c r="I1289" s="115" t="str">
        <f t="shared" ca="1" si="192"/>
        <v>.</v>
      </c>
      <c r="J1289" s="16" t="s">
        <v>2856</v>
      </c>
      <c r="K1289" s="16" t="s">
        <v>1194</v>
      </c>
      <c r="L1289" s="16" t="s">
        <v>2857</v>
      </c>
      <c r="M1289" s="16" t="s">
        <v>7078</v>
      </c>
      <c r="N1289" s="15">
        <v>16</v>
      </c>
      <c r="O1289" s="15">
        <v>1981</v>
      </c>
      <c r="P1289" s="15">
        <v>6</v>
      </c>
      <c r="Q1289" s="16" t="s">
        <v>380</v>
      </c>
      <c r="R1289" s="18" t="s">
        <v>804</v>
      </c>
      <c r="S1289" s="54" t="s">
        <v>381</v>
      </c>
      <c r="T1289" s="54"/>
      <c r="U1289" s="69">
        <v>523</v>
      </c>
      <c r="V1289" s="45" t="str">
        <f t="shared" si="199"/>
        <v>[概要]司会のまとめ</v>
      </c>
      <c r="W1289" s="70"/>
      <c r="X1289" s="88">
        <v>1279</v>
      </c>
      <c r="Y1289" s="66"/>
      <c r="Z1289" s="16"/>
    </row>
    <row r="1290" spans="1:26" s="12" customFormat="1" ht="13.5" hidden="1" customHeight="1">
      <c r="A1290" s="18">
        <v>38</v>
      </c>
      <c r="B1290" s="15">
        <v>1981</v>
      </c>
      <c r="C1290" s="15">
        <v>9</v>
      </c>
      <c r="D1290" s="18">
        <v>8</v>
      </c>
      <c r="E1290" s="15">
        <v>530</v>
      </c>
      <c r="F1290" s="18" t="s">
        <v>7033</v>
      </c>
      <c r="G1290" s="16" t="s">
        <v>2958</v>
      </c>
      <c r="H1290" s="17"/>
      <c r="I1290" s="115" t="str">
        <f t="shared" ca="1" si="192"/>
        <v>.</v>
      </c>
      <c r="J1290" s="21" t="s">
        <v>3785</v>
      </c>
      <c r="K1290" s="16" t="s">
        <v>1194</v>
      </c>
      <c r="L1290" s="16" t="s">
        <v>7004</v>
      </c>
      <c r="M1290" s="16" t="s">
        <v>7078</v>
      </c>
      <c r="N1290" s="15">
        <v>16</v>
      </c>
      <c r="O1290" s="15">
        <v>1981</v>
      </c>
      <c r="P1290" s="15">
        <v>6</v>
      </c>
      <c r="Q1290" s="16" t="s">
        <v>380</v>
      </c>
      <c r="R1290" s="18" t="s">
        <v>804</v>
      </c>
      <c r="S1290" s="54" t="s">
        <v>381</v>
      </c>
      <c r="T1290" s="54"/>
      <c r="U1290" s="69">
        <v>523</v>
      </c>
      <c r="V1290" s="45" t="str">
        <f t="shared" si="199"/>
        <v>再び人類働態学からみた男性と女性：司会のまとめ</v>
      </c>
      <c r="W1290" s="70"/>
      <c r="X1290" s="88">
        <v>1280</v>
      </c>
      <c r="Y1290" s="66"/>
      <c r="Z1290" s="16"/>
    </row>
    <row r="1291" spans="1:26" s="12" customFormat="1" ht="13.5" hidden="1" customHeight="1">
      <c r="A1291" s="18">
        <v>38</v>
      </c>
      <c r="B1291" s="15">
        <v>1981</v>
      </c>
      <c r="C1291" s="15">
        <v>9</v>
      </c>
      <c r="D1291" s="18">
        <v>8</v>
      </c>
      <c r="E1291" s="15">
        <v>530</v>
      </c>
      <c r="F1291" s="19" t="s">
        <v>3786</v>
      </c>
      <c r="G1291" s="16" t="s">
        <v>3787</v>
      </c>
      <c r="H1291" s="17" t="s">
        <v>2575</v>
      </c>
      <c r="I1291" s="115" t="str">
        <f t="shared" ca="1" si="192"/>
        <v>.</v>
      </c>
      <c r="J1291" s="21" t="s">
        <v>3785</v>
      </c>
      <c r="K1291" s="16" t="s">
        <v>1194</v>
      </c>
      <c r="L1291" s="16" t="s">
        <v>2918</v>
      </c>
      <c r="M1291" s="16" t="s">
        <v>1302</v>
      </c>
      <c r="N1291" s="15">
        <v>16</v>
      </c>
      <c r="O1291" s="15">
        <v>1981</v>
      </c>
      <c r="P1291" s="15">
        <v>6</v>
      </c>
      <c r="Q1291" s="16" t="s">
        <v>380</v>
      </c>
      <c r="R1291" s="18" t="s">
        <v>804</v>
      </c>
      <c r="S1291" s="54" t="s">
        <v>381</v>
      </c>
      <c r="T1291" s="54"/>
      <c r="U1291" s="69">
        <v>523</v>
      </c>
      <c r="V1291" s="45" t="str">
        <f t="shared" si="199"/>
        <v>再び人類働態学からみた男性と女性女の生活、男の生活</v>
      </c>
      <c r="W1291" s="70"/>
      <c r="X1291" s="88">
        <v>1281</v>
      </c>
      <c r="Y1291" s="66"/>
      <c r="Z1291" s="16"/>
    </row>
    <row r="1292" spans="1:26" s="12" customFormat="1" ht="13.5" hidden="1" customHeight="1">
      <c r="A1292" s="18">
        <v>38</v>
      </c>
      <c r="B1292" s="15">
        <v>1981</v>
      </c>
      <c r="C1292" s="15">
        <v>9</v>
      </c>
      <c r="D1292" s="18">
        <v>8</v>
      </c>
      <c r="E1292" s="15">
        <v>530</v>
      </c>
      <c r="F1292" s="19" t="s">
        <v>3788</v>
      </c>
      <c r="G1292" s="16" t="s">
        <v>3789</v>
      </c>
      <c r="H1292" s="17" t="s">
        <v>2575</v>
      </c>
      <c r="I1292" s="115" t="str">
        <f t="shared" ref="I1292:I1355" ca="1" si="200">IF(OR($S$1,IF($N$2,OFFSET($O$2,0,ISERROR(FIND($F$2,OFFSET($G1292,0,$T$2)))+$S$2),0)+IF($N$3,OFFSET($O$3,0,ISERROR(FIND($F$3,OFFSET($G1292,0,$T$3)))+$S$3),0)+IF($N$4,OFFSET($O$4,0,ISERROR(FIND($F$4,OFFSET($G1292,0,$T$4)))+$S$4),0)+IF($N$5,OFFSET($O$5,0,ISERROR(FIND($F$5,OFFSET($G1292,0,$T$5)))+$S$5),0)+IF($N$6,OFFSET($O$6,0,ISERROR(FIND($F$6,OFFSET($G1292,0,$T$6)))+$S$6),0)+IF($N$7,OFFSET($O$7,0,ISERROR(FIND($F$7,OFFSET($G1292,0,$T$7)))+$S$7),0)+IF($N$8,OFFSET($O$8,0,ISERROR(FIND($F$8,OFFSET($G1292,0,$T$8)))+$S$8),0)&gt;$Y$1),$W$28,$W$29)</f>
        <v>.</v>
      </c>
      <c r="J1292" s="21" t="s">
        <v>3785</v>
      </c>
      <c r="K1292" s="16" t="s">
        <v>1194</v>
      </c>
      <c r="L1292" s="16" t="s">
        <v>2918</v>
      </c>
      <c r="M1292" s="16" t="s">
        <v>1302</v>
      </c>
      <c r="N1292" s="15">
        <v>16</v>
      </c>
      <c r="O1292" s="15">
        <v>1981</v>
      </c>
      <c r="P1292" s="15">
        <v>6</v>
      </c>
      <c r="Q1292" s="16" t="s">
        <v>380</v>
      </c>
      <c r="R1292" s="18" t="s">
        <v>804</v>
      </c>
      <c r="S1292" s="54" t="s">
        <v>381</v>
      </c>
      <c r="T1292" s="54"/>
      <c r="U1292" s="69">
        <v>523</v>
      </c>
      <c r="V1292" s="45" t="str">
        <f t="shared" si="199"/>
        <v>再び人類働態学からみた男性と女性女であることと男であること</v>
      </c>
      <c r="W1292" s="70"/>
      <c r="X1292" s="88">
        <v>1282</v>
      </c>
      <c r="Y1292" s="66"/>
      <c r="Z1292" s="16"/>
    </row>
    <row r="1293" spans="1:26" s="12" customFormat="1" ht="13.5" hidden="1" customHeight="1">
      <c r="A1293" s="18">
        <v>38</v>
      </c>
      <c r="B1293" s="15">
        <v>1981</v>
      </c>
      <c r="C1293" s="15">
        <v>9</v>
      </c>
      <c r="D1293" s="18">
        <v>8</v>
      </c>
      <c r="E1293" s="15">
        <v>530</v>
      </c>
      <c r="F1293" s="19" t="s">
        <v>3790</v>
      </c>
      <c r="G1293" s="16" t="s">
        <v>3791</v>
      </c>
      <c r="H1293" s="17" t="s">
        <v>2575</v>
      </c>
      <c r="I1293" s="115" t="str">
        <f t="shared" ca="1" si="200"/>
        <v>.</v>
      </c>
      <c r="J1293" s="21" t="s">
        <v>3785</v>
      </c>
      <c r="K1293" s="16" t="s">
        <v>1194</v>
      </c>
      <c r="L1293" s="16" t="s">
        <v>2918</v>
      </c>
      <c r="M1293" s="16" t="s">
        <v>1302</v>
      </c>
      <c r="N1293" s="15">
        <v>16</v>
      </c>
      <c r="O1293" s="15">
        <v>1981</v>
      </c>
      <c r="P1293" s="15">
        <v>6</v>
      </c>
      <c r="Q1293" s="16" t="s">
        <v>380</v>
      </c>
      <c r="R1293" s="18" t="s">
        <v>804</v>
      </c>
      <c r="S1293" s="54" t="s">
        <v>381</v>
      </c>
      <c r="T1293" s="54"/>
      <c r="U1293" s="69">
        <v>523</v>
      </c>
      <c r="V1293" s="45" t="str">
        <f t="shared" si="199"/>
        <v>再び人類働態学からみた男性と女性女の機能と男の機能</v>
      </c>
      <c r="W1293" s="70"/>
      <c r="X1293" s="88">
        <v>1283</v>
      </c>
      <c r="Y1293" s="66"/>
      <c r="Z1293" s="16"/>
    </row>
    <row r="1294" spans="1:26" s="12" customFormat="1" ht="13.5" hidden="1" customHeight="1">
      <c r="A1294" s="18">
        <v>38</v>
      </c>
      <c r="B1294" s="15">
        <v>1981</v>
      </c>
      <c r="C1294" s="15">
        <v>9</v>
      </c>
      <c r="D1294" s="18">
        <v>8</v>
      </c>
      <c r="E1294" s="15">
        <v>530</v>
      </c>
      <c r="F1294" s="19" t="s">
        <v>3792</v>
      </c>
      <c r="G1294" s="16" t="s">
        <v>3793</v>
      </c>
      <c r="H1294" s="17" t="s">
        <v>2575</v>
      </c>
      <c r="I1294" s="115" t="str">
        <f t="shared" ca="1" si="200"/>
        <v>.</v>
      </c>
      <c r="J1294" s="21" t="s">
        <v>3785</v>
      </c>
      <c r="K1294" s="16" t="s">
        <v>1194</v>
      </c>
      <c r="L1294" s="16" t="s">
        <v>2918</v>
      </c>
      <c r="M1294" s="16" t="s">
        <v>1302</v>
      </c>
      <c r="N1294" s="15">
        <v>16</v>
      </c>
      <c r="O1294" s="15">
        <v>1981</v>
      </c>
      <c r="P1294" s="15">
        <v>6</v>
      </c>
      <c r="Q1294" s="16" t="s">
        <v>380</v>
      </c>
      <c r="R1294" s="18" t="s">
        <v>804</v>
      </c>
      <c r="S1294" s="54" t="s">
        <v>381</v>
      </c>
      <c r="T1294" s="54"/>
      <c r="U1294" s="69">
        <v>523</v>
      </c>
      <c r="V1294" s="45" t="str">
        <f t="shared" si="199"/>
        <v>再び人類働態学からみた男性と女性生化学面からみた女性と男性</v>
      </c>
      <c r="W1294" s="70"/>
      <c r="X1294" s="88">
        <v>1284</v>
      </c>
      <c r="Y1294" s="66"/>
      <c r="Z1294" s="16"/>
    </row>
    <row r="1295" spans="1:26" s="12" customFormat="1" ht="13.5" hidden="1" customHeight="1">
      <c r="A1295" s="18">
        <v>38</v>
      </c>
      <c r="B1295" s="15">
        <v>1981</v>
      </c>
      <c r="C1295" s="15">
        <v>9</v>
      </c>
      <c r="D1295" s="18">
        <v>8</v>
      </c>
      <c r="E1295" s="15">
        <v>530</v>
      </c>
      <c r="F1295" s="18" t="s">
        <v>7032</v>
      </c>
      <c r="G1295" s="16" t="s">
        <v>2845</v>
      </c>
      <c r="H1295" s="17"/>
      <c r="I1295" s="115" t="str">
        <f t="shared" ca="1" si="200"/>
        <v>.</v>
      </c>
      <c r="J1295" s="21" t="s">
        <v>3785</v>
      </c>
      <c r="K1295" s="16" t="s">
        <v>1194</v>
      </c>
      <c r="L1295" s="16" t="s">
        <v>7004</v>
      </c>
      <c r="M1295" s="16" t="s">
        <v>7078</v>
      </c>
      <c r="N1295" s="15">
        <v>16</v>
      </c>
      <c r="O1295" s="15">
        <v>1981</v>
      </c>
      <c r="P1295" s="15">
        <v>6</v>
      </c>
      <c r="Q1295" s="16" t="s">
        <v>380</v>
      </c>
      <c r="R1295" s="18" t="s">
        <v>804</v>
      </c>
      <c r="S1295" s="54" t="s">
        <v>381</v>
      </c>
      <c r="T1295" s="54"/>
      <c r="U1295" s="69">
        <v>523</v>
      </c>
      <c r="V1295" s="45" t="str">
        <f t="shared" si="199"/>
        <v>高令化社会における人類働態学の役割：司会のまとめ</v>
      </c>
      <c r="W1295" s="70"/>
      <c r="X1295" s="88">
        <v>1285</v>
      </c>
      <c r="Y1295" s="66"/>
      <c r="Z1295" s="16"/>
    </row>
    <row r="1296" spans="1:26" s="12" customFormat="1" ht="13.5" hidden="1" customHeight="1">
      <c r="A1296" s="18">
        <v>38</v>
      </c>
      <c r="B1296" s="15">
        <v>1981</v>
      </c>
      <c r="C1296" s="15">
        <v>9</v>
      </c>
      <c r="D1296" s="18">
        <v>8</v>
      </c>
      <c r="E1296" s="15">
        <v>530</v>
      </c>
      <c r="F1296" s="19" t="s">
        <v>3794</v>
      </c>
      <c r="G1296" s="16" t="s">
        <v>3795</v>
      </c>
      <c r="H1296" s="17" t="s">
        <v>2576</v>
      </c>
      <c r="I1296" s="115" t="str">
        <f t="shared" ca="1" si="200"/>
        <v>.</v>
      </c>
      <c r="J1296" s="21" t="s">
        <v>3785</v>
      </c>
      <c r="K1296" s="16" t="s">
        <v>1194</v>
      </c>
      <c r="L1296" s="16" t="s">
        <v>2918</v>
      </c>
      <c r="M1296" s="16" t="s">
        <v>1302</v>
      </c>
      <c r="N1296" s="15">
        <v>16</v>
      </c>
      <c r="O1296" s="15">
        <v>1981</v>
      </c>
      <c r="P1296" s="15">
        <v>6</v>
      </c>
      <c r="Q1296" s="16" t="s">
        <v>380</v>
      </c>
      <c r="R1296" s="18" t="s">
        <v>804</v>
      </c>
      <c r="S1296" s="54" t="s">
        <v>381</v>
      </c>
      <c r="T1296" s="54"/>
      <c r="U1296" s="69">
        <v>523</v>
      </c>
      <c r="V1296" s="45" t="str">
        <f t="shared" si="199"/>
        <v>高令化社会における人類働態学の役割人口問題からみた高令化社会</v>
      </c>
      <c r="W1296" s="70"/>
      <c r="X1296" s="88">
        <v>1286</v>
      </c>
      <c r="Y1296" s="66"/>
      <c r="Z1296" s="16"/>
    </row>
    <row r="1297" spans="1:26" s="12" customFormat="1" ht="13.5" hidden="1" customHeight="1">
      <c r="A1297" s="18">
        <v>38</v>
      </c>
      <c r="B1297" s="15">
        <v>1981</v>
      </c>
      <c r="C1297" s="15">
        <v>9</v>
      </c>
      <c r="D1297" s="18">
        <v>8</v>
      </c>
      <c r="E1297" s="15">
        <v>530</v>
      </c>
      <c r="F1297" s="19" t="s">
        <v>3796</v>
      </c>
      <c r="G1297" s="16" t="s">
        <v>3797</v>
      </c>
      <c r="H1297" s="17" t="s">
        <v>2576</v>
      </c>
      <c r="I1297" s="115" t="str">
        <f t="shared" ca="1" si="200"/>
        <v>.</v>
      </c>
      <c r="J1297" s="21" t="s">
        <v>3785</v>
      </c>
      <c r="K1297" s="16" t="s">
        <v>1194</v>
      </c>
      <c r="L1297" s="16" t="s">
        <v>2918</v>
      </c>
      <c r="M1297" s="16" t="s">
        <v>1302</v>
      </c>
      <c r="N1297" s="15">
        <v>16</v>
      </c>
      <c r="O1297" s="15">
        <v>1981</v>
      </c>
      <c r="P1297" s="15">
        <v>6</v>
      </c>
      <c r="Q1297" s="16" t="s">
        <v>380</v>
      </c>
      <c r="R1297" s="18" t="s">
        <v>804</v>
      </c>
      <c r="S1297" s="54" t="s">
        <v>381</v>
      </c>
      <c r="T1297" s="54"/>
      <c r="U1297" s="69">
        <v>523</v>
      </c>
      <c r="V1297" s="45" t="str">
        <f t="shared" si="199"/>
        <v>高令化社会における人類働態学の役割高令化社会における老人医学</v>
      </c>
      <c r="W1297" s="70"/>
      <c r="X1297" s="88">
        <v>1287</v>
      </c>
      <c r="Y1297" s="66"/>
      <c r="Z1297" s="16"/>
    </row>
    <row r="1298" spans="1:26" s="12" customFormat="1" ht="13.5" hidden="1" customHeight="1">
      <c r="A1298" s="18">
        <v>38</v>
      </c>
      <c r="B1298" s="15">
        <v>1981</v>
      </c>
      <c r="C1298" s="15">
        <v>9</v>
      </c>
      <c r="D1298" s="18">
        <v>8</v>
      </c>
      <c r="E1298" s="15">
        <v>530</v>
      </c>
      <c r="F1298" s="19" t="s">
        <v>3798</v>
      </c>
      <c r="G1298" s="16" t="s">
        <v>3799</v>
      </c>
      <c r="H1298" s="17" t="s">
        <v>2576</v>
      </c>
      <c r="I1298" s="115" t="str">
        <f t="shared" ca="1" si="200"/>
        <v>.</v>
      </c>
      <c r="J1298" s="21" t="s">
        <v>3785</v>
      </c>
      <c r="K1298" s="16" t="s">
        <v>1194</v>
      </c>
      <c r="L1298" s="16" t="s">
        <v>2918</v>
      </c>
      <c r="M1298" s="16" t="s">
        <v>1302</v>
      </c>
      <c r="N1298" s="15">
        <v>16</v>
      </c>
      <c r="O1298" s="15">
        <v>1981</v>
      </c>
      <c r="P1298" s="15">
        <v>6</v>
      </c>
      <c r="Q1298" s="16" t="s">
        <v>380</v>
      </c>
      <c r="R1298" s="18" t="s">
        <v>804</v>
      </c>
      <c r="S1298" s="54" t="s">
        <v>381</v>
      </c>
      <c r="T1298" s="54"/>
      <c r="U1298" s="69">
        <v>523</v>
      </c>
      <c r="V1298" s="45" t="str">
        <f t="shared" si="199"/>
        <v>高令化社会における人類働態学の役割中高年者の運動・栄養適応と高令化社会</v>
      </c>
      <c r="W1298" s="70"/>
      <c r="X1298" s="88">
        <v>1288</v>
      </c>
      <c r="Y1298" s="66"/>
      <c r="Z1298" s="16"/>
    </row>
    <row r="1299" spans="1:26" s="12" customFormat="1" ht="13.5" hidden="1" customHeight="1">
      <c r="A1299" s="18">
        <v>38</v>
      </c>
      <c r="B1299" s="15">
        <v>1981</v>
      </c>
      <c r="C1299" s="15">
        <v>9</v>
      </c>
      <c r="D1299" s="18">
        <v>8</v>
      </c>
      <c r="E1299" s="15">
        <v>530</v>
      </c>
      <c r="F1299" s="19" t="s">
        <v>3800</v>
      </c>
      <c r="G1299" s="16" t="s">
        <v>3801</v>
      </c>
      <c r="H1299" s="17" t="s">
        <v>2576</v>
      </c>
      <c r="I1299" s="115" t="str">
        <f t="shared" ca="1" si="200"/>
        <v>.</v>
      </c>
      <c r="J1299" s="21" t="s">
        <v>3785</v>
      </c>
      <c r="K1299" s="16" t="s">
        <v>1194</v>
      </c>
      <c r="L1299" s="16" t="s">
        <v>2918</v>
      </c>
      <c r="M1299" s="16" t="s">
        <v>1302</v>
      </c>
      <c r="N1299" s="15">
        <v>16</v>
      </c>
      <c r="O1299" s="15">
        <v>1981</v>
      </c>
      <c r="P1299" s="15">
        <v>6</v>
      </c>
      <c r="Q1299" s="16" t="s">
        <v>380</v>
      </c>
      <c r="R1299" s="18" t="s">
        <v>804</v>
      </c>
      <c r="S1299" s="54" t="s">
        <v>381</v>
      </c>
      <c r="T1299" s="54"/>
      <c r="U1299" s="69">
        <v>523</v>
      </c>
      <c r="V1299" s="45" t="str">
        <f t="shared" si="199"/>
        <v>高令化社会における人類働態学の役割老化の働態学</v>
      </c>
      <c r="W1299" s="70"/>
      <c r="X1299" s="88">
        <v>1289</v>
      </c>
      <c r="Y1299" s="66"/>
      <c r="Z1299" s="16"/>
    </row>
    <row r="1300" spans="1:26" ht="13.5" hidden="1" customHeight="1">
      <c r="A1300" s="29">
        <f t="shared" ref="A1300:A1324" ca="1" si="201">IF(LEN($J1300)&gt;0,IF($J1300="●",K1300,OFFSET(A1300,IF(LEN(OFFSET(A1300,-1,0))&gt;=1,-1,-2),0)),"")</f>
        <v>38</v>
      </c>
      <c r="B1300" s="32">
        <f t="shared" ref="B1300:B1324" ca="1" si="202">IF(LEN($J1300)&gt;0,IF($J1300="●",N1300,OFFSET(B1300,IF(LEN(OFFSET(B1300,-1,0))&gt;=1,-1,-2),0)),"")</f>
        <v>1981</v>
      </c>
      <c r="C1300" s="32">
        <f t="shared" ref="C1300:C1324" ca="1" si="203">IF(LEN($J1300)&gt;0,IF($J1300="●",O1300,OFFSET(C1300,IF(LEN(OFFSET(C1300,-1,0))&gt;=1,-1,-2),0)),"")</f>
        <v>9</v>
      </c>
      <c r="D1300" s="28">
        <v>9</v>
      </c>
      <c r="E1300" s="32">
        <f t="shared" ref="E1300:E1324" ca="1" si="204">IF(LEN($J1300)&gt;0,IF($J1300="●",U1300,IF(LEN(D1300)&gt;0,U1300+D1300-1,"")),"")</f>
        <v>531</v>
      </c>
      <c r="F1300" s="28" t="str">
        <f>IF(RIGHT(L1300,1)=$W$24,"",M1300&amp;$W$25)&amp;J1300&amp;$W$22&amp;K1300&amp;IF(AND(LEN(N1300)&gt;0,LEN(N1300)&lt;4)," 第"&amp;N1300&amp;$W$21,N1300)&amp;$W$23&amp;O1300&amp;"/"&amp;P1300&amp;IF(RIGHT(L1300,1)=$W$24,"/"&amp;Q1300,"")&amp;"、"&amp;S1300&amp;"、"&amp;R1300&amp;IF(LEN(H1300)&gt;0,$W$27&amp;H1300,"")&amp;IF(RIGHT(L1300,1)=$W$24,"",$W$26)</f>
        <v>開催記(大会．全 第16回　1981/6、ホテルデン晴海、東京都)</v>
      </c>
      <c r="G1300" s="40" t="s">
        <v>1191</v>
      </c>
      <c r="H1300" s="41" t="s">
        <v>2820</v>
      </c>
      <c r="I1300" s="115" t="str">
        <f t="shared" ca="1" si="200"/>
        <v>.</v>
      </c>
      <c r="J1300" s="40" t="s">
        <v>252</v>
      </c>
      <c r="K1300" s="40" t="s">
        <v>1194</v>
      </c>
      <c r="L1300" s="40" t="s">
        <v>6949</v>
      </c>
      <c r="M1300" s="40" t="s">
        <v>313</v>
      </c>
      <c r="N1300" s="47">
        <v>16</v>
      </c>
      <c r="O1300" s="47">
        <v>1981</v>
      </c>
      <c r="P1300" s="47">
        <v>6</v>
      </c>
      <c r="Q1300" s="40" t="s">
        <v>380</v>
      </c>
      <c r="R1300" s="40" t="s">
        <v>804</v>
      </c>
      <c r="S1300" s="48" t="s">
        <v>381</v>
      </c>
      <c r="T1300" s="48"/>
      <c r="U1300" s="31">
        <f t="shared" ref="U1300:U1324" ca="1" si="205">IF(LEN($J1300)&gt;0,IF($J1300="●",Q1300,OFFSET(U1300,IF(LEN(OFFSET(U1300,-1,0))&gt;=1,-1,-2),0)),"")</f>
        <v>523</v>
      </c>
      <c r="V1300" s="45" t="str">
        <f t="shared" si="199"/>
        <v>開催記(大会．全 第16回　1981/6、ホテルデン晴海、東京都)</v>
      </c>
      <c r="W1300" s="51"/>
      <c r="X1300" s="88">
        <v>1290</v>
      </c>
      <c r="Y1300" s="65"/>
      <c r="Z1300" s="46"/>
    </row>
    <row r="1301" spans="1:26" ht="13.5" hidden="1" customHeight="1">
      <c r="A1301" s="29">
        <f t="shared" ca="1" si="201"/>
        <v>38</v>
      </c>
      <c r="B1301" s="32">
        <f t="shared" ca="1" si="202"/>
        <v>1981</v>
      </c>
      <c r="C1301" s="32">
        <f t="shared" ca="1" si="203"/>
        <v>9</v>
      </c>
      <c r="D1301" s="28">
        <v>9</v>
      </c>
      <c r="E1301" s="32">
        <f t="shared" ca="1" si="204"/>
        <v>531</v>
      </c>
      <c r="F1301" s="40" t="s">
        <v>2577</v>
      </c>
      <c r="G1301" s="40" t="s">
        <v>1108</v>
      </c>
      <c r="H1301" s="43"/>
      <c r="I1301" s="115" t="str">
        <f t="shared" ca="1" si="200"/>
        <v>.</v>
      </c>
      <c r="J1301" s="40" t="s">
        <v>252</v>
      </c>
      <c r="K1301" s="40" t="s">
        <v>1194</v>
      </c>
      <c r="L1301" s="40" t="s">
        <v>313</v>
      </c>
      <c r="M1301" s="40" t="s">
        <v>7586</v>
      </c>
      <c r="N1301" s="47">
        <v>16</v>
      </c>
      <c r="O1301" s="47">
        <v>1981</v>
      </c>
      <c r="P1301" s="47">
        <v>6</v>
      </c>
      <c r="Q1301" s="40" t="s">
        <v>380</v>
      </c>
      <c r="R1301" s="40" t="s">
        <v>804</v>
      </c>
      <c r="S1301" s="48" t="s">
        <v>381</v>
      </c>
      <c r="T1301" s="48"/>
      <c r="U1301" s="31">
        <f t="shared" ca="1" si="205"/>
        <v>523</v>
      </c>
      <c r="V1301" s="45" t="str">
        <f t="shared" si="199"/>
        <v>第16回大会をお世話して</v>
      </c>
      <c r="W1301" s="51"/>
      <c r="X1301" s="88">
        <v>1291</v>
      </c>
      <c r="Y1301" s="65"/>
      <c r="Z1301" s="46"/>
    </row>
    <row r="1302" spans="1:26" ht="13.5" hidden="1" customHeight="1">
      <c r="A1302" s="29">
        <f t="shared" ca="1" si="201"/>
        <v>38</v>
      </c>
      <c r="B1302" s="32">
        <f t="shared" ca="1" si="202"/>
        <v>1981</v>
      </c>
      <c r="C1302" s="32">
        <f t="shared" ca="1" si="203"/>
        <v>9</v>
      </c>
      <c r="D1302" s="28">
        <v>9</v>
      </c>
      <c r="E1302" s="32">
        <f t="shared" ca="1" si="204"/>
        <v>531</v>
      </c>
      <c r="F1302" s="40" t="s">
        <v>2578</v>
      </c>
      <c r="G1302" s="40" t="s">
        <v>2580</v>
      </c>
      <c r="H1302" s="43"/>
      <c r="I1302" s="115" t="str">
        <f t="shared" ca="1" si="200"/>
        <v>.</v>
      </c>
      <c r="J1302" s="40" t="s">
        <v>252</v>
      </c>
      <c r="K1302" s="40" t="s">
        <v>1194</v>
      </c>
      <c r="L1302" s="40" t="s">
        <v>313</v>
      </c>
      <c r="M1302" s="40" t="s">
        <v>7616</v>
      </c>
      <c r="N1302" s="47">
        <v>16</v>
      </c>
      <c r="O1302" s="47">
        <v>1981</v>
      </c>
      <c r="P1302" s="47">
        <v>6</v>
      </c>
      <c r="Q1302" s="40" t="s">
        <v>380</v>
      </c>
      <c r="R1302" s="40" t="s">
        <v>804</v>
      </c>
      <c r="S1302" s="48" t="s">
        <v>381</v>
      </c>
      <c r="T1302" s="48"/>
      <c r="U1302" s="31">
        <f t="shared" ca="1" si="205"/>
        <v>523</v>
      </c>
      <c r="V1302" s="45" t="str">
        <f t="shared" si="199"/>
        <v>大会に参加して</v>
      </c>
      <c r="W1302" s="51"/>
      <c r="X1302" s="88">
        <v>1292</v>
      </c>
      <c r="Y1302" s="65"/>
      <c r="Z1302" s="46"/>
    </row>
    <row r="1303" spans="1:26" ht="13.5" hidden="1" customHeight="1">
      <c r="A1303" s="29">
        <f t="shared" ca="1" si="201"/>
        <v>38</v>
      </c>
      <c r="B1303" s="32">
        <f t="shared" ca="1" si="202"/>
        <v>1981</v>
      </c>
      <c r="C1303" s="32">
        <f t="shared" ca="1" si="203"/>
        <v>9</v>
      </c>
      <c r="D1303" s="28">
        <v>10</v>
      </c>
      <c r="E1303" s="32">
        <f t="shared" ca="1" si="204"/>
        <v>532</v>
      </c>
      <c r="F1303" s="40" t="s">
        <v>2579</v>
      </c>
      <c r="G1303" s="40" t="s">
        <v>1559</v>
      </c>
      <c r="H1303" s="43"/>
      <c r="I1303" s="115" t="str">
        <f t="shared" ca="1" si="200"/>
        <v>.</v>
      </c>
      <c r="J1303" s="40" t="s">
        <v>252</v>
      </c>
      <c r="K1303" s="40" t="s">
        <v>1194</v>
      </c>
      <c r="L1303" s="40" t="s">
        <v>313</v>
      </c>
      <c r="M1303" s="40" t="s">
        <v>7616</v>
      </c>
      <c r="N1303" s="47">
        <v>16</v>
      </c>
      <c r="O1303" s="47">
        <v>1981</v>
      </c>
      <c r="P1303" s="47">
        <v>6</v>
      </c>
      <c r="Q1303" s="40" t="s">
        <v>380</v>
      </c>
      <c r="R1303" s="40" t="s">
        <v>804</v>
      </c>
      <c r="S1303" s="48" t="s">
        <v>381</v>
      </c>
      <c r="T1303" s="48"/>
      <c r="U1303" s="31">
        <f t="shared" ca="1" si="205"/>
        <v>523</v>
      </c>
      <c r="V1303" s="45" t="str">
        <f t="shared" si="199"/>
        <v>[大会に参加して]</v>
      </c>
      <c r="W1303" s="51"/>
      <c r="X1303" s="88">
        <v>1293</v>
      </c>
      <c r="Y1303" s="65"/>
      <c r="Z1303" s="46"/>
    </row>
    <row r="1304" spans="1:26" ht="13.5" hidden="1" customHeight="1">
      <c r="A1304" s="29">
        <f t="shared" ca="1" si="201"/>
        <v>38</v>
      </c>
      <c r="B1304" s="32">
        <f t="shared" ca="1" si="202"/>
        <v>1981</v>
      </c>
      <c r="C1304" s="32">
        <f t="shared" ca="1" si="203"/>
        <v>9</v>
      </c>
      <c r="D1304" s="28">
        <v>11</v>
      </c>
      <c r="E1304" s="32">
        <f t="shared" ca="1" si="204"/>
        <v>533</v>
      </c>
      <c r="F1304" s="40" t="s">
        <v>2579</v>
      </c>
      <c r="G1304" s="40" t="s">
        <v>2581</v>
      </c>
      <c r="H1304" s="43"/>
      <c r="I1304" s="115" t="str">
        <f t="shared" ca="1" si="200"/>
        <v>.</v>
      </c>
      <c r="J1304" s="40" t="s">
        <v>252</v>
      </c>
      <c r="K1304" s="40" t="s">
        <v>1194</v>
      </c>
      <c r="L1304" s="40" t="s">
        <v>313</v>
      </c>
      <c r="M1304" s="40" t="s">
        <v>7616</v>
      </c>
      <c r="N1304" s="47">
        <v>16</v>
      </c>
      <c r="O1304" s="47">
        <v>1981</v>
      </c>
      <c r="P1304" s="47">
        <v>6</v>
      </c>
      <c r="Q1304" s="40" t="s">
        <v>380</v>
      </c>
      <c r="R1304" s="40" t="s">
        <v>804</v>
      </c>
      <c r="S1304" s="48" t="s">
        <v>381</v>
      </c>
      <c r="T1304" s="48"/>
      <c r="U1304" s="31">
        <f t="shared" ca="1" si="205"/>
        <v>523</v>
      </c>
      <c r="V1304" s="45" t="str">
        <f t="shared" si="199"/>
        <v>[大会に参加して]</v>
      </c>
      <c r="W1304" s="51"/>
      <c r="X1304" s="88">
        <v>1294</v>
      </c>
      <c r="Y1304" s="65"/>
      <c r="Z1304" s="46"/>
    </row>
    <row r="1305" spans="1:26" ht="13.5" hidden="1" customHeight="1">
      <c r="A1305" s="29">
        <f t="shared" ca="1" si="201"/>
        <v>38</v>
      </c>
      <c r="B1305" s="32">
        <f t="shared" ca="1" si="202"/>
        <v>1981</v>
      </c>
      <c r="C1305" s="32">
        <f t="shared" ca="1" si="203"/>
        <v>9</v>
      </c>
      <c r="D1305" s="28">
        <v>11</v>
      </c>
      <c r="E1305" s="32">
        <f t="shared" ca="1" si="204"/>
        <v>533</v>
      </c>
      <c r="F1305" s="40" t="s">
        <v>2579</v>
      </c>
      <c r="G1305" s="40" t="s">
        <v>2582</v>
      </c>
      <c r="H1305" s="43"/>
      <c r="I1305" s="115" t="str">
        <f t="shared" ca="1" si="200"/>
        <v>.</v>
      </c>
      <c r="J1305" s="40" t="s">
        <v>252</v>
      </c>
      <c r="K1305" s="40" t="s">
        <v>1194</v>
      </c>
      <c r="L1305" s="40" t="s">
        <v>313</v>
      </c>
      <c r="M1305" s="40" t="s">
        <v>7616</v>
      </c>
      <c r="N1305" s="47">
        <v>16</v>
      </c>
      <c r="O1305" s="47">
        <v>1981</v>
      </c>
      <c r="P1305" s="47">
        <v>6</v>
      </c>
      <c r="Q1305" s="40" t="s">
        <v>380</v>
      </c>
      <c r="R1305" s="40" t="s">
        <v>804</v>
      </c>
      <c r="S1305" s="48" t="s">
        <v>381</v>
      </c>
      <c r="T1305" s="48"/>
      <c r="U1305" s="31">
        <f t="shared" ca="1" si="205"/>
        <v>523</v>
      </c>
      <c r="V1305" s="45" t="str">
        <f t="shared" si="199"/>
        <v>[大会に参加して]</v>
      </c>
      <c r="W1305" s="51"/>
      <c r="X1305" s="88">
        <v>1295</v>
      </c>
      <c r="Y1305" s="65"/>
      <c r="Z1305" s="46"/>
    </row>
    <row r="1306" spans="1:26" ht="13.5" hidden="1" customHeight="1">
      <c r="A1306" s="29">
        <f t="shared" ca="1" si="201"/>
        <v>38</v>
      </c>
      <c r="B1306" s="32">
        <f t="shared" ca="1" si="202"/>
        <v>1981</v>
      </c>
      <c r="C1306" s="32">
        <f t="shared" ca="1" si="203"/>
        <v>9</v>
      </c>
      <c r="D1306" s="28">
        <v>11</v>
      </c>
      <c r="E1306" s="32">
        <f t="shared" ca="1" si="204"/>
        <v>533</v>
      </c>
      <c r="F1306" s="40" t="s">
        <v>2579</v>
      </c>
      <c r="G1306" s="40" t="s">
        <v>2583</v>
      </c>
      <c r="H1306" s="43"/>
      <c r="I1306" s="115" t="str">
        <f t="shared" ca="1" si="200"/>
        <v>.</v>
      </c>
      <c r="J1306" s="40" t="s">
        <v>252</v>
      </c>
      <c r="K1306" s="40" t="s">
        <v>1194</v>
      </c>
      <c r="L1306" s="40" t="s">
        <v>313</v>
      </c>
      <c r="M1306" s="40" t="s">
        <v>7616</v>
      </c>
      <c r="N1306" s="47">
        <v>16</v>
      </c>
      <c r="O1306" s="47">
        <v>1981</v>
      </c>
      <c r="P1306" s="47">
        <v>6</v>
      </c>
      <c r="Q1306" s="40" t="s">
        <v>380</v>
      </c>
      <c r="R1306" s="40" t="s">
        <v>804</v>
      </c>
      <c r="S1306" s="48" t="s">
        <v>381</v>
      </c>
      <c r="T1306" s="48"/>
      <c r="U1306" s="31">
        <f t="shared" ca="1" si="205"/>
        <v>523</v>
      </c>
      <c r="V1306" s="45" t="str">
        <f t="shared" si="199"/>
        <v>[大会に参加して]</v>
      </c>
      <c r="W1306" s="51"/>
      <c r="X1306" s="88">
        <v>1296</v>
      </c>
      <c r="Y1306" s="65"/>
      <c r="Z1306" s="46"/>
    </row>
    <row r="1307" spans="1:26" ht="13.5" hidden="1" customHeight="1">
      <c r="A1307" s="29">
        <f t="shared" ca="1" si="201"/>
        <v>38</v>
      </c>
      <c r="B1307" s="32">
        <f t="shared" ca="1" si="202"/>
        <v>1981</v>
      </c>
      <c r="C1307" s="32">
        <f t="shared" ca="1" si="203"/>
        <v>9</v>
      </c>
      <c r="D1307" s="28">
        <v>12</v>
      </c>
      <c r="E1307" s="32">
        <f t="shared" ca="1" si="204"/>
        <v>534</v>
      </c>
      <c r="F1307" s="40" t="s">
        <v>2584</v>
      </c>
      <c r="G1307" s="40" t="s">
        <v>2585</v>
      </c>
      <c r="H1307" s="43" t="s">
        <v>7128</v>
      </c>
      <c r="I1307" s="115" t="str">
        <f t="shared" ca="1" si="200"/>
        <v>.</v>
      </c>
      <c r="J1307" s="40" t="s">
        <v>7205</v>
      </c>
      <c r="K1307" s="40"/>
      <c r="L1307" s="43" t="s">
        <v>810</v>
      </c>
      <c r="M1307" s="40"/>
      <c r="N1307" s="47"/>
      <c r="O1307" s="47"/>
      <c r="P1307" s="47"/>
      <c r="Q1307" s="40"/>
      <c r="R1307" s="40"/>
      <c r="S1307" s="48"/>
      <c r="T1307" s="48"/>
      <c r="U1307" s="31">
        <f t="shared" ca="1" si="205"/>
        <v>523</v>
      </c>
      <c r="V1307" s="45" t="str">
        <f t="shared" si="199"/>
        <v>研究大阪交通科学研究会の10年の歩み</v>
      </c>
      <c r="W1307" s="51"/>
      <c r="X1307" s="88">
        <v>1297</v>
      </c>
      <c r="Y1307" s="65"/>
      <c r="Z1307" s="46"/>
    </row>
    <row r="1308" spans="1:26" ht="13.5" hidden="1" customHeight="1">
      <c r="A1308" s="29">
        <f t="shared" ca="1" si="201"/>
        <v>38</v>
      </c>
      <c r="B1308" s="32">
        <f t="shared" ca="1" si="202"/>
        <v>1981</v>
      </c>
      <c r="C1308" s="32">
        <f t="shared" ca="1" si="203"/>
        <v>9</v>
      </c>
      <c r="D1308" s="28">
        <v>13</v>
      </c>
      <c r="E1308" s="32">
        <f t="shared" ca="1" si="204"/>
        <v>535</v>
      </c>
      <c r="F1308" s="40" t="s">
        <v>2586</v>
      </c>
      <c r="G1308" s="40" t="s">
        <v>2587</v>
      </c>
      <c r="H1308" s="43" t="s">
        <v>7143</v>
      </c>
      <c r="I1308" s="115" t="str">
        <f t="shared" ca="1" si="200"/>
        <v>.</v>
      </c>
      <c r="J1308" s="40" t="s">
        <v>1700</v>
      </c>
      <c r="K1308" s="40" t="s">
        <v>678</v>
      </c>
      <c r="L1308" s="43" t="s">
        <v>810</v>
      </c>
      <c r="M1308" s="40" t="s">
        <v>7636</v>
      </c>
      <c r="N1308" s="47"/>
      <c r="O1308" s="47"/>
      <c r="P1308" s="47"/>
      <c r="Q1308" s="40"/>
      <c r="R1308" s="40"/>
      <c r="S1308" s="48"/>
      <c r="T1308" s="48"/>
      <c r="U1308" s="31">
        <f t="shared" ca="1" si="205"/>
        <v>523</v>
      </c>
      <c r="V1308" s="45" t="str">
        <f t="shared" si="199"/>
        <v>国際研究国際シンポジウム「高速社会と人間」国際交通安全学会主催</v>
      </c>
      <c r="W1308" s="51"/>
      <c r="X1308" s="88">
        <v>1298</v>
      </c>
      <c r="Y1308" s="65"/>
      <c r="Z1308" s="46"/>
    </row>
    <row r="1309" spans="1:26" ht="13.5" hidden="1" customHeight="1">
      <c r="A1309" s="29">
        <f t="shared" ca="1" si="201"/>
        <v>38</v>
      </c>
      <c r="B1309" s="32">
        <f t="shared" ca="1" si="202"/>
        <v>1981</v>
      </c>
      <c r="C1309" s="32">
        <f t="shared" ca="1" si="203"/>
        <v>9</v>
      </c>
      <c r="D1309" s="28">
        <v>13</v>
      </c>
      <c r="E1309" s="32">
        <f t="shared" ca="1" si="204"/>
        <v>535</v>
      </c>
      <c r="F1309" s="40" t="s">
        <v>2588</v>
      </c>
      <c r="G1309" s="40" t="s">
        <v>2589</v>
      </c>
      <c r="H1309" s="43" t="s">
        <v>7128</v>
      </c>
      <c r="I1309" s="115" t="str">
        <f t="shared" ca="1" si="200"/>
        <v>.</v>
      </c>
      <c r="J1309" s="40" t="s">
        <v>7205</v>
      </c>
      <c r="K1309" s="40"/>
      <c r="L1309" s="43" t="s">
        <v>810</v>
      </c>
      <c r="M1309" s="40"/>
      <c r="N1309" s="47"/>
      <c r="O1309" s="47"/>
      <c r="P1309" s="47"/>
      <c r="Q1309" s="40"/>
      <c r="R1309" s="40"/>
      <c r="S1309" s="48"/>
      <c r="T1309" s="48"/>
      <c r="U1309" s="31">
        <f t="shared" ca="1" si="205"/>
        <v>523</v>
      </c>
      <c r="V1309" s="45" t="str">
        <f t="shared" si="199"/>
        <v>研究価値の問われる“すきま”の学問</v>
      </c>
      <c r="W1309" s="51"/>
      <c r="X1309" s="88">
        <v>1299</v>
      </c>
      <c r="Y1309" s="65"/>
      <c r="Z1309" s="46"/>
    </row>
    <row r="1310" spans="1:26" ht="13.5" hidden="1" customHeight="1">
      <c r="A1310" s="29">
        <f t="shared" ca="1" si="201"/>
        <v>38</v>
      </c>
      <c r="B1310" s="32">
        <f t="shared" ca="1" si="202"/>
        <v>1981</v>
      </c>
      <c r="C1310" s="32">
        <f t="shared" ca="1" si="203"/>
        <v>9</v>
      </c>
      <c r="D1310" s="28">
        <v>14</v>
      </c>
      <c r="E1310" s="32">
        <f t="shared" ca="1" si="204"/>
        <v>536</v>
      </c>
      <c r="F1310" s="40" t="s">
        <v>2590</v>
      </c>
      <c r="G1310" s="40" t="s">
        <v>2591</v>
      </c>
      <c r="H1310" s="43"/>
      <c r="I1310" s="115" t="str">
        <f t="shared" ca="1" si="200"/>
        <v>.</v>
      </c>
      <c r="J1310" s="40" t="s">
        <v>1700</v>
      </c>
      <c r="K1310" s="40" t="s">
        <v>1300</v>
      </c>
      <c r="L1310" s="43"/>
      <c r="M1310" s="40"/>
      <c r="N1310" s="47"/>
      <c r="O1310" s="47"/>
      <c r="P1310" s="47"/>
      <c r="Q1310" s="40"/>
      <c r="R1310" s="40"/>
      <c r="S1310" s="48"/>
      <c r="T1310" s="48"/>
      <c r="U1310" s="31">
        <f t="shared" ca="1" si="205"/>
        <v>523</v>
      </c>
      <c r="V1310" s="45" t="str">
        <f t="shared" si="199"/>
        <v>雇用促進事業団雇用職業総合研究所</v>
      </c>
      <c r="W1310" s="51"/>
      <c r="X1310" s="88">
        <v>1300</v>
      </c>
      <c r="Y1310" s="65"/>
      <c r="Z1310" s="46"/>
    </row>
    <row r="1311" spans="1:26" ht="13.5" hidden="1" customHeight="1">
      <c r="A1311" s="29">
        <f t="shared" ca="1" si="201"/>
        <v>38</v>
      </c>
      <c r="B1311" s="32">
        <f t="shared" ca="1" si="202"/>
        <v>1981</v>
      </c>
      <c r="C1311" s="32">
        <f t="shared" ca="1" si="203"/>
        <v>9</v>
      </c>
      <c r="D1311" s="28">
        <v>15</v>
      </c>
      <c r="E1311" s="32">
        <f t="shared" ca="1" si="204"/>
        <v>537</v>
      </c>
      <c r="F1311" s="40" t="s">
        <v>1090</v>
      </c>
      <c r="G1311" s="40"/>
      <c r="H1311" s="43"/>
      <c r="I1311" s="115" t="str">
        <f t="shared" ca="1" si="200"/>
        <v>.</v>
      </c>
      <c r="J1311" s="40" t="s">
        <v>1700</v>
      </c>
      <c r="K1311" s="40" t="s">
        <v>7113</v>
      </c>
      <c r="L1311" s="43"/>
      <c r="M1311" s="40"/>
      <c r="N1311" s="47"/>
      <c r="O1311" s="47"/>
      <c r="P1311" s="47"/>
      <c r="Q1311" s="40"/>
      <c r="R1311" s="40"/>
      <c r="S1311" s="48"/>
      <c r="T1311" s="48"/>
      <c r="U1311" s="31">
        <f t="shared" ca="1" si="205"/>
        <v>523</v>
      </c>
      <c r="V1311" s="45" t="str">
        <f t="shared" si="199"/>
        <v>関連学会だより</v>
      </c>
      <c r="W1311" s="51"/>
      <c r="X1311" s="88">
        <v>1301</v>
      </c>
      <c r="Y1311" s="65"/>
      <c r="Z1311" s="46"/>
    </row>
    <row r="1312" spans="1:26" ht="13.5" hidden="1" customHeight="1">
      <c r="A1312" s="29">
        <f t="shared" ca="1" si="201"/>
        <v>38</v>
      </c>
      <c r="B1312" s="32">
        <f t="shared" ca="1" si="202"/>
        <v>1981</v>
      </c>
      <c r="C1312" s="32">
        <f t="shared" ca="1" si="203"/>
        <v>9</v>
      </c>
      <c r="D1312" s="28">
        <v>17</v>
      </c>
      <c r="E1312" s="32">
        <f t="shared" ca="1" si="204"/>
        <v>539</v>
      </c>
      <c r="F1312" s="28" t="str">
        <f t="shared" ref="F1312:F1314" si="206">H1312&amp;IF(LEN(O1312)&gt;0,$W$18&amp;IF(LEN(O1312)&gt;3,O1312&amp;"年度","第"&amp;O1312&amp;IF(LEN(P1312)&gt;0,"期","回"))&amp;IF(LEN(P1312)&gt;0,"第"&amp;P1312&amp;"回",""),"")</f>
        <v>幹事会：第6期第6回</v>
      </c>
      <c r="G1312" s="40"/>
      <c r="H1312" s="40" t="s">
        <v>7101</v>
      </c>
      <c r="I1312" s="115" t="str">
        <f t="shared" ca="1" si="200"/>
        <v>.</v>
      </c>
      <c r="J1312" s="40" t="s">
        <v>7111</v>
      </c>
      <c r="K1312" s="40" t="s">
        <v>1050</v>
      </c>
      <c r="L1312" s="40" t="s">
        <v>7103</v>
      </c>
      <c r="M1312" s="40"/>
      <c r="N1312" s="47"/>
      <c r="O1312" s="47">
        <v>6</v>
      </c>
      <c r="P1312" s="47">
        <v>6</v>
      </c>
      <c r="Q1312" s="40"/>
      <c r="R1312" s="40"/>
      <c r="S1312" s="48"/>
      <c r="T1312" s="48"/>
      <c r="U1312" s="31">
        <f t="shared" ca="1" si="205"/>
        <v>523</v>
      </c>
      <c r="V1312" s="45" t="str">
        <f t="shared" si="199"/>
        <v>幹事会幹事会：第6期第6回</v>
      </c>
      <c r="W1312" s="51"/>
      <c r="X1312" s="88">
        <v>1302</v>
      </c>
      <c r="Y1312" s="65"/>
      <c r="Z1312" s="46"/>
    </row>
    <row r="1313" spans="1:26" ht="13.5" hidden="1" customHeight="1">
      <c r="A1313" s="29">
        <f t="shared" ca="1" si="201"/>
        <v>38</v>
      </c>
      <c r="B1313" s="32">
        <f t="shared" ca="1" si="202"/>
        <v>1981</v>
      </c>
      <c r="C1313" s="32">
        <f t="shared" ca="1" si="203"/>
        <v>9</v>
      </c>
      <c r="D1313" s="28">
        <v>17</v>
      </c>
      <c r="E1313" s="32">
        <f t="shared" ca="1" si="204"/>
        <v>539</v>
      </c>
      <c r="F1313" s="28" t="str">
        <f t="shared" si="206"/>
        <v>幹事会：第6期第7回</v>
      </c>
      <c r="G1313" s="40"/>
      <c r="H1313" s="40" t="s">
        <v>7101</v>
      </c>
      <c r="I1313" s="115" t="str">
        <f t="shared" ca="1" si="200"/>
        <v>.</v>
      </c>
      <c r="J1313" s="40" t="s">
        <v>7111</v>
      </c>
      <c r="K1313" s="40" t="s">
        <v>1050</v>
      </c>
      <c r="L1313" s="40" t="s">
        <v>7103</v>
      </c>
      <c r="M1313" s="40"/>
      <c r="N1313" s="47"/>
      <c r="O1313" s="47">
        <v>6</v>
      </c>
      <c r="P1313" s="47">
        <v>7</v>
      </c>
      <c r="Q1313" s="40"/>
      <c r="R1313" s="40"/>
      <c r="S1313" s="48"/>
      <c r="T1313" s="48"/>
      <c r="U1313" s="31">
        <f t="shared" ca="1" si="205"/>
        <v>523</v>
      </c>
      <c r="V1313" s="45" t="str">
        <f t="shared" si="199"/>
        <v>幹事会幹事会：第6期第7回</v>
      </c>
      <c r="W1313" s="51"/>
      <c r="X1313" s="88">
        <v>1303</v>
      </c>
      <c r="Y1313" s="65"/>
      <c r="Z1313" s="46"/>
    </row>
    <row r="1314" spans="1:26" ht="13.5" hidden="1" customHeight="1">
      <c r="A1314" s="29">
        <f t="shared" ca="1" si="201"/>
        <v>38</v>
      </c>
      <c r="B1314" s="32">
        <f t="shared" ca="1" si="202"/>
        <v>1981</v>
      </c>
      <c r="C1314" s="32">
        <f t="shared" ca="1" si="203"/>
        <v>9</v>
      </c>
      <c r="D1314" s="28">
        <v>17</v>
      </c>
      <c r="E1314" s="32">
        <f t="shared" ca="1" si="204"/>
        <v>539</v>
      </c>
      <c r="F1314" s="28" t="str">
        <f t="shared" si="206"/>
        <v>総会：第23回</v>
      </c>
      <c r="G1314" s="40"/>
      <c r="H1314" s="40" t="s">
        <v>7100</v>
      </c>
      <c r="I1314" s="115" t="str">
        <f t="shared" ca="1" si="200"/>
        <v>.</v>
      </c>
      <c r="J1314" s="40" t="s">
        <v>7111</v>
      </c>
      <c r="K1314" s="40" t="s">
        <v>1050</v>
      </c>
      <c r="L1314" s="40" t="s">
        <v>7100</v>
      </c>
      <c r="M1314" s="40"/>
      <c r="N1314" s="47"/>
      <c r="O1314" s="47">
        <v>23</v>
      </c>
      <c r="P1314" s="47"/>
      <c r="Q1314" s="40"/>
      <c r="R1314" s="40"/>
      <c r="S1314" s="48"/>
      <c r="T1314" s="48"/>
      <c r="U1314" s="31">
        <f t="shared" ca="1" si="205"/>
        <v>523</v>
      </c>
      <c r="V1314" s="45" t="str">
        <f t="shared" si="199"/>
        <v>総会総会：第23回</v>
      </c>
      <c r="W1314" s="51"/>
      <c r="X1314" s="88">
        <v>1304</v>
      </c>
      <c r="Y1314" s="65"/>
      <c r="Z1314" s="46"/>
    </row>
    <row r="1315" spans="1:26" ht="13.5" hidden="1" customHeight="1">
      <c r="A1315" s="29">
        <f t="shared" ca="1" si="201"/>
        <v>38</v>
      </c>
      <c r="B1315" s="32">
        <f t="shared" ca="1" si="202"/>
        <v>1981</v>
      </c>
      <c r="C1315" s="32">
        <f t="shared" ca="1" si="203"/>
        <v>9</v>
      </c>
      <c r="D1315" s="28">
        <v>17</v>
      </c>
      <c r="E1315" s="32">
        <f t="shared" ca="1" si="204"/>
        <v>539</v>
      </c>
      <c r="F1315" s="40" t="s">
        <v>2592</v>
      </c>
      <c r="G1315" s="40"/>
      <c r="H1315" s="43"/>
      <c r="I1315" s="115" t="str">
        <f t="shared" ca="1" si="200"/>
        <v>.</v>
      </c>
      <c r="J1315" s="40" t="s">
        <v>7111</v>
      </c>
      <c r="K1315" s="40" t="s">
        <v>2762</v>
      </c>
      <c r="L1315" s="40" t="s">
        <v>2742</v>
      </c>
      <c r="M1315" s="40"/>
      <c r="N1315" s="47"/>
      <c r="O1315" s="47"/>
      <c r="P1315" s="47"/>
      <c r="Q1315" s="40"/>
      <c r="R1315" s="40"/>
      <c r="S1315" s="48"/>
      <c r="T1315" s="48"/>
      <c r="U1315" s="31">
        <f t="shared" ca="1" si="205"/>
        <v>523</v>
      </c>
      <c r="V1315" s="45" t="str">
        <f t="shared" si="199"/>
        <v>会報のバックナンバーについて</v>
      </c>
      <c r="W1315" s="51"/>
      <c r="X1315" s="88">
        <v>1305</v>
      </c>
      <c r="Y1315" s="65"/>
      <c r="Z1315" s="46"/>
    </row>
    <row r="1316" spans="1:26" ht="13.5" hidden="1" customHeight="1">
      <c r="A1316" s="29">
        <f t="shared" ca="1" si="201"/>
        <v>38</v>
      </c>
      <c r="B1316" s="32">
        <f t="shared" ca="1" si="202"/>
        <v>1981</v>
      </c>
      <c r="C1316" s="32">
        <f t="shared" ca="1" si="203"/>
        <v>9</v>
      </c>
      <c r="D1316" s="28">
        <v>18</v>
      </c>
      <c r="E1316" s="32">
        <f t="shared" ca="1" si="204"/>
        <v>540</v>
      </c>
      <c r="F1316" s="40" t="s">
        <v>1372</v>
      </c>
      <c r="G1316" s="40"/>
      <c r="H1316" s="43"/>
      <c r="I1316" s="115" t="str">
        <f t="shared" ca="1" si="200"/>
        <v>.</v>
      </c>
      <c r="J1316" s="40" t="s">
        <v>1700</v>
      </c>
      <c r="K1316" s="40" t="s">
        <v>1372</v>
      </c>
      <c r="L1316" s="43"/>
      <c r="M1316" s="40"/>
      <c r="N1316" s="47"/>
      <c r="O1316" s="47"/>
      <c r="P1316" s="47"/>
      <c r="Q1316" s="40"/>
      <c r="R1316" s="40"/>
      <c r="S1316" s="48"/>
      <c r="T1316" s="48"/>
      <c r="U1316" s="31">
        <f t="shared" ca="1" si="205"/>
        <v>523</v>
      </c>
      <c r="V1316" s="45" t="str">
        <f t="shared" si="199"/>
        <v>働態ミニ情報</v>
      </c>
      <c r="W1316" s="51"/>
      <c r="X1316" s="88">
        <v>1306</v>
      </c>
      <c r="Y1316" s="65"/>
      <c r="Z1316" s="46"/>
    </row>
    <row r="1317" spans="1:26" ht="13.5" hidden="1" customHeight="1">
      <c r="A1317" s="29">
        <f t="shared" ca="1" si="201"/>
        <v>38</v>
      </c>
      <c r="B1317" s="32">
        <f t="shared" ca="1" si="202"/>
        <v>1981</v>
      </c>
      <c r="C1317" s="32">
        <f t="shared" ca="1" si="203"/>
        <v>9</v>
      </c>
      <c r="D1317" s="28">
        <v>18</v>
      </c>
      <c r="E1317" s="32">
        <f t="shared" ca="1" si="204"/>
        <v>540</v>
      </c>
      <c r="F1317" s="40" t="s">
        <v>1289</v>
      </c>
      <c r="G1317" s="40"/>
      <c r="H1317" s="43"/>
      <c r="I1317" s="115" t="str">
        <f t="shared" ca="1" si="200"/>
        <v>.</v>
      </c>
      <c r="J1317" s="40" t="s">
        <v>7111</v>
      </c>
      <c r="K1317" s="40" t="s">
        <v>2762</v>
      </c>
      <c r="L1317" s="40" t="s">
        <v>2724</v>
      </c>
      <c r="M1317" s="40"/>
      <c r="N1317" s="47"/>
      <c r="O1317" s="47"/>
      <c r="P1317" s="47"/>
      <c r="Q1317" s="40"/>
      <c r="R1317" s="40"/>
      <c r="S1317" s="48"/>
      <c r="T1317" s="48"/>
      <c r="U1317" s="31">
        <f t="shared" ca="1" si="205"/>
        <v>523</v>
      </c>
      <c r="V1317" s="45" t="str">
        <f t="shared" si="199"/>
        <v>編集後記</v>
      </c>
      <c r="W1317" s="51"/>
      <c r="X1317" s="88">
        <v>1307</v>
      </c>
      <c r="Y1317" s="65"/>
      <c r="Z1317" s="46"/>
    </row>
    <row r="1318" spans="1:26" ht="13.5" hidden="1" customHeight="1">
      <c r="A1318" s="29" t="str">
        <f t="shared" ca="1" si="201"/>
        <v>39</v>
      </c>
      <c r="B1318" s="32">
        <f t="shared" ca="1" si="202"/>
        <v>1982</v>
      </c>
      <c r="C1318" s="32">
        <f t="shared" ca="1" si="203"/>
        <v>3</v>
      </c>
      <c r="D1318" s="28">
        <v>0</v>
      </c>
      <c r="E1318" s="32" t="str">
        <f t="shared" ca="1" si="204"/>
        <v>541</v>
      </c>
      <c r="F1318" s="28" t="str">
        <f ca="1">$W$11&amp;$A1318&amp;$W$12&amp;B1318&amp;$W$13&amp;TEXT($C1318,"00")&amp;$W$14&amp;TEXT($P1318,"00")&amp;IF(LEN(U1318)&gt;=1,$W$15&amp;$U1318&amp;$W$16,"")&amp;$W$17&amp;$H1318</f>
        <v>第39号1982年03/01[541]:高令化特集（5）／西地7回／東地11</v>
      </c>
      <c r="G1318" s="40"/>
      <c r="H1318" s="43" t="s">
        <v>6869</v>
      </c>
      <c r="I1318" s="115" t="str">
        <f t="shared" ca="1" si="200"/>
        <v>.</v>
      </c>
      <c r="J1318" s="40" t="s">
        <v>1179</v>
      </c>
      <c r="K1318" s="40" t="s">
        <v>2152</v>
      </c>
      <c r="L1318" s="43"/>
      <c r="M1318" s="40"/>
      <c r="N1318" s="47">
        <v>1982</v>
      </c>
      <c r="O1318" s="47">
        <v>3</v>
      </c>
      <c r="P1318" s="47">
        <v>1</v>
      </c>
      <c r="Q1318" s="40" t="s">
        <v>2593</v>
      </c>
      <c r="R1318" s="40"/>
      <c r="S1318" s="48"/>
      <c r="T1318" s="48"/>
      <c r="U1318" s="31" t="str">
        <f t="shared" ca="1" si="205"/>
        <v>541</v>
      </c>
      <c r="V1318" s="45" t="str">
        <f t="shared" ref="V1318:V1385" ca="1" si="207">$H1318&amp;$F1318</f>
        <v>高令化特集（5）／西地7回／東地11第39号1982年03/01[541]:高令化特集（5）／西地7回／東地11</v>
      </c>
      <c r="W1318" s="51"/>
      <c r="X1318" s="88">
        <v>1308</v>
      </c>
      <c r="Y1318" s="65"/>
      <c r="Z1318" s="46"/>
    </row>
    <row r="1319" spans="1:26" ht="13.5" hidden="1" customHeight="1">
      <c r="A1319" s="29" t="str">
        <f t="shared" ca="1" si="201"/>
        <v>39</v>
      </c>
      <c r="B1319" s="32">
        <f t="shared" ca="1" si="202"/>
        <v>1982</v>
      </c>
      <c r="C1319" s="32">
        <f t="shared" ca="1" si="203"/>
        <v>3</v>
      </c>
      <c r="D1319" s="28">
        <v>1</v>
      </c>
      <c r="E1319" s="32">
        <f t="shared" ca="1" si="204"/>
        <v>541</v>
      </c>
      <c r="F1319" s="40" t="s">
        <v>7706</v>
      </c>
      <c r="G1319" s="40"/>
      <c r="H1319" s="43" t="s">
        <v>7693</v>
      </c>
      <c r="I1319" s="115" t="str">
        <f t="shared" ca="1" si="200"/>
        <v>.</v>
      </c>
      <c r="J1319" s="40" t="s">
        <v>7205</v>
      </c>
      <c r="K1319" s="40"/>
      <c r="L1319" s="43" t="s">
        <v>7086</v>
      </c>
      <c r="M1319" s="40" t="s">
        <v>1302</v>
      </c>
      <c r="N1319" s="47"/>
      <c r="O1319" s="47"/>
      <c r="P1319" s="47"/>
      <c r="Q1319" s="40"/>
      <c r="R1319" s="40"/>
      <c r="S1319" s="48"/>
      <c r="T1319" s="48"/>
      <c r="U1319" s="31" t="str">
        <f t="shared" ca="1" si="205"/>
        <v>541</v>
      </c>
      <c r="V1319" s="45" t="str">
        <f t="shared" si="207"/>
        <v>特集高齢化、高齢者、連載高令化特集　その5/6／KW：特集高齢化</v>
      </c>
      <c r="W1319" s="51"/>
      <c r="X1319" s="88">
        <v>1309</v>
      </c>
      <c r="Y1319" s="65"/>
      <c r="Z1319" s="46"/>
    </row>
    <row r="1320" spans="1:26" ht="13.5" hidden="1" customHeight="1">
      <c r="A1320" s="29" t="str">
        <f t="shared" ca="1" si="201"/>
        <v>39</v>
      </c>
      <c r="B1320" s="32">
        <f t="shared" ca="1" si="202"/>
        <v>1982</v>
      </c>
      <c r="C1320" s="32">
        <f t="shared" ca="1" si="203"/>
        <v>3</v>
      </c>
      <c r="D1320" s="28">
        <v>1</v>
      </c>
      <c r="E1320" s="32">
        <f t="shared" ca="1" si="204"/>
        <v>541</v>
      </c>
      <c r="F1320" s="40" t="s">
        <v>2594</v>
      </c>
      <c r="G1320" s="40" t="s">
        <v>2595</v>
      </c>
      <c r="H1320" s="43" t="s">
        <v>7671</v>
      </c>
      <c r="I1320" s="115" t="str">
        <f t="shared" ca="1" si="200"/>
        <v>.</v>
      </c>
      <c r="J1320" s="40" t="s">
        <v>7205</v>
      </c>
      <c r="K1320" s="40"/>
      <c r="L1320" s="43"/>
      <c r="M1320" s="40" t="s">
        <v>2303</v>
      </c>
      <c r="N1320" s="47"/>
      <c r="O1320" s="47"/>
      <c r="P1320" s="47"/>
      <c r="Q1320" s="40"/>
      <c r="R1320" s="40"/>
      <c r="S1320" s="48"/>
      <c r="T1320" s="48"/>
      <c r="U1320" s="31" t="str">
        <f t="shared" ca="1" si="205"/>
        <v>541</v>
      </c>
      <c r="V1320" s="45" t="str">
        <f t="shared" si="207"/>
        <v>特集高齢化、高齢者農村の老人問題をめぐって</v>
      </c>
      <c r="W1320" s="51"/>
      <c r="X1320" s="88">
        <v>1310</v>
      </c>
      <c r="Y1320" s="65"/>
      <c r="Z1320" s="46"/>
    </row>
    <row r="1321" spans="1:26" ht="13.5" hidden="1" customHeight="1">
      <c r="A1321" s="29" t="str">
        <f t="shared" ca="1" si="201"/>
        <v>39</v>
      </c>
      <c r="B1321" s="32">
        <f t="shared" ca="1" si="202"/>
        <v>1982</v>
      </c>
      <c r="C1321" s="32">
        <f t="shared" ca="1" si="203"/>
        <v>3</v>
      </c>
      <c r="D1321" s="28">
        <v>2</v>
      </c>
      <c r="E1321" s="32">
        <f t="shared" ca="1" si="204"/>
        <v>542</v>
      </c>
      <c r="F1321" s="40" t="s">
        <v>2596</v>
      </c>
      <c r="G1321" s="40" t="s">
        <v>2597</v>
      </c>
      <c r="H1321" s="43" t="s">
        <v>7671</v>
      </c>
      <c r="I1321" s="115" t="str">
        <f t="shared" ca="1" si="200"/>
        <v>.</v>
      </c>
      <c r="J1321" s="40" t="s">
        <v>7205</v>
      </c>
      <c r="K1321" s="40"/>
      <c r="L1321" s="43"/>
      <c r="M1321" s="40" t="s">
        <v>2303</v>
      </c>
      <c r="N1321" s="47"/>
      <c r="O1321" s="47"/>
      <c r="P1321" s="47"/>
      <c r="Q1321" s="40"/>
      <c r="R1321" s="40"/>
      <c r="S1321" s="48"/>
      <c r="T1321" s="48"/>
      <c r="U1321" s="31" t="str">
        <f t="shared" ca="1" si="205"/>
        <v>541</v>
      </c>
      <c r="V1321" s="45" t="str">
        <f t="shared" si="207"/>
        <v>特集高齢化、高齢者人格と老化</v>
      </c>
      <c r="W1321" s="51"/>
      <c r="X1321" s="88">
        <v>1311</v>
      </c>
      <c r="Y1321" s="65"/>
      <c r="Z1321" s="46"/>
    </row>
    <row r="1322" spans="1:26" ht="13.5" hidden="1" customHeight="1">
      <c r="A1322" s="29" t="str">
        <f t="shared" ca="1" si="201"/>
        <v>39</v>
      </c>
      <c r="B1322" s="32">
        <f t="shared" ca="1" si="202"/>
        <v>1982</v>
      </c>
      <c r="C1322" s="32">
        <f t="shared" ca="1" si="203"/>
        <v>3</v>
      </c>
      <c r="D1322" s="28">
        <v>3</v>
      </c>
      <c r="E1322" s="32">
        <f t="shared" ca="1" si="204"/>
        <v>543</v>
      </c>
      <c r="F1322" s="40" t="s">
        <v>2392</v>
      </c>
      <c r="G1322" s="40" t="s">
        <v>2598</v>
      </c>
      <c r="H1322" s="43" t="s">
        <v>7147</v>
      </c>
      <c r="I1322" s="115" t="str">
        <f t="shared" ca="1" si="200"/>
        <v>.</v>
      </c>
      <c r="J1322" s="40" t="s">
        <v>7205</v>
      </c>
      <c r="K1322" s="40"/>
      <c r="L1322" s="43" t="s">
        <v>2008</v>
      </c>
      <c r="M1322" s="40"/>
      <c r="N1322" s="47"/>
      <c r="O1322" s="47"/>
      <c r="P1322" s="47"/>
      <c r="Q1322" s="40"/>
      <c r="R1322" s="40"/>
      <c r="S1322" s="48"/>
      <c r="T1322" s="48"/>
      <c r="U1322" s="31" t="str">
        <f t="shared" ca="1" si="205"/>
        <v>541</v>
      </c>
      <c r="V1322" s="45" t="str">
        <f t="shared" si="207"/>
        <v>？働態の窓</v>
      </c>
      <c r="W1322" s="51"/>
      <c r="X1322" s="88">
        <v>1312</v>
      </c>
      <c r="Y1322" s="65"/>
      <c r="Z1322" s="46"/>
    </row>
    <row r="1323" spans="1:26" ht="13.5" hidden="1" customHeight="1">
      <c r="A1323" s="29" t="str">
        <f t="shared" ca="1" si="201"/>
        <v>39</v>
      </c>
      <c r="B1323" s="32">
        <f t="shared" ca="1" si="202"/>
        <v>1982</v>
      </c>
      <c r="C1323" s="32">
        <f t="shared" ca="1" si="203"/>
        <v>3</v>
      </c>
      <c r="D1323" s="28">
        <v>12</v>
      </c>
      <c r="E1323" s="32">
        <f t="shared" ca="1" si="204"/>
        <v>552</v>
      </c>
      <c r="F1323" s="28" t="str">
        <f>IF(RIGHT(L1323,1)=$W$24,"",M1323&amp;$W$25)&amp;J1323&amp;$W$22&amp;K1323&amp;IF(AND(LEN(N1323)&gt;0,LEN(N1323)&lt;4)," 第"&amp;N1323&amp;$W$21,N1323)&amp;$W$23&amp;O1323&amp;"/"&amp;P1323&amp;IF(RIGHT(L1323,1)=$W$24,"/"&amp;Q1323,"")&amp;"、"&amp;S1323&amp;"、"&amp;R1323&amp;IF(LEN(H1323)&gt;0,$W$27&amp;H1323,"")&amp;IF(RIGHT(L1323,1)=$W$24,"",$W$26)</f>
        <v>大会．西 第7回　1981/12/4-5、熊本市産業文化会館、熊本市</v>
      </c>
      <c r="G1323" s="40" t="s">
        <v>29</v>
      </c>
      <c r="H1323" s="41" t="s">
        <v>2820</v>
      </c>
      <c r="I1323" s="115" t="str">
        <f t="shared" ca="1" si="200"/>
        <v>.</v>
      </c>
      <c r="J1323" s="40" t="s">
        <v>252</v>
      </c>
      <c r="K1323" s="40" t="s">
        <v>1769</v>
      </c>
      <c r="L1323" s="40" t="s">
        <v>6942</v>
      </c>
      <c r="M1323" s="40" t="s">
        <v>2742</v>
      </c>
      <c r="N1323" s="47">
        <v>7</v>
      </c>
      <c r="O1323" s="47">
        <v>1981</v>
      </c>
      <c r="P1323" s="47">
        <v>12</v>
      </c>
      <c r="Q1323" s="40" t="s">
        <v>1743</v>
      </c>
      <c r="R1323" s="40" t="s">
        <v>1080</v>
      </c>
      <c r="S1323" s="48" t="s">
        <v>1744</v>
      </c>
      <c r="T1323" s="48"/>
      <c r="U1323" s="31" t="str">
        <f t="shared" ca="1" si="205"/>
        <v>541</v>
      </c>
      <c r="V1323" s="45" t="str">
        <f t="shared" si="207"/>
        <v>大会．西 第7回　1981/12/4-5、熊本市産業文化会館、熊本市</v>
      </c>
      <c r="W1323" s="51"/>
      <c r="X1323" s="88">
        <v>1313</v>
      </c>
      <c r="Y1323" s="65"/>
      <c r="Z1323" s="46"/>
    </row>
    <row r="1324" spans="1:26" ht="13.5" hidden="1" customHeight="1">
      <c r="A1324" s="29" t="str">
        <f t="shared" ca="1" si="201"/>
        <v>39</v>
      </c>
      <c r="B1324" s="32">
        <f t="shared" ca="1" si="202"/>
        <v>1982</v>
      </c>
      <c r="C1324" s="32">
        <f t="shared" ca="1" si="203"/>
        <v>3</v>
      </c>
      <c r="D1324" s="28">
        <v>12</v>
      </c>
      <c r="E1324" s="32">
        <f t="shared" ca="1" si="204"/>
        <v>552</v>
      </c>
      <c r="F1324" s="28" t="str">
        <f>M1324&amp;"（"&amp;J1324&amp;$W$19&amp;K1324&amp;IF(LEN(N1324)&gt;0," 第"&amp;N1324&amp;$W$21,"")&amp;" "&amp;O1324&amp;"/"&amp;P1324&amp;$W$20&amp;S1324&amp;IF(LEN(H1324)&gt;0,$W$19&amp;H1324,"")&amp;"）"</f>
        <v>抄録（大会/西 第7回 1981/12、熊本市産業文化会館）</v>
      </c>
      <c r="G1324" s="40" t="s">
        <v>1742</v>
      </c>
      <c r="H1324" s="43"/>
      <c r="I1324" s="115" t="str">
        <f t="shared" ca="1" si="200"/>
        <v>.</v>
      </c>
      <c r="J1324" s="40" t="s">
        <v>252</v>
      </c>
      <c r="K1324" s="40" t="s">
        <v>1769</v>
      </c>
      <c r="L1324" s="40" t="s">
        <v>6939</v>
      </c>
      <c r="M1324" s="40" t="s">
        <v>1486</v>
      </c>
      <c r="N1324" s="47">
        <v>7</v>
      </c>
      <c r="O1324" s="47">
        <v>1981</v>
      </c>
      <c r="P1324" s="47">
        <v>12</v>
      </c>
      <c r="Q1324" s="40" t="s">
        <v>1743</v>
      </c>
      <c r="R1324" s="40" t="s">
        <v>1080</v>
      </c>
      <c r="S1324" s="48" t="s">
        <v>1744</v>
      </c>
      <c r="T1324" s="48"/>
      <c r="U1324" s="31" t="str">
        <f t="shared" ca="1" si="205"/>
        <v>541</v>
      </c>
      <c r="V1324" s="45" t="str">
        <f t="shared" si="207"/>
        <v>抄録（大会/西 第7回 1981/12、熊本市産業文化会館）</v>
      </c>
      <c r="W1324" s="51"/>
      <c r="X1324" s="88">
        <v>1314</v>
      </c>
      <c r="Y1324" s="65"/>
      <c r="Z1324" s="46"/>
    </row>
    <row r="1325" spans="1:26" s="12" customFormat="1" ht="13.5" hidden="1" customHeight="1">
      <c r="A1325" s="18">
        <v>39</v>
      </c>
      <c r="B1325" s="15">
        <v>1982</v>
      </c>
      <c r="C1325" s="15">
        <v>3</v>
      </c>
      <c r="D1325" s="18">
        <v>4</v>
      </c>
      <c r="E1325" s="15">
        <v>544</v>
      </c>
      <c r="F1325" s="19" t="s">
        <v>3821</v>
      </c>
      <c r="G1325" s="16" t="s">
        <v>3822</v>
      </c>
      <c r="H1325" s="17"/>
      <c r="I1325" s="115" t="str">
        <f t="shared" ca="1" si="200"/>
        <v>.</v>
      </c>
      <c r="J1325" s="16" t="s">
        <v>2856</v>
      </c>
      <c r="K1325" s="16" t="s">
        <v>1769</v>
      </c>
      <c r="L1325" s="16" t="s">
        <v>2857</v>
      </c>
      <c r="M1325" s="16" t="s">
        <v>183</v>
      </c>
      <c r="N1325" s="15">
        <v>7</v>
      </c>
      <c r="O1325" s="15">
        <v>1981</v>
      </c>
      <c r="P1325" s="15">
        <v>12</v>
      </c>
      <c r="Q1325" s="18" t="s">
        <v>1743</v>
      </c>
      <c r="R1325" s="18" t="s">
        <v>1080</v>
      </c>
      <c r="S1325" s="54" t="s">
        <v>1744</v>
      </c>
      <c r="T1325" s="54"/>
      <c r="U1325" s="69">
        <v>541</v>
      </c>
      <c r="V1325" s="45" t="str">
        <f t="shared" si="207"/>
        <v>立位での身体動揺の速度について</v>
      </c>
      <c r="W1325" s="70"/>
      <c r="X1325" s="88">
        <v>1315</v>
      </c>
      <c r="Y1325" s="66"/>
      <c r="Z1325" s="16"/>
    </row>
    <row r="1326" spans="1:26" s="12" customFormat="1" ht="13.5" hidden="1" customHeight="1">
      <c r="A1326" s="18">
        <v>39</v>
      </c>
      <c r="B1326" s="15">
        <v>1982</v>
      </c>
      <c r="C1326" s="15">
        <v>3</v>
      </c>
      <c r="D1326" s="18">
        <v>4</v>
      </c>
      <c r="E1326" s="15">
        <v>544</v>
      </c>
      <c r="F1326" s="19" t="s">
        <v>3823</v>
      </c>
      <c r="G1326" s="16" t="s">
        <v>3824</v>
      </c>
      <c r="H1326" s="17"/>
      <c r="I1326" s="115" t="str">
        <f t="shared" ca="1" si="200"/>
        <v>.</v>
      </c>
      <c r="J1326" s="16" t="s">
        <v>2856</v>
      </c>
      <c r="K1326" s="16" t="s">
        <v>1769</v>
      </c>
      <c r="L1326" s="16" t="s">
        <v>2857</v>
      </c>
      <c r="M1326" s="16" t="s">
        <v>183</v>
      </c>
      <c r="N1326" s="15">
        <v>7</v>
      </c>
      <c r="O1326" s="15">
        <v>1981</v>
      </c>
      <c r="P1326" s="15">
        <v>12</v>
      </c>
      <c r="Q1326" s="18" t="s">
        <v>1743</v>
      </c>
      <c r="R1326" s="18" t="s">
        <v>1080</v>
      </c>
      <c r="S1326" s="54" t="s">
        <v>1744</v>
      </c>
      <c r="T1326" s="54"/>
      <c r="U1326" s="69">
        <v>541</v>
      </c>
      <c r="V1326" s="45" t="str">
        <f t="shared" si="207"/>
        <v>性行動発現機序におけるオピオイドペプタイドの役割</v>
      </c>
      <c r="W1326" s="70"/>
      <c r="X1326" s="88">
        <v>1316</v>
      </c>
      <c r="Y1326" s="66"/>
      <c r="Z1326" s="16"/>
    </row>
    <row r="1327" spans="1:26" s="12" customFormat="1" ht="13.5" hidden="1" customHeight="1">
      <c r="A1327" s="18">
        <v>39</v>
      </c>
      <c r="B1327" s="15">
        <v>1982</v>
      </c>
      <c r="C1327" s="15">
        <v>3</v>
      </c>
      <c r="D1327" s="18">
        <v>5</v>
      </c>
      <c r="E1327" s="15">
        <v>545</v>
      </c>
      <c r="F1327" s="19" t="s">
        <v>3825</v>
      </c>
      <c r="G1327" s="16" t="s">
        <v>3826</v>
      </c>
      <c r="H1327" s="17"/>
      <c r="I1327" s="115" t="str">
        <f t="shared" ca="1" si="200"/>
        <v>.</v>
      </c>
      <c r="J1327" s="16" t="s">
        <v>2856</v>
      </c>
      <c r="K1327" s="16" t="s">
        <v>1769</v>
      </c>
      <c r="L1327" s="16" t="s">
        <v>2857</v>
      </c>
      <c r="M1327" s="16" t="s">
        <v>183</v>
      </c>
      <c r="N1327" s="15">
        <v>7</v>
      </c>
      <c r="O1327" s="15">
        <v>1981</v>
      </c>
      <c r="P1327" s="15">
        <v>12</v>
      </c>
      <c r="Q1327" s="18" t="s">
        <v>1743</v>
      </c>
      <c r="R1327" s="18" t="s">
        <v>1080</v>
      </c>
      <c r="S1327" s="54" t="s">
        <v>1744</v>
      </c>
      <c r="T1327" s="54"/>
      <c r="U1327" s="69">
        <v>541</v>
      </c>
      <c r="V1327" s="45" t="str">
        <f t="shared" si="207"/>
        <v>老人の糖尿病に対する「寒の地獄」泉連浴の効果</v>
      </c>
      <c r="W1327" s="70"/>
      <c r="X1327" s="88">
        <v>1317</v>
      </c>
      <c r="Y1327" s="66"/>
      <c r="Z1327" s="16"/>
    </row>
    <row r="1328" spans="1:26" s="12" customFormat="1" ht="13.5" hidden="1" customHeight="1">
      <c r="A1328" s="18">
        <v>39</v>
      </c>
      <c r="B1328" s="15">
        <v>1982</v>
      </c>
      <c r="C1328" s="15">
        <v>3</v>
      </c>
      <c r="D1328" s="18">
        <v>5</v>
      </c>
      <c r="E1328" s="15">
        <v>545</v>
      </c>
      <c r="F1328" s="19" t="s">
        <v>3827</v>
      </c>
      <c r="G1328" s="16" t="s">
        <v>3828</v>
      </c>
      <c r="H1328" s="17"/>
      <c r="I1328" s="115" t="str">
        <f t="shared" ca="1" si="200"/>
        <v>.</v>
      </c>
      <c r="J1328" s="16" t="s">
        <v>2856</v>
      </c>
      <c r="K1328" s="16" t="s">
        <v>1769</v>
      </c>
      <c r="L1328" s="16" t="s">
        <v>2857</v>
      </c>
      <c r="M1328" s="16" t="s">
        <v>183</v>
      </c>
      <c r="N1328" s="15">
        <v>7</v>
      </c>
      <c r="O1328" s="15">
        <v>1981</v>
      </c>
      <c r="P1328" s="15">
        <v>12</v>
      </c>
      <c r="Q1328" s="18" t="s">
        <v>1743</v>
      </c>
      <c r="R1328" s="18" t="s">
        <v>1080</v>
      </c>
      <c r="S1328" s="54" t="s">
        <v>1744</v>
      </c>
      <c r="T1328" s="54"/>
      <c r="U1328" s="69">
        <v>541</v>
      </c>
      <c r="V1328" s="45" t="str">
        <f t="shared" si="207"/>
        <v>沖縄地域高令者群の代謝評価</v>
      </c>
      <c r="W1328" s="70"/>
      <c r="X1328" s="88">
        <v>1318</v>
      </c>
      <c r="Y1328" s="66"/>
      <c r="Z1328" s="16"/>
    </row>
    <row r="1329" spans="1:26" s="12" customFormat="1" ht="13.5" customHeight="1">
      <c r="A1329" s="18">
        <v>39</v>
      </c>
      <c r="B1329" s="15">
        <v>1982</v>
      </c>
      <c r="C1329" s="15">
        <v>3</v>
      </c>
      <c r="D1329" s="18">
        <v>5</v>
      </c>
      <c r="E1329" s="15">
        <v>545</v>
      </c>
      <c r="F1329" s="19" t="s">
        <v>3829</v>
      </c>
      <c r="G1329" s="16" t="s">
        <v>3830</v>
      </c>
      <c r="H1329" s="17"/>
      <c r="I1329" s="115" t="str">
        <f t="shared" ca="1" si="200"/>
        <v>●</v>
      </c>
      <c r="J1329" s="16" t="s">
        <v>2856</v>
      </c>
      <c r="K1329" s="16" t="s">
        <v>1769</v>
      </c>
      <c r="L1329" s="16" t="s">
        <v>2857</v>
      </c>
      <c r="M1329" s="16" t="s">
        <v>183</v>
      </c>
      <c r="N1329" s="15">
        <v>7</v>
      </c>
      <c r="O1329" s="15">
        <v>1981</v>
      </c>
      <c r="P1329" s="15">
        <v>12</v>
      </c>
      <c r="Q1329" s="18" t="s">
        <v>1743</v>
      </c>
      <c r="R1329" s="18" t="s">
        <v>1080</v>
      </c>
      <c r="S1329" s="54" t="s">
        <v>1744</v>
      </c>
      <c r="T1329" s="54"/>
      <c r="U1329" s="69">
        <v>541</v>
      </c>
      <c r="V1329" s="45" t="str">
        <f t="shared" si="207"/>
        <v>高温環境下での自転車作業における循環機能と末梢血管抵抗について</v>
      </c>
      <c r="W1329" s="70"/>
      <c r="X1329" s="88">
        <v>1319</v>
      </c>
      <c r="Y1329" s="66"/>
      <c r="Z1329" s="16"/>
    </row>
    <row r="1330" spans="1:26" s="12" customFormat="1" ht="13.5" hidden="1" customHeight="1">
      <c r="A1330" s="18">
        <v>39</v>
      </c>
      <c r="B1330" s="15">
        <v>1982</v>
      </c>
      <c r="C1330" s="15">
        <v>3</v>
      </c>
      <c r="D1330" s="18">
        <v>6</v>
      </c>
      <c r="E1330" s="15">
        <v>546</v>
      </c>
      <c r="F1330" s="19" t="s">
        <v>3831</v>
      </c>
      <c r="G1330" s="16" t="s">
        <v>3832</v>
      </c>
      <c r="H1330" s="17"/>
      <c r="I1330" s="115" t="str">
        <f t="shared" ca="1" si="200"/>
        <v>.</v>
      </c>
      <c r="J1330" s="16" t="s">
        <v>2856</v>
      </c>
      <c r="K1330" s="16" t="s">
        <v>1769</v>
      </c>
      <c r="L1330" s="16" t="s">
        <v>2857</v>
      </c>
      <c r="M1330" s="16" t="s">
        <v>183</v>
      </c>
      <c r="N1330" s="15">
        <v>7</v>
      </c>
      <c r="O1330" s="15">
        <v>1981</v>
      </c>
      <c r="P1330" s="15">
        <v>12</v>
      </c>
      <c r="Q1330" s="18" t="s">
        <v>1743</v>
      </c>
      <c r="R1330" s="18" t="s">
        <v>1080</v>
      </c>
      <c r="S1330" s="54" t="s">
        <v>1744</v>
      </c>
      <c r="T1330" s="54"/>
      <c r="U1330" s="69">
        <v>541</v>
      </c>
      <c r="V1330" s="45" t="str">
        <f t="shared" si="207"/>
        <v>異なる温熱環境下における最大下作業時の生理機能について</v>
      </c>
      <c r="W1330" s="70"/>
      <c r="X1330" s="88">
        <v>1320</v>
      </c>
      <c r="Y1330" s="66"/>
      <c r="Z1330" s="16"/>
    </row>
    <row r="1331" spans="1:26" s="12" customFormat="1" ht="13.5" hidden="1" customHeight="1">
      <c r="A1331" s="18">
        <v>39</v>
      </c>
      <c r="B1331" s="15">
        <v>1982</v>
      </c>
      <c r="C1331" s="15">
        <v>3</v>
      </c>
      <c r="D1331" s="18">
        <v>6</v>
      </c>
      <c r="E1331" s="15">
        <v>546</v>
      </c>
      <c r="F1331" s="19" t="s">
        <v>3833</v>
      </c>
      <c r="G1331" s="16" t="s">
        <v>3834</v>
      </c>
      <c r="H1331" s="17"/>
      <c r="I1331" s="115" t="str">
        <f t="shared" ca="1" si="200"/>
        <v>.</v>
      </c>
      <c r="J1331" s="16" t="s">
        <v>2856</v>
      </c>
      <c r="K1331" s="16" t="s">
        <v>1769</v>
      </c>
      <c r="L1331" s="16" t="s">
        <v>2857</v>
      </c>
      <c r="M1331" s="16" t="s">
        <v>183</v>
      </c>
      <c r="N1331" s="15">
        <v>7</v>
      </c>
      <c r="O1331" s="15">
        <v>1981</v>
      </c>
      <c r="P1331" s="15">
        <v>12</v>
      </c>
      <c r="Q1331" s="18" t="s">
        <v>1743</v>
      </c>
      <c r="R1331" s="18" t="s">
        <v>1080</v>
      </c>
      <c r="S1331" s="54" t="s">
        <v>1744</v>
      </c>
      <c r="T1331" s="54"/>
      <c r="U1331" s="69">
        <v>541</v>
      </c>
      <c r="V1331" s="45" t="str">
        <f t="shared" si="207"/>
        <v>高温急性暴露における安静時の発汗について</v>
      </c>
      <c r="W1331" s="70"/>
      <c r="X1331" s="88">
        <v>1321</v>
      </c>
      <c r="Y1331" s="66"/>
      <c r="Z1331" s="16"/>
    </row>
    <row r="1332" spans="1:26" s="12" customFormat="1" ht="13.5" hidden="1" customHeight="1">
      <c r="A1332" s="18">
        <v>39</v>
      </c>
      <c r="B1332" s="15">
        <v>1982</v>
      </c>
      <c r="C1332" s="15">
        <v>3</v>
      </c>
      <c r="D1332" s="18">
        <v>7</v>
      </c>
      <c r="E1332" s="15">
        <v>547</v>
      </c>
      <c r="F1332" s="19" t="s">
        <v>3835</v>
      </c>
      <c r="G1332" s="16" t="s">
        <v>3836</v>
      </c>
      <c r="H1332" s="17"/>
      <c r="I1332" s="115" t="str">
        <f t="shared" ca="1" si="200"/>
        <v>.</v>
      </c>
      <c r="J1332" s="16" t="s">
        <v>2856</v>
      </c>
      <c r="K1332" s="16" t="s">
        <v>1769</v>
      </c>
      <c r="L1332" s="16" t="s">
        <v>2857</v>
      </c>
      <c r="M1332" s="16" t="s">
        <v>183</v>
      </c>
      <c r="N1332" s="15">
        <v>7</v>
      </c>
      <c r="O1332" s="15">
        <v>1981</v>
      </c>
      <c r="P1332" s="15">
        <v>12</v>
      </c>
      <c r="Q1332" s="18" t="s">
        <v>1743</v>
      </c>
      <c r="R1332" s="18" t="s">
        <v>1080</v>
      </c>
      <c r="S1332" s="54" t="s">
        <v>1744</v>
      </c>
      <c r="T1332" s="54"/>
      <c r="U1332" s="69">
        <v>541</v>
      </c>
      <c r="V1332" s="45" t="str">
        <f t="shared" si="207"/>
        <v>尿中高分子物質の消長による運動選手持久性の評価</v>
      </c>
      <c r="W1332" s="70"/>
      <c r="X1332" s="88">
        <v>1322</v>
      </c>
      <c r="Y1332" s="66"/>
      <c r="Z1332" s="16"/>
    </row>
    <row r="1333" spans="1:26" s="12" customFormat="1" ht="13.5" hidden="1" customHeight="1">
      <c r="A1333" s="18">
        <v>39</v>
      </c>
      <c r="B1333" s="15">
        <v>1982</v>
      </c>
      <c r="C1333" s="15">
        <v>3</v>
      </c>
      <c r="D1333" s="18">
        <v>7</v>
      </c>
      <c r="E1333" s="15">
        <v>547</v>
      </c>
      <c r="F1333" s="19" t="s">
        <v>3837</v>
      </c>
      <c r="G1333" s="16" t="s">
        <v>2693</v>
      </c>
      <c r="H1333" s="17"/>
      <c r="I1333" s="115" t="str">
        <f t="shared" ca="1" si="200"/>
        <v>.</v>
      </c>
      <c r="J1333" s="16" t="s">
        <v>2856</v>
      </c>
      <c r="K1333" s="16" t="s">
        <v>1769</v>
      </c>
      <c r="L1333" s="16" t="s">
        <v>2857</v>
      </c>
      <c r="M1333" s="16" t="s">
        <v>183</v>
      </c>
      <c r="N1333" s="15">
        <v>7</v>
      </c>
      <c r="O1333" s="15">
        <v>1981</v>
      </c>
      <c r="P1333" s="15">
        <v>12</v>
      </c>
      <c r="Q1333" s="18" t="s">
        <v>1743</v>
      </c>
      <c r="R1333" s="18" t="s">
        <v>1080</v>
      </c>
      <c r="S1333" s="54" t="s">
        <v>1744</v>
      </c>
      <c r="T1333" s="54"/>
      <c r="U1333" s="69">
        <v>541</v>
      </c>
      <c r="V1333" s="45" t="str">
        <f t="shared" si="207"/>
        <v>滞洞生活時の生体反応</v>
      </c>
      <c r="W1333" s="70"/>
      <c r="X1333" s="88">
        <v>1323</v>
      </c>
      <c r="Y1333" s="66"/>
      <c r="Z1333" s="16"/>
    </row>
    <row r="1334" spans="1:26" s="12" customFormat="1" ht="13.5" hidden="1" customHeight="1">
      <c r="A1334" s="18">
        <v>39</v>
      </c>
      <c r="B1334" s="15">
        <v>1982</v>
      </c>
      <c r="C1334" s="15">
        <v>3</v>
      </c>
      <c r="D1334" s="18">
        <v>7</v>
      </c>
      <c r="E1334" s="15">
        <v>547</v>
      </c>
      <c r="F1334" s="19" t="s">
        <v>3838</v>
      </c>
      <c r="G1334" s="16" t="s">
        <v>3839</v>
      </c>
      <c r="H1334" s="17"/>
      <c r="I1334" s="115" t="str">
        <f t="shared" ca="1" si="200"/>
        <v>.</v>
      </c>
      <c r="J1334" s="16" t="s">
        <v>2856</v>
      </c>
      <c r="K1334" s="16" t="s">
        <v>1769</v>
      </c>
      <c r="L1334" s="16" t="s">
        <v>2857</v>
      </c>
      <c r="M1334" s="16" t="s">
        <v>183</v>
      </c>
      <c r="N1334" s="15">
        <v>7</v>
      </c>
      <c r="O1334" s="15">
        <v>1981</v>
      </c>
      <c r="P1334" s="15">
        <v>12</v>
      </c>
      <c r="Q1334" s="18" t="s">
        <v>1743</v>
      </c>
      <c r="R1334" s="18" t="s">
        <v>1080</v>
      </c>
      <c r="S1334" s="54" t="s">
        <v>1744</v>
      </c>
      <c r="T1334" s="54"/>
      <c r="U1334" s="69">
        <v>541</v>
      </c>
      <c r="V1334" s="45" t="str">
        <f t="shared" si="207"/>
        <v>肥満軽減にともなう健康度の変容</v>
      </c>
      <c r="W1334" s="70"/>
      <c r="X1334" s="88">
        <v>1324</v>
      </c>
      <c r="Y1334" s="66"/>
      <c r="Z1334" s="16"/>
    </row>
    <row r="1335" spans="1:26" s="12" customFormat="1" ht="13.5" hidden="1" customHeight="1">
      <c r="A1335" s="18">
        <v>39</v>
      </c>
      <c r="B1335" s="15">
        <v>1982</v>
      </c>
      <c r="C1335" s="15">
        <v>3</v>
      </c>
      <c r="D1335" s="18">
        <v>8</v>
      </c>
      <c r="E1335" s="15">
        <v>548</v>
      </c>
      <c r="F1335" s="19" t="s">
        <v>3840</v>
      </c>
      <c r="G1335" s="16" t="s">
        <v>3841</v>
      </c>
      <c r="H1335" s="17"/>
      <c r="I1335" s="115" t="str">
        <f t="shared" ca="1" si="200"/>
        <v>.</v>
      </c>
      <c r="J1335" s="16" t="s">
        <v>2856</v>
      </c>
      <c r="K1335" s="16" t="s">
        <v>1769</v>
      </c>
      <c r="L1335" s="16" t="s">
        <v>2857</v>
      </c>
      <c r="M1335" s="16" t="s">
        <v>183</v>
      </c>
      <c r="N1335" s="15">
        <v>7</v>
      </c>
      <c r="O1335" s="15">
        <v>1981</v>
      </c>
      <c r="P1335" s="15">
        <v>12</v>
      </c>
      <c r="Q1335" s="18" t="s">
        <v>1743</v>
      </c>
      <c r="R1335" s="18" t="s">
        <v>1080</v>
      </c>
      <c r="S1335" s="54" t="s">
        <v>1744</v>
      </c>
      <c r="T1335" s="54"/>
      <c r="U1335" s="69">
        <v>541</v>
      </c>
      <c r="V1335" s="45" t="str">
        <f t="shared" si="207"/>
        <v>肥満児教室における栄養と運動処方</v>
      </c>
      <c r="W1335" s="70"/>
      <c r="X1335" s="88">
        <v>1325</v>
      </c>
      <c r="Y1335" s="66"/>
      <c r="Z1335" s="16"/>
    </row>
    <row r="1336" spans="1:26" s="12" customFormat="1" ht="13.5" hidden="1" customHeight="1">
      <c r="A1336" s="18">
        <v>39</v>
      </c>
      <c r="B1336" s="15">
        <v>1982</v>
      </c>
      <c r="C1336" s="15">
        <v>3</v>
      </c>
      <c r="D1336" s="18">
        <v>8</v>
      </c>
      <c r="E1336" s="15">
        <v>548</v>
      </c>
      <c r="F1336" s="19" t="s">
        <v>3842</v>
      </c>
      <c r="G1336" s="16" t="s">
        <v>3843</v>
      </c>
      <c r="H1336" s="17"/>
      <c r="I1336" s="115" t="str">
        <f t="shared" ca="1" si="200"/>
        <v>.</v>
      </c>
      <c r="J1336" s="16" t="s">
        <v>2856</v>
      </c>
      <c r="K1336" s="16" t="s">
        <v>1769</v>
      </c>
      <c r="L1336" s="16" t="s">
        <v>2857</v>
      </c>
      <c r="M1336" s="16" t="s">
        <v>183</v>
      </c>
      <c r="N1336" s="15">
        <v>7</v>
      </c>
      <c r="O1336" s="15">
        <v>1981</v>
      </c>
      <c r="P1336" s="15">
        <v>12</v>
      </c>
      <c r="Q1336" s="18" t="s">
        <v>1743</v>
      </c>
      <c r="R1336" s="18" t="s">
        <v>1080</v>
      </c>
      <c r="S1336" s="54" t="s">
        <v>1744</v>
      </c>
      <c r="T1336" s="54"/>
      <c r="U1336" s="69">
        <v>541</v>
      </c>
      <c r="V1336" s="45" t="str">
        <f t="shared" si="207"/>
        <v>生活環境別にみた肥痩度分布曲線の型</v>
      </c>
      <c r="W1336" s="70"/>
      <c r="X1336" s="88">
        <v>1326</v>
      </c>
      <c r="Y1336" s="66"/>
      <c r="Z1336" s="16"/>
    </row>
    <row r="1337" spans="1:26" s="12" customFormat="1" ht="13.5" hidden="1" customHeight="1">
      <c r="A1337" s="18">
        <v>39</v>
      </c>
      <c r="B1337" s="15">
        <v>1982</v>
      </c>
      <c r="C1337" s="15">
        <v>3</v>
      </c>
      <c r="D1337" s="18">
        <v>8</v>
      </c>
      <c r="E1337" s="15">
        <v>548</v>
      </c>
      <c r="F1337" s="19" t="s">
        <v>3844</v>
      </c>
      <c r="G1337" s="16" t="s">
        <v>3845</v>
      </c>
      <c r="H1337" s="17"/>
      <c r="I1337" s="115" t="str">
        <f t="shared" ca="1" si="200"/>
        <v>.</v>
      </c>
      <c r="J1337" s="16" t="s">
        <v>2856</v>
      </c>
      <c r="K1337" s="16" t="s">
        <v>1769</v>
      </c>
      <c r="L1337" s="16" t="s">
        <v>2857</v>
      </c>
      <c r="M1337" s="16" t="s">
        <v>183</v>
      </c>
      <c r="N1337" s="15">
        <v>7</v>
      </c>
      <c r="O1337" s="15">
        <v>1981</v>
      </c>
      <c r="P1337" s="15">
        <v>12</v>
      </c>
      <c r="Q1337" s="18" t="s">
        <v>1743</v>
      </c>
      <c r="R1337" s="18" t="s">
        <v>1080</v>
      </c>
      <c r="S1337" s="54" t="s">
        <v>1744</v>
      </c>
      <c r="T1337" s="54"/>
      <c r="U1337" s="69">
        <v>541</v>
      </c>
      <c r="V1337" s="45" t="str">
        <f t="shared" si="207"/>
        <v>女子大学生の皮下脂肪厚の変化について－季節、栄養摂取および身体活動の影響について－</v>
      </c>
      <c r="W1337" s="70"/>
      <c r="X1337" s="88">
        <v>1327</v>
      </c>
      <c r="Y1337" s="66"/>
      <c r="Z1337" s="16"/>
    </row>
    <row r="1338" spans="1:26" s="12" customFormat="1" ht="13.5" hidden="1" customHeight="1">
      <c r="A1338" s="18">
        <v>39</v>
      </c>
      <c r="B1338" s="15">
        <v>1982</v>
      </c>
      <c r="C1338" s="15">
        <v>3</v>
      </c>
      <c r="D1338" s="18">
        <v>9</v>
      </c>
      <c r="E1338" s="15">
        <v>549</v>
      </c>
      <c r="F1338" s="19" t="s">
        <v>3846</v>
      </c>
      <c r="G1338" s="16" t="s">
        <v>3847</v>
      </c>
      <c r="H1338" s="17"/>
      <c r="I1338" s="115" t="str">
        <f t="shared" ca="1" si="200"/>
        <v>.</v>
      </c>
      <c r="J1338" s="16" t="s">
        <v>2856</v>
      </c>
      <c r="K1338" s="16" t="s">
        <v>1769</v>
      </c>
      <c r="L1338" s="16" t="s">
        <v>2857</v>
      </c>
      <c r="M1338" s="16" t="s">
        <v>183</v>
      </c>
      <c r="N1338" s="15">
        <v>7</v>
      </c>
      <c r="O1338" s="15">
        <v>1981</v>
      </c>
      <c r="P1338" s="15">
        <v>12</v>
      </c>
      <c r="Q1338" s="18" t="s">
        <v>1743</v>
      </c>
      <c r="R1338" s="18" t="s">
        <v>1080</v>
      </c>
      <c r="S1338" s="54" t="s">
        <v>1744</v>
      </c>
      <c r="T1338" s="54"/>
      <c r="U1338" s="69">
        <v>541</v>
      </c>
      <c r="V1338" s="45" t="str">
        <f t="shared" si="207"/>
        <v>女子における思春期の身長、体重の発育と初潮との関連について</v>
      </c>
      <c r="W1338" s="70"/>
      <c r="X1338" s="88">
        <v>1328</v>
      </c>
      <c r="Y1338" s="66"/>
      <c r="Z1338" s="16"/>
    </row>
    <row r="1339" spans="1:26" s="12" customFormat="1" ht="13.5" hidden="1" customHeight="1">
      <c r="A1339" s="18">
        <v>39</v>
      </c>
      <c r="B1339" s="15">
        <v>1982</v>
      </c>
      <c r="C1339" s="15">
        <v>3</v>
      </c>
      <c r="D1339" s="18">
        <v>9</v>
      </c>
      <c r="E1339" s="15">
        <v>549</v>
      </c>
      <c r="F1339" s="19" t="s">
        <v>3848</v>
      </c>
      <c r="G1339" s="16" t="s">
        <v>3849</v>
      </c>
      <c r="H1339" s="17"/>
      <c r="I1339" s="115" t="str">
        <f t="shared" ca="1" si="200"/>
        <v>.</v>
      </c>
      <c r="J1339" s="16" t="s">
        <v>2856</v>
      </c>
      <c r="K1339" s="16" t="s">
        <v>1769</v>
      </c>
      <c r="L1339" s="16" t="s">
        <v>2857</v>
      </c>
      <c r="M1339" s="16" t="s">
        <v>183</v>
      </c>
      <c r="N1339" s="15">
        <v>7</v>
      </c>
      <c r="O1339" s="15">
        <v>1981</v>
      </c>
      <c r="P1339" s="15">
        <v>12</v>
      </c>
      <c r="Q1339" s="18" t="s">
        <v>1743</v>
      </c>
      <c r="R1339" s="18" t="s">
        <v>1080</v>
      </c>
      <c r="S1339" s="54" t="s">
        <v>1744</v>
      </c>
      <c r="T1339" s="54"/>
      <c r="U1339" s="69">
        <v>541</v>
      </c>
      <c r="V1339" s="45" t="str">
        <f t="shared" si="207"/>
        <v>産前、産後における体力の推移－産褥体操が及ぼす体力の変化－</v>
      </c>
      <c r="W1339" s="70"/>
      <c r="X1339" s="88">
        <v>1329</v>
      </c>
      <c r="Y1339" s="66"/>
      <c r="Z1339" s="16"/>
    </row>
    <row r="1340" spans="1:26" s="12" customFormat="1" ht="13.5" hidden="1" customHeight="1">
      <c r="A1340" s="18">
        <v>39</v>
      </c>
      <c r="B1340" s="15">
        <v>1982</v>
      </c>
      <c r="C1340" s="15">
        <v>3</v>
      </c>
      <c r="D1340" s="18">
        <v>9</v>
      </c>
      <c r="E1340" s="15">
        <v>549</v>
      </c>
      <c r="F1340" s="19" t="s">
        <v>3850</v>
      </c>
      <c r="G1340" s="16" t="s">
        <v>3851</v>
      </c>
      <c r="H1340" s="17"/>
      <c r="I1340" s="115" t="str">
        <f t="shared" ca="1" si="200"/>
        <v>.</v>
      </c>
      <c r="J1340" s="16" t="s">
        <v>2856</v>
      </c>
      <c r="K1340" s="16" t="s">
        <v>1769</v>
      </c>
      <c r="L1340" s="16" t="s">
        <v>2857</v>
      </c>
      <c r="M1340" s="16" t="s">
        <v>183</v>
      </c>
      <c r="N1340" s="15">
        <v>7</v>
      </c>
      <c r="O1340" s="15">
        <v>1981</v>
      </c>
      <c r="P1340" s="15">
        <v>12</v>
      </c>
      <c r="Q1340" s="18" t="s">
        <v>1743</v>
      </c>
      <c r="R1340" s="18" t="s">
        <v>1080</v>
      </c>
      <c r="S1340" s="54" t="s">
        <v>1744</v>
      </c>
      <c r="T1340" s="54"/>
      <c r="U1340" s="69">
        <v>541</v>
      </c>
      <c r="V1340" s="45" t="str">
        <f t="shared" si="207"/>
        <v>MRM-1装置による入院患者体力の測定</v>
      </c>
      <c r="W1340" s="70"/>
      <c r="X1340" s="88">
        <v>1330</v>
      </c>
      <c r="Y1340" s="66"/>
      <c r="Z1340" s="16"/>
    </row>
    <row r="1341" spans="1:26" s="12" customFormat="1" ht="13.5" hidden="1" customHeight="1">
      <c r="A1341" s="18">
        <v>39</v>
      </c>
      <c r="B1341" s="15">
        <v>1982</v>
      </c>
      <c r="C1341" s="15">
        <v>3</v>
      </c>
      <c r="D1341" s="18">
        <v>10</v>
      </c>
      <c r="E1341" s="15">
        <v>550</v>
      </c>
      <c r="F1341" s="19" t="s">
        <v>3852</v>
      </c>
      <c r="G1341" s="16" t="s">
        <v>3845</v>
      </c>
      <c r="H1341" s="17"/>
      <c r="I1341" s="115" t="str">
        <f t="shared" ca="1" si="200"/>
        <v>.</v>
      </c>
      <c r="J1341" s="16" t="s">
        <v>2856</v>
      </c>
      <c r="K1341" s="16" t="s">
        <v>1769</v>
      </c>
      <c r="L1341" s="16" t="s">
        <v>2857</v>
      </c>
      <c r="M1341" s="16" t="s">
        <v>183</v>
      </c>
      <c r="N1341" s="15">
        <v>7</v>
      </c>
      <c r="O1341" s="15">
        <v>1981</v>
      </c>
      <c r="P1341" s="15">
        <v>12</v>
      </c>
      <c r="Q1341" s="18" t="s">
        <v>1743</v>
      </c>
      <c r="R1341" s="18" t="s">
        <v>1080</v>
      </c>
      <c r="S1341" s="54" t="s">
        <v>1744</v>
      </c>
      <c r="T1341" s="54"/>
      <c r="U1341" s="69">
        <v>541</v>
      </c>
      <c r="V1341" s="45" t="str">
        <f t="shared" si="207"/>
        <v>大学生の体力・運動能力の10年間の時代差</v>
      </c>
      <c r="W1341" s="70"/>
      <c r="X1341" s="88">
        <v>1331</v>
      </c>
      <c r="Y1341" s="66"/>
      <c r="Z1341" s="16"/>
    </row>
    <row r="1342" spans="1:26" s="12" customFormat="1" ht="13.5" hidden="1" customHeight="1">
      <c r="A1342" s="18">
        <v>39</v>
      </c>
      <c r="B1342" s="15">
        <v>1982</v>
      </c>
      <c r="C1342" s="15">
        <v>3</v>
      </c>
      <c r="D1342" s="18">
        <v>10</v>
      </c>
      <c r="E1342" s="15">
        <v>550</v>
      </c>
      <c r="F1342" s="19" t="s">
        <v>3853</v>
      </c>
      <c r="G1342" s="16" t="s">
        <v>1039</v>
      </c>
      <c r="H1342" s="17"/>
      <c r="I1342" s="115" t="str">
        <f t="shared" ca="1" si="200"/>
        <v>.</v>
      </c>
      <c r="J1342" s="16" t="s">
        <v>2856</v>
      </c>
      <c r="K1342" s="16" t="s">
        <v>1769</v>
      </c>
      <c r="L1342" s="16" t="s">
        <v>2857</v>
      </c>
      <c r="M1342" s="16" t="s">
        <v>183</v>
      </c>
      <c r="N1342" s="15">
        <v>7</v>
      </c>
      <c r="O1342" s="15">
        <v>1981</v>
      </c>
      <c r="P1342" s="15">
        <v>12</v>
      </c>
      <c r="Q1342" s="18" t="s">
        <v>1743</v>
      </c>
      <c r="R1342" s="18" t="s">
        <v>1080</v>
      </c>
      <c r="S1342" s="54" t="s">
        <v>1744</v>
      </c>
      <c r="T1342" s="54"/>
      <c r="U1342" s="69">
        <v>541</v>
      </c>
      <c r="V1342" s="45" t="str">
        <f t="shared" si="207"/>
        <v>単純作業におけるperformanceと生体負担の性差について</v>
      </c>
      <c r="W1342" s="70"/>
      <c r="X1342" s="88">
        <v>1332</v>
      </c>
      <c r="Y1342" s="66"/>
      <c r="Z1342" s="16"/>
    </row>
    <row r="1343" spans="1:26" s="12" customFormat="1" ht="13.5" hidden="1" customHeight="1">
      <c r="A1343" s="18">
        <v>39</v>
      </c>
      <c r="B1343" s="15">
        <v>1982</v>
      </c>
      <c r="C1343" s="15">
        <v>3</v>
      </c>
      <c r="D1343" s="18">
        <v>10</v>
      </c>
      <c r="E1343" s="15">
        <v>550</v>
      </c>
      <c r="F1343" s="19" t="s">
        <v>3854</v>
      </c>
      <c r="G1343" s="16" t="s">
        <v>3855</v>
      </c>
      <c r="H1343" s="17"/>
      <c r="I1343" s="115" t="str">
        <f t="shared" ca="1" si="200"/>
        <v>.</v>
      </c>
      <c r="J1343" s="16" t="s">
        <v>2856</v>
      </c>
      <c r="K1343" s="16" t="s">
        <v>1769</v>
      </c>
      <c r="L1343" s="16" t="s">
        <v>2857</v>
      </c>
      <c r="M1343" s="16" t="s">
        <v>183</v>
      </c>
      <c r="N1343" s="15">
        <v>7</v>
      </c>
      <c r="O1343" s="15">
        <v>1981</v>
      </c>
      <c r="P1343" s="15">
        <v>12</v>
      </c>
      <c r="Q1343" s="18" t="s">
        <v>1743</v>
      </c>
      <c r="R1343" s="18" t="s">
        <v>1080</v>
      </c>
      <c r="S1343" s="54" t="s">
        <v>1744</v>
      </c>
      <c r="T1343" s="54"/>
      <c r="U1343" s="69">
        <v>541</v>
      </c>
      <c r="V1343" s="45" t="str">
        <f t="shared" si="207"/>
        <v>24時間心電図から見た男女の日常生活におけるR-R間隔変動</v>
      </c>
      <c r="W1343" s="70"/>
      <c r="X1343" s="88">
        <v>1333</v>
      </c>
      <c r="Y1343" s="66"/>
      <c r="Z1343" s="16"/>
    </row>
    <row r="1344" spans="1:26" s="12" customFormat="1" ht="13.5" hidden="1" customHeight="1">
      <c r="A1344" s="18">
        <v>39</v>
      </c>
      <c r="B1344" s="15">
        <v>1982</v>
      </c>
      <c r="C1344" s="15">
        <v>3</v>
      </c>
      <c r="D1344" s="18">
        <v>11</v>
      </c>
      <c r="E1344" s="15">
        <v>551</v>
      </c>
      <c r="F1344" s="19" t="s">
        <v>3856</v>
      </c>
      <c r="G1344" s="16" t="s">
        <v>3845</v>
      </c>
      <c r="H1344" s="17"/>
      <c r="I1344" s="115" t="str">
        <f t="shared" ca="1" si="200"/>
        <v>.</v>
      </c>
      <c r="J1344" s="16" t="s">
        <v>2856</v>
      </c>
      <c r="K1344" s="16" t="s">
        <v>1769</v>
      </c>
      <c r="L1344" s="16" t="s">
        <v>2857</v>
      </c>
      <c r="M1344" s="16" t="s">
        <v>183</v>
      </c>
      <c r="N1344" s="15">
        <v>7</v>
      </c>
      <c r="O1344" s="15">
        <v>1981</v>
      </c>
      <c r="P1344" s="15">
        <v>12</v>
      </c>
      <c r="Q1344" s="18" t="s">
        <v>1743</v>
      </c>
      <c r="R1344" s="18" t="s">
        <v>1080</v>
      </c>
      <c r="S1344" s="54" t="s">
        <v>1744</v>
      </c>
      <c r="T1344" s="54"/>
      <c r="U1344" s="69">
        <v>541</v>
      </c>
      <c r="V1344" s="45" t="str">
        <f t="shared" si="207"/>
        <v>心拍水準からみた大学生の行動特性について</v>
      </c>
      <c r="W1344" s="70"/>
      <c r="X1344" s="88">
        <v>1334</v>
      </c>
      <c r="Y1344" s="66"/>
      <c r="Z1344" s="16"/>
    </row>
    <row r="1345" spans="1:26" s="12" customFormat="1" ht="13.5" hidden="1" customHeight="1">
      <c r="A1345" s="18">
        <v>39</v>
      </c>
      <c r="B1345" s="15">
        <v>1982</v>
      </c>
      <c r="C1345" s="15">
        <v>3</v>
      </c>
      <c r="D1345" s="18">
        <v>11</v>
      </c>
      <c r="E1345" s="15">
        <v>551</v>
      </c>
      <c r="F1345" s="19" t="s">
        <v>3857</v>
      </c>
      <c r="G1345" s="16" t="s">
        <v>3858</v>
      </c>
      <c r="H1345" s="17"/>
      <c r="I1345" s="115" t="str">
        <f t="shared" ca="1" si="200"/>
        <v>.</v>
      </c>
      <c r="J1345" s="16" t="s">
        <v>2856</v>
      </c>
      <c r="K1345" s="16" t="s">
        <v>1769</v>
      </c>
      <c r="L1345" s="16" t="s">
        <v>2857</v>
      </c>
      <c r="M1345" s="16" t="s">
        <v>183</v>
      </c>
      <c r="N1345" s="15">
        <v>7</v>
      </c>
      <c r="O1345" s="15">
        <v>1981</v>
      </c>
      <c r="P1345" s="15">
        <v>12</v>
      </c>
      <c r="Q1345" s="18" t="s">
        <v>1743</v>
      </c>
      <c r="R1345" s="18" t="s">
        <v>1080</v>
      </c>
      <c r="S1345" s="54" t="s">
        <v>1744</v>
      </c>
      <c r="T1345" s="54"/>
      <c r="U1345" s="69">
        <v>541</v>
      </c>
      <c r="V1345" s="45" t="str">
        <f t="shared" si="207"/>
        <v>女子学生の早縫い作業の疲労について</v>
      </c>
      <c r="W1345" s="70"/>
      <c r="X1345" s="88">
        <v>1335</v>
      </c>
      <c r="Y1345" s="66"/>
      <c r="Z1345" s="16"/>
    </row>
    <row r="1346" spans="1:26" s="12" customFormat="1" ht="13.5" customHeight="1">
      <c r="A1346" s="18">
        <v>39</v>
      </c>
      <c r="B1346" s="15">
        <v>1982</v>
      </c>
      <c r="C1346" s="15">
        <v>3</v>
      </c>
      <c r="D1346" s="18">
        <v>12</v>
      </c>
      <c r="E1346" s="15">
        <v>552</v>
      </c>
      <c r="F1346" s="19" t="s">
        <v>3859</v>
      </c>
      <c r="G1346" s="16" t="s">
        <v>3860</v>
      </c>
      <c r="H1346" s="17"/>
      <c r="I1346" s="115" t="str">
        <f t="shared" ca="1" si="200"/>
        <v>●</v>
      </c>
      <c r="J1346" s="16" t="s">
        <v>2856</v>
      </c>
      <c r="K1346" s="16" t="s">
        <v>1769</v>
      </c>
      <c r="L1346" s="16" t="s">
        <v>2857</v>
      </c>
      <c r="M1346" s="16" t="s">
        <v>183</v>
      </c>
      <c r="N1346" s="15">
        <v>7</v>
      </c>
      <c r="O1346" s="15">
        <v>1981</v>
      </c>
      <c r="P1346" s="15">
        <v>12</v>
      </c>
      <c r="Q1346" s="18" t="s">
        <v>1743</v>
      </c>
      <c r="R1346" s="18" t="s">
        <v>1080</v>
      </c>
      <c r="S1346" s="54" t="s">
        <v>1744</v>
      </c>
      <c r="T1346" s="54"/>
      <c r="U1346" s="69">
        <v>541</v>
      </c>
      <c r="V1346" s="45" t="str">
        <f t="shared" si="207"/>
        <v>テスト収縮を用いた静的筋作業の局所筋疲労の評価について</v>
      </c>
      <c r="W1346" s="70"/>
      <c r="X1346" s="88">
        <v>1336</v>
      </c>
      <c r="Y1346" s="66"/>
      <c r="Z1346" s="16"/>
    </row>
    <row r="1347" spans="1:26" s="12" customFormat="1" ht="13.5" hidden="1" customHeight="1">
      <c r="A1347" s="18">
        <v>39</v>
      </c>
      <c r="B1347" s="15">
        <v>1982</v>
      </c>
      <c r="C1347" s="15">
        <v>3</v>
      </c>
      <c r="D1347" s="18">
        <v>12</v>
      </c>
      <c r="E1347" s="15">
        <v>552</v>
      </c>
      <c r="F1347" s="19" t="s">
        <v>3861</v>
      </c>
      <c r="G1347" s="16" t="s">
        <v>3862</v>
      </c>
      <c r="H1347" s="17"/>
      <c r="I1347" s="115" t="str">
        <f t="shared" ca="1" si="200"/>
        <v>.</v>
      </c>
      <c r="J1347" s="16" t="s">
        <v>2856</v>
      </c>
      <c r="K1347" s="16" t="s">
        <v>1769</v>
      </c>
      <c r="L1347" s="16" t="s">
        <v>2857</v>
      </c>
      <c r="M1347" s="16" t="s">
        <v>183</v>
      </c>
      <c r="N1347" s="15">
        <v>7</v>
      </c>
      <c r="O1347" s="15">
        <v>1981</v>
      </c>
      <c r="P1347" s="15">
        <v>12</v>
      </c>
      <c r="Q1347" s="18" t="s">
        <v>1743</v>
      </c>
      <c r="R1347" s="18" t="s">
        <v>1080</v>
      </c>
      <c r="S1347" s="54" t="s">
        <v>1744</v>
      </c>
      <c r="T1347" s="54"/>
      <c r="U1347" s="69">
        <v>541</v>
      </c>
      <c r="V1347" s="45" t="str">
        <f t="shared" si="207"/>
        <v>トレーニングとシステム論</v>
      </c>
      <c r="W1347" s="70"/>
      <c r="X1347" s="88">
        <v>1337</v>
      </c>
      <c r="Y1347" s="66"/>
      <c r="Z1347" s="16"/>
    </row>
    <row r="1348" spans="1:26" ht="13.5" hidden="1" customHeight="1">
      <c r="A1348" s="29">
        <f t="shared" ref="A1348:A1355" ca="1" si="208">IF(LEN($J1348)&gt;0,IF($J1348="●",K1348,OFFSET(A1348,IF(LEN(OFFSET(A1348,-1,0))&gt;=1,-1,-2),0)),"")</f>
        <v>39</v>
      </c>
      <c r="B1348" s="32">
        <f t="shared" ref="B1348:C1355" ca="1" si="209">IF(LEN($J1348)&gt;0,IF($J1348="●",N1348,OFFSET(B1348,IF(LEN(OFFSET(B1348,-1,0))&gt;=1,-1,-2),0)),"")</f>
        <v>1982</v>
      </c>
      <c r="C1348" s="32">
        <f t="shared" ca="1" si="209"/>
        <v>3</v>
      </c>
      <c r="D1348" s="28">
        <v>12</v>
      </c>
      <c r="E1348" s="32">
        <f t="shared" ref="E1348:E1355" ca="1" si="210">IF(LEN($J1348)&gt;0,IF($J1348="●",U1348,IF(LEN(D1348)&gt;0,U1348+D1348-1,"")),"")</f>
        <v>552</v>
      </c>
      <c r="F1348" s="40" t="s">
        <v>1745</v>
      </c>
      <c r="G1348" s="40" t="s">
        <v>6969</v>
      </c>
      <c r="H1348" s="43"/>
      <c r="I1348" s="115" t="str">
        <f t="shared" ca="1" si="200"/>
        <v>.</v>
      </c>
      <c r="J1348" s="40" t="s">
        <v>2164</v>
      </c>
      <c r="K1348" s="40" t="s">
        <v>1769</v>
      </c>
      <c r="L1348" s="16" t="s">
        <v>7004</v>
      </c>
      <c r="M1348" s="40" t="s">
        <v>1302</v>
      </c>
      <c r="N1348" s="47">
        <v>7</v>
      </c>
      <c r="O1348" s="47">
        <v>1981</v>
      </c>
      <c r="P1348" s="47">
        <v>12</v>
      </c>
      <c r="Q1348" s="40" t="s">
        <v>1743</v>
      </c>
      <c r="R1348" s="40" t="s">
        <v>1080</v>
      </c>
      <c r="S1348" s="53" t="s">
        <v>1744</v>
      </c>
      <c r="T1348" s="53"/>
      <c r="U1348" s="31">
        <f t="shared" ref="U1348:U1355" ca="1" si="211">IF(LEN($J1348)&gt;0,IF($J1348="●",Q1348,OFFSET(U1348,IF(LEN(OFFSET(U1348,-1,0))&gt;=1,-1,-2),0)),"")</f>
        <v>541</v>
      </c>
      <c r="V1348" s="45" t="str">
        <f t="shared" si="207"/>
        <v>異常環境下の生体機能</v>
      </c>
      <c r="W1348" s="51"/>
      <c r="X1348" s="88">
        <v>1338</v>
      </c>
      <c r="Y1348" s="65"/>
      <c r="Z1348" s="46"/>
    </row>
    <row r="1349" spans="1:26" ht="13.5" hidden="1" customHeight="1">
      <c r="A1349" s="29">
        <f t="shared" ca="1" si="208"/>
        <v>39</v>
      </c>
      <c r="B1349" s="32">
        <f t="shared" ca="1" si="209"/>
        <v>1982</v>
      </c>
      <c r="C1349" s="32">
        <f t="shared" ca="1" si="209"/>
        <v>3</v>
      </c>
      <c r="D1349" s="28">
        <v>12</v>
      </c>
      <c r="E1349" s="32">
        <f t="shared" ca="1" si="210"/>
        <v>552</v>
      </c>
      <c r="F1349" s="40" t="s">
        <v>1746</v>
      </c>
      <c r="G1349" s="40" t="s">
        <v>1747</v>
      </c>
      <c r="H1349" s="43" t="s">
        <v>1745</v>
      </c>
      <c r="I1349" s="115" t="str">
        <f t="shared" ca="1" si="200"/>
        <v>.</v>
      </c>
      <c r="J1349" s="40" t="s">
        <v>2164</v>
      </c>
      <c r="K1349" s="40" t="s">
        <v>1769</v>
      </c>
      <c r="L1349" s="40" t="s">
        <v>2918</v>
      </c>
      <c r="M1349" s="40" t="s">
        <v>1486</v>
      </c>
      <c r="N1349" s="47">
        <v>7</v>
      </c>
      <c r="O1349" s="47">
        <v>1981</v>
      </c>
      <c r="P1349" s="47">
        <v>12</v>
      </c>
      <c r="Q1349" s="40" t="s">
        <v>1743</v>
      </c>
      <c r="R1349" s="40" t="s">
        <v>1080</v>
      </c>
      <c r="S1349" s="53" t="s">
        <v>1744</v>
      </c>
      <c r="T1349" s="53"/>
      <c r="U1349" s="31">
        <f t="shared" ca="1" si="211"/>
        <v>541</v>
      </c>
      <c r="V1349" s="45" t="str">
        <f t="shared" si="207"/>
        <v>異常環境下の生体機能高温環境</v>
      </c>
      <c r="W1349" s="51"/>
      <c r="X1349" s="88">
        <v>1339</v>
      </c>
      <c r="Y1349" s="65"/>
      <c r="Z1349" s="46"/>
    </row>
    <row r="1350" spans="1:26" ht="13.5" hidden="1" customHeight="1">
      <c r="A1350" s="29">
        <f t="shared" ca="1" si="208"/>
        <v>39</v>
      </c>
      <c r="B1350" s="32">
        <f t="shared" ca="1" si="209"/>
        <v>1982</v>
      </c>
      <c r="C1350" s="32">
        <f t="shared" ca="1" si="209"/>
        <v>3</v>
      </c>
      <c r="D1350" s="28">
        <v>13</v>
      </c>
      <c r="E1350" s="32">
        <f t="shared" ca="1" si="210"/>
        <v>553</v>
      </c>
      <c r="F1350" s="40" t="s">
        <v>1748</v>
      </c>
      <c r="G1350" s="40" t="s">
        <v>1749</v>
      </c>
      <c r="H1350" s="43" t="s">
        <v>1745</v>
      </c>
      <c r="I1350" s="115" t="str">
        <f t="shared" ca="1" si="200"/>
        <v>.</v>
      </c>
      <c r="J1350" s="40" t="s">
        <v>2164</v>
      </c>
      <c r="K1350" s="40" t="s">
        <v>1769</v>
      </c>
      <c r="L1350" s="40" t="s">
        <v>2918</v>
      </c>
      <c r="M1350" s="40" t="s">
        <v>1486</v>
      </c>
      <c r="N1350" s="47">
        <v>7</v>
      </c>
      <c r="O1350" s="47">
        <v>1981</v>
      </c>
      <c r="P1350" s="47">
        <v>12</v>
      </c>
      <c r="Q1350" s="40" t="s">
        <v>1743</v>
      </c>
      <c r="R1350" s="40" t="s">
        <v>1080</v>
      </c>
      <c r="S1350" s="53" t="s">
        <v>1744</v>
      </c>
      <c r="T1350" s="53"/>
      <c r="U1350" s="31">
        <f t="shared" ca="1" si="211"/>
        <v>541</v>
      </c>
      <c r="V1350" s="45" t="str">
        <f t="shared" si="207"/>
        <v>異常環境下の生体機能低温・低圧環境</v>
      </c>
      <c r="W1350" s="51"/>
      <c r="X1350" s="88">
        <v>1340</v>
      </c>
      <c r="Y1350" s="65"/>
      <c r="Z1350" s="46"/>
    </row>
    <row r="1351" spans="1:26" ht="13.5" hidden="1" customHeight="1">
      <c r="A1351" s="29">
        <f t="shared" ca="1" si="208"/>
        <v>39</v>
      </c>
      <c r="B1351" s="32">
        <f t="shared" ca="1" si="209"/>
        <v>1982</v>
      </c>
      <c r="C1351" s="32">
        <f t="shared" ca="1" si="209"/>
        <v>3</v>
      </c>
      <c r="D1351" s="28">
        <v>13</v>
      </c>
      <c r="E1351" s="32">
        <f t="shared" ca="1" si="210"/>
        <v>553</v>
      </c>
      <c r="F1351" s="40" t="s">
        <v>1750</v>
      </c>
      <c r="G1351" s="40" t="s">
        <v>1751</v>
      </c>
      <c r="H1351" s="43" t="s">
        <v>1745</v>
      </c>
      <c r="I1351" s="115" t="str">
        <f t="shared" ca="1" si="200"/>
        <v>.</v>
      </c>
      <c r="J1351" s="40" t="s">
        <v>2164</v>
      </c>
      <c r="K1351" s="40" t="s">
        <v>1769</v>
      </c>
      <c r="L1351" s="40" t="s">
        <v>2918</v>
      </c>
      <c r="M1351" s="40" t="s">
        <v>1486</v>
      </c>
      <c r="N1351" s="47">
        <v>7</v>
      </c>
      <c r="O1351" s="47">
        <v>1981</v>
      </c>
      <c r="P1351" s="47">
        <v>12</v>
      </c>
      <c r="Q1351" s="40" t="s">
        <v>1743</v>
      </c>
      <c r="R1351" s="40" t="s">
        <v>1080</v>
      </c>
      <c r="S1351" s="53" t="s">
        <v>1744</v>
      </c>
      <c r="T1351" s="53"/>
      <c r="U1351" s="31">
        <f t="shared" ca="1" si="211"/>
        <v>541</v>
      </c>
      <c r="V1351" s="45" t="str">
        <f t="shared" si="207"/>
        <v>異常環境下の生体機能高圧環境</v>
      </c>
      <c r="W1351" s="51"/>
      <c r="X1351" s="88">
        <v>1341</v>
      </c>
      <c r="Y1351" s="65"/>
      <c r="Z1351" s="46"/>
    </row>
    <row r="1352" spans="1:26" ht="13.5" hidden="1" customHeight="1">
      <c r="A1352" s="29">
        <f t="shared" ca="1" si="208"/>
        <v>39</v>
      </c>
      <c r="B1352" s="32">
        <f t="shared" ca="1" si="209"/>
        <v>1982</v>
      </c>
      <c r="C1352" s="32">
        <f t="shared" ca="1" si="209"/>
        <v>3</v>
      </c>
      <c r="D1352" s="28">
        <v>13</v>
      </c>
      <c r="E1352" s="32">
        <f t="shared" ca="1" si="210"/>
        <v>553</v>
      </c>
      <c r="F1352" s="28" t="str">
        <f>IF(RIGHT(L1352,1)=$W$24,"",M1352&amp;$W$25)&amp;J1352&amp;$W$22&amp;K1352&amp;IF(AND(LEN(N1352)&gt;0,LEN(N1352)&lt;4)," 第"&amp;N1352&amp;$W$21,N1352)&amp;$W$23&amp;O1352&amp;"/"&amp;P1352&amp;IF(RIGHT(L1352,1)=$W$24,"/"&amp;Q1352,"")&amp;"、"&amp;S1352&amp;"、"&amp;R1352&amp;IF(LEN(H1352)&gt;0,$W$27&amp;H1352,"")&amp;IF(RIGHT(L1352,1)=$W$24,"",$W$26)</f>
        <v>開催記(大会．西 第7回　1981/12、熊本市産業文化会館、熊本市)</v>
      </c>
      <c r="G1352" s="40" t="s">
        <v>314</v>
      </c>
      <c r="H1352" s="41" t="s">
        <v>2820</v>
      </c>
      <c r="I1352" s="115" t="str">
        <f t="shared" ca="1" si="200"/>
        <v>.</v>
      </c>
      <c r="J1352" s="40" t="s">
        <v>252</v>
      </c>
      <c r="K1352" s="40" t="s">
        <v>1769</v>
      </c>
      <c r="L1352" s="40" t="s">
        <v>6949</v>
      </c>
      <c r="M1352" s="40" t="s">
        <v>313</v>
      </c>
      <c r="N1352" s="47">
        <v>7</v>
      </c>
      <c r="O1352" s="47">
        <v>1981</v>
      </c>
      <c r="P1352" s="47">
        <v>12</v>
      </c>
      <c r="Q1352" s="40" t="s">
        <v>1743</v>
      </c>
      <c r="R1352" s="40" t="s">
        <v>1080</v>
      </c>
      <c r="S1352" s="48" t="s">
        <v>1744</v>
      </c>
      <c r="T1352" s="48"/>
      <c r="U1352" s="31">
        <f t="shared" ca="1" si="211"/>
        <v>541</v>
      </c>
      <c r="V1352" s="45" t="str">
        <f t="shared" si="207"/>
        <v>開催記(大会．西 第7回　1981/12、熊本市産業文化会館、熊本市)</v>
      </c>
      <c r="W1352" s="51"/>
      <c r="X1352" s="88">
        <v>1342</v>
      </c>
      <c r="Y1352" s="65"/>
      <c r="Z1352" s="46"/>
    </row>
    <row r="1353" spans="1:26" ht="13.5" hidden="1" customHeight="1">
      <c r="A1353" s="29">
        <f t="shared" ca="1" si="208"/>
        <v>39</v>
      </c>
      <c r="B1353" s="32">
        <f t="shared" ca="1" si="209"/>
        <v>1982</v>
      </c>
      <c r="C1353" s="32">
        <f t="shared" ca="1" si="209"/>
        <v>3</v>
      </c>
      <c r="D1353" s="28">
        <v>13</v>
      </c>
      <c r="E1353" s="32">
        <f t="shared" ca="1" si="210"/>
        <v>553</v>
      </c>
      <c r="F1353" s="40" t="s">
        <v>1752</v>
      </c>
      <c r="G1353" s="40" t="s">
        <v>1753</v>
      </c>
      <c r="H1353" s="43"/>
      <c r="I1353" s="115" t="str">
        <f t="shared" ca="1" si="200"/>
        <v>.</v>
      </c>
      <c r="J1353" s="40" t="s">
        <v>252</v>
      </c>
      <c r="K1353" s="40" t="s">
        <v>1769</v>
      </c>
      <c r="L1353" s="40" t="s">
        <v>313</v>
      </c>
      <c r="M1353" s="40" t="s">
        <v>7616</v>
      </c>
      <c r="N1353" s="47">
        <v>7</v>
      </c>
      <c r="O1353" s="47">
        <v>1981</v>
      </c>
      <c r="P1353" s="47">
        <v>12</v>
      </c>
      <c r="Q1353" s="40" t="s">
        <v>1743</v>
      </c>
      <c r="R1353" s="40" t="s">
        <v>1080</v>
      </c>
      <c r="S1353" s="48" t="s">
        <v>1744</v>
      </c>
      <c r="T1353" s="48"/>
      <c r="U1353" s="31">
        <f t="shared" ca="1" si="211"/>
        <v>541</v>
      </c>
      <c r="V1353" s="45" t="str">
        <f t="shared" si="207"/>
        <v>西日本地方会第7回大会に参加して</v>
      </c>
      <c r="W1353" s="51"/>
      <c r="X1353" s="88">
        <v>1343</v>
      </c>
      <c r="Y1353" s="65"/>
      <c r="Z1353" s="46"/>
    </row>
    <row r="1354" spans="1:26" ht="13.5" hidden="1" customHeight="1">
      <c r="A1354" s="29">
        <f t="shared" ca="1" si="208"/>
        <v>39</v>
      </c>
      <c r="B1354" s="32">
        <f t="shared" ca="1" si="209"/>
        <v>1982</v>
      </c>
      <c r="C1354" s="32">
        <f t="shared" ca="1" si="209"/>
        <v>3</v>
      </c>
      <c r="D1354" s="28">
        <v>14</v>
      </c>
      <c r="E1354" s="32">
        <f t="shared" ca="1" si="210"/>
        <v>554</v>
      </c>
      <c r="F1354" s="28" t="str">
        <f>IF(RIGHT(L1354,1)=$W$24,"",M1354&amp;$W$25)&amp;J1354&amp;$W$22&amp;K1354&amp;IF(AND(LEN(N1354)&gt;0,LEN(N1354)&lt;4)," 第"&amp;N1354&amp;$W$21,N1354)&amp;$W$23&amp;O1354&amp;"/"&amp;P1354&amp;IF(RIGHT(L1354,1)=$W$24,"/"&amp;Q1354,"")&amp;"、"&amp;S1354&amp;"、"&amp;R1354&amp;IF(LEN(H1354)&gt;0,$W$27&amp;H1354,"")&amp;IF(RIGHT(L1354,1)=$W$24,"",$W$26)</f>
        <v>大会．東 第11回　1982/1/9、中央大学文学部、</v>
      </c>
      <c r="G1354" s="40" t="s">
        <v>1486</v>
      </c>
      <c r="H1354" s="41" t="s">
        <v>2820</v>
      </c>
      <c r="I1354" s="115" t="str">
        <f t="shared" ca="1" si="200"/>
        <v>.</v>
      </c>
      <c r="J1354" s="40" t="s">
        <v>252</v>
      </c>
      <c r="K1354" s="40" t="s">
        <v>1185</v>
      </c>
      <c r="L1354" s="40" t="s">
        <v>6942</v>
      </c>
      <c r="M1354" s="40" t="s">
        <v>2742</v>
      </c>
      <c r="N1354" s="47">
        <v>11</v>
      </c>
      <c r="O1354" s="47">
        <v>1982</v>
      </c>
      <c r="P1354" s="47">
        <v>1</v>
      </c>
      <c r="Q1354" s="40" t="s">
        <v>1249</v>
      </c>
      <c r="R1354" s="40"/>
      <c r="S1354" s="48" t="s">
        <v>1755</v>
      </c>
      <c r="T1354" s="48"/>
      <c r="U1354" s="31">
        <f t="shared" ca="1" si="211"/>
        <v>541</v>
      </c>
      <c r="V1354" s="45" t="str">
        <f t="shared" si="207"/>
        <v>大会．東 第11回　1982/1/9、中央大学文学部、</v>
      </c>
      <c r="W1354" s="51"/>
      <c r="X1354" s="88">
        <v>1344</v>
      </c>
      <c r="Y1354" s="65"/>
      <c r="Z1354" s="46"/>
    </row>
    <row r="1355" spans="1:26" ht="13.5" hidden="1" customHeight="1">
      <c r="A1355" s="29">
        <f t="shared" ca="1" si="208"/>
        <v>39</v>
      </c>
      <c r="B1355" s="32">
        <f t="shared" ca="1" si="209"/>
        <v>1982</v>
      </c>
      <c r="C1355" s="32">
        <f t="shared" ca="1" si="209"/>
        <v>3</v>
      </c>
      <c r="D1355" s="28">
        <v>14</v>
      </c>
      <c r="E1355" s="32">
        <f t="shared" ca="1" si="210"/>
        <v>554</v>
      </c>
      <c r="F1355" s="28" t="str">
        <f>M1355&amp;"（"&amp;J1355&amp;$W$19&amp;K1355&amp;IF(LEN(N1355)&gt;0," 第"&amp;N1355&amp;$W$21,"")&amp;" "&amp;O1355&amp;"/"&amp;P1355&amp;$W$20&amp;S1355&amp;IF(LEN(H1355)&gt;0,$W$19&amp;H1355,"")&amp;"）"</f>
        <v>抄録（大会/東 第11回 1982/1、中央大学文学部）</v>
      </c>
      <c r="G1355" s="40" t="s">
        <v>1754</v>
      </c>
      <c r="H1355" s="43"/>
      <c r="I1355" s="115" t="str">
        <f t="shared" ca="1" si="200"/>
        <v>.</v>
      </c>
      <c r="J1355" s="40" t="s">
        <v>252</v>
      </c>
      <c r="K1355" s="40" t="s">
        <v>1185</v>
      </c>
      <c r="L1355" s="40" t="s">
        <v>6939</v>
      </c>
      <c r="M1355" s="40" t="s">
        <v>1486</v>
      </c>
      <c r="N1355" s="47">
        <v>11</v>
      </c>
      <c r="O1355" s="47">
        <v>1982</v>
      </c>
      <c r="P1355" s="47">
        <v>1</v>
      </c>
      <c r="Q1355" s="40" t="s">
        <v>1249</v>
      </c>
      <c r="R1355" s="40"/>
      <c r="S1355" s="48" t="s">
        <v>1755</v>
      </c>
      <c r="T1355" s="48"/>
      <c r="U1355" s="31">
        <f t="shared" ca="1" si="211"/>
        <v>541</v>
      </c>
      <c r="V1355" s="45" t="str">
        <f t="shared" si="207"/>
        <v>抄録（大会/東 第11回 1982/1、中央大学文学部）</v>
      </c>
      <c r="W1355" s="51"/>
      <c r="X1355" s="88">
        <v>1345</v>
      </c>
      <c r="Y1355" s="65"/>
      <c r="Z1355" s="46"/>
    </row>
    <row r="1356" spans="1:26" s="12" customFormat="1" ht="13.5" hidden="1" customHeight="1">
      <c r="A1356" s="18">
        <v>39</v>
      </c>
      <c r="B1356" s="15">
        <v>1982</v>
      </c>
      <c r="C1356" s="15">
        <v>3</v>
      </c>
      <c r="D1356" s="18">
        <v>14</v>
      </c>
      <c r="E1356" s="15">
        <v>554</v>
      </c>
      <c r="F1356" s="19" t="s">
        <v>3802</v>
      </c>
      <c r="G1356" s="16" t="s">
        <v>3803</v>
      </c>
      <c r="H1356" s="17"/>
      <c r="I1356" s="115" t="str">
        <f t="shared" ref="I1356:I1419" ca="1" si="212">IF(OR($S$1,IF($N$2,OFFSET($O$2,0,ISERROR(FIND($F$2,OFFSET($G1356,0,$T$2)))+$S$2),0)+IF($N$3,OFFSET($O$3,0,ISERROR(FIND($F$3,OFFSET($G1356,0,$T$3)))+$S$3),0)+IF($N$4,OFFSET($O$4,0,ISERROR(FIND($F$4,OFFSET($G1356,0,$T$4)))+$S$4),0)+IF($N$5,OFFSET($O$5,0,ISERROR(FIND($F$5,OFFSET($G1356,0,$T$5)))+$S$5),0)+IF($N$6,OFFSET($O$6,0,ISERROR(FIND($F$6,OFFSET($G1356,0,$T$6)))+$S$6),0)+IF($N$7,OFFSET($O$7,0,ISERROR(FIND($F$7,OFFSET($G1356,0,$T$7)))+$S$7),0)+IF($N$8,OFFSET($O$8,0,ISERROR(FIND($F$8,OFFSET($G1356,0,$T$8)))+$S$8),0)&gt;$Y$1),$W$28,$W$29)</f>
        <v>.</v>
      </c>
      <c r="J1356" s="16" t="s">
        <v>2856</v>
      </c>
      <c r="K1356" s="16" t="s">
        <v>1185</v>
      </c>
      <c r="L1356" s="16" t="s">
        <v>2857</v>
      </c>
      <c r="M1356" s="16" t="s">
        <v>183</v>
      </c>
      <c r="N1356" s="15">
        <v>11</v>
      </c>
      <c r="O1356" s="15">
        <v>1982</v>
      </c>
      <c r="P1356" s="15">
        <v>1</v>
      </c>
      <c r="Q1356" s="18" t="s">
        <v>1249</v>
      </c>
      <c r="R1356" s="18" t="s">
        <v>804</v>
      </c>
      <c r="S1356" s="54" t="s">
        <v>1755</v>
      </c>
      <c r="T1356" s="54"/>
      <c r="U1356" s="69">
        <v>541</v>
      </c>
      <c r="V1356" s="45" t="str">
        <f t="shared" si="207"/>
        <v>運動時の体温上昇と皮下脂肪厚との関連について</v>
      </c>
      <c r="W1356" s="70"/>
      <c r="X1356" s="88">
        <v>1346</v>
      </c>
      <c r="Y1356" s="66"/>
      <c r="Z1356" s="16"/>
    </row>
    <row r="1357" spans="1:26" s="12" customFormat="1" ht="13.5" hidden="1" customHeight="1">
      <c r="A1357" s="18">
        <v>39</v>
      </c>
      <c r="B1357" s="15">
        <v>1982</v>
      </c>
      <c r="C1357" s="15">
        <v>3</v>
      </c>
      <c r="D1357" s="18">
        <v>14</v>
      </c>
      <c r="E1357" s="15">
        <v>554</v>
      </c>
      <c r="F1357" s="19" t="s">
        <v>3804</v>
      </c>
      <c r="G1357" s="16" t="s">
        <v>3591</v>
      </c>
      <c r="H1357" s="17"/>
      <c r="I1357" s="115" t="str">
        <f t="shared" ca="1" si="212"/>
        <v>.</v>
      </c>
      <c r="J1357" s="16" t="s">
        <v>2856</v>
      </c>
      <c r="K1357" s="16" t="s">
        <v>1185</v>
      </c>
      <c r="L1357" s="16" t="s">
        <v>2857</v>
      </c>
      <c r="M1357" s="16" t="s">
        <v>183</v>
      </c>
      <c r="N1357" s="15">
        <v>11</v>
      </c>
      <c r="O1357" s="15">
        <v>1982</v>
      </c>
      <c r="P1357" s="15">
        <v>1</v>
      </c>
      <c r="Q1357" s="18" t="s">
        <v>1249</v>
      </c>
      <c r="R1357" s="18" t="s">
        <v>804</v>
      </c>
      <c r="S1357" s="54" t="s">
        <v>1755</v>
      </c>
      <c r="T1357" s="54"/>
      <c r="U1357" s="69">
        <v>541</v>
      </c>
      <c r="V1357" s="45" t="str">
        <f t="shared" si="207"/>
        <v>耐寒救命衣の保温特性とその限界</v>
      </c>
      <c r="W1357" s="70"/>
      <c r="X1357" s="88">
        <v>1347</v>
      </c>
      <c r="Y1357" s="66"/>
      <c r="Z1357" s="16"/>
    </row>
    <row r="1358" spans="1:26" s="12" customFormat="1" ht="13.5" hidden="1" customHeight="1">
      <c r="A1358" s="18">
        <v>39</v>
      </c>
      <c r="B1358" s="15">
        <v>1982</v>
      </c>
      <c r="C1358" s="15">
        <v>3</v>
      </c>
      <c r="D1358" s="18">
        <v>15</v>
      </c>
      <c r="E1358" s="15">
        <v>555</v>
      </c>
      <c r="F1358" s="19" t="s">
        <v>3805</v>
      </c>
      <c r="G1358" s="16" t="s">
        <v>3806</v>
      </c>
      <c r="H1358" s="17"/>
      <c r="I1358" s="115" t="str">
        <f t="shared" ca="1" si="212"/>
        <v>.</v>
      </c>
      <c r="J1358" s="16" t="s">
        <v>2856</v>
      </c>
      <c r="K1358" s="16" t="s">
        <v>1185</v>
      </c>
      <c r="L1358" s="16" t="s">
        <v>2857</v>
      </c>
      <c r="M1358" s="16" t="s">
        <v>183</v>
      </c>
      <c r="N1358" s="15">
        <v>11</v>
      </c>
      <c r="O1358" s="15">
        <v>1982</v>
      </c>
      <c r="P1358" s="15">
        <v>1</v>
      </c>
      <c r="Q1358" s="18" t="s">
        <v>1249</v>
      </c>
      <c r="R1358" s="18" t="s">
        <v>804</v>
      </c>
      <c r="S1358" s="54" t="s">
        <v>1755</v>
      </c>
      <c r="T1358" s="54"/>
      <c r="U1358" s="69">
        <v>541</v>
      </c>
      <c r="V1358" s="45" t="str">
        <f t="shared" si="207"/>
        <v>成人女性における拘束立位姿勢保持</v>
      </c>
      <c r="W1358" s="70"/>
      <c r="X1358" s="88">
        <v>1348</v>
      </c>
      <c r="Y1358" s="66"/>
      <c r="Z1358" s="16"/>
    </row>
    <row r="1359" spans="1:26" s="12" customFormat="1" ht="13.5" hidden="1" customHeight="1">
      <c r="A1359" s="18">
        <v>39</v>
      </c>
      <c r="B1359" s="15">
        <v>1982</v>
      </c>
      <c r="C1359" s="15">
        <v>3</v>
      </c>
      <c r="D1359" s="18">
        <v>15</v>
      </c>
      <c r="E1359" s="15">
        <v>555</v>
      </c>
      <c r="F1359" s="19" t="s">
        <v>3807</v>
      </c>
      <c r="G1359" s="16" t="s">
        <v>3808</v>
      </c>
      <c r="H1359" s="17"/>
      <c r="I1359" s="115" t="str">
        <f t="shared" ca="1" si="212"/>
        <v>.</v>
      </c>
      <c r="J1359" s="16" t="s">
        <v>2856</v>
      </c>
      <c r="K1359" s="16" t="s">
        <v>1185</v>
      </c>
      <c r="L1359" s="16" t="s">
        <v>2857</v>
      </c>
      <c r="M1359" s="16" t="s">
        <v>183</v>
      </c>
      <c r="N1359" s="15">
        <v>11</v>
      </c>
      <c r="O1359" s="15">
        <v>1982</v>
      </c>
      <c r="P1359" s="15">
        <v>1</v>
      </c>
      <c r="Q1359" s="18" t="s">
        <v>1249</v>
      </c>
      <c r="R1359" s="18" t="s">
        <v>804</v>
      </c>
      <c r="S1359" s="54" t="s">
        <v>1755</v>
      </c>
      <c r="T1359" s="54"/>
      <c r="U1359" s="69">
        <v>541</v>
      </c>
      <c r="V1359" s="45" t="str">
        <f t="shared" si="207"/>
        <v>Tonic Vibration Reflexによる筋疲労の研究</v>
      </c>
      <c r="W1359" s="70"/>
      <c r="X1359" s="88">
        <v>1349</v>
      </c>
      <c r="Y1359" s="66"/>
      <c r="Z1359" s="16"/>
    </row>
    <row r="1360" spans="1:26" s="12" customFormat="1" ht="13.5" hidden="1" customHeight="1">
      <c r="A1360" s="18">
        <v>39</v>
      </c>
      <c r="B1360" s="15">
        <v>1982</v>
      </c>
      <c r="C1360" s="15">
        <v>3</v>
      </c>
      <c r="D1360" s="18">
        <v>16</v>
      </c>
      <c r="E1360" s="15">
        <v>556</v>
      </c>
      <c r="F1360" s="19" t="s">
        <v>3809</v>
      </c>
      <c r="G1360" s="16" t="s">
        <v>3810</v>
      </c>
      <c r="H1360" s="17"/>
      <c r="I1360" s="115" t="str">
        <f t="shared" ca="1" si="212"/>
        <v>.</v>
      </c>
      <c r="J1360" s="16" t="s">
        <v>2856</v>
      </c>
      <c r="K1360" s="16" t="s">
        <v>1185</v>
      </c>
      <c r="L1360" s="16" t="s">
        <v>2857</v>
      </c>
      <c r="M1360" s="16" t="s">
        <v>183</v>
      </c>
      <c r="N1360" s="15">
        <v>11</v>
      </c>
      <c r="O1360" s="15">
        <v>1982</v>
      </c>
      <c r="P1360" s="15">
        <v>1</v>
      </c>
      <c r="Q1360" s="18" t="s">
        <v>1249</v>
      </c>
      <c r="R1360" s="18" t="s">
        <v>804</v>
      </c>
      <c r="S1360" s="54" t="s">
        <v>1755</v>
      </c>
      <c r="T1360" s="54"/>
      <c r="U1360" s="69">
        <v>541</v>
      </c>
      <c r="V1360" s="45" t="str">
        <f t="shared" si="207"/>
        <v>タッピング負荷と疲労性の関連について</v>
      </c>
      <c r="W1360" s="70"/>
      <c r="X1360" s="88">
        <v>1350</v>
      </c>
      <c r="Y1360" s="66"/>
      <c r="Z1360" s="16"/>
    </row>
    <row r="1361" spans="1:26" s="12" customFormat="1" ht="13.5" hidden="1" customHeight="1">
      <c r="A1361" s="18">
        <v>39</v>
      </c>
      <c r="B1361" s="15">
        <v>1982</v>
      </c>
      <c r="C1361" s="15">
        <v>3</v>
      </c>
      <c r="D1361" s="18">
        <v>16</v>
      </c>
      <c r="E1361" s="15">
        <v>556</v>
      </c>
      <c r="F1361" s="19" t="s">
        <v>3811</v>
      </c>
      <c r="G1361" s="16" t="s">
        <v>3241</v>
      </c>
      <c r="H1361" s="17"/>
      <c r="I1361" s="115" t="str">
        <f t="shared" ca="1" si="212"/>
        <v>.</v>
      </c>
      <c r="J1361" s="16" t="s">
        <v>2856</v>
      </c>
      <c r="K1361" s="16" t="s">
        <v>1185</v>
      </c>
      <c r="L1361" s="16" t="s">
        <v>2857</v>
      </c>
      <c r="M1361" s="16" t="s">
        <v>183</v>
      </c>
      <c r="N1361" s="15">
        <v>11</v>
      </c>
      <c r="O1361" s="15">
        <v>1982</v>
      </c>
      <c r="P1361" s="15">
        <v>1</v>
      </c>
      <c r="Q1361" s="18" t="s">
        <v>1249</v>
      </c>
      <c r="R1361" s="18" t="s">
        <v>804</v>
      </c>
      <c r="S1361" s="54" t="s">
        <v>1755</v>
      </c>
      <c r="T1361" s="54"/>
      <c r="U1361" s="69">
        <v>541</v>
      </c>
      <c r="V1361" s="45" t="str">
        <f t="shared" si="207"/>
        <v>グラフィックスケールによる疲労感の評定</v>
      </c>
      <c r="W1361" s="70"/>
      <c r="X1361" s="88">
        <v>1351</v>
      </c>
      <c r="Y1361" s="66"/>
      <c r="Z1361" s="16"/>
    </row>
    <row r="1362" spans="1:26" s="12" customFormat="1" ht="13.5" hidden="1" customHeight="1">
      <c r="A1362" s="18">
        <v>39</v>
      </c>
      <c r="B1362" s="15">
        <v>1982</v>
      </c>
      <c r="C1362" s="15">
        <v>3</v>
      </c>
      <c r="D1362" s="18">
        <v>16</v>
      </c>
      <c r="E1362" s="15">
        <v>556</v>
      </c>
      <c r="F1362" s="19" t="s">
        <v>3812</v>
      </c>
      <c r="G1362" s="16" t="s">
        <v>3813</v>
      </c>
      <c r="H1362" s="17"/>
      <c r="I1362" s="115" t="str">
        <f t="shared" ca="1" si="212"/>
        <v>.</v>
      </c>
      <c r="J1362" s="16" t="s">
        <v>2856</v>
      </c>
      <c r="K1362" s="16" t="s">
        <v>1185</v>
      </c>
      <c r="L1362" s="16" t="s">
        <v>2857</v>
      </c>
      <c r="M1362" s="16" t="s">
        <v>183</v>
      </c>
      <c r="N1362" s="15">
        <v>11</v>
      </c>
      <c r="O1362" s="15">
        <v>1982</v>
      </c>
      <c r="P1362" s="15">
        <v>1</v>
      </c>
      <c r="Q1362" s="18" t="s">
        <v>1249</v>
      </c>
      <c r="R1362" s="18" t="s">
        <v>804</v>
      </c>
      <c r="S1362" s="54" t="s">
        <v>1755</v>
      </c>
      <c r="T1362" s="54"/>
      <c r="U1362" s="69">
        <v>541</v>
      </c>
      <c r="V1362" s="45" t="str">
        <f t="shared" si="207"/>
        <v>利き手の違いがスキルに及ぼす影響について</v>
      </c>
      <c r="W1362" s="70"/>
      <c r="X1362" s="88">
        <v>1352</v>
      </c>
      <c r="Y1362" s="66"/>
      <c r="Z1362" s="16"/>
    </row>
    <row r="1363" spans="1:26" s="12" customFormat="1" ht="13.5" hidden="1" customHeight="1">
      <c r="A1363" s="18">
        <v>39</v>
      </c>
      <c r="B1363" s="15">
        <v>1982</v>
      </c>
      <c r="C1363" s="15">
        <v>3</v>
      </c>
      <c r="D1363" s="18">
        <v>17</v>
      </c>
      <c r="E1363" s="15">
        <v>557</v>
      </c>
      <c r="F1363" s="19" t="s">
        <v>3814</v>
      </c>
      <c r="G1363" s="16" t="s">
        <v>3815</v>
      </c>
      <c r="H1363" s="17"/>
      <c r="I1363" s="115" t="str">
        <f t="shared" ca="1" si="212"/>
        <v>.</v>
      </c>
      <c r="J1363" s="16" t="s">
        <v>2856</v>
      </c>
      <c r="K1363" s="16" t="s">
        <v>1185</v>
      </c>
      <c r="L1363" s="16" t="s">
        <v>2857</v>
      </c>
      <c r="M1363" s="16" t="s">
        <v>183</v>
      </c>
      <c r="N1363" s="15">
        <v>11</v>
      </c>
      <c r="O1363" s="15">
        <v>1982</v>
      </c>
      <c r="P1363" s="15">
        <v>1</v>
      </c>
      <c r="Q1363" s="18" t="s">
        <v>1249</v>
      </c>
      <c r="R1363" s="18" t="s">
        <v>804</v>
      </c>
      <c r="S1363" s="54" t="s">
        <v>1755</v>
      </c>
      <c r="T1363" s="54"/>
      <c r="U1363" s="69">
        <v>541</v>
      </c>
      <c r="V1363" s="45" t="str">
        <f t="shared" si="207"/>
        <v>暝想者の創造性テスト点</v>
      </c>
      <c r="W1363" s="70"/>
      <c r="X1363" s="88">
        <v>1353</v>
      </c>
      <c r="Y1363" s="66"/>
      <c r="Z1363" s="16"/>
    </row>
    <row r="1364" spans="1:26" s="12" customFormat="1" ht="13.5" hidden="1" customHeight="1">
      <c r="A1364" s="18">
        <v>39</v>
      </c>
      <c r="B1364" s="15">
        <v>1982</v>
      </c>
      <c r="C1364" s="15">
        <v>3</v>
      </c>
      <c r="D1364" s="18">
        <v>17</v>
      </c>
      <c r="E1364" s="15">
        <v>557</v>
      </c>
      <c r="F1364" s="19" t="s">
        <v>3816</v>
      </c>
      <c r="G1364" s="16" t="s">
        <v>3817</v>
      </c>
      <c r="H1364" s="17"/>
      <c r="I1364" s="115" t="str">
        <f t="shared" ca="1" si="212"/>
        <v>.</v>
      </c>
      <c r="J1364" s="16" t="s">
        <v>2856</v>
      </c>
      <c r="K1364" s="16" t="s">
        <v>1185</v>
      </c>
      <c r="L1364" s="16" t="s">
        <v>2857</v>
      </c>
      <c r="M1364" s="16" t="s">
        <v>183</v>
      </c>
      <c r="N1364" s="15">
        <v>11</v>
      </c>
      <c r="O1364" s="15">
        <v>1982</v>
      </c>
      <c r="P1364" s="15">
        <v>1</v>
      </c>
      <c r="Q1364" s="18" t="s">
        <v>1249</v>
      </c>
      <c r="R1364" s="18" t="s">
        <v>804</v>
      </c>
      <c r="S1364" s="54" t="s">
        <v>1755</v>
      </c>
      <c r="T1364" s="54"/>
      <c r="U1364" s="69">
        <v>541</v>
      </c>
      <c r="V1364" s="45" t="str">
        <f t="shared" si="207"/>
        <v>にんじんの間引き作業の省力化の試み</v>
      </c>
      <c r="W1364" s="70"/>
      <c r="X1364" s="88">
        <v>1354</v>
      </c>
      <c r="Y1364" s="66"/>
      <c r="Z1364" s="16"/>
    </row>
    <row r="1365" spans="1:26" s="12" customFormat="1" ht="13.5" hidden="1" customHeight="1">
      <c r="A1365" s="18">
        <v>39</v>
      </c>
      <c r="B1365" s="15">
        <v>1982</v>
      </c>
      <c r="C1365" s="15">
        <v>3</v>
      </c>
      <c r="D1365" s="18">
        <v>17</v>
      </c>
      <c r="E1365" s="15">
        <v>557</v>
      </c>
      <c r="F1365" s="19" t="s">
        <v>3818</v>
      </c>
      <c r="G1365" s="16" t="s">
        <v>3423</v>
      </c>
      <c r="H1365" s="17"/>
      <c r="I1365" s="115" t="str">
        <f t="shared" ca="1" si="212"/>
        <v>.</v>
      </c>
      <c r="J1365" s="16" t="s">
        <v>2856</v>
      </c>
      <c r="K1365" s="16" t="s">
        <v>1185</v>
      </c>
      <c r="L1365" s="16" t="s">
        <v>2857</v>
      </c>
      <c r="M1365" s="16" t="s">
        <v>183</v>
      </c>
      <c r="N1365" s="15">
        <v>11</v>
      </c>
      <c r="O1365" s="15">
        <v>1982</v>
      </c>
      <c r="P1365" s="15">
        <v>1</v>
      </c>
      <c r="Q1365" s="18" t="s">
        <v>1249</v>
      </c>
      <c r="R1365" s="18" t="s">
        <v>804</v>
      </c>
      <c r="S1365" s="54" t="s">
        <v>1755</v>
      </c>
      <c r="T1365" s="54"/>
      <c r="U1365" s="69">
        <v>541</v>
      </c>
      <c r="V1365" s="45" t="str">
        <f t="shared" si="207"/>
        <v>在宅片マヒ患者の日常生活活動</v>
      </c>
      <c r="W1365" s="70"/>
      <c r="X1365" s="88">
        <v>1355</v>
      </c>
      <c r="Y1365" s="66"/>
      <c r="Z1365" s="16"/>
    </row>
    <row r="1366" spans="1:26" s="12" customFormat="1" ht="13.5" hidden="1" customHeight="1">
      <c r="A1366" s="18">
        <v>39</v>
      </c>
      <c r="B1366" s="15">
        <v>1982</v>
      </c>
      <c r="C1366" s="15">
        <v>3</v>
      </c>
      <c r="D1366" s="18">
        <v>18</v>
      </c>
      <c r="E1366" s="15">
        <v>558</v>
      </c>
      <c r="F1366" s="19" t="s">
        <v>3819</v>
      </c>
      <c r="G1366" s="16" t="s">
        <v>3693</v>
      </c>
      <c r="H1366" s="17"/>
      <c r="I1366" s="115" t="str">
        <f t="shared" ca="1" si="212"/>
        <v>.</v>
      </c>
      <c r="J1366" s="16" t="s">
        <v>2856</v>
      </c>
      <c r="K1366" s="16" t="s">
        <v>1185</v>
      </c>
      <c r="L1366" s="16" t="s">
        <v>2857</v>
      </c>
      <c r="M1366" s="16" t="s">
        <v>183</v>
      </c>
      <c r="N1366" s="15">
        <v>11</v>
      </c>
      <c r="O1366" s="15">
        <v>1982</v>
      </c>
      <c r="P1366" s="15">
        <v>1</v>
      </c>
      <c r="Q1366" s="18" t="s">
        <v>1249</v>
      </c>
      <c r="R1366" s="18" t="s">
        <v>804</v>
      </c>
      <c r="S1366" s="54" t="s">
        <v>1755</v>
      </c>
      <c r="T1366" s="54"/>
      <c r="U1366" s="69">
        <v>541</v>
      </c>
      <c r="V1366" s="45" t="str">
        <f t="shared" si="207"/>
        <v>フィリピン船員について</v>
      </c>
      <c r="W1366" s="70"/>
      <c r="X1366" s="88">
        <v>1356</v>
      </c>
      <c r="Y1366" s="66"/>
      <c r="Z1366" s="16"/>
    </row>
    <row r="1367" spans="1:26" s="12" customFormat="1" ht="13.5" hidden="1" customHeight="1">
      <c r="A1367" s="18">
        <v>39</v>
      </c>
      <c r="B1367" s="15">
        <v>1982</v>
      </c>
      <c r="C1367" s="15">
        <v>3</v>
      </c>
      <c r="D1367" s="18">
        <v>18</v>
      </c>
      <c r="E1367" s="15">
        <v>558</v>
      </c>
      <c r="F1367" s="19" t="s">
        <v>3820</v>
      </c>
      <c r="G1367" s="16" t="s">
        <v>3730</v>
      </c>
      <c r="H1367" s="17"/>
      <c r="I1367" s="115" t="str">
        <f t="shared" ca="1" si="212"/>
        <v>.</v>
      </c>
      <c r="J1367" s="16" t="s">
        <v>2856</v>
      </c>
      <c r="K1367" s="16" t="s">
        <v>1185</v>
      </c>
      <c r="L1367" s="16" t="s">
        <v>2857</v>
      </c>
      <c r="M1367" s="16" t="s">
        <v>183</v>
      </c>
      <c r="N1367" s="15">
        <v>11</v>
      </c>
      <c r="O1367" s="15">
        <v>1982</v>
      </c>
      <c r="P1367" s="15">
        <v>1</v>
      </c>
      <c r="Q1367" s="18" t="s">
        <v>1249</v>
      </c>
      <c r="R1367" s="18" t="s">
        <v>804</v>
      </c>
      <c r="S1367" s="54" t="s">
        <v>1755</v>
      </c>
      <c r="T1367" s="54"/>
      <c r="U1367" s="69">
        <v>541</v>
      </c>
      <c r="V1367" s="45" t="str">
        <f t="shared" si="207"/>
        <v>人類働態学からみた南極越冬食</v>
      </c>
      <c r="W1367" s="70"/>
      <c r="X1367" s="88">
        <v>1357</v>
      </c>
      <c r="Y1367" s="66"/>
      <c r="Z1367" s="16"/>
    </row>
    <row r="1368" spans="1:26" ht="13.5" hidden="1" customHeight="1">
      <c r="A1368" s="29">
        <f t="shared" ref="A1368:A1412" ca="1" si="213">IF(LEN($J1368)&gt;0,IF($J1368="●",K1368,OFFSET(A1368,IF(LEN(OFFSET(A1368,-1,0))&gt;=1,-1,-2),0)),"")</f>
        <v>39</v>
      </c>
      <c r="B1368" s="32">
        <f t="shared" ref="B1368:B1412" ca="1" si="214">IF(LEN($J1368)&gt;0,IF($J1368="●",N1368,OFFSET(B1368,IF(LEN(OFFSET(B1368,-1,0))&gt;=1,-1,-2),0)),"")</f>
        <v>1982</v>
      </c>
      <c r="C1368" s="32">
        <f t="shared" ref="C1368:C1412" ca="1" si="215">IF(LEN($J1368)&gt;0,IF($J1368="●",O1368,OFFSET(C1368,IF(LEN(OFFSET(C1368,-1,0))&gt;=1,-1,-2),0)),"")</f>
        <v>3</v>
      </c>
      <c r="D1368" s="28">
        <v>18</v>
      </c>
      <c r="E1368" s="32">
        <f t="shared" ref="E1368:E1412" ca="1" si="216">IF(LEN($J1368)&gt;0,IF($J1368="●",U1368,IF(LEN(D1368)&gt;0,U1368+D1368-1,"")),"")</f>
        <v>558</v>
      </c>
      <c r="F1368" s="28" t="str">
        <f>IF(RIGHT(L1368,1)=$W$24,"",M1368&amp;$W$25)&amp;J1368&amp;$W$22&amp;K1368&amp;IF(AND(LEN(N1368)&gt;0,LEN(N1368)&lt;4)," 第"&amp;N1368&amp;$W$21,N1368)&amp;$W$23&amp;O1368&amp;"/"&amp;P1368&amp;IF(RIGHT(L1368,1)=$W$24,"/"&amp;Q1368,"")&amp;"、"&amp;S1368&amp;"、"&amp;R1368&amp;IF(LEN(H1368)&gt;0,$W$27&amp;H1368,"")&amp;IF(RIGHT(L1368,1)=$W$24,"",$W$26)</f>
        <v>開催記(大会．東 第11回　1982/1、中央大学文学部、)</v>
      </c>
      <c r="G1368" s="40" t="s">
        <v>314</v>
      </c>
      <c r="H1368" s="41" t="s">
        <v>2820</v>
      </c>
      <c r="I1368" s="115" t="str">
        <f t="shared" ca="1" si="212"/>
        <v>.</v>
      </c>
      <c r="J1368" s="40" t="s">
        <v>252</v>
      </c>
      <c r="K1368" s="40" t="s">
        <v>1185</v>
      </c>
      <c r="L1368" s="40" t="s">
        <v>6949</v>
      </c>
      <c r="M1368" s="40" t="s">
        <v>313</v>
      </c>
      <c r="N1368" s="47">
        <v>11</v>
      </c>
      <c r="O1368" s="47">
        <v>1982</v>
      </c>
      <c r="P1368" s="47">
        <v>1</v>
      </c>
      <c r="Q1368" s="40" t="s">
        <v>1249</v>
      </c>
      <c r="R1368" s="40"/>
      <c r="S1368" s="48" t="s">
        <v>1755</v>
      </c>
      <c r="T1368" s="48"/>
      <c r="U1368" s="31">
        <f t="shared" ref="U1368:U1412" ca="1" si="217">IF(LEN($J1368)&gt;0,IF($J1368="●",Q1368,OFFSET(U1368,IF(LEN(OFFSET(U1368,-1,0))&gt;=1,-1,-2),0)),"")</f>
        <v>541</v>
      </c>
      <c r="V1368" s="45" t="str">
        <f t="shared" si="207"/>
        <v>開催記(大会．東 第11回　1982/1、中央大学文学部、)</v>
      </c>
      <c r="W1368" s="51"/>
      <c r="X1368" s="88">
        <v>1358</v>
      </c>
      <c r="Y1368" s="65"/>
      <c r="Z1368" s="46"/>
    </row>
    <row r="1369" spans="1:26" ht="13.5" hidden="1" customHeight="1">
      <c r="A1369" s="29">
        <f t="shared" ca="1" si="213"/>
        <v>39</v>
      </c>
      <c r="B1369" s="32">
        <f t="shared" ca="1" si="214"/>
        <v>1982</v>
      </c>
      <c r="C1369" s="32">
        <f t="shared" ca="1" si="215"/>
        <v>3</v>
      </c>
      <c r="D1369" s="28">
        <v>18</v>
      </c>
      <c r="E1369" s="32">
        <f t="shared" ca="1" si="216"/>
        <v>558</v>
      </c>
      <c r="F1369" s="40" t="s">
        <v>1756</v>
      </c>
      <c r="G1369" s="40" t="s">
        <v>1757</v>
      </c>
      <c r="H1369" s="43"/>
      <c r="I1369" s="115" t="str">
        <f t="shared" ca="1" si="212"/>
        <v>.</v>
      </c>
      <c r="J1369" s="40" t="s">
        <v>252</v>
      </c>
      <c r="K1369" s="40" t="s">
        <v>1185</v>
      </c>
      <c r="L1369" s="40" t="s">
        <v>313</v>
      </c>
      <c r="M1369" s="40" t="s">
        <v>7616</v>
      </c>
      <c r="N1369" s="47">
        <v>11</v>
      </c>
      <c r="O1369" s="47">
        <v>1982</v>
      </c>
      <c r="P1369" s="47">
        <v>1</v>
      </c>
      <c r="Q1369" s="40" t="s">
        <v>1249</v>
      </c>
      <c r="R1369" s="40"/>
      <c r="S1369" s="48" t="s">
        <v>1755</v>
      </c>
      <c r="T1369" s="48"/>
      <c r="U1369" s="31">
        <f t="shared" ca="1" si="217"/>
        <v>541</v>
      </c>
      <c r="V1369" s="45" t="str">
        <f t="shared" si="207"/>
        <v>東日本地方会に参加して</v>
      </c>
      <c r="W1369" s="51"/>
      <c r="X1369" s="88">
        <v>1359</v>
      </c>
      <c r="Y1369" s="65"/>
      <c r="Z1369" s="46"/>
    </row>
    <row r="1370" spans="1:26" ht="13.5" hidden="1" customHeight="1">
      <c r="A1370" s="29">
        <f t="shared" ca="1" si="213"/>
        <v>39</v>
      </c>
      <c r="B1370" s="32">
        <f t="shared" ca="1" si="214"/>
        <v>1982</v>
      </c>
      <c r="C1370" s="32">
        <f t="shared" ca="1" si="215"/>
        <v>3</v>
      </c>
      <c r="D1370" s="28">
        <v>19</v>
      </c>
      <c r="E1370" s="32">
        <f t="shared" ca="1" si="216"/>
        <v>559</v>
      </c>
      <c r="F1370" s="28" t="str">
        <f>IF(RIGHT(L1370,1)=$W$24,"",M1370&amp;$W$25)&amp;J1370&amp;$W$22&amp;K1370&amp;IF(AND(LEN(N1370)&gt;0,LEN(N1370)&lt;4)," 第"&amp;N1370&amp;$W$21,N1370)&amp;$W$23&amp;O1370&amp;"/"&amp;P1370&amp;IF(RIGHT(L1370,1)=$W$24,"/"&amp;Q1370,"")&amp;"、"&amp;S1370&amp;"、"&amp;R1370&amp;IF(LEN(H1370)&gt;0,$W$27&amp;H1370,"")&amp;IF(RIGHT(L1370,1)=$W$24,"",$W$26)</f>
        <v>研修・催事．夏季　1981/9/5-6、関西地区大学セミナーハウス、神戸市/再びフィールドワークの方法と問題点を考える</v>
      </c>
      <c r="G1370" s="40" t="s">
        <v>1581</v>
      </c>
      <c r="H1370" s="43" t="s">
        <v>1758</v>
      </c>
      <c r="I1370" s="115" t="str">
        <f t="shared" ca="1" si="212"/>
        <v>.</v>
      </c>
      <c r="J1370" s="40" t="s">
        <v>7780</v>
      </c>
      <c r="K1370" s="40" t="s">
        <v>2165</v>
      </c>
      <c r="L1370" s="40" t="s">
        <v>7012</v>
      </c>
      <c r="M1370" s="40" t="s">
        <v>1302</v>
      </c>
      <c r="N1370" s="47"/>
      <c r="O1370" s="47">
        <v>1981</v>
      </c>
      <c r="P1370" s="47">
        <v>9</v>
      </c>
      <c r="Q1370" s="40" t="s">
        <v>1759</v>
      </c>
      <c r="R1370" s="40" t="s">
        <v>1760</v>
      </c>
      <c r="S1370" s="48" t="s">
        <v>1761</v>
      </c>
      <c r="T1370" s="48"/>
      <c r="U1370" s="31">
        <f t="shared" ca="1" si="217"/>
        <v>541</v>
      </c>
      <c r="V1370" s="45" t="str">
        <f t="shared" si="207"/>
        <v>再びフィールドワークの方法と問題点を考える研修・催事．夏季　1981/9/5-6、関西地区大学セミナーハウス、神戸市/再びフィールドワークの方法と問題点を考える</v>
      </c>
      <c r="W1370" s="51"/>
      <c r="X1370" s="88">
        <v>1360</v>
      </c>
      <c r="Y1370" s="65"/>
      <c r="Z1370" s="46"/>
    </row>
    <row r="1371" spans="1:26" ht="13.5" hidden="1" customHeight="1">
      <c r="A1371" s="29">
        <f t="shared" ca="1" si="213"/>
        <v>39</v>
      </c>
      <c r="B1371" s="32">
        <f t="shared" ca="1" si="214"/>
        <v>1982</v>
      </c>
      <c r="C1371" s="32">
        <f t="shared" ca="1" si="215"/>
        <v>3</v>
      </c>
      <c r="D1371" s="28">
        <v>19</v>
      </c>
      <c r="E1371" s="32">
        <f t="shared" ca="1" si="216"/>
        <v>559</v>
      </c>
      <c r="F1371" s="40" t="s">
        <v>1758</v>
      </c>
      <c r="G1371" s="43" t="s">
        <v>7838</v>
      </c>
      <c r="H1371" s="43"/>
      <c r="I1371" s="115" t="str">
        <f t="shared" ca="1" si="212"/>
        <v>.</v>
      </c>
      <c r="J1371" s="40" t="s">
        <v>7780</v>
      </c>
      <c r="K1371" s="40" t="s">
        <v>2165</v>
      </c>
      <c r="L1371" s="40" t="s">
        <v>6939</v>
      </c>
      <c r="M1371" s="40" t="s">
        <v>1302</v>
      </c>
      <c r="N1371" s="47"/>
      <c r="O1371" s="47">
        <v>1981</v>
      </c>
      <c r="P1371" s="47">
        <v>9</v>
      </c>
      <c r="Q1371" s="40" t="s">
        <v>1759</v>
      </c>
      <c r="R1371" s="40" t="s">
        <v>1760</v>
      </c>
      <c r="S1371" s="48" t="s">
        <v>1761</v>
      </c>
      <c r="T1371" s="48"/>
      <c r="U1371" s="31">
        <f t="shared" ca="1" si="217"/>
        <v>541</v>
      </c>
      <c r="V1371" s="45" t="str">
        <f t="shared" si="207"/>
        <v>再びフィールドワークの方法と問題点を考える</v>
      </c>
      <c r="W1371" s="51"/>
      <c r="X1371" s="88">
        <v>1361</v>
      </c>
      <c r="Y1371" s="65"/>
      <c r="Z1371" s="46"/>
    </row>
    <row r="1372" spans="1:26" ht="13.5" hidden="1" customHeight="1">
      <c r="A1372" s="29">
        <f t="shared" ca="1" si="213"/>
        <v>39</v>
      </c>
      <c r="B1372" s="32">
        <f t="shared" ca="1" si="214"/>
        <v>1982</v>
      </c>
      <c r="C1372" s="32">
        <f t="shared" ca="1" si="215"/>
        <v>3</v>
      </c>
      <c r="D1372" s="28">
        <v>19</v>
      </c>
      <c r="E1372" s="32">
        <f t="shared" ca="1" si="216"/>
        <v>559</v>
      </c>
      <c r="F1372" s="40" t="s">
        <v>7831</v>
      </c>
      <c r="G1372" s="43" t="s">
        <v>7835</v>
      </c>
      <c r="H1372" s="43"/>
      <c r="I1372" s="115" t="str">
        <f t="shared" ca="1" si="212"/>
        <v>.</v>
      </c>
      <c r="J1372" s="40" t="s">
        <v>7780</v>
      </c>
      <c r="K1372" s="40" t="s">
        <v>2165</v>
      </c>
      <c r="L1372" s="40" t="s">
        <v>7090</v>
      </c>
      <c r="M1372" s="40" t="s">
        <v>7088</v>
      </c>
      <c r="N1372" s="47"/>
      <c r="O1372" s="47">
        <v>1981</v>
      </c>
      <c r="P1372" s="47">
        <v>9</v>
      </c>
      <c r="Q1372" s="40" t="s">
        <v>1759</v>
      </c>
      <c r="R1372" s="40" t="s">
        <v>1760</v>
      </c>
      <c r="S1372" s="48" t="s">
        <v>1761</v>
      </c>
      <c r="T1372" s="48"/>
      <c r="U1372" s="31">
        <f t="shared" ca="1" si="217"/>
        <v>541</v>
      </c>
      <c r="V1372" s="45" t="str">
        <f t="shared" si="207"/>
        <v>話題の要約</v>
      </c>
      <c r="W1372" s="51"/>
      <c r="X1372" s="88">
        <v>1362</v>
      </c>
      <c r="Y1372" s="65"/>
      <c r="Z1372" s="46"/>
    </row>
    <row r="1373" spans="1:26" ht="13.5" hidden="1" customHeight="1">
      <c r="A1373" s="29">
        <f t="shared" ref="A1373:A1375" ca="1" si="218">IF(LEN($J1373)&gt;0,IF($J1373="●",K1373,OFFSET(A1373,IF(LEN(OFFSET(A1373,-1,0))&gt;=1,-1,-2),0)),"")</f>
        <v>39</v>
      </c>
      <c r="B1373" s="32">
        <f t="shared" ref="B1373:B1375" ca="1" si="219">IF(LEN($J1373)&gt;0,IF($J1373="●",N1373,OFFSET(B1373,IF(LEN(OFFSET(B1373,-1,0))&gt;=1,-1,-2),0)),"")</f>
        <v>1982</v>
      </c>
      <c r="C1373" s="32">
        <f t="shared" ref="C1373:C1375" ca="1" si="220">IF(LEN($J1373)&gt;0,IF($J1373="●",O1373,OFFSET(C1373,IF(LEN(OFFSET(C1373,-1,0))&gt;=1,-1,-2),0)),"")</f>
        <v>3</v>
      </c>
      <c r="D1373" s="28">
        <v>19</v>
      </c>
      <c r="E1373" s="32">
        <f t="shared" ca="1" si="216"/>
        <v>559</v>
      </c>
      <c r="F1373" s="40" t="s">
        <v>7832</v>
      </c>
      <c r="G1373" s="43" t="s">
        <v>7836</v>
      </c>
      <c r="H1373" s="43"/>
      <c r="I1373" s="115" t="str">
        <f t="shared" ca="1" si="212"/>
        <v>.</v>
      </c>
      <c r="J1373" s="40" t="s">
        <v>7780</v>
      </c>
      <c r="K1373" s="40" t="s">
        <v>2165</v>
      </c>
      <c r="L1373" s="40" t="s">
        <v>7090</v>
      </c>
      <c r="M1373" s="40" t="s">
        <v>7088</v>
      </c>
      <c r="N1373" s="47"/>
      <c r="O1373" s="47">
        <v>1981</v>
      </c>
      <c r="P1373" s="47">
        <v>9</v>
      </c>
      <c r="Q1373" s="40" t="s">
        <v>1759</v>
      </c>
      <c r="R1373" s="40" t="s">
        <v>1760</v>
      </c>
      <c r="S1373" s="48" t="s">
        <v>1761</v>
      </c>
      <c r="T1373" s="48"/>
      <c r="U1373" s="31">
        <f t="shared" ref="U1373:U1375" ca="1" si="221">IF(LEN($J1373)&gt;0,IF($J1373="●",Q1373,OFFSET(U1373,IF(LEN(OFFSET(U1373,-1,0))&gt;=1,-1,-2),0)),"")</f>
        <v>541</v>
      </c>
      <c r="V1373" s="45" t="str">
        <f t="shared" si="207"/>
        <v>話題1</v>
      </c>
      <c r="W1373" s="51"/>
      <c r="X1373" s="88">
        <v>1363</v>
      </c>
      <c r="Y1373" s="65"/>
      <c r="Z1373" s="46"/>
    </row>
    <row r="1374" spans="1:26" ht="13.5" hidden="1" customHeight="1">
      <c r="A1374" s="29">
        <f t="shared" ca="1" si="218"/>
        <v>39</v>
      </c>
      <c r="B1374" s="32">
        <f t="shared" ca="1" si="219"/>
        <v>1982</v>
      </c>
      <c r="C1374" s="32">
        <f t="shared" ca="1" si="220"/>
        <v>3</v>
      </c>
      <c r="D1374" s="28">
        <v>19</v>
      </c>
      <c r="E1374" s="32">
        <f t="shared" ca="1" si="216"/>
        <v>559</v>
      </c>
      <c r="F1374" s="40" t="s">
        <v>7833</v>
      </c>
      <c r="G1374" s="43" t="s">
        <v>7837</v>
      </c>
      <c r="H1374" s="43"/>
      <c r="I1374" s="115" t="str">
        <f t="shared" ca="1" si="212"/>
        <v>.</v>
      </c>
      <c r="J1374" s="40" t="s">
        <v>7780</v>
      </c>
      <c r="K1374" s="40" t="s">
        <v>2165</v>
      </c>
      <c r="L1374" s="40" t="s">
        <v>7090</v>
      </c>
      <c r="M1374" s="40" t="s">
        <v>7088</v>
      </c>
      <c r="N1374" s="47"/>
      <c r="O1374" s="47">
        <v>1981</v>
      </c>
      <c r="P1374" s="47">
        <v>9</v>
      </c>
      <c r="Q1374" s="40" t="s">
        <v>1759</v>
      </c>
      <c r="R1374" s="40" t="s">
        <v>1760</v>
      </c>
      <c r="S1374" s="48" t="s">
        <v>1761</v>
      </c>
      <c r="T1374" s="48"/>
      <c r="U1374" s="31">
        <f t="shared" ca="1" si="221"/>
        <v>541</v>
      </c>
      <c r="V1374" s="45" t="str">
        <f t="shared" si="207"/>
        <v>話題2</v>
      </c>
      <c r="W1374" s="51"/>
      <c r="X1374" s="88">
        <v>1364</v>
      </c>
      <c r="Y1374" s="65"/>
      <c r="Z1374" s="46"/>
    </row>
    <row r="1375" spans="1:26" ht="13.5" hidden="1" customHeight="1">
      <c r="A1375" s="29">
        <f t="shared" ca="1" si="218"/>
        <v>39</v>
      </c>
      <c r="B1375" s="32">
        <f t="shared" ca="1" si="219"/>
        <v>1982</v>
      </c>
      <c r="C1375" s="32">
        <f t="shared" ca="1" si="220"/>
        <v>3</v>
      </c>
      <c r="D1375" s="28">
        <v>19</v>
      </c>
      <c r="E1375" s="32">
        <f t="shared" ca="1" si="216"/>
        <v>559</v>
      </c>
      <c r="F1375" s="40" t="s">
        <v>7834</v>
      </c>
      <c r="G1375" s="43" t="s">
        <v>7839</v>
      </c>
      <c r="H1375" s="43"/>
      <c r="I1375" s="115" t="str">
        <f t="shared" ca="1" si="212"/>
        <v>.</v>
      </c>
      <c r="J1375" s="40" t="s">
        <v>7780</v>
      </c>
      <c r="K1375" s="40" t="s">
        <v>2165</v>
      </c>
      <c r="L1375" s="40" t="s">
        <v>7090</v>
      </c>
      <c r="M1375" s="40" t="s">
        <v>7088</v>
      </c>
      <c r="N1375" s="47"/>
      <c r="O1375" s="47">
        <v>1981</v>
      </c>
      <c r="P1375" s="47">
        <v>9</v>
      </c>
      <c r="Q1375" s="40" t="s">
        <v>1759</v>
      </c>
      <c r="R1375" s="40" t="s">
        <v>1760</v>
      </c>
      <c r="S1375" s="48" t="s">
        <v>1761</v>
      </c>
      <c r="T1375" s="48"/>
      <c r="U1375" s="31">
        <f t="shared" ca="1" si="221"/>
        <v>541</v>
      </c>
      <c r="V1375" s="45" t="str">
        <f t="shared" si="207"/>
        <v>話題3</v>
      </c>
      <c r="W1375" s="51"/>
      <c r="X1375" s="88">
        <v>1365</v>
      </c>
      <c r="Y1375" s="65"/>
      <c r="Z1375" s="46"/>
    </row>
    <row r="1376" spans="1:26" ht="13.5" hidden="1" customHeight="1">
      <c r="A1376" s="29">
        <f t="shared" ca="1" si="213"/>
        <v>39</v>
      </c>
      <c r="B1376" s="32">
        <f t="shared" ca="1" si="214"/>
        <v>1982</v>
      </c>
      <c r="C1376" s="32">
        <f t="shared" ca="1" si="215"/>
        <v>3</v>
      </c>
      <c r="D1376" s="28">
        <v>19</v>
      </c>
      <c r="E1376" s="32">
        <f t="shared" ca="1" si="216"/>
        <v>559</v>
      </c>
      <c r="F1376" s="40" t="s">
        <v>1762</v>
      </c>
      <c r="G1376" s="40" t="s">
        <v>1924</v>
      </c>
      <c r="H1376" s="43"/>
      <c r="I1376" s="115" t="str">
        <f t="shared" ca="1" si="212"/>
        <v>.</v>
      </c>
      <c r="J1376" s="40" t="s">
        <v>7780</v>
      </c>
      <c r="K1376" s="40" t="s">
        <v>2165</v>
      </c>
      <c r="L1376" s="40" t="s">
        <v>313</v>
      </c>
      <c r="M1376" s="40" t="s">
        <v>313</v>
      </c>
      <c r="N1376" s="47"/>
      <c r="O1376" s="47">
        <v>1981</v>
      </c>
      <c r="P1376" s="47">
        <v>9</v>
      </c>
      <c r="Q1376" s="40" t="s">
        <v>1759</v>
      </c>
      <c r="R1376" s="40" t="s">
        <v>1760</v>
      </c>
      <c r="S1376" s="48" t="s">
        <v>1761</v>
      </c>
      <c r="T1376" s="48"/>
      <c r="U1376" s="31">
        <f t="shared" ca="1" si="217"/>
        <v>541</v>
      </c>
      <c r="V1376" s="45" t="str">
        <f t="shared" si="207"/>
        <v>夏季研究会をお世話して</v>
      </c>
      <c r="W1376" s="51"/>
      <c r="X1376" s="88">
        <v>1366</v>
      </c>
      <c r="Y1376" s="65"/>
      <c r="Z1376" s="46"/>
    </row>
    <row r="1377" spans="1:26" ht="13.5" hidden="1" customHeight="1">
      <c r="A1377" s="29">
        <f t="shared" ca="1" si="213"/>
        <v>39</v>
      </c>
      <c r="B1377" s="32">
        <f t="shared" ca="1" si="214"/>
        <v>1982</v>
      </c>
      <c r="C1377" s="32">
        <f t="shared" ca="1" si="215"/>
        <v>3</v>
      </c>
      <c r="D1377" s="28">
        <v>20</v>
      </c>
      <c r="E1377" s="32">
        <f t="shared" ca="1" si="216"/>
        <v>560</v>
      </c>
      <c r="F1377" s="28" t="str">
        <f>"J.H.E.（Vol."&amp;N1377&amp;" No."&amp;O1377&amp;", "&amp;P1377&amp;"/"&amp;Q1377&amp;"）"</f>
        <v>J.H.E.（Vol.9 No.1, 1980/9）</v>
      </c>
      <c r="G1377" s="40"/>
      <c r="H1377" s="43"/>
      <c r="I1377" s="115" t="str">
        <f t="shared" ca="1" si="212"/>
        <v>.</v>
      </c>
      <c r="J1377" s="40" t="s">
        <v>7111</v>
      </c>
      <c r="K1377" s="40" t="s">
        <v>1199</v>
      </c>
      <c r="L1377" s="40" t="s">
        <v>1921</v>
      </c>
      <c r="M1377" s="40" t="s">
        <v>7108</v>
      </c>
      <c r="N1377" s="47">
        <v>9</v>
      </c>
      <c r="O1377" s="47">
        <v>1</v>
      </c>
      <c r="P1377" s="47">
        <v>1980</v>
      </c>
      <c r="Q1377" s="40" t="s">
        <v>1249</v>
      </c>
      <c r="R1377" s="40"/>
      <c r="S1377" s="48"/>
      <c r="T1377" s="48"/>
      <c r="U1377" s="31">
        <f t="shared" ca="1" si="217"/>
        <v>541</v>
      </c>
      <c r="V1377" s="45" t="str">
        <f t="shared" si="207"/>
        <v>J.H.E.（Vol.9 No.1, 1980/9）</v>
      </c>
      <c r="W1377" s="51"/>
      <c r="X1377" s="88">
        <v>1367</v>
      </c>
      <c r="Y1377" s="65"/>
      <c r="Z1377" s="46"/>
    </row>
    <row r="1378" spans="1:26" ht="13.5" hidden="1" customHeight="1">
      <c r="A1378" s="29">
        <f t="shared" ca="1" si="213"/>
        <v>39</v>
      </c>
      <c r="B1378" s="32">
        <f t="shared" ca="1" si="214"/>
        <v>1982</v>
      </c>
      <c r="C1378" s="32">
        <f t="shared" ca="1" si="215"/>
        <v>3</v>
      </c>
      <c r="D1378" s="28">
        <v>21</v>
      </c>
      <c r="E1378" s="32">
        <f t="shared" ca="1" si="216"/>
        <v>561</v>
      </c>
      <c r="F1378" s="40" t="s">
        <v>1763</v>
      </c>
      <c r="G1378" s="40" t="s">
        <v>1764</v>
      </c>
      <c r="H1378" s="43"/>
      <c r="I1378" s="115" t="str">
        <f t="shared" ca="1" si="212"/>
        <v>.</v>
      </c>
      <c r="J1378" s="40" t="s">
        <v>7111</v>
      </c>
      <c r="K1378" s="40" t="s">
        <v>1199</v>
      </c>
      <c r="L1378" s="40" t="s">
        <v>2742</v>
      </c>
      <c r="M1378" s="40"/>
      <c r="N1378" s="47"/>
      <c r="O1378" s="47"/>
      <c r="P1378" s="47"/>
      <c r="Q1378" s="40"/>
      <c r="R1378" s="40"/>
      <c r="S1378" s="48"/>
      <c r="T1378" s="48"/>
      <c r="U1378" s="31">
        <f t="shared" ca="1" si="217"/>
        <v>541</v>
      </c>
      <c r="V1378" s="45" t="str">
        <f t="shared" si="207"/>
        <v>JHE10巻以降の刊行にあたって</v>
      </c>
      <c r="W1378" s="51"/>
      <c r="X1378" s="88">
        <v>1368</v>
      </c>
      <c r="Y1378" s="65"/>
      <c r="Z1378" s="46"/>
    </row>
    <row r="1379" spans="1:26" ht="13.5" hidden="1" customHeight="1">
      <c r="A1379" s="29">
        <f t="shared" ca="1" si="213"/>
        <v>39</v>
      </c>
      <c r="B1379" s="32">
        <f t="shared" ca="1" si="214"/>
        <v>1982</v>
      </c>
      <c r="C1379" s="32">
        <f t="shared" ca="1" si="215"/>
        <v>3</v>
      </c>
      <c r="D1379" s="28">
        <v>22</v>
      </c>
      <c r="E1379" s="32">
        <f t="shared" ca="1" si="216"/>
        <v>562</v>
      </c>
      <c r="F1379" s="40" t="s">
        <v>1765</v>
      </c>
      <c r="G1379" s="40"/>
      <c r="H1379" s="43"/>
      <c r="I1379" s="115" t="str">
        <f t="shared" ca="1" si="212"/>
        <v>.</v>
      </c>
      <c r="J1379" s="40" t="s">
        <v>7111</v>
      </c>
      <c r="K1379" s="40" t="s">
        <v>1199</v>
      </c>
      <c r="L1379" s="40" t="s">
        <v>2742</v>
      </c>
      <c r="M1379" s="40"/>
      <c r="N1379" s="47"/>
      <c r="O1379" s="47"/>
      <c r="P1379" s="47"/>
      <c r="Q1379" s="40"/>
      <c r="R1379" s="40"/>
      <c r="S1379" s="48"/>
      <c r="T1379" s="48"/>
      <c r="U1379" s="31">
        <f t="shared" ca="1" si="217"/>
        <v>541</v>
      </c>
      <c r="V1379" s="45" t="str">
        <f t="shared" si="207"/>
        <v>Journal of Human Ergologyのご案内</v>
      </c>
      <c r="W1379" s="51"/>
      <c r="X1379" s="88">
        <v>1369</v>
      </c>
      <c r="Y1379" s="65"/>
      <c r="Z1379" s="46"/>
    </row>
    <row r="1380" spans="1:26" ht="13.5" hidden="1" customHeight="1">
      <c r="A1380" s="29">
        <f t="shared" ca="1" si="213"/>
        <v>39</v>
      </c>
      <c r="B1380" s="32">
        <f t="shared" ca="1" si="214"/>
        <v>1982</v>
      </c>
      <c r="C1380" s="32">
        <f t="shared" ca="1" si="215"/>
        <v>3</v>
      </c>
      <c r="D1380" s="28">
        <v>23</v>
      </c>
      <c r="E1380" s="32">
        <f t="shared" ca="1" si="216"/>
        <v>563</v>
      </c>
      <c r="F1380" s="40" t="s">
        <v>1766</v>
      </c>
      <c r="G1380" s="40"/>
      <c r="H1380" s="43"/>
      <c r="I1380" s="115" t="str">
        <f t="shared" ca="1" si="212"/>
        <v>.</v>
      </c>
      <c r="J1380" s="40" t="s">
        <v>7111</v>
      </c>
      <c r="K1380" s="40" t="s">
        <v>1199</v>
      </c>
      <c r="L1380" s="40" t="s">
        <v>1436</v>
      </c>
      <c r="M1380" s="40" t="s">
        <v>874</v>
      </c>
      <c r="N1380" s="47"/>
      <c r="O1380" s="47"/>
      <c r="P1380" s="47"/>
      <c r="Q1380" s="40"/>
      <c r="R1380" s="40"/>
      <c r="S1380" s="48"/>
      <c r="T1380" s="48"/>
      <c r="U1380" s="31">
        <f t="shared" ca="1" si="217"/>
        <v>541</v>
      </c>
      <c r="V1380" s="45" t="str">
        <f t="shared" si="207"/>
        <v>J.Human Ergol.投稿規定</v>
      </c>
      <c r="W1380" s="51"/>
      <c r="X1380" s="88">
        <v>1370</v>
      </c>
      <c r="Y1380" s="65"/>
      <c r="Z1380" s="46"/>
    </row>
    <row r="1381" spans="1:26" ht="13.5" hidden="1" customHeight="1">
      <c r="A1381" s="29">
        <f t="shared" ca="1" si="213"/>
        <v>39</v>
      </c>
      <c r="B1381" s="32">
        <f t="shared" ca="1" si="214"/>
        <v>1982</v>
      </c>
      <c r="C1381" s="32">
        <f t="shared" ca="1" si="215"/>
        <v>3</v>
      </c>
      <c r="D1381" s="28">
        <v>23</v>
      </c>
      <c r="E1381" s="32">
        <f t="shared" ca="1" si="216"/>
        <v>563</v>
      </c>
      <c r="F1381" s="40" t="s">
        <v>1767</v>
      </c>
      <c r="G1381" s="40" t="s">
        <v>8018</v>
      </c>
      <c r="H1381" s="43" t="s">
        <v>7159</v>
      </c>
      <c r="I1381" s="115" t="str">
        <f t="shared" ca="1" si="212"/>
        <v>.</v>
      </c>
      <c r="J1381" s="40" t="s">
        <v>7205</v>
      </c>
      <c r="K1381" s="40"/>
      <c r="L1381" s="43" t="s">
        <v>810</v>
      </c>
      <c r="M1381" s="40"/>
      <c r="N1381" s="47"/>
      <c r="O1381" s="47"/>
      <c r="P1381" s="47"/>
      <c r="Q1381" s="40"/>
      <c r="R1381" s="40"/>
      <c r="S1381" s="48"/>
      <c r="T1381" s="48"/>
      <c r="U1381" s="31">
        <f t="shared" ca="1" si="217"/>
        <v>541</v>
      </c>
      <c r="V1381" s="45" t="str">
        <f t="shared" si="207"/>
        <v>高齢者漁業労働における高令化</v>
      </c>
      <c r="W1381" s="51"/>
      <c r="X1381" s="88">
        <v>1371</v>
      </c>
      <c r="Y1381" s="65"/>
      <c r="Z1381" s="46"/>
    </row>
    <row r="1382" spans="1:26" ht="13.5" hidden="1" customHeight="1">
      <c r="A1382" s="29">
        <f t="shared" ca="1" si="213"/>
        <v>39</v>
      </c>
      <c r="B1382" s="32">
        <f t="shared" ca="1" si="214"/>
        <v>1982</v>
      </c>
      <c r="C1382" s="32">
        <f t="shared" ca="1" si="215"/>
        <v>3</v>
      </c>
      <c r="D1382" s="28">
        <v>24</v>
      </c>
      <c r="E1382" s="32">
        <f t="shared" ca="1" si="216"/>
        <v>564</v>
      </c>
      <c r="F1382" s="40" t="s">
        <v>2277</v>
      </c>
      <c r="G1382" s="40" t="s">
        <v>2278</v>
      </c>
      <c r="H1382" s="43" t="s">
        <v>7128</v>
      </c>
      <c r="I1382" s="115" t="str">
        <f t="shared" ca="1" si="212"/>
        <v>.</v>
      </c>
      <c r="J1382" s="40" t="s">
        <v>7205</v>
      </c>
      <c r="K1382" s="40" t="s">
        <v>7641</v>
      </c>
      <c r="L1382" s="43" t="s">
        <v>810</v>
      </c>
      <c r="M1382" s="40"/>
      <c r="N1382" s="47"/>
      <c r="O1382" s="47"/>
      <c r="P1382" s="47"/>
      <c r="Q1382" s="40"/>
      <c r="R1382" s="40"/>
      <c r="S1382" s="48"/>
      <c r="T1382" s="48"/>
      <c r="U1382" s="31">
        <f t="shared" ca="1" si="217"/>
        <v>541</v>
      </c>
      <c r="V1382" s="45" t="str">
        <f t="shared" si="207"/>
        <v>研究工夫された研究発表会 -アメリカで見た一つの試み</v>
      </c>
      <c r="W1382" s="51"/>
      <c r="X1382" s="88">
        <v>1372</v>
      </c>
      <c r="Y1382" s="65"/>
      <c r="Z1382" s="46"/>
    </row>
    <row r="1383" spans="1:26" ht="13.5" hidden="1" customHeight="1">
      <c r="A1383" s="29">
        <f t="shared" ca="1" si="213"/>
        <v>39</v>
      </c>
      <c r="B1383" s="32">
        <f t="shared" ca="1" si="214"/>
        <v>1982</v>
      </c>
      <c r="C1383" s="32">
        <f t="shared" ca="1" si="215"/>
        <v>3</v>
      </c>
      <c r="D1383" s="28">
        <v>25</v>
      </c>
      <c r="E1383" s="32">
        <f t="shared" ca="1" si="216"/>
        <v>565</v>
      </c>
      <c r="F1383" s="40" t="s">
        <v>2279</v>
      </c>
      <c r="G1383" s="40" t="s">
        <v>2280</v>
      </c>
      <c r="H1383" s="43"/>
      <c r="I1383" s="115" t="str">
        <f t="shared" ca="1" si="212"/>
        <v>.</v>
      </c>
      <c r="J1383" s="40" t="s">
        <v>1700</v>
      </c>
      <c r="K1383" s="40" t="s">
        <v>1300</v>
      </c>
      <c r="L1383" s="43"/>
      <c r="M1383" s="40"/>
      <c r="N1383" s="47"/>
      <c r="O1383" s="47"/>
      <c r="P1383" s="47"/>
      <c r="Q1383" s="40"/>
      <c r="R1383" s="40"/>
      <c r="S1383" s="48"/>
      <c r="T1383" s="48"/>
      <c r="U1383" s="31">
        <f t="shared" ca="1" si="217"/>
        <v>541</v>
      </c>
      <c r="V1383" s="45" t="str">
        <f t="shared" si="207"/>
        <v>福岡大学体育学部運動生理学研究室</v>
      </c>
      <c r="W1383" s="51"/>
      <c r="X1383" s="88">
        <v>1373</v>
      </c>
      <c r="Y1383" s="65"/>
      <c r="Z1383" s="46"/>
    </row>
    <row r="1384" spans="1:26" ht="13.5" hidden="1" customHeight="1">
      <c r="A1384" s="29">
        <f t="shared" ca="1" si="213"/>
        <v>39</v>
      </c>
      <c r="B1384" s="32">
        <f t="shared" ca="1" si="214"/>
        <v>1982</v>
      </c>
      <c r="C1384" s="32">
        <f t="shared" ca="1" si="215"/>
        <v>3</v>
      </c>
      <c r="D1384" s="28">
        <v>26</v>
      </c>
      <c r="E1384" s="32">
        <f t="shared" ca="1" si="216"/>
        <v>566</v>
      </c>
      <c r="F1384" s="40" t="s">
        <v>1090</v>
      </c>
      <c r="G1384" s="40"/>
      <c r="H1384" s="43"/>
      <c r="I1384" s="115" t="str">
        <f t="shared" ca="1" si="212"/>
        <v>.</v>
      </c>
      <c r="J1384" s="40" t="s">
        <v>1700</v>
      </c>
      <c r="K1384" s="40" t="s">
        <v>7113</v>
      </c>
      <c r="L1384" s="43"/>
      <c r="M1384" s="40"/>
      <c r="N1384" s="47"/>
      <c r="O1384" s="47"/>
      <c r="P1384" s="47"/>
      <c r="Q1384" s="40"/>
      <c r="R1384" s="40"/>
      <c r="S1384" s="48"/>
      <c r="T1384" s="48"/>
      <c r="U1384" s="31">
        <f t="shared" ca="1" si="217"/>
        <v>541</v>
      </c>
      <c r="V1384" s="45" t="str">
        <f t="shared" si="207"/>
        <v>関連学会だより</v>
      </c>
      <c r="W1384" s="51"/>
      <c r="X1384" s="88">
        <v>1374</v>
      </c>
      <c r="Y1384" s="65"/>
      <c r="Z1384" s="46"/>
    </row>
    <row r="1385" spans="1:26" ht="13.5" hidden="1" customHeight="1">
      <c r="A1385" s="29">
        <f t="shared" ca="1" si="213"/>
        <v>39</v>
      </c>
      <c r="B1385" s="32">
        <f t="shared" ca="1" si="214"/>
        <v>1982</v>
      </c>
      <c r="C1385" s="32">
        <f t="shared" ca="1" si="215"/>
        <v>3</v>
      </c>
      <c r="D1385" s="28">
        <v>29</v>
      </c>
      <c r="E1385" s="32">
        <f t="shared" ca="1" si="216"/>
        <v>569</v>
      </c>
      <c r="F1385" s="28" t="str">
        <f t="shared" ref="F1385:F1389" si="222">H1385&amp;IF(LEN(O1385)&gt;0,$W$18&amp;IF(LEN(O1385)&gt;3,O1385&amp;"年度","第"&amp;O1385&amp;IF(LEN(P1385)&gt;0,"期","回"))&amp;IF(LEN(P1385)&gt;0,"第"&amp;P1385&amp;"回",""),"")</f>
        <v>幹事会：第6期第8回</v>
      </c>
      <c r="G1385" s="40"/>
      <c r="H1385" s="40" t="s">
        <v>7101</v>
      </c>
      <c r="I1385" s="115" t="str">
        <f t="shared" ca="1" si="212"/>
        <v>.</v>
      </c>
      <c r="J1385" s="40" t="s">
        <v>7111</v>
      </c>
      <c r="K1385" s="40" t="s">
        <v>1050</v>
      </c>
      <c r="L1385" s="40" t="s">
        <v>7103</v>
      </c>
      <c r="M1385" s="40"/>
      <c r="N1385" s="47"/>
      <c r="O1385" s="47">
        <v>6</v>
      </c>
      <c r="P1385" s="47">
        <v>8</v>
      </c>
      <c r="Q1385" s="40"/>
      <c r="R1385" s="40"/>
      <c r="S1385" s="48"/>
      <c r="T1385" s="48"/>
      <c r="U1385" s="31">
        <f t="shared" ca="1" si="217"/>
        <v>541</v>
      </c>
      <c r="V1385" s="45" t="str">
        <f t="shared" si="207"/>
        <v>幹事会幹事会：第6期第8回</v>
      </c>
      <c r="W1385" s="51"/>
      <c r="X1385" s="88">
        <v>1375</v>
      </c>
      <c r="Y1385" s="65"/>
      <c r="Z1385" s="46"/>
    </row>
    <row r="1386" spans="1:26" ht="13.5" hidden="1" customHeight="1">
      <c r="A1386" s="29">
        <f t="shared" ca="1" si="213"/>
        <v>39</v>
      </c>
      <c r="B1386" s="32">
        <f t="shared" ca="1" si="214"/>
        <v>1982</v>
      </c>
      <c r="C1386" s="32">
        <f t="shared" ca="1" si="215"/>
        <v>3</v>
      </c>
      <c r="D1386" s="28">
        <v>29</v>
      </c>
      <c r="E1386" s="32">
        <f t="shared" ca="1" si="216"/>
        <v>569</v>
      </c>
      <c r="F1386" s="28" t="str">
        <f t="shared" si="222"/>
        <v>幹事会：第6期第9回</v>
      </c>
      <c r="G1386" s="40"/>
      <c r="H1386" s="40" t="s">
        <v>7101</v>
      </c>
      <c r="I1386" s="115" t="str">
        <f t="shared" ca="1" si="212"/>
        <v>.</v>
      </c>
      <c r="J1386" s="40" t="s">
        <v>7111</v>
      </c>
      <c r="K1386" s="40" t="s">
        <v>1050</v>
      </c>
      <c r="L1386" s="40" t="s">
        <v>7103</v>
      </c>
      <c r="M1386" s="40"/>
      <c r="N1386" s="47"/>
      <c r="O1386" s="47">
        <v>6</v>
      </c>
      <c r="P1386" s="47">
        <v>9</v>
      </c>
      <c r="Q1386" s="40"/>
      <c r="R1386" s="40"/>
      <c r="S1386" s="48"/>
      <c r="T1386" s="48"/>
      <c r="U1386" s="31">
        <f t="shared" ca="1" si="217"/>
        <v>541</v>
      </c>
      <c r="V1386" s="45" t="str">
        <f t="shared" ref="V1386:V1447" si="223">$H1386&amp;$F1386</f>
        <v>幹事会幹事会：第6期第9回</v>
      </c>
      <c r="W1386" s="51"/>
      <c r="X1386" s="88">
        <v>1376</v>
      </c>
      <c r="Y1386" s="65"/>
      <c r="Z1386" s="46"/>
    </row>
    <row r="1387" spans="1:26" ht="13.5" hidden="1" customHeight="1">
      <c r="A1387" s="29">
        <f t="shared" ca="1" si="213"/>
        <v>39</v>
      </c>
      <c r="B1387" s="32">
        <f t="shared" ca="1" si="214"/>
        <v>1982</v>
      </c>
      <c r="C1387" s="32">
        <f t="shared" ca="1" si="215"/>
        <v>3</v>
      </c>
      <c r="D1387" s="28">
        <v>29</v>
      </c>
      <c r="E1387" s="32">
        <f t="shared" ca="1" si="216"/>
        <v>569</v>
      </c>
      <c r="F1387" s="28" t="str">
        <f t="shared" si="222"/>
        <v>幹事会：第6期第10回</v>
      </c>
      <c r="G1387" s="40"/>
      <c r="H1387" s="40" t="s">
        <v>7101</v>
      </c>
      <c r="I1387" s="115" t="str">
        <f t="shared" ca="1" si="212"/>
        <v>.</v>
      </c>
      <c r="J1387" s="40" t="s">
        <v>7111</v>
      </c>
      <c r="K1387" s="40" t="s">
        <v>1050</v>
      </c>
      <c r="L1387" s="40" t="s">
        <v>7103</v>
      </c>
      <c r="M1387" s="40"/>
      <c r="N1387" s="47"/>
      <c r="O1387" s="47">
        <v>6</v>
      </c>
      <c r="P1387" s="47">
        <v>10</v>
      </c>
      <c r="Q1387" s="40"/>
      <c r="R1387" s="40"/>
      <c r="S1387" s="48"/>
      <c r="T1387" s="48"/>
      <c r="U1387" s="31">
        <f t="shared" ca="1" si="217"/>
        <v>541</v>
      </c>
      <c r="V1387" s="45" t="str">
        <f t="shared" si="223"/>
        <v>幹事会幹事会：第6期第10回</v>
      </c>
      <c r="W1387" s="51"/>
      <c r="X1387" s="88">
        <v>1377</v>
      </c>
      <c r="Y1387" s="65"/>
      <c r="Z1387" s="46"/>
    </row>
    <row r="1388" spans="1:26" ht="13.5" hidden="1" customHeight="1">
      <c r="A1388" s="29">
        <f t="shared" ca="1" si="213"/>
        <v>39</v>
      </c>
      <c r="B1388" s="32">
        <f t="shared" ca="1" si="214"/>
        <v>1982</v>
      </c>
      <c r="C1388" s="32">
        <f t="shared" ca="1" si="215"/>
        <v>3</v>
      </c>
      <c r="D1388" s="28">
        <v>30</v>
      </c>
      <c r="E1388" s="32">
        <f t="shared" ca="1" si="216"/>
        <v>570</v>
      </c>
      <c r="F1388" s="28" t="str">
        <f t="shared" si="222"/>
        <v>総会.臨時：第24回</v>
      </c>
      <c r="G1388" s="40"/>
      <c r="H1388" s="40" t="s">
        <v>7102</v>
      </c>
      <c r="I1388" s="115" t="str">
        <f t="shared" ca="1" si="212"/>
        <v>.</v>
      </c>
      <c r="J1388" s="40" t="s">
        <v>7111</v>
      </c>
      <c r="K1388" s="40" t="s">
        <v>1050</v>
      </c>
      <c r="L1388" s="40" t="s">
        <v>7100</v>
      </c>
      <c r="M1388" s="40" t="s">
        <v>7775</v>
      </c>
      <c r="N1388" s="47"/>
      <c r="O1388" s="47">
        <v>24</v>
      </c>
      <c r="P1388" s="47"/>
      <c r="Q1388" s="40"/>
      <c r="R1388" s="40"/>
      <c r="S1388" s="48"/>
      <c r="T1388" s="48"/>
      <c r="U1388" s="31">
        <f t="shared" ca="1" si="217"/>
        <v>541</v>
      </c>
      <c r="V1388" s="45" t="str">
        <f t="shared" si="223"/>
        <v>総会.臨時総会.臨時：第24回</v>
      </c>
      <c r="W1388" s="51"/>
      <c r="X1388" s="88">
        <v>1378</v>
      </c>
      <c r="Y1388" s="65"/>
      <c r="Z1388" s="46"/>
    </row>
    <row r="1389" spans="1:26" ht="13.5" hidden="1" customHeight="1">
      <c r="A1389" s="29">
        <f t="shared" ca="1" si="213"/>
        <v>39</v>
      </c>
      <c r="B1389" s="32">
        <f t="shared" ca="1" si="214"/>
        <v>1982</v>
      </c>
      <c r="C1389" s="32">
        <f t="shared" ca="1" si="215"/>
        <v>3</v>
      </c>
      <c r="D1389" s="28">
        <v>30</v>
      </c>
      <c r="E1389" s="32">
        <f t="shared" ca="1" si="216"/>
        <v>570</v>
      </c>
      <c r="F1389" s="28" t="str">
        <f t="shared" si="222"/>
        <v>幹事会：第6期第11回</v>
      </c>
      <c r="G1389" s="40"/>
      <c r="H1389" s="40" t="s">
        <v>7101</v>
      </c>
      <c r="I1389" s="115" t="str">
        <f t="shared" ca="1" si="212"/>
        <v>.</v>
      </c>
      <c r="J1389" s="40" t="s">
        <v>7111</v>
      </c>
      <c r="K1389" s="40" t="s">
        <v>1050</v>
      </c>
      <c r="L1389" s="40" t="s">
        <v>7103</v>
      </c>
      <c r="M1389" s="40"/>
      <c r="N1389" s="47"/>
      <c r="O1389" s="47">
        <v>6</v>
      </c>
      <c r="P1389" s="47">
        <v>11</v>
      </c>
      <c r="Q1389" s="40"/>
      <c r="R1389" s="40"/>
      <c r="S1389" s="48"/>
      <c r="T1389" s="48"/>
      <c r="U1389" s="31">
        <f t="shared" ca="1" si="217"/>
        <v>541</v>
      </c>
      <c r="V1389" s="45" t="str">
        <f t="shared" si="223"/>
        <v>幹事会幹事会：第6期第11回</v>
      </c>
      <c r="W1389" s="51"/>
      <c r="X1389" s="88">
        <v>1379</v>
      </c>
      <c r="Y1389" s="65"/>
      <c r="Z1389" s="46"/>
    </row>
    <row r="1390" spans="1:26" ht="13.5" hidden="1" customHeight="1">
      <c r="A1390" s="29">
        <f t="shared" ca="1" si="213"/>
        <v>39</v>
      </c>
      <c r="B1390" s="32">
        <f t="shared" ca="1" si="214"/>
        <v>1982</v>
      </c>
      <c r="C1390" s="32">
        <f t="shared" ca="1" si="215"/>
        <v>3</v>
      </c>
      <c r="D1390" s="28">
        <v>30</v>
      </c>
      <c r="E1390" s="32">
        <f t="shared" ca="1" si="216"/>
        <v>570</v>
      </c>
      <c r="F1390" s="40" t="s">
        <v>2281</v>
      </c>
      <c r="G1390" s="40"/>
      <c r="H1390" s="43"/>
      <c r="I1390" s="115" t="str">
        <f t="shared" ca="1" si="212"/>
        <v>.</v>
      </c>
      <c r="J1390" s="40" t="s">
        <v>1487</v>
      </c>
      <c r="K1390" s="40" t="s">
        <v>1292</v>
      </c>
      <c r="L1390" s="40" t="s">
        <v>7615</v>
      </c>
      <c r="M1390" s="40" t="s">
        <v>2638</v>
      </c>
      <c r="N1390" s="47">
        <v>17</v>
      </c>
      <c r="O1390" s="47">
        <v>1982</v>
      </c>
      <c r="P1390" s="47">
        <v>6</v>
      </c>
      <c r="Q1390" s="40" t="s">
        <v>2283</v>
      </c>
      <c r="R1390" s="40" t="s">
        <v>2284</v>
      </c>
      <c r="S1390" s="48" t="s">
        <v>2285</v>
      </c>
      <c r="T1390" s="48"/>
      <c r="U1390" s="31">
        <f t="shared" ca="1" si="217"/>
        <v>541</v>
      </c>
      <c r="V1390" s="45" t="str">
        <f t="shared" si="223"/>
        <v>人類働態学研究会第17回大会のお知らせ</v>
      </c>
      <c r="W1390" s="51"/>
      <c r="X1390" s="88">
        <v>1380</v>
      </c>
      <c r="Y1390" s="65"/>
      <c r="Z1390" s="46"/>
    </row>
    <row r="1391" spans="1:26" ht="13.5" hidden="1" customHeight="1">
      <c r="A1391" s="29">
        <f t="shared" ca="1" si="213"/>
        <v>39</v>
      </c>
      <c r="B1391" s="32">
        <f t="shared" ca="1" si="214"/>
        <v>1982</v>
      </c>
      <c r="C1391" s="32">
        <f t="shared" ca="1" si="215"/>
        <v>3</v>
      </c>
      <c r="D1391" s="28">
        <v>30</v>
      </c>
      <c r="E1391" s="32">
        <f t="shared" ca="1" si="216"/>
        <v>570</v>
      </c>
      <c r="F1391" s="40" t="s">
        <v>2282</v>
      </c>
      <c r="G1391" s="40"/>
      <c r="H1391" s="43"/>
      <c r="I1391" s="115" t="str">
        <f t="shared" ca="1" si="212"/>
        <v>.</v>
      </c>
      <c r="J1391" s="40" t="s">
        <v>7111</v>
      </c>
      <c r="K1391" s="40" t="s">
        <v>2762</v>
      </c>
      <c r="L1391" s="40" t="s">
        <v>2742</v>
      </c>
      <c r="M1391" s="40" t="s">
        <v>7631</v>
      </c>
      <c r="N1391" s="47"/>
      <c r="O1391" s="47"/>
      <c r="P1391" s="47"/>
      <c r="Q1391" s="40"/>
      <c r="R1391" s="40"/>
      <c r="S1391" s="48"/>
      <c r="T1391" s="48"/>
      <c r="U1391" s="31">
        <f t="shared" ca="1" si="217"/>
        <v>541</v>
      </c>
      <c r="V1391" s="45" t="str">
        <f t="shared" si="223"/>
        <v>会報にISSN割り当てらる</v>
      </c>
      <c r="W1391" s="51"/>
      <c r="X1391" s="88">
        <v>1381</v>
      </c>
      <c r="Y1391" s="65"/>
      <c r="Z1391" s="46"/>
    </row>
    <row r="1392" spans="1:26" ht="13.5" hidden="1" customHeight="1">
      <c r="A1392" s="29">
        <f t="shared" ca="1" si="213"/>
        <v>39</v>
      </c>
      <c r="B1392" s="32">
        <f t="shared" ca="1" si="214"/>
        <v>1982</v>
      </c>
      <c r="C1392" s="32">
        <f t="shared" ca="1" si="215"/>
        <v>3</v>
      </c>
      <c r="D1392" s="28">
        <v>30</v>
      </c>
      <c r="E1392" s="32">
        <f t="shared" ca="1" si="216"/>
        <v>570</v>
      </c>
      <c r="F1392" s="40" t="s">
        <v>1289</v>
      </c>
      <c r="G1392" s="40"/>
      <c r="H1392" s="43"/>
      <c r="I1392" s="115" t="str">
        <f t="shared" ca="1" si="212"/>
        <v>.</v>
      </c>
      <c r="J1392" s="40" t="s">
        <v>7111</v>
      </c>
      <c r="K1392" s="40" t="s">
        <v>2762</v>
      </c>
      <c r="L1392" s="40" t="s">
        <v>2724</v>
      </c>
      <c r="M1392" s="40"/>
      <c r="N1392" s="47"/>
      <c r="O1392" s="47"/>
      <c r="P1392" s="47"/>
      <c r="Q1392" s="40"/>
      <c r="R1392" s="40"/>
      <c r="S1392" s="48"/>
      <c r="T1392" s="48"/>
      <c r="U1392" s="31">
        <f t="shared" ca="1" si="217"/>
        <v>541</v>
      </c>
      <c r="V1392" s="45" t="str">
        <f t="shared" si="223"/>
        <v>編集後記</v>
      </c>
      <c r="W1392" s="51"/>
      <c r="X1392" s="88">
        <v>1382</v>
      </c>
      <c r="Y1392" s="65"/>
      <c r="Z1392" s="46"/>
    </row>
    <row r="1393" spans="1:26" ht="13.5" hidden="1" customHeight="1">
      <c r="A1393" s="29" t="str">
        <f t="shared" ca="1" si="213"/>
        <v>40</v>
      </c>
      <c r="B1393" s="32">
        <f t="shared" ca="1" si="214"/>
        <v>1982</v>
      </c>
      <c r="C1393" s="32">
        <f t="shared" ca="1" si="215"/>
        <v>8</v>
      </c>
      <c r="D1393" s="28">
        <v>0</v>
      </c>
      <c r="E1393" s="32" t="str">
        <f t="shared" ca="1" si="216"/>
        <v>571</v>
      </c>
      <c r="F1393" s="28" t="str">
        <f ca="1">$W$11&amp;$A1393&amp;$W$12&amp;B1393&amp;$W$13&amp;TEXT($C1393,"00")&amp;$W$14&amp;TEXT($P1393,"00")&amp;IF(LEN(U1393)&gt;=1,$W$15&amp;$U1393&amp;$W$16,"")&amp;$W$17&amp;$H1393</f>
        <v>第40号1982年08/01[571]:追悼記／代表幹事交代／高令化特集（6最終）</v>
      </c>
      <c r="G1393" s="40"/>
      <c r="H1393" s="43" t="s">
        <v>6870</v>
      </c>
      <c r="I1393" s="115" t="str">
        <f t="shared" ca="1" si="212"/>
        <v>.</v>
      </c>
      <c r="J1393" s="40" t="s">
        <v>1179</v>
      </c>
      <c r="K1393" s="40" t="s">
        <v>1258</v>
      </c>
      <c r="L1393" s="43"/>
      <c r="M1393" s="40"/>
      <c r="N1393" s="47">
        <v>1982</v>
      </c>
      <c r="O1393" s="47">
        <v>8</v>
      </c>
      <c r="P1393" s="47">
        <v>1</v>
      </c>
      <c r="Q1393" s="40" t="s">
        <v>2286</v>
      </c>
      <c r="R1393" s="40"/>
      <c r="S1393" s="48"/>
      <c r="T1393" s="48"/>
      <c r="U1393" s="31" t="str">
        <f t="shared" ca="1" si="217"/>
        <v>571</v>
      </c>
      <c r="V1393" s="45" t="str">
        <f t="shared" ca="1" si="223"/>
        <v>追悼記／代表幹事交代／高令化特集（6最終）第40号1982年08/01[571]:追悼記／代表幹事交代／高令化特集（6最終）</v>
      </c>
      <c r="W1393" s="51"/>
      <c r="X1393" s="88">
        <v>1383</v>
      </c>
      <c r="Y1393" s="65"/>
      <c r="Z1393" s="46"/>
    </row>
    <row r="1394" spans="1:26" ht="13.5" hidden="1" customHeight="1">
      <c r="A1394" s="29" t="str">
        <f t="shared" ca="1" si="213"/>
        <v>40</v>
      </c>
      <c r="B1394" s="32">
        <f t="shared" ca="1" si="214"/>
        <v>1982</v>
      </c>
      <c r="C1394" s="32">
        <f t="shared" ca="1" si="215"/>
        <v>8</v>
      </c>
      <c r="D1394" s="28">
        <v>1</v>
      </c>
      <c r="E1394" s="32">
        <f t="shared" ca="1" si="216"/>
        <v>571</v>
      </c>
      <c r="F1394" s="40" t="s">
        <v>2287</v>
      </c>
      <c r="G1394" s="40" t="s">
        <v>2288</v>
      </c>
      <c r="H1394" s="43"/>
      <c r="I1394" s="115" t="str">
        <f t="shared" ca="1" si="212"/>
        <v>.</v>
      </c>
      <c r="J1394" s="40" t="s">
        <v>7205</v>
      </c>
      <c r="K1394" s="40" t="s">
        <v>321</v>
      </c>
      <c r="L1394" s="43"/>
      <c r="M1394" s="40" t="s">
        <v>7122</v>
      </c>
      <c r="N1394" s="47"/>
      <c r="O1394" s="47"/>
      <c r="P1394" s="47"/>
      <c r="Q1394" s="40"/>
      <c r="R1394" s="40"/>
      <c r="S1394" s="48"/>
      <c r="T1394" s="48"/>
      <c r="U1394" s="31" t="str">
        <f t="shared" ca="1" si="217"/>
        <v>571</v>
      </c>
      <c r="V1394" s="45" t="str">
        <f t="shared" si="223"/>
        <v>中村　正教授を悼む（1918-1982）</v>
      </c>
      <c r="W1394" s="51"/>
      <c r="X1394" s="88">
        <v>1384</v>
      </c>
      <c r="Y1394" s="65"/>
      <c r="Z1394" s="46"/>
    </row>
    <row r="1395" spans="1:26" ht="13.5" hidden="1" customHeight="1">
      <c r="A1395" s="29" t="str">
        <f t="shared" ca="1" si="213"/>
        <v>40</v>
      </c>
      <c r="B1395" s="32">
        <f t="shared" ca="1" si="214"/>
        <v>1982</v>
      </c>
      <c r="C1395" s="32">
        <f t="shared" ca="1" si="215"/>
        <v>8</v>
      </c>
      <c r="D1395" s="28">
        <v>2</v>
      </c>
      <c r="E1395" s="32">
        <f t="shared" ca="1" si="216"/>
        <v>572</v>
      </c>
      <c r="F1395" s="40" t="s">
        <v>1084</v>
      </c>
      <c r="G1395" s="40" t="s">
        <v>2289</v>
      </c>
      <c r="H1395" s="43"/>
      <c r="I1395" s="115" t="str">
        <f t="shared" ca="1" si="212"/>
        <v>.</v>
      </c>
      <c r="J1395" s="40" t="s">
        <v>7110</v>
      </c>
      <c r="K1395" s="40" t="s">
        <v>7768</v>
      </c>
      <c r="L1395" s="40" t="s">
        <v>7769</v>
      </c>
      <c r="M1395" s="40" t="s">
        <v>7629</v>
      </c>
      <c r="N1395" s="47"/>
      <c r="O1395" s="47"/>
      <c r="P1395" s="47"/>
      <c r="Q1395" s="40"/>
      <c r="R1395" s="40"/>
      <c r="S1395" s="48" t="s">
        <v>2602</v>
      </c>
      <c r="T1395" s="48"/>
      <c r="U1395" s="31" t="str">
        <f t="shared" ca="1" si="217"/>
        <v>571</v>
      </c>
      <c r="V1395" s="45" t="str">
        <f t="shared" si="223"/>
        <v>代表幹事就任にあたって</v>
      </c>
      <c r="W1395" s="51"/>
      <c r="X1395" s="88">
        <v>1385</v>
      </c>
      <c r="Y1395" s="65"/>
      <c r="Z1395" s="46"/>
    </row>
    <row r="1396" spans="1:26" ht="13.5" hidden="1" customHeight="1">
      <c r="A1396" s="29" t="str">
        <f t="shared" ca="1" si="213"/>
        <v>40</v>
      </c>
      <c r="B1396" s="32">
        <f t="shared" ca="1" si="214"/>
        <v>1982</v>
      </c>
      <c r="C1396" s="32">
        <f t="shared" ca="1" si="215"/>
        <v>8</v>
      </c>
      <c r="D1396" s="28">
        <v>2</v>
      </c>
      <c r="E1396" s="32">
        <f t="shared" ca="1" si="216"/>
        <v>572</v>
      </c>
      <c r="F1396" s="40" t="s">
        <v>7672</v>
      </c>
      <c r="G1396" s="40"/>
      <c r="H1396" s="43" t="s">
        <v>7693</v>
      </c>
      <c r="I1396" s="115" t="str">
        <f t="shared" ca="1" si="212"/>
        <v>.</v>
      </c>
      <c r="J1396" s="40" t="s">
        <v>7205</v>
      </c>
      <c r="K1396" s="40"/>
      <c r="L1396" s="43" t="s">
        <v>7086</v>
      </c>
      <c r="M1396" s="40" t="s">
        <v>1302</v>
      </c>
      <c r="N1396" s="47"/>
      <c r="O1396" s="47"/>
      <c r="P1396" s="47"/>
      <c r="Q1396" s="40"/>
      <c r="R1396" s="40"/>
      <c r="S1396" s="48"/>
      <c r="T1396" s="48"/>
      <c r="U1396" s="31" t="str">
        <f t="shared" ca="1" si="217"/>
        <v>571</v>
      </c>
      <c r="V1396" s="45" t="str">
        <f t="shared" si="223"/>
        <v>特集高齢化、高齢者、連載高令化特集（最終回）／KW：特集高齢化</v>
      </c>
      <c r="W1396" s="51"/>
      <c r="X1396" s="88">
        <v>1386</v>
      </c>
      <c r="Y1396" s="65"/>
      <c r="Z1396" s="46"/>
    </row>
    <row r="1397" spans="1:26" ht="13.5" hidden="1" customHeight="1">
      <c r="A1397" s="29" t="str">
        <f t="shared" ca="1" si="213"/>
        <v>40</v>
      </c>
      <c r="B1397" s="32">
        <f t="shared" ca="1" si="214"/>
        <v>1982</v>
      </c>
      <c r="C1397" s="32">
        <f t="shared" ca="1" si="215"/>
        <v>8</v>
      </c>
      <c r="D1397" s="28">
        <v>2</v>
      </c>
      <c r="E1397" s="32">
        <f t="shared" ca="1" si="216"/>
        <v>572</v>
      </c>
      <c r="F1397" s="40" t="s">
        <v>2290</v>
      </c>
      <c r="G1397" s="40" t="s">
        <v>2291</v>
      </c>
      <c r="H1397" s="43" t="s">
        <v>7671</v>
      </c>
      <c r="I1397" s="115" t="str">
        <f t="shared" ca="1" si="212"/>
        <v>.</v>
      </c>
      <c r="J1397" s="40" t="s">
        <v>7205</v>
      </c>
      <c r="K1397" s="40"/>
      <c r="L1397" s="43"/>
      <c r="M1397" s="40" t="s">
        <v>2303</v>
      </c>
      <c r="N1397" s="47"/>
      <c r="O1397" s="47"/>
      <c r="P1397" s="47"/>
      <c r="Q1397" s="40"/>
      <c r="R1397" s="40"/>
      <c r="S1397" s="48"/>
      <c r="T1397" s="48"/>
      <c r="U1397" s="31" t="str">
        <f t="shared" ca="1" si="217"/>
        <v>571</v>
      </c>
      <c r="V1397" s="45" t="str">
        <f t="shared" si="223"/>
        <v>特集高齢化、高齢者老人と性</v>
      </c>
      <c r="W1397" s="51"/>
      <c r="X1397" s="88">
        <v>1387</v>
      </c>
      <c r="Y1397" s="65"/>
      <c r="Z1397" s="46"/>
    </row>
    <row r="1398" spans="1:26" ht="13.5" hidden="1" customHeight="1">
      <c r="A1398" s="29" t="str">
        <f t="shared" ca="1" si="213"/>
        <v>40</v>
      </c>
      <c r="B1398" s="32">
        <f t="shared" ca="1" si="214"/>
        <v>1982</v>
      </c>
      <c r="C1398" s="32">
        <f t="shared" ca="1" si="215"/>
        <v>8</v>
      </c>
      <c r="D1398" s="28">
        <v>3</v>
      </c>
      <c r="E1398" s="32">
        <f t="shared" ca="1" si="216"/>
        <v>573</v>
      </c>
      <c r="F1398" s="40" t="s">
        <v>2392</v>
      </c>
      <c r="G1398" s="40" t="s">
        <v>2292</v>
      </c>
      <c r="H1398" s="43" t="s">
        <v>7136</v>
      </c>
      <c r="I1398" s="115" t="str">
        <f t="shared" ca="1" si="212"/>
        <v>.</v>
      </c>
      <c r="J1398" s="40" t="s">
        <v>7205</v>
      </c>
      <c r="K1398" s="40"/>
      <c r="L1398" s="43" t="s">
        <v>2008</v>
      </c>
      <c r="M1398" s="40"/>
      <c r="N1398" s="47"/>
      <c r="O1398" s="47"/>
      <c r="P1398" s="47"/>
      <c r="Q1398" s="40"/>
      <c r="R1398" s="40"/>
      <c r="S1398" s="48"/>
      <c r="T1398" s="48"/>
      <c r="U1398" s="31" t="str">
        <f t="shared" ca="1" si="217"/>
        <v>571</v>
      </c>
      <c r="V1398" s="45" t="str">
        <f t="shared" si="223"/>
        <v>？働態の窓</v>
      </c>
      <c r="W1398" s="51"/>
      <c r="X1398" s="88">
        <v>1388</v>
      </c>
      <c r="Y1398" s="65"/>
      <c r="Z1398" s="46"/>
    </row>
    <row r="1399" spans="1:26" ht="13.5" hidden="1" customHeight="1">
      <c r="A1399" s="29" t="str">
        <f t="shared" ca="1" si="213"/>
        <v>40</v>
      </c>
      <c r="B1399" s="32">
        <f t="shared" ca="1" si="214"/>
        <v>1982</v>
      </c>
      <c r="C1399" s="32">
        <f t="shared" ca="1" si="215"/>
        <v>8</v>
      </c>
      <c r="D1399" s="28">
        <v>4</v>
      </c>
      <c r="E1399" s="32">
        <f t="shared" ca="1" si="216"/>
        <v>574</v>
      </c>
      <c r="F1399" s="40" t="s">
        <v>2293</v>
      </c>
      <c r="G1399" s="40" t="s">
        <v>7863</v>
      </c>
      <c r="H1399" s="43" t="s">
        <v>7132</v>
      </c>
      <c r="I1399" s="115" t="str">
        <f t="shared" ca="1" si="212"/>
        <v>.</v>
      </c>
      <c r="J1399" s="40" t="s">
        <v>7205</v>
      </c>
      <c r="K1399" s="40" t="s">
        <v>678</v>
      </c>
      <c r="L1399" s="43" t="s">
        <v>810</v>
      </c>
      <c r="M1399" s="40" t="s">
        <v>7635</v>
      </c>
      <c r="N1399" s="47"/>
      <c r="O1399" s="47"/>
      <c r="P1399" s="47"/>
      <c r="Q1399" s="40"/>
      <c r="R1399" s="40"/>
      <c r="S1399" s="48"/>
      <c r="T1399" s="48"/>
      <c r="U1399" s="31" t="str">
        <f t="shared" ca="1" si="217"/>
        <v>571</v>
      </c>
      <c r="V1399" s="45" t="str">
        <f t="shared" si="223"/>
        <v>国際ヨーロッパ放浪記</v>
      </c>
      <c r="W1399" s="51"/>
      <c r="X1399" s="88">
        <v>1389</v>
      </c>
      <c r="Y1399" s="65"/>
      <c r="Z1399" s="46"/>
    </row>
    <row r="1400" spans="1:26" ht="13.5" hidden="1" customHeight="1">
      <c r="A1400" s="29" t="str">
        <f t="shared" ca="1" si="213"/>
        <v>40</v>
      </c>
      <c r="B1400" s="32">
        <f t="shared" ca="1" si="214"/>
        <v>1982</v>
      </c>
      <c r="C1400" s="32">
        <f t="shared" ca="1" si="215"/>
        <v>8</v>
      </c>
      <c r="D1400" s="28">
        <v>8</v>
      </c>
      <c r="E1400" s="32">
        <f t="shared" ca="1" si="216"/>
        <v>578</v>
      </c>
      <c r="F1400" s="40" t="s">
        <v>2294</v>
      </c>
      <c r="G1400" s="40" t="s">
        <v>2431</v>
      </c>
      <c r="H1400" s="43"/>
      <c r="I1400" s="115" t="str">
        <f t="shared" ca="1" si="212"/>
        <v>.</v>
      </c>
      <c r="J1400" s="40" t="s">
        <v>7205</v>
      </c>
      <c r="K1400" s="40" t="s">
        <v>321</v>
      </c>
      <c r="L1400" s="43"/>
      <c r="M1400" s="40" t="s">
        <v>7122</v>
      </c>
      <c r="N1400" s="47"/>
      <c r="O1400" s="47"/>
      <c r="P1400" s="47"/>
      <c r="Q1400" s="40"/>
      <c r="R1400" s="40"/>
      <c r="S1400" s="48"/>
      <c r="T1400" s="48"/>
      <c r="U1400" s="31" t="str">
        <f t="shared" ca="1" si="217"/>
        <v>571</v>
      </c>
      <c r="V1400" s="45" t="str">
        <f t="shared" si="223"/>
        <v>森岡三生先生を偲んで</v>
      </c>
      <c r="W1400" s="51"/>
      <c r="X1400" s="88">
        <v>1390</v>
      </c>
      <c r="Y1400" s="65"/>
      <c r="Z1400" s="46"/>
    </row>
    <row r="1401" spans="1:26" ht="13.5" hidden="1" customHeight="1">
      <c r="A1401" s="29" t="str">
        <f t="shared" ca="1" si="213"/>
        <v>40</v>
      </c>
      <c r="B1401" s="32">
        <f t="shared" ca="1" si="214"/>
        <v>1982</v>
      </c>
      <c r="C1401" s="32">
        <f t="shared" ca="1" si="215"/>
        <v>8</v>
      </c>
      <c r="D1401" s="28">
        <v>9</v>
      </c>
      <c r="E1401" s="32">
        <f t="shared" ca="1" si="216"/>
        <v>579</v>
      </c>
      <c r="F1401" s="40" t="s">
        <v>1090</v>
      </c>
      <c r="G1401" s="40"/>
      <c r="H1401" s="43"/>
      <c r="I1401" s="115" t="str">
        <f t="shared" ca="1" si="212"/>
        <v>.</v>
      </c>
      <c r="J1401" s="40" t="s">
        <v>1700</v>
      </c>
      <c r="K1401" s="40" t="s">
        <v>7113</v>
      </c>
      <c r="L1401" s="43"/>
      <c r="M1401" s="40"/>
      <c r="N1401" s="47"/>
      <c r="O1401" s="47"/>
      <c r="P1401" s="47"/>
      <c r="Q1401" s="40"/>
      <c r="R1401" s="40"/>
      <c r="S1401" s="48"/>
      <c r="T1401" s="48"/>
      <c r="U1401" s="31" t="str">
        <f t="shared" ca="1" si="217"/>
        <v>571</v>
      </c>
      <c r="V1401" s="45" t="str">
        <f t="shared" si="223"/>
        <v>関連学会だより</v>
      </c>
      <c r="W1401" s="51"/>
      <c r="X1401" s="88">
        <v>1391</v>
      </c>
      <c r="Y1401" s="65"/>
      <c r="Z1401" s="46"/>
    </row>
    <row r="1402" spans="1:26" ht="13.5" hidden="1" customHeight="1">
      <c r="A1402" s="29" t="str">
        <f t="shared" ca="1" si="213"/>
        <v>40</v>
      </c>
      <c r="B1402" s="32">
        <f t="shared" ca="1" si="214"/>
        <v>1982</v>
      </c>
      <c r="C1402" s="32">
        <f t="shared" ca="1" si="215"/>
        <v>8</v>
      </c>
      <c r="D1402" s="28">
        <v>9</v>
      </c>
      <c r="E1402" s="32">
        <f t="shared" ca="1" si="216"/>
        <v>579</v>
      </c>
      <c r="F1402" s="28" t="str">
        <f t="shared" ref="F1402:F1403" si="224">H1402&amp;IF(LEN(O1402)&gt;0,$W$18&amp;IF(LEN(O1402)&gt;3,O1402&amp;"年度","第"&amp;O1402&amp;IF(LEN(P1402)&gt;0,"期","回"))&amp;IF(LEN(P1402)&gt;0,"第"&amp;P1402&amp;"回",""),"")</f>
        <v>幹事会：第6期第12回</v>
      </c>
      <c r="G1402" s="40"/>
      <c r="H1402" s="40" t="s">
        <v>7101</v>
      </c>
      <c r="I1402" s="115" t="str">
        <f t="shared" ca="1" si="212"/>
        <v>.</v>
      </c>
      <c r="J1402" s="40" t="s">
        <v>7111</v>
      </c>
      <c r="K1402" s="40" t="s">
        <v>1050</v>
      </c>
      <c r="L1402" s="40" t="s">
        <v>7103</v>
      </c>
      <c r="M1402" s="40"/>
      <c r="N1402" s="47"/>
      <c r="O1402" s="47">
        <v>6</v>
      </c>
      <c r="P1402" s="47">
        <v>12</v>
      </c>
      <c r="Q1402" s="40"/>
      <c r="R1402" s="40"/>
      <c r="S1402" s="48"/>
      <c r="T1402" s="48"/>
      <c r="U1402" s="31" t="str">
        <f t="shared" ca="1" si="217"/>
        <v>571</v>
      </c>
      <c r="V1402" s="45" t="str">
        <f t="shared" si="223"/>
        <v>幹事会幹事会：第6期第12回</v>
      </c>
      <c r="W1402" s="51"/>
      <c r="X1402" s="88">
        <v>1392</v>
      </c>
      <c r="Y1402" s="65"/>
      <c r="Z1402" s="46"/>
    </row>
    <row r="1403" spans="1:26" ht="13.5" hidden="1" customHeight="1">
      <c r="A1403" s="29" t="str">
        <f t="shared" ca="1" si="213"/>
        <v>40</v>
      </c>
      <c r="B1403" s="32">
        <f t="shared" ca="1" si="214"/>
        <v>1982</v>
      </c>
      <c r="C1403" s="32">
        <f t="shared" ca="1" si="215"/>
        <v>8</v>
      </c>
      <c r="D1403" s="28">
        <v>9</v>
      </c>
      <c r="E1403" s="32">
        <f t="shared" ca="1" si="216"/>
        <v>579</v>
      </c>
      <c r="F1403" s="28" t="str">
        <f t="shared" si="224"/>
        <v>総会：第25回</v>
      </c>
      <c r="G1403" s="40"/>
      <c r="H1403" s="40" t="s">
        <v>7100</v>
      </c>
      <c r="I1403" s="115" t="str">
        <f t="shared" ca="1" si="212"/>
        <v>.</v>
      </c>
      <c r="J1403" s="40" t="s">
        <v>7111</v>
      </c>
      <c r="K1403" s="40" t="s">
        <v>1050</v>
      </c>
      <c r="L1403" s="40" t="s">
        <v>7100</v>
      </c>
      <c r="M1403" s="40"/>
      <c r="N1403" s="47"/>
      <c r="O1403" s="47">
        <v>25</v>
      </c>
      <c r="P1403" s="47"/>
      <c r="Q1403" s="40"/>
      <c r="R1403" s="40"/>
      <c r="S1403" s="48"/>
      <c r="T1403" s="48"/>
      <c r="U1403" s="31" t="str">
        <f t="shared" ca="1" si="217"/>
        <v>571</v>
      </c>
      <c r="V1403" s="45" t="str">
        <f t="shared" si="223"/>
        <v>総会総会：第25回</v>
      </c>
      <c r="W1403" s="51"/>
      <c r="X1403" s="88">
        <v>1393</v>
      </c>
      <c r="Y1403" s="65"/>
      <c r="Z1403" s="46"/>
    </row>
    <row r="1404" spans="1:26" ht="13.5" hidden="1" customHeight="1">
      <c r="A1404" s="29" t="str">
        <f t="shared" ca="1" si="213"/>
        <v>40</v>
      </c>
      <c r="B1404" s="32">
        <f t="shared" ca="1" si="214"/>
        <v>1982</v>
      </c>
      <c r="C1404" s="32">
        <f t="shared" ca="1" si="215"/>
        <v>8</v>
      </c>
      <c r="D1404" s="28">
        <v>10</v>
      </c>
      <c r="E1404" s="32">
        <f t="shared" ca="1" si="216"/>
        <v>580</v>
      </c>
      <c r="F1404" s="40" t="s">
        <v>2295</v>
      </c>
      <c r="G1404" s="40"/>
      <c r="H1404" s="43"/>
      <c r="I1404" s="115" t="str">
        <f t="shared" ca="1" si="212"/>
        <v>.</v>
      </c>
      <c r="J1404" s="40" t="s">
        <v>7111</v>
      </c>
      <c r="K1404" s="40" t="s">
        <v>1199</v>
      </c>
      <c r="L1404" s="40" t="s">
        <v>1299</v>
      </c>
      <c r="M1404" s="40"/>
      <c r="N1404" s="47"/>
      <c r="O1404" s="47"/>
      <c r="P1404" s="47"/>
      <c r="Q1404" s="40"/>
      <c r="R1404" s="40"/>
      <c r="S1404" s="48"/>
      <c r="T1404" s="48"/>
      <c r="U1404" s="31" t="str">
        <f t="shared" ca="1" si="217"/>
        <v>571</v>
      </c>
      <c r="V1404" s="45" t="str">
        <f t="shared" si="223"/>
        <v>JHE1981年度刊行助成金の報告</v>
      </c>
      <c r="W1404" s="51"/>
      <c r="X1404" s="88">
        <v>1394</v>
      </c>
      <c r="Y1404" s="65"/>
      <c r="Z1404" s="46"/>
    </row>
    <row r="1405" spans="1:26" ht="13.5" hidden="1" customHeight="1">
      <c r="A1405" s="29" t="str">
        <f t="shared" ca="1" si="213"/>
        <v>40</v>
      </c>
      <c r="B1405" s="32">
        <f t="shared" ca="1" si="214"/>
        <v>1982</v>
      </c>
      <c r="C1405" s="32">
        <f t="shared" ca="1" si="215"/>
        <v>8</v>
      </c>
      <c r="D1405" s="28">
        <v>10</v>
      </c>
      <c r="E1405" s="32">
        <f t="shared" ca="1" si="216"/>
        <v>580</v>
      </c>
      <c r="F1405" s="40" t="s">
        <v>2296</v>
      </c>
      <c r="G1405" s="40"/>
      <c r="H1405" s="43"/>
      <c r="I1405" s="115" t="str">
        <f t="shared" ca="1" si="212"/>
        <v>.</v>
      </c>
      <c r="J1405" s="40" t="s">
        <v>7110</v>
      </c>
      <c r="K1405" s="40" t="s">
        <v>7768</v>
      </c>
      <c r="L1405" s="40" t="s">
        <v>2175</v>
      </c>
      <c r="M1405" s="40"/>
      <c r="N1405" s="47"/>
      <c r="O1405" s="47"/>
      <c r="P1405" s="47"/>
      <c r="Q1405" s="40"/>
      <c r="R1405" s="40"/>
      <c r="S1405" s="48"/>
      <c r="T1405" s="48"/>
      <c r="U1405" s="31" t="str">
        <f t="shared" ca="1" si="217"/>
        <v>571</v>
      </c>
      <c r="V1405" s="45" t="str">
        <f t="shared" si="223"/>
        <v>会則の変更（会費値上げ）</v>
      </c>
      <c r="W1405" s="51"/>
      <c r="X1405" s="88">
        <v>1395</v>
      </c>
      <c r="Y1405" s="65"/>
      <c r="Z1405" s="46"/>
    </row>
    <row r="1406" spans="1:26" ht="13.5" hidden="1" customHeight="1">
      <c r="A1406" s="29" t="str">
        <f t="shared" ca="1" si="213"/>
        <v>40</v>
      </c>
      <c r="B1406" s="32">
        <f t="shared" ca="1" si="214"/>
        <v>1982</v>
      </c>
      <c r="C1406" s="32">
        <f t="shared" ca="1" si="215"/>
        <v>8</v>
      </c>
      <c r="D1406" s="28">
        <v>10</v>
      </c>
      <c r="E1406" s="32">
        <f t="shared" ca="1" si="216"/>
        <v>580</v>
      </c>
      <c r="F1406" s="40" t="s">
        <v>1289</v>
      </c>
      <c r="G1406" s="40"/>
      <c r="H1406" s="43"/>
      <c r="I1406" s="115" t="str">
        <f t="shared" ca="1" si="212"/>
        <v>.</v>
      </c>
      <c r="J1406" s="40" t="s">
        <v>7111</v>
      </c>
      <c r="K1406" s="40" t="s">
        <v>2762</v>
      </c>
      <c r="L1406" s="40" t="s">
        <v>2724</v>
      </c>
      <c r="M1406" s="40"/>
      <c r="N1406" s="47"/>
      <c r="O1406" s="47"/>
      <c r="P1406" s="47"/>
      <c r="Q1406" s="40"/>
      <c r="R1406" s="40"/>
      <c r="S1406" s="48"/>
      <c r="T1406" s="48"/>
      <c r="U1406" s="31" t="str">
        <f t="shared" ca="1" si="217"/>
        <v>571</v>
      </c>
      <c r="V1406" s="45" t="str">
        <f t="shared" si="223"/>
        <v>編集後記</v>
      </c>
      <c r="W1406" s="51"/>
      <c r="X1406" s="88">
        <v>1396</v>
      </c>
      <c r="Y1406" s="65"/>
      <c r="Z1406" s="46"/>
    </row>
    <row r="1407" spans="1:26" ht="13.5" hidden="1" customHeight="1">
      <c r="A1407" s="29" t="str">
        <f t="shared" ca="1" si="213"/>
        <v>41</v>
      </c>
      <c r="B1407" s="32">
        <f t="shared" ca="1" si="214"/>
        <v>1983</v>
      </c>
      <c r="C1407" s="32">
        <f t="shared" ca="1" si="215"/>
        <v>4</v>
      </c>
      <c r="D1407" s="28">
        <v>0</v>
      </c>
      <c r="E1407" s="32" t="str">
        <f t="shared" ca="1" si="216"/>
        <v>581</v>
      </c>
      <c r="F1407" s="28" t="str">
        <f ca="1">$W$11&amp;$A1407&amp;$W$12&amp;B1407&amp;$W$13&amp;TEXT($C1407,"00")&amp;$W$14&amp;TEXT($P1407,"00")&amp;IF(LEN(U1407)&gt;=1,$W$15&amp;$U1407&amp;$W$16,"")&amp;$W$17&amp;$H1407</f>
        <v>第41号1983年04/01[581]:会員が語った働態学／第17回大会</v>
      </c>
      <c r="G1407" s="40"/>
      <c r="H1407" s="43" t="s">
        <v>6871</v>
      </c>
      <c r="I1407" s="115" t="str">
        <f t="shared" ca="1" si="212"/>
        <v>.</v>
      </c>
      <c r="J1407" s="40" t="s">
        <v>1179</v>
      </c>
      <c r="K1407" s="40" t="s">
        <v>2297</v>
      </c>
      <c r="L1407" s="43"/>
      <c r="M1407" s="40"/>
      <c r="N1407" s="47">
        <v>1983</v>
      </c>
      <c r="O1407" s="47">
        <v>4</v>
      </c>
      <c r="P1407" s="47">
        <v>1</v>
      </c>
      <c r="Q1407" s="40" t="s">
        <v>32</v>
      </c>
      <c r="R1407" s="40"/>
      <c r="S1407" s="48"/>
      <c r="T1407" s="48"/>
      <c r="U1407" s="31" t="str">
        <f t="shared" ca="1" si="217"/>
        <v>581</v>
      </c>
      <c r="V1407" s="45" t="str">
        <f t="shared" ca="1" si="223"/>
        <v>会員が語った働態学／第17回大会第41号1983年04/01[581]:会員が語った働態学／第17回大会</v>
      </c>
      <c r="W1407" s="51"/>
      <c r="X1407" s="88">
        <v>1397</v>
      </c>
      <c r="Y1407" s="65"/>
      <c r="Z1407" s="46"/>
    </row>
    <row r="1408" spans="1:26" ht="13.5" hidden="1" customHeight="1">
      <c r="A1408" s="29" t="str">
        <f t="shared" ca="1" si="213"/>
        <v>41</v>
      </c>
      <c r="B1408" s="32">
        <f t="shared" ca="1" si="214"/>
        <v>1983</v>
      </c>
      <c r="C1408" s="32">
        <f t="shared" ca="1" si="215"/>
        <v>4</v>
      </c>
      <c r="D1408" s="28">
        <v>1</v>
      </c>
      <c r="E1408" s="32">
        <f t="shared" ca="1" si="216"/>
        <v>581</v>
      </c>
      <c r="F1408" s="40" t="s">
        <v>33</v>
      </c>
      <c r="G1408" s="40"/>
      <c r="H1408" s="40" t="s">
        <v>7648</v>
      </c>
      <c r="I1408" s="115" t="str">
        <f t="shared" ca="1" si="212"/>
        <v>.</v>
      </c>
      <c r="J1408" s="40" t="s">
        <v>7205</v>
      </c>
      <c r="K1408" s="40"/>
      <c r="L1408" s="43" t="s">
        <v>7086</v>
      </c>
      <c r="M1408" s="40" t="s">
        <v>1837</v>
      </c>
      <c r="N1408" s="47"/>
      <c r="O1408" s="47"/>
      <c r="P1408" s="47"/>
      <c r="Q1408" s="40"/>
      <c r="R1408" s="40"/>
      <c r="S1408" s="48"/>
      <c r="T1408" s="48"/>
      <c r="U1408" s="31" t="str">
        <f t="shared" ca="1" si="217"/>
        <v>581</v>
      </c>
      <c r="V1408" s="45" t="str">
        <f t="shared" si="223"/>
        <v>特集人類働態学会員が語った働態学―懇親会の席上で―</v>
      </c>
      <c r="W1408" s="51"/>
      <c r="X1408" s="88">
        <v>1398</v>
      </c>
      <c r="Y1408" s="65"/>
      <c r="Z1408" s="46"/>
    </row>
    <row r="1409" spans="1:26" ht="13.5" hidden="1" customHeight="1">
      <c r="A1409" s="29" t="str">
        <f t="shared" ca="1" si="213"/>
        <v>41</v>
      </c>
      <c r="B1409" s="32">
        <f t="shared" ca="1" si="214"/>
        <v>1983</v>
      </c>
      <c r="C1409" s="32">
        <f t="shared" ca="1" si="215"/>
        <v>4</v>
      </c>
      <c r="D1409" s="28">
        <v>5</v>
      </c>
      <c r="E1409" s="32">
        <f t="shared" ca="1" si="216"/>
        <v>585</v>
      </c>
      <c r="F1409" s="40" t="s">
        <v>34</v>
      </c>
      <c r="G1409" s="40" t="s">
        <v>35</v>
      </c>
      <c r="H1409" s="43" t="s">
        <v>1125</v>
      </c>
      <c r="I1409" s="115" t="str">
        <f t="shared" ca="1" si="212"/>
        <v>.</v>
      </c>
      <c r="J1409" s="40" t="s">
        <v>7205</v>
      </c>
      <c r="K1409" s="40"/>
      <c r="L1409" s="43" t="s">
        <v>2008</v>
      </c>
      <c r="M1409" s="40"/>
      <c r="N1409" s="47"/>
      <c r="O1409" s="47"/>
      <c r="P1409" s="47"/>
      <c r="Q1409" s="40"/>
      <c r="R1409" s="40"/>
      <c r="S1409" s="48"/>
      <c r="T1409" s="48"/>
      <c r="U1409" s="31" t="str">
        <f t="shared" ca="1" si="217"/>
        <v>581</v>
      </c>
      <c r="V1409" s="45" t="str">
        <f t="shared" si="223"/>
        <v>生活生活時間を調べ始めたころ</v>
      </c>
      <c r="W1409" s="51"/>
      <c r="X1409" s="88">
        <v>1399</v>
      </c>
      <c r="Y1409" s="65"/>
      <c r="Z1409" s="46"/>
    </row>
    <row r="1410" spans="1:26" ht="13.5" hidden="1" customHeight="1">
      <c r="A1410" s="29" t="str">
        <f t="shared" ca="1" si="213"/>
        <v>41</v>
      </c>
      <c r="B1410" s="32">
        <f t="shared" ca="1" si="214"/>
        <v>1983</v>
      </c>
      <c r="C1410" s="32">
        <f t="shared" ca="1" si="215"/>
        <v>4</v>
      </c>
      <c r="D1410" s="28">
        <v>5</v>
      </c>
      <c r="E1410" s="32">
        <f t="shared" ca="1" si="216"/>
        <v>585</v>
      </c>
      <c r="F1410" s="40" t="s">
        <v>36</v>
      </c>
      <c r="G1410" s="40" t="s">
        <v>37</v>
      </c>
      <c r="H1410" s="43"/>
      <c r="I1410" s="115" t="str">
        <f t="shared" ca="1" si="212"/>
        <v>.</v>
      </c>
      <c r="J1410" s="40" t="s">
        <v>1700</v>
      </c>
      <c r="K1410" s="40" t="s">
        <v>1300</v>
      </c>
      <c r="L1410" s="43"/>
      <c r="M1410" s="40"/>
      <c r="N1410" s="47"/>
      <c r="O1410" s="47"/>
      <c r="P1410" s="47"/>
      <c r="Q1410" s="40"/>
      <c r="R1410" s="40"/>
      <c r="S1410" s="48"/>
      <c r="T1410" s="48"/>
      <c r="U1410" s="31" t="str">
        <f t="shared" ca="1" si="217"/>
        <v>581</v>
      </c>
      <c r="V1410" s="45" t="str">
        <f t="shared" si="223"/>
        <v>国立極地研究所</v>
      </c>
      <c r="W1410" s="51"/>
      <c r="X1410" s="88">
        <v>1400</v>
      </c>
      <c r="Y1410" s="65"/>
      <c r="Z1410" s="46"/>
    </row>
    <row r="1411" spans="1:26" ht="13.5" hidden="1" customHeight="1">
      <c r="A1411" s="29" t="str">
        <f t="shared" ca="1" si="213"/>
        <v>41</v>
      </c>
      <c r="B1411" s="32">
        <f t="shared" ca="1" si="214"/>
        <v>1983</v>
      </c>
      <c r="C1411" s="32">
        <f t="shared" ca="1" si="215"/>
        <v>4</v>
      </c>
      <c r="D1411" s="28">
        <v>6</v>
      </c>
      <c r="E1411" s="32">
        <f t="shared" ca="1" si="216"/>
        <v>586</v>
      </c>
      <c r="F1411" s="28" t="str">
        <f>IF(RIGHT(L1411,1)=$W$24,"",M1411&amp;$W$25)&amp;J1411&amp;$W$22&amp;K1411&amp;IF(AND(LEN(N1411)&gt;0,LEN(N1411)&lt;4)," 第"&amp;N1411&amp;$W$21,N1411)&amp;$W$23&amp;O1411&amp;"/"&amp;P1411&amp;IF(RIGHT(L1411,1)=$W$24,"/"&amp;Q1411,"")&amp;"、"&amp;S1411&amp;"、"&amp;R1411&amp;IF(LEN(H1411)&gt;0,$W$27&amp;H1411,"")&amp;IF(RIGHT(L1411,1)=$W$24,"",$W$26)</f>
        <v>大会．全 第17回　1982/6/26-27、東北大学艮陵会館、仙台市</v>
      </c>
      <c r="G1411" s="40" t="s">
        <v>1555</v>
      </c>
      <c r="H1411" s="41" t="s">
        <v>2820</v>
      </c>
      <c r="I1411" s="115" t="str">
        <f t="shared" ca="1" si="212"/>
        <v>.</v>
      </c>
      <c r="J1411" s="40" t="s">
        <v>252</v>
      </c>
      <c r="K1411" s="40" t="s">
        <v>1194</v>
      </c>
      <c r="L1411" s="40" t="s">
        <v>6942</v>
      </c>
      <c r="M1411" s="40" t="s">
        <v>2742</v>
      </c>
      <c r="N1411" s="47">
        <v>17</v>
      </c>
      <c r="O1411" s="47">
        <v>1982</v>
      </c>
      <c r="P1411" s="47">
        <v>6</v>
      </c>
      <c r="Q1411" s="40" t="s">
        <v>45</v>
      </c>
      <c r="R1411" s="40" t="s">
        <v>2284</v>
      </c>
      <c r="S1411" s="48" t="s">
        <v>2285</v>
      </c>
      <c r="T1411" s="48"/>
      <c r="U1411" s="31" t="str">
        <f t="shared" ca="1" si="217"/>
        <v>581</v>
      </c>
      <c r="V1411" s="45" t="str">
        <f t="shared" si="223"/>
        <v>大会．全 第17回　1982/6/26-27、東北大学艮陵会館、仙台市</v>
      </c>
      <c r="W1411" s="51"/>
      <c r="X1411" s="88">
        <v>1401</v>
      </c>
      <c r="Y1411" s="65"/>
      <c r="Z1411" s="46"/>
    </row>
    <row r="1412" spans="1:26" ht="13.5" hidden="1" customHeight="1">
      <c r="A1412" s="29" t="str">
        <f t="shared" ca="1" si="213"/>
        <v>41</v>
      </c>
      <c r="B1412" s="32">
        <f t="shared" ca="1" si="214"/>
        <v>1983</v>
      </c>
      <c r="C1412" s="32">
        <f t="shared" ca="1" si="215"/>
        <v>4</v>
      </c>
      <c r="D1412" s="28">
        <v>6</v>
      </c>
      <c r="E1412" s="32">
        <f t="shared" ca="1" si="216"/>
        <v>586</v>
      </c>
      <c r="F1412" s="28" t="str">
        <f>M1412&amp;"（"&amp;J1412&amp;$W$19&amp;K1412&amp;IF(LEN(N1412)&gt;0," 第"&amp;N1412&amp;$W$21,"")&amp;" "&amp;O1412&amp;"/"&amp;P1412&amp;$W$20&amp;S1412&amp;IF(LEN(H1412)&gt;0,$W$19&amp;H1412,"")&amp;"）"</f>
        <v>抄録.まとめ（大会/全 第17回 1982/6、東北大学艮陵会館）</v>
      </c>
      <c r="G1412" s="40" t="s">
        <v>38</v>
      </c>
      <c r="H1412" s="43"/>
      <c r="I1412" s="115" t="str">
        <f t="shared" ca="1" si="212"/>
        <v>.</v>
      </c>
      <c r="J1412" s="40" t="s">
        <v>252</v>
      </c>
      <c r="K1412" s="40" t="s">
        <v>1194</v>
      </c>
      <c r="L1412" s="40" t="s">
        <v>6939</v>
      </c>
      <c r="M1412" s="16" t="s">
        <v>7078</v>
      </c>
      <c r="N1412" s="47">
        <v>17</v>
      </c>
      <c r="O1412" s="47">
        <v>1982</v>
      </c>
      <c r="P1412" s="47">
        <v>6</v>
      </c>
      <c r="Q1412" s="40" t="s">
        <v>45</v>
      </c>
      <c r="R1412" s="40" t="s">
        <v>2284</v>
      </c>
      <c r="S1412" s="48" t="s">
        <v>2285</v>
      </c>
      <c r="T1412" s="48"/>
      <c r="U1412" s="31" t="str">
        <f t="shared" ca="1" si="217"/>
        <v>581</v>
      </c>
      <c r="V1412" s="45" t="str">
        <f t="shared" si="223"/>
        <v>抄録.まとめ（大会/全 第17回 1982/6、東北大学艮陵会館）</v>
      </c>
      <c r="W1412" s="51"/>
      <c r="X1412" s="88">
        <v>1402</v>
      </c>
      <c r="Y1412" s="65"/>
      <c r="Z1412" s="46"/>
    </row>
    <row r="1413" spans="1:26" s="12" customFormat="1" ht="13.5" hidden="1" customHeight="1">
      <c r="A1413" s="18">
        <v>41</v>
      </c>
      <c r="B1413" s="15">
        <v>1983</v>
      </c>
      <c r="C1413" s="15">
        <v>4</v>
      </c>
      <c r="D1413" s="18">
        <v>6</v>
      </c>
      <c r="E1413" s="15">
        <v>586</v>
      </c>
      <c r="F1413" s="19" t="s">
        <v>3863</v>
      </c>
      <c r="G1413" s="16" t="s">
        <v>3864</v>
      </c>
      <c r="H1413" s="17"/>
      <c r="I1413" s="115" t="str">
        <f t="shared" ca="1" si="212"/>
        <v>.</v>
      </c>
      <c r="J1413" s="16" t="s">
        <v>2856</v>
      </c>
      <c r="K1413" s="16" t="s">
        <v>1194</v>
      </c>
      <c r="L1413" s="16" t="s">
        <v>2857</v>
      </c>
      <c r="M1413" s="16" t="s">
        <v>1302</v>
      </c>
      <c r="N1413" s="15">
        <v>17</v>
      </c>
      <c r="O1413" s="15">
        <v>1982</v>
      </c>
      <c r="P1413" s="15">
        <v>6</v>
      </c>
      <c r="Q1413" s="16" t="s">
        <v>45</v>
      </c>
      <c r="R1413" s="18" t="s">
        <v>2284</v>
      </c>
      <c r="S1413" s="54" t="s">
        <v>2285</v>
      </c>
      <c r="T1413" s="54"/>
      <c r="U1413" s="69">
        <v>581</v>
      </c>
      <c r="V1413" s="45" t="str">
        <f t="shared" si="223"/>
        <v>ラットの運動器形態に及ぼす強制走行負荷の影響について</v>
      </c>
      <c r="W1413" s="70"/>
      <c r="X1413" s="88">
        <v>1403</v>
      </c>
      <c r="Y1413" s="66"/>
      <c r="Z1413" s="16"/>
    </row>
    <row r="1414" spans="1:26" s="12" customFormat="1" ht="13.5" customHeight="1">
      <c r="A1414" s="18">
        <v>41</v>
      </c>
      <c r="B1414" s="15">
        <v>1983</v>
      </c>
      <c r="C1414" s="15">
        <v>4</v>
      </c>
      <c r="D1414" s="18">
        <v>6</v>
      </c>
      <c r="E1414" s="15">
        <v>586</v>
      </c>
      <c r="F1414" s="19" t="s">
        <v>3865</v>
      </c>
      <c r="G1414" s="16" t="s">
        <v>3866</v>
      </c>
      <c r="H1414" s="17"/>
      <c r="I1414" s="115" t="str">
        <f t="shared" ca="1" si="212"/>
        <v>●</v>
      </c>
      <c r="J1414" s="16" t="s">
        <v>2856</v>
      </c>
      <c r="K1414" s="16" t="s">
        <v>1194</v>
      </c>
      <c r="L1414" s="16" t="s">
        <v>2857</v>
      </c>
      <c r="M1414" s="16" t="s">
        <v>1302</v>
      </c>
      <c r="N1414" s="15">
        <v>17</v>
      </c>
      <c r="O1414" s="15">
        <v>1982</v>
      </c>
      <c r="P1414" s="15">
        <v>6</v>
      </c>
      <c r="Q1414" s="16" t="s">
        <v>45</v>
      </c>
      <c r="R1414" s="18" t="s">
        <v>2284</v>
      </c>
      <c r="S1414" s="54" t="s">
        <v>2285</v>
      </c>
      <c r="T1414" s="54"/>
      <c r="U1414" s="69">
        <v>581</v>
      </c>
      <c r="V1414" s="45" t="str">
        <f t="shared" si="223"/>
        <v>等尺性収縮での負荷強度と表面筋電図の関係</v>
      </c>
      <c r="W1414" s="70"/>
      <c r="X1414" s="88">
        <v>1404</v>
      </c>
      <c r="Y1414" s="66"/>
      <c r="Z1414" s="16"/>
    </row>
    <row r="1415" spans="1:26" s="12" customFormat="1" ht="13.5" hidden="1" customHeight="1">
      <c r="A1415" s="18">
        <v>41</v>
      </c>
      <c r="B1415" s="15">
        <v>1983</v>
      </c>
      <c r="C1415" s="15">
        <v>4</v>
      </c>
      <c r="D1415" s="18">
        <v>6</v>
      </c>
      <c r="E1415" s="15">
        <v>586</v>
      </c>
      <c r="F1415" s="19" t="s">
        <v>3867</v>
      </c>
      <c r="G1415" s="16" t="s">
        <v>3868</v>
      </c>
      <c r="H1415" s="17"/>
      <c r="I1415" s="115" t="str">
        <f t="shared" ca="1" si="212"/>
        <v>.</v>
      </c>
      <c r="J1415" s="16" t="s">
        <v>2856</v>
      </c>
      <c r="K1415" s="16" t="s">
        <v>1194</v>
      </c>
      <c r="L1415" s="16" t="s">
        <v>2857</v>
      </c>
      <c r="M1415" s="16" t="s">
        <v>1302</v>
      </c>
      <c r="N1415" s="15">
        <v>17</v>
      </c>
      <c r="O1415" s="15">
        <v>1982</v>
      </c>
      <c r="P1415" s="15">
        <v>6</v>
      </c>
      <c r="Q1415" s="16" t="s">
        <v>45</v>
      </c>
      <c r="R1415" s="18" t="s">
        <v>2284</v>
      </c>
      <c r="S1415" s="54" t="s">
        <v>2285</v>
      </c>
      <c r="T1415" s="54"/>
      <c r="U1415" s="69">
        <v>581</v>
      </c>
      <c r="V1415" s="45" t="str">
        <f t="shared" si="223"/>
        <v>安静時肺拡散能の変化要因について</v>
      </c>
      <c r="W1415" s="70"/>
      <c r="X1415" s="88">
        <v>1405</v>
      </c>
      <c r="Y1415" s="66"/>
      <c r="Z1415" s="16"/>
    </row>
    <row r="1416" spans="1:26" s="12" customFormat="1" ht="13.5" customHeight="1">
      <c r="A1416" s="18">
        <v>41</v>
      </c>
      <c r="B1416" s="15">
        <v>1983</v>
      </c>
      <c r="C1416" s="15">
        <v>4</v>
      </c>
      <c r="D1416" s="18">
        <v>6</v>
      </c>
      <c r="E1416" s="15">
        <v>586</v>
      </c>
      <c r="F1416" s="19" t="s">
        <v>3869</v>
      </c>
      <c r="G1416" s="16" t="s">
        <v>3870</v>
      </c>
      <c r="H1416" s="17"/>
      <c r="I1416" s="115" t="str">
        <f t="shared" ca="1" si="212"/>
        <v>●</v>
      </c>
      <c r="J1416" s="16" t="s">
        <v>2856</v>
      </c>
      <c r="K1416" s="16" t="s">
        <v>1194</v>
      </c>
      <c r="L1416" s="16" t="s">
        <v>2857</v>
      </c>
      <c r="M1416" s="16" t="s">
        <v>1302</v>
      </c>
      <c r="N1416" s="15">
        <v>17</v>
      </c>
      <c r="O1416" s="15">
        <v>1982</v>
      </c>
      <c r="P1416" s="15">
        <v>6</v>
      </c>
      <c r="Q1416" s="16" t="s">
        <v>45</v>
      </c>
      <c r="R1416" s="18" t="s">
        <v>2284</v>
      </c>
      <c r="S1416" s="54" t="s">
        <v>2285</v>
      </c>
      <c r="T1416" s="54"/>
      <c r="U1416" s="69">
        <v>581</v>
      </c>
      <c r="V1416" s="45" t="str">
        <f t="shared" si="223"/>
        <v>フードを用いた睡眠代謝量測定装置の試作</v>
      </c>
      <c r="W1416" s="70"/>
      <c r="X1416" s="88">
        <v>1406</v>
      </c>
      <c r="Y1416" s="66"/>
      <c r="Z1416" s="16"/>
    </row>
    <row r="1417" spans="1:26" s="12" customFormat="1" ht="13.5" hidden="1" customHeight="1">
      <c r="A1417" s="18">
        <v>41</v>
      </c>
      <c r="B1417" s="15">
        <v>1983</v>
      </c>
      <c r="C1417" s="15">
        <v>4</v>
      </c>
      <c r="D1417" s="18">
        <v>6</v>
      </c>
      <c r="E1417" s="15">
        <v>586</v>
      </c>
      <c r="F1417" s="19" t="s">
        <v>2858</v>
      </c>
      <c r="G1417" s="16" t="s">
        <v>3767</v>
      </c>
      <c r="H1417" s="17"/>
      <c r="I1417" s="115" t="str">
        <f t="shared" ca="1" si="212"/>
        <v>.</v>
      </c>
      <c r="J1417" s="16" t="s">
        <v>2856</v>
      </c>
      <c r="K1417" s="16" t="s">
        <v>1194</v>
      </c>
      <c r="L1417" s="16" t="s">
        <v>2857</v>
      </c>
      <c r="M1417" s="16" t="s">
        <v>7078</v>
      </c>
      <c r="N1417" s="15">
        <v>17</v>
      </c>
      <c r="O1417" s="15">
        <v>1982</v>
      </c>
      <c r="P1417" s="15">
        <v>6</v>
      </c>
      <c r="Q1417" s="16" t="s">
        <v>45</v>
      </c>
      <c r="R1417" s="18" t="s">
        <v>2284</v>
      </c>
      <c r="S1417" s="54" t="s">
        <v>2285</v>
      </c>
      <c r="T1417" s="54"/>
      <c r="U1417" s="69">
        <v>581</v>
      </c>
      <c r="V1417" s="45" t="str">
        <f t="shared" si="223"/>
        <v>[概要]司会のまとめ</v>
      </c>
      <c r="W1417" s="70"/>
      <c r="X1417" s="88">
        <v>1407</v>
      </c>
      <c r="Y1417" s="66"/>
      <c r="Z1417" s="16"/>
    </row>
    <row r="1418" spans="1:26" s="12" customFormat="1" ht="13.5" hidden="1" customHeight="1">
      <c r="A1418" s="18">
        <v>41</v>
      </c>
      <c r="B1418" s="15">
        <v>1983</v>
      </c>
      <c r="C1418" s="15">
        <v>4</v>
      </c>
      <c r="D1418" s="18">
        <v>7</v>
      </c>
      <c r="E1418" s="15">
        <v>587</v>
      </c>
      <c r="F1418" s="19" t="s">
        <v>3871</v>
      </c>
      <c r="G1418" s="16" t="s">
        <v>3872</v>
      </c>
      <c r="H1418" s="17"/>
      <c r="I1418" s="115" t="str">
        <f t="shared" ca="1" si="212"/>
        <v>.</v>
      </c>
      <c r="J1418" s="16" t="s">
        <v>2856</v>
      </c>
      <c r="K1418" s="16" t="s">
        <v>1194</v>
      </c>
      <c r="L1418" s="16" t="s">
        <v>2857</v>
      </c>
      <c r="M1418" s="16" t="s">
        <v>1302</v>
      </c>
      <c r="N1418" s="15">
        <v>17</v>
      </c>
      <c r="O1418" s="15">
        <v>1982</v>
      </c>
      <c r="P1418" s="15">
        <v>6</v>
      </c>
      <c r="Q1418" s="16" t="s">
        <v>45</v>
      </c>
      <c r="R1418" s="18" t="s">
        <v>2284</v>
      </c>
      <c r="S1418" s="54" t="s">
        <v>2285</v>
      </c>
      <c r="T1418" s="54"/>
      <c r="U1418" s="69">
        <v>581</v>
      </c>
      <c r="V1418" s="45" t="str">
        <f t="shared" si="223"/>
        <v>Anaerobic Thresholdを用いた身体作業能の評価について</v>
      </c>
      <c r="W1418" s="70"/>
      <c r="X1418" s="88">
        <v>1408</v>
      </c>
      <c r="Y1418" s="66"/>
      <c r="Z1418" s="16"/>
    </row>
    <row r="1419" spans="1:26" s="12" customFormat="1" ht="13.5" hidden="1" customHeight="1">
      <c r="A1419" s="18">
        <v>41</v>
      </c>
      <c r="B1419" s="15">
        <v>1983</v>
      </c>
      <c r="C1419" s="15">
        <v>4</v>
      </c>
      <c r="D1419" s="18">
        <v>7</v>
      </c>
      <c r="E1419" s="15">
        <v>587</v>
      </c>
      <c r="F1419" s="19" t="s">
        <v>3873</v>
      </c>
      <c r="G1419" s="16" t="s">
        <v>3874</v>
      </c>
      <c r="H1419" s="17"/>
      <c r="I1419" s="115" t="str">
        <f t="shared" ca="1" si="212"/>
        <v>.</v>
      </c>
      <c r="J1419" s="16" t="s">
        <v>2856</v>
      </c>
      <c r="K1419" s="16" t="s">
        <v>1194</v>
      </c>
      <c r="L1419" s="16" t="s">
        <v>2857</v>
      </c>
      <c r="M1419" s="16" t="s">
        <v>1302</v>
      </c>
      <c r="N1419" s="15">
        <v>17</v>
      </c>
      <c r="O1419" s="15">
        <v>1982</v>
      </c>
      <c r="P1419" s="15">
        <v>6</v>
      </c>
      <c r="Q1419" s="16" t="s">
        <v>45</v>
      </c>
      <c r="R1419" s="18" t="s">
        <v>2284</v>
      </c>
      <c r="S1419" s="54" t="s">
        <v>2285</v>
      </c>
      <c r="T1419" s="54"/>
      <c r="U1419" s="69">
        <v>581</v>
      </c>
      <c r="V1419" s="45" t="str">
        <f t="shared" si="223"/>
        <v>高温急性暴露における生理反応の季節差について</v>
      </c>
      <c r="W1419" s="70"/>
      <c r="X1419" s="88">
        <v>1409</v>
      </c>
      <c r="Y1419" s="66"/>
      <c r="Z1419" s="16"/>
    </row>
    <row r="1420" spans="1:26" s="12" customFormat="1" ht="13.5" hidden="1" customHeight="1">
      <c r="A1420" s="18">
        <v>41</v>
      </c>
      <c r="B1420" s="15">
        <v>1983</v>
      </c>
      <c r="C1420" s="15">
        <v>4</v>
      </c>
      <c r="D1420" s="18">
        <v>7</v>
      </c>
      <c r="E1420" s="15">
        <v>587</v>
      </c>
      <c r="F1420" s="19" t="s">
        <v>3875</v>
      </c>
      <c r="G1420" s="16" t="s">
        <v>3876</v>
      </c>
      <c r="H1420" s="17"/>
      <c r="I1420" s="115" t="str">
        <f t="shared" ref="I1420:I1483" ca="1" si="225">IF(OR($S$1,IF($N$2,OFFSET($O$2,0,ISERROR(FIND($F$2,OFFSET($G1420,0,$T$2)))+$S$2),0)+IF($N$3,OFFSET($O$3,0,ISERROR(FIND($F$3,OFFSET($G1420,0,$T$3)))+$S$3),0)+IF($N$4,OFFSET($O$4,0,ISERROR(FIND($F$4,OFFSET($G1420,0,$T$4)))+$S$4),0)+IF($N$5,OFFSET($O$5,0,ISERROR(FIND($F$5,OFFSET($G1420,0,$T$5)))+$S$5),0)+IF($N$6,OFFSET($O$6,0,ISERROR(FIND($F$6,OFFSET($G1420,0,$T$6)))+$S$6),0)+IF($N$7,OFFSET($O$7,0,ISERROR(FIND($F$7,OFFSET($G1420,0,$T$7)))+$S$7),0)+IF($N$8,OFFSET($O$8,0,ISERROR(FIND($F$8,OFFSET($G1420,0,$T$8)))+$S$8),0)&gt;$Y$1),$W$28,$W$29)</f>
        <v>.</v>
      </c>
      <c r="J1420" s="16" t="s">
        <v>2856</v>
      </c>
      <c r="K1420" s="16" t="s">
        <v>1194</v>
      </c>
      <c r="L1420" s="16" t="s">
        <v>2857</v>
      </c>
      <c r="M1420" s="16" t="s">
        <v>1302</v>
      </c>
      <c r="N1420" s="15">
        <v>17</v>
      </c>
      <c r="O1420" s="15">
        <v>1982</v>
      </c>
      <c r="P1420" s="15">
        <v>6</v>
      </c>
      <c r="Q1420" s="16" t="s">
        <v>45</v>
      </c>
      <c r="R1420" s="18" t="s">
        <v>2284</v>
      </c>
      <c r="S1420" s="54" t="s">
        <v>2285</v>
      </c>
      <c r="T1420" s="54"/>
      <c r="U1420" s="69">
        <v>581</v>
      </c>
      <c r="V1420" s="45" t="str">
        <f t="shared" si="223"/>
        <v>複合運動負荷時のエネルギー代謝について</v>
      </c>
      <c r="W1420" s="70"/>
      <c r="X1420" s="88">
        <v>1410</v>
      </c>
      <c r="Y1420" s="66"/>
      <c r="Z1420" s="16"/>
    </row>
    <row r="1421" spans="1:26" s="12" customFormat="1" ht="13.5" hidden="1" customHeight="1">
      <c r="A1421" s="18">
        <v>41</v>
      </c>
      <c r="B1421" s="15">
        <v>1983</v>
      </c>
      <c r="C1421" s="15">
        <v>4</v>
      </c>
      <c r="D1421" s="18">
        <v>7</v>
      </c>
      <c r="E1421" s="15">
        <v>587</v>
      </c>
      <c r="F1421" s="19" t="s">
        <v>3877</v>
      </c>
      <c r="G1421" s="16" t="s">
        <v>3878</v>
      </c>
      <c r="H1421" s="17"/>
      <c r="I1421" s="115" t="str">
        <f t="shared" ca="1" si="225"/>
        <v>.</v>
      </c>
      <c r="J1421" s="16" t="s">
        <v>2856</v>
      </c>
      <c r="K1421" s="16" t="s">
        <v>1194</v>
      </c>
      <c r="L1421" s="16" t="s">
        <v>2857</v>
      </c>
      <c r="M1421" s="16" t="s">
        <v>1302</v>
      </c>
      <c r="N1421" s="15">
        <v>17</v>
      </c>
      <c r="O1421" s="15">
        <v>1982</v>
      </c>
      <c r="P1421" s="15">
        <v>6</v>
      </c>
      <c r="Q1421" s="16" t="s">
        <v>45</v>
      </c>
      <c r="R1421" s="18" t="s">
        <v>2284</v>
      </c>
      <c r="S1421" s="54" t="s">
        <v>2285</v>
      </c>
      <c r="T1421" s="54"/>
      <c r="U1421" s="69">
        <v>581</v>
      </c>
      <c r="V1421" s="45" t="str">
        <f t="shared" si="223"/>
        <v>主婦のジョギング・トレーニングが運動時呼吸循環反応に及ぼす効果</v>
      </c>
      <c r="W1421" s="70"/>
      <c r="X1421" s="88">
        <v>1411</v>
      </c>
      <c r="Y1421" s="66"/>
      <c r="Z1421" s="16"/>
    </row>
    <row r="1422" spans="1:26" s="12" customFormat="1" ht="13.5" hidden="1" customHeight="1">
      <c r="A1422" s="18">
        <v>41</v>
      </c>
      <c r="B1422" s="15">
        <v>1983</v>
      </c>
      <c r="C1422" s="15">
        <v>4</v>
      </c>
      <c r="D1422" s="18">
        <v>7</v>
      </c>
      <c r="E1422" s="15">
        <v>587</v>
      </c>
      <c r="F1422" s="19" t="s">
        <v>2858</v>
      </c>
      <c r="G1422" s="16" t="s">
        <v>3879</v>
      </c>
      <c r="H1422" s="17"/>
      <c r="I1422" s="115" t="str">
        <f t="shared" ca="1" si="225"/>
        <v>.</v>
      </c>
      <c r="J1422" s="16" t="s">
        <v>2856</v>
      </c>
      <c r="K1422" s="16" t="s">
        <v>1194</v>
      </c>
      <c r="L1422" s="16" t="s">
        <v>2857</v>
      </c>
      <c r="M1422" s="16" t="s">
        <v>7078</v>
      </c>
      <c r="N1422" s="15">
        <v>17</v>
      </c>
      <c r="O1422" s="15">
        <v>1982</v>
      </c>
      <c r="P1422" s="15">
        <v>6</v>
      </c>
      <c r="Q1422" s="16" t="s">
        <v>45</v>
      </c>
      <c r="R1422" s="18" t="s">
        <v>2284</v>
      </c>
      <c r="S1422" s="54" t="s">
        <v>2285</v>
      </c>
      <c r="T1422" s="54"/>
      <c r="U1422" s="69">
        <v>581</v>
      </c>
      <c r="V1422" s="45" t="str">
        <f t="shared" si="223"/>
        <v>[概要]司会のまとめ</v>
      </c>
      <c r="W1422" s="70"/>
      <c r="X1422" s="88">
        <v>1412</v>
      </c>
      <c r="Y1422" s="66"/>
      <c r="Z1422" s="16"/>
    </row>
    <row r="1423" spans="1:26" s="12" customFormat="1" ht="13.5" hidden="1" customHeight="1">
      <c r="A1423" s="18">
        <v>41</v>
      </c>
      <c r="B1423" s="15">
        <v>1983</v>
      </c>
      <c r="C1423" s="15">
        <v>4</v>
      </c>
      <c r="D1423" s="18">
        <v>7</v>
      </c>
      <c r="E1423" s="15">
        <v>587</v>
      </c>
      <c r="F1423" s="19" t="s">
        <v>3880</v>
      </c>
      <c r="G1423" s="16" t="s">
        <v>3881</v>
      </c>
      <c r="H1423" s="17"/>
      <c r="I1423" s="115" t="str">
        <f t="shared" ca="1" si="225"/>
        <v>.</v>
      </c>
      <c r="J1423" s="16" t="s">
        <v>2856</v>
      </c>
      <c r="K1423" s="16" t="s">
        <v>1194</v>
      </c>
      <c r="L1423" s="16" t="s">
        <v>2857</v>
      </c>
      <c r="M1423" s="16" t="s">
        <v>1302</v>
      </c>
      <c r="N1423" s="15">
        <v>17</v>
      </c>
      <c r="O1423" s="15">
        <v>1982</v>
      </c>
      <c r="P1423" s="15">
        <v>6</v>
      </c>
      <c r="Q1423" s="16" t="s">
        <v>45</v>
      </c>
      <c r="R1423" s="18" t="s">
        <v>2284</v>
      </c>
      <c r="S1423" s="54" t="s">
        <v>2285</v>
      </c>
      <c r="T1423" s="54"/>
      <c r="U1423" s="69">
        <v>581</v>
      </c>
      <c r="V1423" s="45" t="str">
        <f t="shared" si="223"/>
        <v>聴性誘発電位と反応時間との関係</v>
      </c>
      <c r="W1423" s="70"/>
      <c r="X1423" s="88">
        <v>1413</v>
      </c>
      <c r="Y1423" s="66"/>
      <c r="Z1423" s="16"/>
    </row>
    <row r="1424" spans="1:26" s="12" customFormat="1" ht="13.5" hidden="1" customHeight="1">
      <c r="A1424" s="18">
        <v>41</v>
      </c>
      <c r="B1424" s="15">
        <v>1983</v>
      </c>
      <c r="C1424" s="15">
        <v>4</v>
      </c>
      <c r="D1424" s="18">
        <v>7</v>
      </c>
      <c r="E1424" s="15">
        <v>587</v>
      </c>
      <c r="F1424" s="19" t="s">
        <v>3882</v>
      </c>
      <c r="G1424" s="16" t="s">
        <v>3883</v>
      </c>
      <c r="H1424" s="17"/>
      <c r="I1424" s="115" t="str">
        <f t="shared" ca="1" si="225"/>
        <v>.</v>
      </c>
      <c r="J1424" s="16" t="s">
        <v>2856</v>
      </c>
      <c r="K1424" s="16" t="s">
        <v>1194</v>
      </c>
      <c r="L1424" s="16" t="s">
        <v>2857</v>
      </c>
      <c r="M1424" s="16" t="s">
        <v>1302</v>
      </c>
      <c r="N1424" s="15">
        <v>17</v>
      </c>
      <c r="O1424" s="15">
        <v>1982</v>
      </c>
      <c r="P1424" s="15">
        <v>6</v>
      </c>
      <c r="Q1424" s="16" t="s">
        <v>45</v>
      </c>
      <c r="R1424" s="18" t="s">
        <v>2284</v>
      </c>
      <c r="S1424" s="54" t="s">
        <v>2285</v>
      </c>
      <c r="T1424" s="54"/>
      <c r="U1424" s="69">
        <v>581</v>
      </c>
      <c r="V1424" s="45" t="str">
        <f t="shared" si="223"/>
        <v>テレビ視聴の生体負担に関する研究</v>
      </c>
      <c r="W1424" s="70"/>
      <c r="X1424" s="88">
        <v>1414</v>
      </c>
      <c r="Y1424" s="66"/>
      <c r="Z1424" s="16"/>
    </row>
    <row r="1425" spans="1:26" s="12" customFormat="1" ht="13.5" hidden="1" customHeight="1">
      <c r="A1425" s="18">
        <v>41</v>
      </c>
      <c r="B1425" s="15">
        <v>1983</v>
      </c>
      <c r="C1425" s="15">
        <v>4</v>
      </c>
      <c r="D1425" s="18">
        <v>7</v>
      </c>
      <c r="E1425" s="15">
        <v>587</v>
      </c>
      <c r="F1425" s="19" t="s">
        <v>3884</v>
      </c>
      <c r="G1425" s="16" t="s">
        <v>3885</v>
      </c>
      <c r="H1425" s="17"/>
      <c r="I1425" s="115" t="str">
        <f t="shared" ca="1" si="225"/>
        <v>.</v>
      </c>
      <c r="J1425" s="16" t="s">
        <v>2856</v>
      </c>
      <c r="K1425" s="16" t="s">
        <v>1194</v>
      </c>
      <c r="L1425" s="16" t="s">
        <v>2857</v>
      </c>
      <c r="M1425" s="16" t="s">
        <v>1302</v>
      </c>
      <c r="N1425" s="15">
        <v>17</v>
      </c>
      <c r="O1425" s="15">
        <v>1982</v>
      </c>
      <c r="P1425" s="15">
        <v>6</v>
      </c>
      <c r="Q1425" s="16" t="s">
        <v>45</v>
      </c>
      <c r="R1425" s="18" t="s">
        <v>2284</v>
      </c>
      <c r="S1425" s="54" t="s">
        <v>2285</v>
      </c>
      <c r="T1425" s="54"/>
      <c r="U1425" s="69">
        <v>581</v>
      </c>
      <c r="V1425" s="45" t="str">
        <f t="shared" si="223"/>
        <v>トンネル内照明下における見えの検討</v>
      </c>
      <c r="W1425" s="70"/>
      <c r="X1425" s="88">
        <v>1415</v>
      </c>
      <c r="Y1425" s="66"/>
      <c r="Z1425" s="16"/>
    </row>
    <row r="1426" spans="1:26" s="12" customFormat="1" ht="13.5" hidden="1" customHeight="1">
      <c r="A1426" s="18">
        <v>41</v>
      </c>
      <c r="B1426" s="15">
        <v>1983</v>
      </c>
      <c r="C1426" s="15">
        <v>4</v>
      </c>
      <c r="D1426" s="18">
        <v>7</v>
      </c>
      <c r="E1426" s="15">
        <v>587</v>
      </c>
      <c r="F1426" s="19" t="s">
        <v>3886</v>
      </c>
      <c r="G1426" s="16" t="s">
        <v>3887</v>
      </c>
      <c r="H1426" s="17"/>
      <c r="I1426" s="115" t="str">
        <f t="shared" ca="1" si="225"/>
        <v>.</v>
      </c>
      <c r="J1426" s="16" t="s">
        <v>2856</v>
      </c>
      <c r="K1426" s="16" t="s">
        <v>1194</v>
      </c>
      <c r="L1426" s="16" t="s">
        <v>2857</v>
      </c>
      <c r="M1426" s="16" t="s">
        <v>1302</v>
      </c>
      <c r="N1426" s="15">
        <v>17</v>
      </c>
      <c r="O1426" s="15">
        <v>1982</v>
      </c>
      <c r="P1426" s="15">
        <v>6</v>
      </c>
      <c r="Q1426" s="16" t="s">
        <v>45</v>
      </c>
      <c r="R1426" s="18" t="s">
        <v>2284</v>
      </c>
      <c r="S1426" s="54" t="s">
        <v>2285</v>
      </c>
      <c r="T1426" s="54"/>
      <c r="U1426" s="69">
        <v>581</v>
      </c>
      <c r="V1426" s="45" t="str">
        <f t="shared" si="223"/>
        <v>VDT作業者の目の疲れについて</v>
      </c>
      <c r="W1426" s="70"/>
      <c r="X1426" s="88">
        <v>1416</v>
      </c>
      <c r="Y1426" s="66"/>
      <c r="Z1426" s="16"/>
    </row>
    <row r="1427" spans="1:26" s="12" customFormat="1" ht="13.5" hidden="1" customHeight="1">
      <c r="A1427" s="18">
        <v>41</v>
      </c>
      <c r="B1427" s="15">
        <v>1983</v>
      </c>
      <c r="C1427" s="15">
        <v>4</v>
      </c>
      <c r="D1427" s="18">
        <v>7</v>
      </c>
      <c r="E1427" s="15">
        <v>587</v>
      </c>
      <c r="F1427" s="19" t="s">
        <v>2858</v>
      </c>
      <c r="G1427" s="16" t="s">
        <v>3104</v>
      </c>
      <c r="H1427" s="17"/>
      <c r="I1427" s="115" t="str">
        <f t="shared" ca="1" si="225"/>
        <v>.</v>
      </c>
      <c r="J1427" s="16" t="s">
        <v>2856</v>
      </c>
      <c r="K1427" s="16" t="s">
        <v>1194</v>
      </c>
      <c r="L1427" s="16" t="s">
        <v>2857</v>
      </c>
      <c r="M1427" s="16" t="s">
        <v>7078</v>
      </c>
      <c r="N1427" s="15">
        <v>17</v>
      </c>
      <c r="O1427" s="15">
        <v>1982</v>
      </c>
      <c r="P1427" s="15">
        <v>6</v>
      </c>
      <c r="Q1427" s="16" t="s">
        <v>45</v>
      </c>
      <c r="R1427" s="18" t="s">
        <v>2284</v>
      </c>
      <c r="S1427" s="54" t="s">
        <v>2285</v>
      </c>
      <c r="T1427" s="54"/>
      <c r="U1427" s="69">
        <v>581</v>
      </c>
      <c r="V1427" s="45" t="str">
        <f t="shared" si="223"/>
        <v>[概要]司会のまとめ</v>
      </c>
      <c r="W1427" s="70"/>
      <c r="X1427" s="88">
        <v>1417</v>
      </c>
      <c r="Y1427" s="66"/>
      <c r="Z1427" s="16"/>
    </row>
    <row r="1428" spans="1:26" s="12" customFormat="1" ht="13.5" hidden="1" customHeight="1">
      <c r="A1428" s="18">
        <v>41</v>
      </c>
      <c r="B1428" s="15">
        <v>1983</v>
      </c>
      <c r="C1428" s="15">
        <v>4</v>
      </c>
      <c r="D1428" s="18">
        <v>8</v>
      </c>
      <c r="E1428" s="15">
        <v>588</v>
      </c>
      <c r="F1428" s="19" t="s">
        <v>3888</v>
      </c>
      <c r="G1428" s="16" t="s">
        <v>3889</v>
      </c>
      <c r="H1428" s="17"/>
      <c r="I1428" s="115" t="str">
        <f t="shared" ca="1" si="225"/>
        <v>.</v>
      </c>
      <c r="J1428" s="16" t="s">
        <v>2856</v>
      </c>
      <c r="K1428" s="16" t="s">
        <v>1194</v>
      </c>
      <c r="L1428" s="16" t="s">
        <v>2857</v>
      </c>
      <c r="M1428" s="16" t="s">
        <v>1302</v>
      </c>
      <c r="N1428" s="15">
        <v>17</v>
      </c>
      <c r="O1428" s="15">
        <v>1982</v>
      </c>
      <c r="P1428" s="15">
        <v>6</v>
      </c>
      <c r="Q1428" s="16" t="s">
        <v>45</v>
      </c>
      <c r="R1428" s="18" t="s">
        <v>2284</v>
      </c>
      <c r="S1428" s="54" t="s">
        <v>2285</v>
      </c>
      <c r="T1428" s="54"/>
      <c r="U1428" s="69">
        <v>581</v>
      </c>
      <c r="V1428" s="45" t="str">
        <f t="shared" si="223"/>
        <v>抵抗力負荷時の人間の制御特性について</v>
      </c>
      <c r="W1428" s="70"/>
      <c r="X1428" s="88">
        <v>1418</v>
      </c>
      <c r="Y1428" s="66"/>
      <c r="Z1428" s="16"/>
    </row>
    <row r="1429" spans="1:26" s="12" customFormat="1" ht="13.5" hidden="1" customHeight="1">
      <c r="A1429" s="18">
        <v>41</v>
      </c>
      <c r="B1429" s="15">
        <v>1983</v>
      </c>
      <c r="C1429" s="15">
        <v>4</v>
      </c>
      <c r="D1429" s="18">
        <v>8</v>
      </c>
      <c r="E1429" s="15">
        <v>588</v>
      </c>
      <c r="F1429" s="19" t="s">
        <v>3890</v>
      </c>
      <c r="G1429" s="16" t="s">
        <v>3891</v>
      </c>
      <c r="H1429" s="17"/>
      <c r="I1429" s="115" t="str">
        <f t="shared" ca="1" si="225"/>
        <v>.</v>
      </c>
      <c r="J1429" s="16" t="s">
        <v>2856</v>
      </c>
      <c r="K1429" s="16" t="s">
        <v>1194</v>
      </c>
      <c r="L1429" s="16" t="s">
        <v>2857</v>
      </c>
      <c r="M1429" s="16" t="s">
        <v>1302</v>
      </c>
      <c r="N1429" s="15">
        <v>17</v>
      </c>
      <c r="O1429" s="15">
        <v>1982</v>
      </c>
      <c r="P1429" s="15">
        <v>6</v>
      </c>
      <c r="Q1429" s="16" t="s">
        <v>45</v>
      </c>
      <c r="R1429" s="18" t="s">
        <v>2284</v>
      </c>
      <c r="S1429" s="54" t="s">
        <v>2285</v>
      </c>
      <c r="T1429" s="54"/>
      <c r="U1429" s="69">
        <v>581</v>
      </c>
      <c r="V1429" s="45" t="str">
        <f t="shared" si="223"/>
        <v>し尿収集の作業特性と姿勢負担</v>
      </c>
      <c r="W1429" s="70"/>
      <c r="X1429" s="88">
        <v>1419</v>
      </c>
      <c r="Y1429" s="66"/>
      <c r="Z1429" s="16"/>
    </row>
    <row r="1430" spans="1:26" s="12" customFormat="1" ht="13.5" hidden="1" customHeight="1">
      <c r="A1430" s="18">
        <v>41</v>
      </c>
      <c r="B1430" s="15">
        <v>1983</v>
      </c>
      <c r="C1430" s="15">
        <v>4</v>
      </c>
      <c r="D1430" s="18">
        <v>8</v>
      </c>
      <c r="E1430" s="15">
        <v>588</v>
      </c>
      <c r="F1430" s="19" t="s">
        <v>3892</v>
      </c>
      <c r="G1430" s="16" t="s">
        <v>3893</v>
      </c>
      <c r="H1430" s="17"/>
      <c r="I1430" s="115" t="str">
        <f t="shared" ca="1" si="225"/>
        <v>.</v>
      </c>
      <c r="J1430" s="16" t="s">
        <v>2856</v>
      </c>
      <c r="K1430" s="16" t="s">
        <v>1194</v>
      </c>
      <c r="L1430" s="16" t="s">
        <v>2857</v>
      </c>
      <c r="M1430" s="16" t="s">
        <v>1302</v>
      </c>
      <c r="N1430" s="15">
        <v>17</v>
      </c>
      <c r="O1430" s="15">
        <v>1982</v>
      </c>
      <c r="P1430" s="15">
        <v>6</v>
      </c>
      <c r="Q1430" s="16" t="s">
        <v>45</v>
      </c>
      <c r="R1430" s="18" t="s">
        <v>2284</v>
      </c>
      <c r="S1430" s="54" t="s">
        <v>2285</v>
      </c>
      <c r="T1430" s="54"/>
      <c r="U1430" s="69">
        <v>581</v>
      </c>
      <c r="V1430" s="45" t="str">
        <f t="shared" si="223"/>
        <v>屠殺解体労働者の手</v>
      </c>
      <c r="W1430" s="70"/>
      <c r="X1430" s="88">
        <v>1420</v>
      </c>
      <c r="Y1430" s="66"/>
      <c r="Z1430" s="16"/>
    </row>
    <row r="1431" spans="1:26" s="12" customFormat="1" ht="13.5" hidden="1" customHeight="1">
      <c r="A1431" s="18">
        <v>41</v>
      </c>
      <c r="B1431" s="15">
        <v>1983</v>
      </c>
      <c r="C1431" s="15">
        <v>4</v>
      </c>
      <c r="D1431" s="18">
        <v>8</v>
      </c>
      <c r="E1431" s="15">
        <v>588</v>
      </c>
      <c r="F1431" s="19" t="s">
        <v>3894</v>
      </c>
      <c r="G1431" s="16" t="s">
        <v>3895</v>
      </c>
      <c r="H1431" s="17"/>
      <c r="I1431" s="115" t="str">
        <f t="shared" ca="1" si="225"/>
        <v>.</v>
      </c>
      <c r="J1431" s="16" t="s">
        <v>2856</v>
      </c>
      <c r="K1431" s="16" t="s">
        <v>1194</v>
      </c>
      <c r="L1431" s="16" t="s">
        <v>2857</v>
      </c>
      <c r="M1431" s="16" t="s">
        <v>1302</v>
      </c>
      <c r="N1431" s="15">
        <v>17</v>
      </c>
      <c r="O1431" s="15">
        <v>1982</v>
      </c>
      <c r="P1431" s="15">
        <v>6</v>
      </c>
      <c r="Q1431" s="16" t="s">
        <v>45</v>
      </c>
      <c r="R1431" s="18" t="s">
        <v>2284</v>
      </c>
      <c r="S1431" s="54" t="s">
        <v>2285</v>
      </c>
      <c r="T1431" s="54"/>
      <c r="U1431" s="69">
        <v>581</v>
      </c>
      <c r="V1431" s="45" t="str">
        <f t="shared" si="223"/>
        <v>生活姿勢と支持具の分析</v>
      </c>
      <c r="W1431" s="70"/>
      <c r="X1431" s="88">
        <v>1421</v>
      </c>
      <c r="Y1431" s="66"/>
      <c r="Z1431" s="16"/>
    </row>
    <row r="1432" spans="1:26" s="12" customFormat="1" ht="13.5" hidden="1" customHeight="1">
      <c r="A1432" s="18">
        <v>41</v>
      </c>
      <c r="B1432" s="15">
        <v>1983</v>
      </c>
      <c r="C1432" s="15">
        <v>4</v>
      </c>
      <c r="D1432" s="18">
        <v>8</v>
      </c>
      <c r="E1432" s="15">
        <v>588</v>
      </c>
      <c r="F1432" s="19" t="s">
        <v>2858</v>
      </c>
      <c r="G1432" s="16" t="s">
        <v>2887</v>
      </c>
      <c r="H1432" s="17"/>
      <c r="I1432" s="115" t="str">
        <f t="shared" ca="1" si="225"/>
        <v>.</v>
      </c>
      <c r="J1432" s="16" t="s">
        <v>2856</v>
      </c>
      <c r="K1432" s="16" t="s">
        <v>1194</v>
      </c>
      <c r="L1432" s="16" t="s">
        <v>2857</v>
      </c>
      <c r="M1432" s="16" t="s">
        <v>7078</v>
      </c>
      <c r="N1432" s="15">
        <v>17</v>
      </c>
      <c r="O1432" s="15">
        <v>1982</v>
      </c>
      <c r="P1432" s="15">
        <v>6</v>
      </c>
      <c r="Q1432" s="16" t="s">
        <v>45</v>
      </c>
      <c r="R1432" s="18" t="s">
        <v>2284</v>
      </c>
      <c r="S1432" s="54" t="s">
        <v>2285</v>
      </c>
      <c r="T1432" s="54"/>
      <c r="U1432" s="69">
        <v>581</v>
      </c>
      <c r="V1432" s="45" t="str">
        <f t="shared" si="223"/>
        <v>[概要]司会のまとめ</v>
      </c>
      <c r="W1432" s="70"/>
      <c r="X1432" s="88">
        <v>1422</v>
      </c>
      <c r="Y1432" s="66"/>
      <c r="Z1432" s="16"/>
    </row>
    <row r="1433" spans="1:26" s="12" customFormat="1" ht="13.5" hidden="1" customHeight="1">
      <c r="A1433" s="18">
        <v>41</v>
      </c>
      <c r="B1433" s="15">
        <v>1983</v>
      </c>
      <c r="C1433" s="15">
        <v>4</v>
      </c>
      <c r="D1433" s="18">
        <v>8</v>
      </c>
      <c r="E1433" s="15">
        <v>588</v>
      </c>
      <c r="F1433" s="19" t="s">
        <v>3896</v>
      </c>
      <c r="G1433" s="16" t="s">
        <v>3547</v>
      </c>
      <c r="H1433" s="17"/>
      <c r="I1433" s="115" t="str">
        <f t="shared" ca="1" si="225"/>
        <v>.</v>
      </c>
      <c r="J1433" s="16" t="s">
        <v>2856</v>
      </c>
      <c r="K1433" s="16" t="s">
        <v>1194</v>
      </c>
      <c r="L1433" s="16" t="s">
        <v>2857</v>
      </c>
      <c r="M1433" s="16" t="s">
        <v>1302</v>
      </c>
      <c r="N1433" s="15">
        <v>17</v>
      </c>
      <c r="O1433" s="15">
        <v>1982</v>
      </c>
      <c r="P1433" s="15">
        <v>6</v>
      </c>
      <c r="Q1433" s="16" t="s">
        <v>45</v>
      </c>
      <c r="R1433" s="18" t="s">
        <v>2284</v>
      </c>
      <c r="S1433" s="54" t="s">
        <v>2285</v>
      </c>
      <c r="T1433" s="54"/>
      <c r="U1433" s="69">
        <v>581</v>
      </c>
      <c r="V1433" s="45" t="str">
        <f t="shared" si="223"/>
        <v>日常生活行動の記述　−自己申告法と観察法との差異−</v>
      </c>
      <c r="W1433" s="70"/>
      <c r="X1433" s="88">
        <v>1423</v>
      </c>
      <c r="Y1433" s="66"/>
      <c r="Z1433" s="16"/>
    </row>
    <row r="1434" spans="1:26" s="12" customFormat="1" ht="13.5" hidden="1" customHeight="1">
      <c r="A1434" s="18">
        <v>41</v>
      </c>
      <c r="B1434" s="15">
        <v>1983</v>
      </c>
      <c r="C1434" s="15">
        <v>4</v>
      </c>
      <c r="D1434" s="18">
        <v>8</v>
      </c>
      <c r="E1434" s="15">
        <v>588</v>
      </c>
      <c r="F1434" s="19" t="s">
        <v>3897</v>
      </c>
      <c r="G1434" s="16" t="s">
        <v>3898</v>
      </c>
      <c r="H1434" s="17"/>
      <c r="I1434" s="115" t="str">
        <f t="shared" ca="1" si="225"/>
        <v>.</v>
      </c>
      <c r="J1434" s="16" t="s">
        <v>2856</v>
      </c>
      <c r="K1434" s="16" t="s">
        <v>1194</v>
      </c>
      <c r="L1434" s="16" t="s">
        <v>2857</v>
      </c>
      <c r="M1434" s="16" t="s">
        <v>1302</v>
      </c>
      <c r="N1434" s="15">
        <v>17</v>
      </c>
      <c r="O1434" s="15">
        <v>1982</v>
      </c>
      <c r="P1434" s="15">
        <v>6</v>
      </c>
      <c r="Q1434" s="16" t="s">
        <v>45</v>
      </c>
      <c r="R1434" s="18" t="s">
        <v>2284</v>
      </c>
      <c r="S1434" s="54" t="s">
        <v>2285</v>
      </c>
      <c r="T1434" s="54"/>
      <c r="U1434" s="69">
        <v>581</v>
      </c>
      <c r="V1434" s="45" t="str">
        <f t="shared" si="223"/>
        <v>健康成人の日常活動調査</v>
      </c>
      <c r="W1434" s="70"/>
      <c r="X1434" s="88">
        <v>1424</v>
      </c>
      <c r="Y1434" s="66"/>
      <c r="Z1434" s="16"/>
    </row>
    <row r="1435" spans="1:26" s="12" customFormat="1" ht="13.5" hidden="1" customHeight="1">
      <c r="A1435" s="18">
        <v>41</v>
      </c>
      <c r="B1435" s="15">
        <v>1983</v>
      </c>
      <c r="C1435" s="15">
        <v>4</v>
      </c>
      <c r="D1435" s="18">
        <v>8</v>
      </c>
      <c r="E1435" s="15">
        <v>588</v>
      </c>
      <c r="F1435" s="19" t="s">
        <v>3899</v>
      </c>
      <c r="G1435" s="16" t="s">
        <v>3900</v>
      </c>
      <c r="H1435" s="17"/>
      <c r="I1435" s="115" t="str">
        <f t="shared" ca="1" si="225"/>
        <v>.</v>
      </c>
      <c r="J1435" s="16" t="s">
        <v>2856</v>
      </c>
      <c r="K1435" s="16" t="s">
        <v>1194</v>
      </c>
      <c r="L1435" s="16" t="s">
        <v>2857</v>
      </c>
      <c r="M1435" s="16" t="s">
        <v>1302</v>
      </c>
      <c r="N1435" s="15">
        <v>17</v>
      </c>
      <c r="O1435" s="15">
        <v>1982</v>
      </c>
      <c r="P1435" s="15">
        <v>6</v>
      </c>
      <c r="Q1435" s="16" t="s">
        <v>45</v>
      </c>
      <c r="R1435" s="18" t="s">
        <v>2284</v>
      </c>
      <c r="S1435" s="54" t="s">
        <v>2285</v>
      </c>
      <c r="T1435" s="54"/>
      <c r="U1435" s="69">
        <v>581</v>
      </c>
      <c r="V1435" s="45" t="str">
        <f t="shared" si="223"/>
        <v>心拍水準からみた主婦の生活行動</v>
      </c>
      <c r="W1435" s="70"/>
      <c r="X1435" s="88">
        <v>1425</v>
      </c>
      <c r="Y1435" s="66"/>
      <c r="Z1435" s="16"/>
    </row>
    <row r="1436" spans="1:26" s="12" customFormat="1" ht="13.5" hidden="1" customHeight="1">
      <c r="A1436" s="18">
        <v>41</v>
      </c>
      <c r="B1436" s="15">
        <v>1983</v>
      </c>
      <c r="C1436" s="15">
        <v>4</v>
      </c>
      <c r="D1436" s="18">
        <v>8</v>
      </c>
      <c r="E1436" s="15">
        <v>588</v>
      </c>
      <c r="F1436" s="19" t="s">
        <v>3901</v>
      </c>
      <c r="G1436" s="16" t="s">
        <v>3902</v>
      </c>
      <c r="H1436" s="17"/>
      <c r="I1436" s="115" t="str">
        <f t="shared" ca="1" si="225"/>
        <v>.</v>
      </c>
      <c r="J1436" s="16" t="s">
        <v>2856</v>
      </c>
      <c r="K1436" s="16" t="s">
        <v>1194</v>
      </c>
      <c r="L1436" s="16" t="s">
        <v>2857</v>
      </c>
      <c r="M1436" s="16" t="s">
        <v>1302</v>
      </c>
      <c r="N1436" s="15">
        <v>17</v>
      </c>
      <c r="O1436" s="15">
        <v>1982</v>
      </c>
      <c r="P1436" s="15">
        <v>6</v>
      </c>
      <c r="Q1436" s="16" t="s">
        <v>45</v>
      </c>
      <c r="R1436" s="18" t="s">
        <v>2284</v>
      </c>
      <c r="S1436" s="54" t="s">
        <v>2285</v>
      </c>
      <c r="T1436" s="54"/>
      <c r="U1436" s="69">
        <v>581</v>
      </c>
      <c r="V1436" s="45" t="str">
        <f t="shared" si="223"/>
        <v>乳幼児をもつ婦人労働者の生活時間</v>
      </c>
      <c r="W1436" s="70"/>
      <c r="X1436" s="88">
        <v>1426</v>
      </c>
      <c r="Y1436" s="66"/>
      <c r="Z1436" s="16"/>
    </row>
    <row r="1437" spans="1:26" s="12" customFormat="1" ht="13.5" hidden="1" customHeight="1">
      <c r="A1437" s="18">
        <v>41</v>
      </c>
      <c r="B1437" s="15">
        <v>1983</v>
      </c>
      <c r="C1437" s="15">
        <v>4</v>
      </c>
      <c r="D1437" s="18">
        <v>8</v>
      </c>
      <c r="E1437" s="15">
        <v>588</v>
      </c>
      <c r="F1437" s="19" t="s">
        <v>2858</v>
      </c>
      <c r="G1437" s="16" t="s">
        <v>3903</v>
      </c>
      <c r="H1437" s="17"/>
      <c r="I1437" s="115" t="str">
        <f t="shared" ca="1" si="225"/>
        <v>.</v>
      </c>
      <c r="J1437" s="16" t="s">
        <v>2856</v>
      </c>
      <c r="K1437" s="16" t="s">
        <v>1194</v>
      </c>
      <c r="L1437" s="16" t="s">
        <v>2857</v>
      </c>
      <c r="M1437" s="16" t="s">
        <v>7078</v>
      </c>
      <c r="N1437" s="15">
        <v>17</v>
      </c>
      <c r="O1437" s="15">
        <v>1982</v>
      </c>
      <c r="P1437" s="15">
        <v>6</v>
      </c>
      <c r="Q1437" s="16" t="s">
        <v>45</v>
      </c>
      <c r="R1437" s="18" t="s">
        <v>2284</v>
      </c>
      <c r="S1437" s="54" t="s">
        <v>2285</v>
      </c>
      <c r="T1437" s="54"/>
      <c r="U1437" s="69">
        <v>581</v>
      </c>
      <c r="V1437" s="45" t="str">
        <f t="shared" si="223"/>
        <v>[概要]司会のまとめ</v>
      </c>
      <c r="W1437" s="70"/>
      <c r="X1437" s="88">
        <v>1427</v>
      </c>
      <c r="Y1437" s="66"/>
      <c r="Z1437" s="16"/>
    </row>
    <row r="1438" spans="1:26" s="12" customFormat="1" ht="13.5" hidden="1" customHeight="1">
      <c r="A1438" s="18">
        <v>41</v>
      </c>
      <c r="B1438" s="15">
        <v>1983</v>
      </c>
      <c r="C1438" s="15">
        <v>4</v>
      </c>
      <c r="D1438" s="18">
        <v>9</v>
      </c>
      <c r="E1438" s="15">
        <v>589</v>
      </c>
      <c r="F1438" s="19" t="s">
        <v>3904</v>
      </c>
      <c r="G1438" s="16" t="s">
        <v>3530</v>
      </c>
      <c r="H1438" s="17"/>
      <c r="I1438" s="115" t="str">
        <f t="shared" ca="1" si="225"/>
        <v>.</v>
      </c>
      <c r="J1438" s="16" t="s">
        <v>2856</v>
      </c>
      <c r="K1438" s="16" t="s">
        <v>1194</v>
      </c>
      <c r="L1438" s="16" t="s">
        <v>2857</v>
      </c>
      <c r="M1438" s="16" t="s">
        <v>1302</v>
      </c>
      <c r="N1438" s="15">
        <v>17</v>
      </c>
      <c r="O1438" s="15">
        <v>1982</v>
      </c>
      <c r="P1438" s="15">
        <v>6</v>
      </c>
      <c r="Q1438" s="16" t="s">
        <v>45</v>
      </c>
      <c r="R1438" s="18" t="s">
        <v>2284</v>
      </c>
      <c r="S1438" s="54" t="s">
        <v>2285</v>
      </c>
      <c r="T1438" s="54"/>
      <c r="U1438" s="69">
        <v>581</v>
      </c>
      <c r="V1438" s="45" t="str">
        <f t="shared" si="223"/>
        <v>若年女子銀行員の疲労感について</v>
      </c>
      <c r="W1438" s="70"/>
      <c r="X1438" s="88">
        <v>1428</v>
      </c>
      <c r="Y1438" s="66"/>
      <c r="Z1438" s="16"/>
    </row>
    <row r="1439" spans="1:26" s="12" customFormat="1" ht="13.5" hidden="1" customHeight="1">
      <c r="A1439" s="18">
        <v>41</v>
      </c>
      <c r="B1439" s="15">
        <v>1983</v>
      </c>
      <c r="C1439" s="15">
        <v>4</v>
      </c>
      <c r="D1439" s="18">
        <v>9</v>
      </c>
      <c r="E1439" s="15">
        <v>589</v>
      </c>
      <c r="F1439" s="19" t="s">
        <v>3905</v>
      </c>
      <c r="G1439" s="16" t="s">
        <v>3906</v>
      </c>
      <c r="H1439" s="17"/>
      <c r="I1439" s="115" t="str">
        <f t="shared" ca="1" si="225"/>
        <v>.</v>
      </c>
      <c r="J1439" s="16" t="s">
        <v>2856</v>
      </c>
      <c r="K1439" s="16" t="s">
        <v>1194</v>
      </c>
      <c r="L1439" s="16" t="s">
        <v>2857</v>
      </c>
      <c r="M1439" s="16" t="s">
        <v>1302</v>
      </c>
      <c r="N1439" s="15">
        <v>17</v>
      </c>
      <c r="O1439" s="15">
        <v>1982</v>
      </c>
      <c r="P1439" s="15">
        <v>6</v>
      </c>
      <c r="Q1439" s="16" t="s">
        <v>45</v>
      </c>
      <c r="R1439" s="18" t="s">
        <v>2284</v>
      </c>
      <c r="S1439" s="54" t="s">
        <v>2285</v>
      </c>
      <c r="T1439" s="54"/>
      <c r="U1439" s="69">
        <v>581</v>
      </c>
      <c r="V1439" s="45" t="str">
        <f t="shared" si="223"/>
        <v>中高年における生活形態と直立姿勢保持のしかた</v>
      </c>
      <c r="W1439" s="70"/>
      <c r="X1439" s="88">
        <v>1429</v>
      </c>
      <c r="Y1439" s="66"/>
      <c r="Z1439" s="16"/>
    </row>
    <row r="1440" spans="1:26" s="12" customFormat="1" ht="13.5" hidden="1" customHeight="1">
      <c r="A1440" s="18">
        <v>41</v>
      </c>
      <c r="B1440" s="15">
        <v>1983</v>
      </c>
      <c r="C1440" s="15">
        <v>4</v>
      </c>
      <c r="D1440" s="18">
        <v>9</v>
      </c>
      <c r="E1440" s="15">
        <v>589</v>
      </c>
      <c r="F1440" s="19" t="s">
        <v>3907</v>
      </c>
      <c r="G1440" s="16" t="s">
        <v>3782</v>
      </c>
      <c r="H1440" s="17"/>
      <c r="I1440" s="115" t="str">
        <f t="shared" ca="1" si="225"/>
        <v>.</v>
      </c>
      <c r="J1440" s="16" t="s">
        <v>2856</v>
      </c>
      <c r="K1440" s="16" t="s">
        <v>1194</v>
      </c>
      <c r="L1440" s="16" t="s">
        <v>2857</v>
      </c>
      <c r="M1440" s="16" t="s">
        <v>1302</v>
      </c>
      <c r="N1440" s="15">
        <v>17</v>
      </c>
      <c r="O1440" s="15">
        <v>1982</v>
      </c>
      <c r="P1440" s="15">
        <v>6</v>
      </c>
      <c r="Q1440" s="16" t="s">
        <v>45</v>
      </c>
      <c r="R1440" s="18" t="s">
        <v>2284</v>
      </c>
      <c r="S1440" s="54" t="s">
        <v>2285</v>
      </c>
      <c r="T1440" s="54"/>
      <c r="U1440" s="69">
        <v>581</v>
      </c>
      <c r="V1440" s="45" t="str">
        <f t="shared" si="223"/>
        <v>就業が高令者の健康度に及ぼす影響</v>
      </c>
      <c r="W1440" s="70"/>
      <c r="X1440" s="88">
        <v>1430</v>
      </c>
      <c r="Y1440" s="66"/>
      <c r="Z1440" s="16"/>
    </row>
    <row r="1441" spans="1:26" s="12" customFormat="1" ht="13.5" hidden="1" customHeight="1">
      <c r="A1441" s="18">
        <v>41</v>
      </c>
      <c r="B1441" s="15">
        <v>1983</v>
      </c>
      <c r="C1441" s="15">
        <v>4</v>
      </c>
      <c r="D1441" s="18">
        <v>9</v>
      </c>
      <c r="E1441" s="15">
        <v>589</v>
      </c>
      <c r="F1441" s="19" t="s">
        <v>2858</v>
      </c>
      <c r="G1441" s="16" t="s">
        <v>3908</v>
      </c>
      <c r="H1441" s="17"/>
      <c r="I1441" s="115" t="str">
        <f t="shared" ca="1" si="225"/>
        <v>.</v>
      </c>
      <c r="J1441" s="16" t="s">
        <v>2856</v>
      </c>
      <c r="K1441" s="16" t="s">
        <v>1194</v>
      </c>
      <c r="L1441" s="16" t="s">
        <v>2857</v>
      </c>
      <c r="M1441" s="16" t="s">
        <v>7078</v>
      </c>
      <c r="N1441" s="15">
        <v>17</v>
      </c>
      <c r="O1441" s="15">
        <v>1982</v>
      </c>
      <c r="P1441" s="15">
        <v>6</v>
      </c>
      <c r="Q1441" s="16" t="s">
        <v>45</v>
      </c>
      <c r="R1441" s="18" t="s">
        <v>2284</v>
      </c>
      <c r="S1441" s="54" t="s">
        <v>2285</v>
      </c>
      <c r="T1441" s="54"/>
      <c r="U1441" s="69">
        <v>581</v>
      </c>
      <c r="V1441" s="45" t="str">
        <f t="shared" si="223"/>
        <v>[概要]司会のまとめ</v>
      </c>
      <c r="W1441" s="70"/>
      <c r="X1441" s="88">
        <v>1431</v>
      </c>
      <c r="Y1441" s="66"/>
      <c r="Z1441" s="16"/>
    </row>
    <row r="1442" spans="1:26" s="12" customFormat="1" ht="13.5" hidden="1" customHeight="1">
      <c r="A1442" s="18">
        <v>41</v>
      </c>
      <c r="B1442" s="15">
        <v>1983</v>
      </c>
      <c r="C1442" s="15">
        <v>4</v>
      </c>
      <c r="D1442" s="18">
        <v>9</v>
      </c>
      <c r="E1442" s="15">
        <v>589</v>
      </c>
      <c r="F1442" s="18" t="s">
        <v>7031</v>
      </c>
      <c r="G1442" s="16" t="s">
        <v>2869</v>
      </c>
      <c r="H1442" s="17"/>
      <c r="I1442" s="115" t="str">
        <f t="shared" ca="1" si="225"/>
        <v>.</v>
      </c>
      <c r="J1442" s="21" t="s">
        <v>3909</v>
      </c>
      <c r="K1442" s="16" t="s">
        <v>1194</v>
      </c>
      <c r="L1442" s="16" t="s">
        <v>7004</v>
      </c>
      <c r="M1442" s="16" t="s">
        <v>7078</v>
      </c>
      <c r="N1442" s="15">
        <v>17</v>
      </c>
      <c r="O1442" s="15">
        <v>1982</v>
      </c>
      <c r="P1442" s="15">
        <v>6</v>
      </c>
      <c r="Q1442" s="16" t="s">
        <v>45</v>
      </c>
      <c r="R1442" s="18" t="s">
        <v>2284</v>
      </c>
      <c r="S1442" s="54" t="s">
        <v>2285</v>
      </c>
      <c r="T1442" s="54"/>
      <c r="U1442" s="69">
        <v>581</v>
      </c>
      <c r="V1442" s="45" t="str">
        <f t="shared" si="223"/>
        <v>働態学から見た人間活動：司会のまとめ</v>
      </c>
      <c r="W1442" s="70"/>
      <c r="X1442" s="88">
        <v>1432</v>
      </c>
      <c r="Y1442" s="66"/>
      <c r="Z1442" s="16"/>
    </row>
    <row r="1443" spans="1:26" s="12" customFormat="1" ht="13.5" hidden="1" customHeight="1">
      <c r="A1443" s="18">
        <v>41</v>
      </c>
      <c r="B1443" s="15">
        <v>1983</v>
      </c>
      <c r="C1443" s="15">
        <v>4</v>
      </c>
      <c r="D1443" s="18">
        <v>9</v>
      </c>
      <c r="E1443" s="15">
        <v>589</v>
      </c>
      <c r="F1443" s="19" t="s">
        <v>3910</v>
      </c>
      <c r="G1443" s="16" t="s">
        <v>3911</v>
      </c>
      <c r="H1443" s="17" t="s">
        <v>1452</v>
      </c>
      <c r="I1443" s="115" t="str">
        <f t="shared" ca="1" si="225"/>
        <v>.</v>
      </c>
      <c r="J1443" s="21" t="s">
        <v>3909</v>
      </c>
      <c r="K1443" s="16" t="s">
        <v>1194</v>
      </c>
      <c r="L1443" s="16" t="s">
        <v>2918</v>
      </c>
      <c r="M1443" s="16" t="s">
        <v>183</v>
      </c>
      <c r="N1443" s="15">
        <v>17</v>
      </c>
      <c r="O1443" s="15">
        <v>1982</v>
      </c>
      <c r="P1443" s="15">
        <v>6</v>
      </c>
      <c r="Q1443" s="16" t="s">
        <v>45</v>
      </c>
      <c r="R1443" s="18" t="s">
        <v>2284</v>
      </c>
      <c r="S1443" s="54" t="s">
        <v>2285</v>
      </c>
      <c r="T1443" s="54"/>
      <c r="U1443" s="69">
        <v>581</v>
      </c>
      <c r="V1443" s="45" t="str">
        <f t="shared" si="223"/>
        <v>働態学から見た人間活動頭上運搬の生態とその人類史上の意義</v>
      </c>
      <c r="W1443" s="70"/>
      <c r="X1443" s="88">
        <v>1433</v>
      </c>
      <c r="Y1443" s="66"/>
      <c r="Z1443" s="16"/>
    </row>
    <row r="1444" spans="1:26" s="12" customFormat="1" ht="13.5" hidden="1" customHeight="1">
      <c r="A1444" s="18">
        <v>41</v>
      </c>
      <c r="B1444" s="15">
        <v>1983</v>
      </c>
      <c r="C1444" s="15">
        <v>4</v>
      </c>
      <c r="D1444" s="18">
        <v>9</v>
      </c>
      <c r="E1444" s="15">
        <v>589</v>
      </c>
      <c r="F1444" s="19" t="s">
        <v>3912</v>
      </c>
      <c r="G1444" s="16" t="s">
        <v>3913</v>
      </c>
      <c r="H1444" s="17" t="s">
        <v>1452</v>
      </c>
      <c r="I1444" s="115" t="str">
        <f t="shared" ca="1" si="225"/>
        <v>.</v>
      </c>
      <c r="J1444" s="21" t="s">
        <v>3909</v>
      </c>
      <c r="K1444" s="16" t="s">
        <v>1194</v>
      </c>
      <c r="L1444" s="16" t="s">
        <v>2918</v>
      </c>
      <c r="M1444" s="16" t="s">
        <v>183</v>
      </c>
      <c r="N1444" s="15">
        <v>17</v>
      </c>
      <c r="O1444" s="15">
        <v>1982</v>
      </c>
      <c r="P1444" s="15">
        <v>6</v>
      </c>
      <c r="Q1444" s="16" t="s">
        <v>45</v>
      </c>
      <c r="R1444" s="18" t="s">
        <v>2284</v>
      </c>
      <c r="S1444" s="54" t="s">
        <v>2285</v>
      </c>
      <c r="T1444" s="54"/>
      <c r="U1444" s="69">
        <v>581</v>
      </c>
      <c r="V1444" s="45" t="str">
        <f t="shared" si="223"/>
        <v>働態学から見た人間活動頭上運搬のエネルギー消費量</v>
      </c>
      <c r="W1444" s="70"/>
      <c r="X1444" s="88">
        <v>1434</v>
      </c>
      <c r="Y1444" s="66"/>
      <c r="Z1444" s="16"/>
    </row>
    <row r="1445" spans="1:26" s="12" customFormat="1" ht="13.5" hidden="1" customHeight="1">
      <c r="A1445" s="18">
        <v>41</v>
      </c>
      <c r="B1445" s="15">
        <v>1983</v>
      </c>
      <c r="C1445" s="15">
        <v>4</v>
      </c>
      <c r="D1445" s="18">
        <v>9</v>
      </c>
      <c r="E1445" s="15">
        <v>589</v>
      </c>
      <c r="F1445" s="19" t="s">
        <v>3914</v>
      </c>
      <c r="G1445" s="16" t="s">
        <v>3915</v>
      </c>
      <c r="H1445" s="17" t="s">
        <v>1452</v>
      </c>
      <c r="I1445" s="115" t="str">
        <f t="shared" ca="1" si="225"/>
        <v>.</v>
      </c>
      <c r="J1445" s="21" t="s">
        <v>3909</v>
      </c>
      <c r="K1445" s="16" t="s">
        <v>1194</v>
      </c>
      <c r="L1445" s="16" t="s">
        <v>2918</v>
      </c>
      <c r="M1445" s="16" t="s">
        <v>183</v>
      </c>
      <c r="N1445" s="15">
        <v>17</v>
      </c>
      <c r="O1445" s="15">
        <v>1982</v>
      </c>
      <c r="P1445" s="15">
        <v>6</v>
      </c>
      <c r="Q1445" s="16" t="s">
        <v>45</v>
      </c>
      <c r="R1445" s="18" t="s">
        <v>2284</v>
      </c>
      <c r="S1445" s="54" t="s">
        <v>2285</v>
      </c>
      <c r="T1445" s="54"/>
      <c r="U1445" s="69">
        <v>581</v>
      </c>
      <c r="V1445" s="45" t="str">
        <f t="shared" si="223"/>
        <v>働態学から見た人間活動頭上運搬姿勢の重心と筋活動</v>
      </c>
      <c r="W1445" s="70"/>
      <c r="X1445" s="88">
        <v>1435</v>
      </c>
      <c r="Y1445" s="66"/>
      <c r="Z1445" s="16"/>
    </row>
    <row r="1446" spans="1:26" s="12" customFormat="1" ht="13.5" hidden="1" customHeight="1">
      <c r="A1446" s="18">
        <v>41</v>
      </c>
      <c r="B1446" s="15">
        <v>1983</v>
      </c>
      <c r="C1446" s="15">
        <v>4</v>
      </c>
      <c r="D1446" s="18">
        <v>9</v>
      </c>
      <c r="E1446" s="15">
        <v>589</v>
      </c>
      <c r="F1446" s="19" t="s">
        <v>3916</v>
      </c>
      <c r="G1446" s="16" t="s">
        <v>3034</v>
      </c>
      <c r="H1446" s="17" t="s">
        <v>1452</v>
      </c>
      <c r="I1446" s="115" t="str">
        <f t="shared" ca="1" si="225"/>
        <v>.</v>
      </c>
      <c r="J1446" s="21" t="s">
        <v>3909</v>
      </c>
      <c r="K1446" s="16" t="s">
        <v>1194</v>
      </c>
      <c r="L1446" s="16" t="s">
        <v>2918</v>
      </c>
      <c r="M1446" s="16" t="s">
        <v>183</v>
      </c>
      <c r="N1446" s="15">
        <v>17</v>
      </c>
      <c r="O1446" s="15">
        <v>1982</v>
      </c>
      <c r="P1446" s="15">
        <v>6</v>
      </c>
      <c r="Q1446" s="16" t="s">
        <v>45</v>
      </c>
      <c r="R1446" s="18" t="s">
        <v>2284</v>
      </c>
      <c r="S1446" s="54" t="s">
        <v>2285</v>
      </c>
      <c r="T1446" s="54"/>
      <c r="U1446" s="69">
        <v>581</v>
      </c>
      <c r="V1446" s="45" t="str">
        <f t="shared" si="223"/>
        <v>働態学から見た人間活動作業研究における動作と作業について</v>
      </c>
      <c r="W1446" s="70"/>
      <c r="X1446" s="88">
        <v>1436</v>
      </c>
      <c r="Y1446" s="66"/>
      <c r="Z1446" s="16"/>
    </row>
    <row r="1447" spans="1:26" s="12" customFormat="1" ht="13.5" hidden="1" customHeight="1">
      <c r="A1447" s="18">
        <v>41</v>
      </c>
      <c r="B1447" s="15">
        <v>1983</v>
      </c>
      <c r="C1447" s="15">
        <v>4</v>
      </c>
      <c r="D1447" s="18">
        <v>9</v>
      </c>
      <c r="E1447" s="15">
        <v>589</v>
      </c>
      <c r="F1447" s="19" t="s">
        <v>3917</v>
      </c>
      <c r="G1447" s="16" t="s">
        <v>3918</v>
      </c>
      <c r="H1447" s="17" t="s">
        <v>1452</v>
      </c>
      <c r="I1447" s="115" t="str">
        <f t="shared" ca="1" si="225"/>
        <v>.</v>
      </c>
      <c r="J1447" s="21" t="s">
        <v>3909</v>
      </c>
      <c r="K1447" s="16" t="s">
        <v>1194</v>
      </c>
      <c r="L1447" s="16" t="s">
        <v>2918</v>
      </c>
      <c r="M1447" s="16" t="s">
        <v>183</v>
      </c>
      <c r="N1447" s="15">
        <v>17</v>
      </c>
      <c r="O1447" s="15">
        <v>1982</v>
      </c>
      <c r="P1447" s="15">
        <v>6</v>
      </c>
      <c r="Q1447" s="16" t="s">
        <v>45</v>
      </c>
      <c r="R1447" s="18" t="s">
        <v>2284</v>
      </c>
      <c r="S1447" s="54" t="s">
        <v>2285</v>
      </c>
      <c r="T1447" s="54"/>
      <c r="U1447" s="69">
        <v>581</v>
      </c>
      <c r="V1447" s="45" t="str">
        <f t="shared" si="223"/>
        <v>働態学から見た人間活動蹲踞位移動・＜アヒル＞にみる乳幼児の動的姿勢制御能の発達</v>
      </c>
      <c r="W1447" s="70"/>
      <c r="X1447" s="88">
        <v>1437</v>
      </c>
      <c r="Y1447" s="66"/>
      <c r="Z1447" s="16"/>
    </row>
    <row r="1448" spans="1:26" s="12" customFormat="1" ht="13.5" hidden="1" customHeight="1">
      <c r="A1448" s="18">
        <v>41</v>
      </c>
      <c r="B1448" s="15">
        <v>1983</v>
      </c>
      <c r="C1448" s="15">
        <v>4</v>
      </c>
      <c r="D1448" s="18">
        <v>9</v>
      </c>
      <c r="E1448" s="15">
        <v>589</v>
      </c>
      <c r="F1448" s="19" t="s">
        <v>3919</v>
      </c>
      <c r="G1448" s="16" t="s">
        <v>3920</v>
      </c>
      <c r="H1448" s="17" t="s">
        <v>1452</v>
      </c>
      <c r="I1448" s="115" t="str">
        <f t="shared" ca="1" si="225"/>
        <v>.</v>
      </c>
      <c r="J1448" s="21" t="s">
        <v>3909</v>
      </c>
      <c r="K1448" s="16" t="s">
        <v>1194</v>
      </c>
      <c r="L1448" s="16" t="s">
        <v>2918</v>
      </c>
      <c r="M1448" s="16" t="s">
        <v>183</v>
      </c>
      <c r="N1448" s="15">
        <v>17</v>
      </c>
      <c r="O1448" s="15">
        <v>1982</v>
      </c>
      <c r="P1448" s="15">
        <v>6</v>
      </c>
      <c r="Q1448" s="16" t="s">
        <v>45</v>
      </c>
      <c r="R1448" s="18" t="s">
        <v>2284</v>
      </c>
      <c r="S1448" s="54" t="s">
        <v>2285</v>
      </c>
      <c r="T1448" s="54"/>
      <c r="U1448" s="69">
        <v>581</v>
      </c>
      <c r="V1448" s="45" t="str">
        <f t="shared" ref="V1448:V1509" si="226">$H1448&amp;$F1448</f>
        <v>働態学から見た人間活動南極越冬生活からみた安全について</v>
      </c>
      <c r="W1448" s="70"/>
      <c r="X1448" s="88">
        <v>1438</v>
      </c>
      <c r="Y1448" s="66"/>
      <c r="Z1448" s="16"/>
    </row>
    <row r="1449" spans="1:26" s="12" customFormat="1" ht="13.5" hidden="1" customHeight="1">
      <c r="A1449" s="18">
        <v>41</v>
      </c>
      <c r="B1449" s="15">
        <v>1983</v>
      </c>
      <c r="C1449" s="15">
        <v>4</v>
      </c>
      <c r="D1449" s="18">
        <v>9</v>
      </c>
      <c r="E1449" s="15">
        <v>589</v>
      </c>
      <c r="F1449" s="19" t="s">
        <v>3921</v>
      </c>
      <c r="G1449" s="16" t="s">
        <v>3922</v>
      </c>
      <c r="H1449" s="17" t="s">
        <v>1452</v>
      </c>
      <c r="I1449" s="115" t="str">
        <f t="shared" ca="1" si="225"/>
        <v>.</v>
      </c>
      <c r="J1449" s="21" t="s">
        <v>3909</v>
      </c>
      <c r="K1449" s="16" t="s">
        <v>1194</v>
      </c>
      <c r="L1449" s="16" t="s">
        <v>2918</v>
      </c>
      <c r="M1449" s="16" t="s">
        <v>183</v>
      </c>
      <c r="N1449" s="15">
        <v>17</v>
      </c>
      <c r="O1449" s="15">
        <v>1982</v>
      </c>
      <c r="P1449" s="15">
        <v>6</v>
      </c>
      <c r="Q1449" s="16" t="s">
        <v>45</v>
      </c>
      <c r="R1449" s="18" t="s">
        <v>2284</v>
      </c>
      <c r="S1449" s="54" t="s">
        <v>2285</v>
      </c>
      <c r="T1449" s="54"/>
      <c r="U1449" s="69">
        <v>581</v>
      </c>
      <c r="V1449" s="45" t="str">
        <f t="shared" si="226"/>
        <v>働態学から見た人間活動パプア・ニューギニア国・西州・ドロゴリ村民の交易活動</v>
      </c>
      <c r="W1449" s="70"/>
      <c r="X1449" s="88">
        <v>1439</v>
      </c>
      <c r="Y1449" s="66"/>
      <c r="Z1449" s="16"/>
    </row>
    <row r="1450" spans="1:26" s="12" customFormat="1" ht="13.5" hidden="1" customHeight="1">
      <c r="A1450" s="18">
        <v>41</v>
      </c>
      <c r="B1450" s="15">
        <v>1983</v>
      </c>
      <c r="C1450" s="15">
        <v>4</v>
      </c>
      <c r="D1450" s="18">
        <v>9</v>
      </c>
      <c r="E1450" s="15">
        <v>589</v>
      </c>
      <c r="F1450" s="19" t="s">
        <v>3923</v>
      </c>
      <c r="G1450" s="16" t="s">
        <v>3924</v>
      </c>
      <c r="H1450" s="17" t="s">
        <v>1452</v>
      </c>
      <c r="I1450" s="115" t="str">
        <f t="shared" ca="1" si="225"/>
        <v>.</v>
      </c>
      <c r="J1450" s="21" t="s">
        <v>3909</v>
      </c>
      <c r="K1450" s="16" t="s">
        <v>1194</v>
      </c>
      <c r="L1450" s="16" t="s">
        <v>2918</v>
      </c>
      <c r="M1450" s="16" t="s">
        <v>183</v>
      </c>
      <c r="N1450" s="15">
        <v>17</v>
      </c>
      <c r="O1450" s="15">
        <v>1982</v>
      </c>
      <c r="P1450" s="15">
        <v>6</v>
      </c>
      <c r="Q1450" s="16" t="s">
        <v>45</v>
      </c>
      <c r="R1450" s="18" t="s">
        <v>2284</v>
      </c>
      <c r="S1450" s="54" t="s">
        <v>2285</v>
      </c>
      <c r="T1450" s="54"/>
      <c r="U1450" s="69">
        <v>581</v>
      </c>
      <c r="V1450" s="45" t="str">
        <f t="shared" si="226"/>
        <v>働態学から見た人間活動東南アジアの中小工場における労働時間</v>
      </c>
      <c r="W1450" s="70"/>
      <c r="X1450" s="88">
        <v>1440</v>
      </c>
      <c r="Y1450" s="66"/>
      <c r="Z1450" s="16"/>
    </row>
    <row r="1451" spans="1:26" ht="13.5" hidden="1" customHeight="1">
      <c r="A1451" s="29">
        <f t="shared" ref="A1451:A1455" ca="1" si="227">IF(LEN($J1451)&gt;0,IF($J1451="●",K1451,OFFSET(A1451,IF(LEN(OFFSET(A1451,-1,0))&gt;=1,-1,-2),0)),"")</f>
        <v>41</v>
      </c>
      <c r="B1451" s="32">
        <f t="shared" ref="B1451:C1455" ca="1" si="228">IF(LEN($J1451)&gt;0,IF($J1451="●",N1451,OFFSET(B1451,IF(LEN(OFFSET(B1451,-1,0))&gt;=1,-1,-2),0)),"")</f>
        <v>1983</v>
      </c>
      <c r="C1451" s="32">
        <f t="shared" ca="1" si="228"/>
        <v>4</v>
      </c>
      <c r="D1451" s="28">
        <v>10</v>
      </c>
      <c r="E1451" s="32">
        <f ca="1">IF(LEN($J1451)&gt;0,IF($J1451="●",U1451,IF(LEN(D1451)&gt;0,U1451+D1451-1,"")),"")</f>
        <v>590</v>
      </c>
      <c r="F1451" s="28" t="str">
        <f>IF(RIGHT(L1451,1)=$W$24,"",M1451&amp;$W$25)&amp;J1451&amp;$W$22&amp;K1451&amp;IF(AND(LEN(N1451)&gt;0,LEN(N1451)&lt;4)," 第"&amp;N1451&amp;$W$21,N1451)&amp;$W$23&amp;O1451&amp;"/"&amp;P1451&amp;IF(RIGHT(L1451,1)=$W$24,"/"&amp;Q1451,"")&amp;"、"&amp;S1451&amp;"、"&amp;R1451&amp;IF(LEN(H1451)&gt;0,$W$27&amp;H1451,"")&amp;IF(RIGHT(L1451,1)=$W$24,"",$W$26)</f>
        <v>開催記(大会．全 第17回　1982/6、東北大学艮陵会館、仙台市)</v>
      </c>
      <c r="G1451" s="40" t="s">
        <v>788</v>
      </c>
      <c r="H1451" s="41" t="s">
        <v>2820</v>
      </c>
      <c r="I1451" s="115" t="str">
        <f t="shared" ca="1" si="225"/>
        <v>.</v>
      </c>
      <c r="J1451" s="40" t="s">
        <v>252</v>
      </c>
      <c r="K1451" s="40" t="s">
        <v>1194</v>
      </c>
      <c r="L1451" s="40" t="s">
        <v>6949</v>
      </c>
      <c r="M1451" s="40" t="s">
        <v>313</v>
      </c>
      <c r="N1451" s="47">
        <v>17</v>
      </c>
      <c r="O1451" s="47">
        <v>1982</v>
      </c>
      <c r="P1451" s="47">
        <v>6</v>
      </c>
      <c r="Q1451" s="40" t="s">
        <v>45</v>
      </c>
      <c r="R1451" s="40" t="s">
        <v>2284</v>
      </c>
      <c r="S1451" s="48" t="s">
        <v>2285</v>
      </c>
      <c r="T1451" s="48"/>
      <c r="U1451" s="31">
        <f t="shared" ref="U1451:U1455" ca="1" si="229">IF(LEN($J1451)&gt;0,IF($J1451="●",Q1451,OFFSET(U1451,IF(LEN(OFFSET(U1451,-1,0))&gt;=1,-1,-2),0)),"")</f>
        <v>581</v>
      </c>
      <c r="V1451" s="45" t="str">
        <f t="shared" si="226"/>
        <v>開催記(大会．全 第17回　1982/6、東北大学艮陵会館、仙台市)</v>
      </c>
      <c r="W1451" s="51"/>
      <c r="X1451" s="88">
        <v>1441</v>
      </c>
      <c r="Y1451" s="65"/>
      <c r="Z1451" s="46"/>
    </row>
    <row r="1452" spans="1:26" ht="13.5" hidden="1" customHeight="1">
      <c r="A1452" s="29">
        <f t="shared" ca="1" si="227"/>
        <v>41</v>
      </c>
      <c r="B1452" s="32">
        <f t="shared" ca="1" si="228"/>
        <v>1983</v>
      </c>
      <c r="C1452" s="32">
        <f t="shared" ca="1" si="228"/>
        <v>4</v>
      </c>
      <c r="D1452" s="28">
        <v>10</v>
      </c>
      <c r="E1452" s="32">
        <f ca="1">IF(LEN($J1452)&gt;0,IF($J1452="●",U1452,IF(LEN(D1452)&gt;0,U1452+D1452-1,"")),"")</f>
        <v>590</v>
      </c>
      <c r="F1452" s="40" t="s">
        <v>703</v>
      </c>
      <c r="G1452" s="40" t="s">
        <v>7816</v>
      </c>
      <c r="H1452" s="43"/>
      <c r="I1452" s="115" t="str">
        <f t="shared" ca="1" si="225"/>
        <v>.</v>
      </c>
      <c r="J1452" s="40" t="s">
        <v>252</v>
      </c>
      <c r="K1452" s="40" t="s">
        <v>1194</v>
      </c>
      <c r="L1452" s="40" t="s">
        <v>313</v>
      </c>
      <c r="M1452" s="40" t="s">
        <v>7586</v>
      </c>
      <c r="N1452" s="47">
        <v>17</v>
      </c>
      <c r="O1452" s="47">
        <v>1982</v>
      </c>
      <c r="P1452" s="47">
        <v>6</v>
      </c>
      <c r="Q1452" s="40" t="s">
        <v>45</v>
      </c>
      <c r="R1452" s="40" t="s">
        <v>2284</v>
      </c>
      <c r="S1452" s="48" t="s">
        <v>2285</v>
      </c>
      <c r="T1452" s="48"/>
      <c r="U1452" s="31">
        <f t="shared" ca="1" si="229"/>
        <v>581</v>
      </c>
      <c r="V1452" s="45" t="str">
        <f t="shared" si="226"/>
        <v>大会をお世話して</v>
      </c>
      <c r="W1452" s="51"/>
      <c r="X1452" s="88">
        <v>1442</v>
      </c>
      <c r="Y1452" s="65"/>
      <c r="Z1452" s="46"/>
    </row>
    <row r="1453" spans="1:26" ht="13.5" hidden="1" customHeight="1">
      <c r="A1453" s="29">
        <f t="shared" ca="1" si="227"/>
        <v>41</v>
      </c>
      <c r="B1453" s="32">
        <f t="shared" ca="1" si="228"/>
        <v>1983</v>
      </c>
      <c r="C1453" s="32">
        <f t="shared" ca="1" si="228"/>
        <v>4</v>
      </c>
      <c r="D1453" s="28">
        <v>10</v>
      </c>
      <c r="E1453" s="32">
        <f ca="1">IF(LEN($J1453)&gt;0,IF($J1453="●",U1453,IF(LEN(D1453)&gt;0,U1453+D1453-1,"")),"")</f>
        <v>590</v>
      </c>
      <c r="F1453" s="40" t="s">
        <v>39</v>
      </c>
      <c r="G1453" s="40" t="s">
        <v>7817</v>
      </c>
      <c r="H1453" s="43"/>
      <c r="I1453" s="115" t="str">
        <f t="shared" ca="1" si="225"/>
        <v>.</v>
      </c>
      <c r="J1453" s="40" t="s">
        <v>252</v>
      </c>
      <c r="K1453" s="40" t="s">
        <v>1194</v>
      </c>
      <c r="L1453" s="40" t="s">
        <v>313</v>
      </c>
      <c r="M1453" s="40" t="s">
        <v>7616</v>
      </c>
      <c r="N1453" s="47">
        <v>17</v>
      </c>
      <c r="O1453" s="47">
        <v>1982</v>
      </c>
      <c r="P1453" s="47">
        <v>6</v>
      </c>
      <c r="Q1453" s="40" t="s">
        <v>45</v>
      </c>
      <c r="R1453" s="40" t="s">
        <v>2284</v>
      </c>
      <c r="S1453" s="48" t="s">
        <v>2285</v>
      </c>
      <c r="T1453" s="48"/>
      <c r="U1453" s="31">
        <f t="shared" ca="1" si="229"/>
        <v>581</v>
      </c>
      <c r="V1453" s="45" t="str">
        <f t="shared" si="226"/>
        <v>[第17回大会に参加して]</v>
      </c>
      <c r="W1453" s="51"/>
      <c r="X1453" s="88">
        <v>1443</v>
      </c>
      <c r="Y1453" s="65"/>
      <c r="Z1453" s="46"/>
    </row>
    <row r="1454" spans="1:26" ht="13.5" hidden="1" customHeight="1">
      <c r="A1454" s="29">
        <f t="shared" ca="1" si="227"/>
        <v>41</v>
      </c>
      <c r="B1454" s="32">
        <f t="shared" ca="1" si="228"/>
        <v>1983</v>
      </c>
      <c r="C1454" s="32">
        <f t="shared" ca="1" si="228"/>
        <v>4</v>
      </c>
      <c r="D1454" s="28">
        <v>10</v>
      </c>
      <c r="E1454" s="32">
        <f ca="1">IF(LEN($J1454)&gt;0,IF($J1454="●",U1454,IF(LEN(D1454)&gt;0,U1454+D1454-1,"")),"")</f>
        <v>590</v>
      </c>
      <c r="F1454" s="40" t="s">
        <v>39</v>
      </c>
      <c r="G1454" s="40" t="s">
        <v>7818</v>
      </c>
      <c r="H1454" s="43"/>
      <c r="I1454" s="115" t="str">
        <f t="shared" ca="1" si="225"/>
        <v>.</v>
      </c>
      <c r="J1454" s="40" t="s">
        <v>252</v>
      </c>
      <c r="K1454" s="40" t="s">
        <v>1194</v>
      </c>
      <c r="L1454" s="40" t="s">
        <v>313</v>
      </c>
      <c r="M1454" s="40" t="s">
        <v>7616</v>
      </c>
      <c r="N1454" s="47">
        <v>17</v>
      </c>
      <c r="O1454" s="47">
        <v>1982</v>
      </c>
      <c r="P1454" s="47">
        <v>6</v>
      </c>
      <c r="Q1454" s="40" t="s">
        <v>45</v>
      </c>
      <c r="R1454" s="40" t="s">
        <v>2284</v>
      </c>
      <c r="S1454" s="48" t="s">
        <v>2285</v>
      </c>
      <c r="T1454" s="48"/>
      <c r="U1454" s="31">
        <f t="shared" ca="1" si="229"/>
        <v>581</v>
      </c>
      <c r="V1454" s="45" t="str">
        <f t="shared" si="226"/>
        <v>[第17回大会に参加して]</v>
      </c>
      <c r="W1454" s="51"/>
      <c r="X1454" s="88">
        <v>1444</v>
      </c>
      <c r="Y1454" s="65"/>
      <c r="Z1454" s="46"/>
    </row>
    <row r="1455" spans="1:26" ht="13.5" hidden="1" customHeight="1">
      <c r="A1455" s="29">
        <f t="shared" ca="1" si="227"/>
        <v>41</v>
      </c>
      <c r="B1455" s="32">
        <f t="shared" ca="1" si="228"/>
        <v>1983</v>
      </c>
      <c r="C1455" s="32">
        <f t="shared" ca="1" si="228"/>
        <v>4</v>
      </c>
      <c r="D1455" s="28">
        <v>11</v>
      </c>
      <c r="E1455" s="32">
        <f ca="1">IF(LEN($J1455)&gt;0,IF($J1455="●",U1455,IF(LEN(D1455)&gt;0,U1455+D1455-1,"")),"")</f>
        <v>591</v>
      </c>
      <c r="F1455" s="28" t="str">
        <f>IF(RIGHT(L1455,1)=$W$24,"",M1455&amp;$W$25)&amp;J1455&amp;$W$22&amp;K1455&amp;IF(AND(LEN(N1455)&gt;0,LEN(N1455)&lt;4)," 第"&amp;N1455&amp;$W$21,N1455)&amp;$W$23&amp;O1455&amp;"/"&amp;P1455&amp;IF(RIGHT(L1455,1)=$W$24,"/"&amp;Q1455,"")&amp;"、"&amp;S1455&amp;"、"&amp;R1455&amp;IF(LEN(H1455)&gt;0,$W$27&amp;H1455,"")&amp;IF(RIGHT(L1455,1)=$W$24,"",$W$26)</f>
        <v>研修・催事．夏季　1982/7/31、日本リクルートセンター油壺研修所、三浦市</v>
      </c>
      <c r="G1455" s="40" t="s">
        <v>2381</v>
      </c>
      <c r="H1455" s="43"/>
      <c r="I1455" s="115" t="str">
        <f t="shared" ca="1" si="225"/>
        <v>.</v>
      </c>
      <c r="J1455" s="40" t="s">
        <v>7780</v>
      </c>
      <c r="K1455" s="40" t="s">
        <v>2165</v>
      </c>
      <c r="L1455" s="40" t="s">
        <v>7012</v>
      </c>
      <c r="M1455" s="40" t="s">
        <v>313</v>
      </c>
      <c r="N1455" s="47"/>
      <c r="O1455" s="47">
        <v>1982</v>
      </c>
      <c r="P1455" s="47">
        <v>7</v>
      </c>
      <c r="Q1455" s="40" t="s">
        <v>2103</v>
      </c>
      <c r="R1455" s="40" t="s">
        <v>46</v>
      </c>
      <c r="S1455" s="48" t="s">
        <v>47</v>
      </c>
      <c r="T1455" s="48"/>
      <c r="U1455" s="31">
        <f t="shared" ca="1" si="229"/>
        <v>581</v>
      </c>
      <c r="V1455" s="45" t="str">
        <f t="shared" si="226"/>
        <v>研修・催事．夏季　1982/7/31、日本リクルートセンター油壺研修所、三浦市</v>
      </c>
      <c r="W1455" s="51"/>
      <c r="X1455" s="88">
        <v>1445</v>
      </c>
      <c r="Y1455" s="65"/>
      <c r="Z1455" s="46"/>
    </row>
    <row r="1456" spans="1:26" s="12" customFormat="1" ht="13.5" hidden="1" customHeight="1">
      <c r="A1456" s="18">
        <v>41</v>
      </c>
      <c r="B1456" s="15">
        <v>1983</v>
      </c>
      <c r="C1456" s="15">
        <v>4</v>
      </c>
      <c r="D1456" s="18">
        <v>11</v>
      </c>
      <c r="E1456" s="15">
        <v>591</v>
      </c>
      <c r="F1456" s="19" t="s">
        <v>40</v>
      </c>
      <c r="G1456" s="16" t="s">
        <v>3925</v>
      </c>
      <c r="H1456" s="17"/>
      <c r="I1456" s="115" t="str">
        <f t="shared" ca="1" si="225"/>
        <v>.</v>
      </c>
      <c r="J1456" s="40" t="s">
        <v>7780</v>
      </c>
      <c r="K1456" s="16" t="s">
        <v>7805</v>
      </c>
      <c r="L1456" s="16" t="s">
        <v>3100</v>
      </c>
      <c r="M1456" s="16" t="s">
        <v>1302</v>
      </c>
      <c r="N1456" s="15">
        <v>12</v>
      </c>
      <c r="O1456" s="15">
        <v>1982</v>
      </c>
      <c r="P1456" s="15">
        <v>7</v>
      </c>
      <c r="Q1456" s="18">
        <v>31</v>
      </c>
      <c r="R1456" s="55" t="s">
        <v>46</v>
      </c>
      <c r="S1456" s="48" t="s">
        <v>47</v>
      </c>
      <c r="T1456" s="48"/>
      <c r="U1456" s="69">
        <v>581</v>
      </c>
      <c r="V1456" s="45" t="str">
        <f t="shared" si="226"/>
        <v>英文研究論文の書き方</v>
      </c>
      <c r="W1456" s="70"/>
      <c r="X1456" s="88">
        <v>1446</v>
      </c>
      <c r="Y1456" s="66"/>
      <c r="Z1456" s="16"/>
    </row>
    <row r="1457" spans="1:26" ht="13.5" hidden="1" customHeight="1">
      <c r="A1457" s="29">
        <f t="shared" ref="A1457:A1469" ca="1" si="230">IF(LEN($J1457)&gt;0,IF($J1457="●",K1457,OFFSET(A1457,IF(LEN(OFFSET(A1457,-1,0))&gt;=1,-1,-2),0)),"")</f>
        <v>41</v>
      </c>
      <c r="B1457" s="32">
        <f t="shared" ref="B1457:B1469" ca="1" si="231">IF(LEN($J1457)&gt;0,IF($J1457="●",N1457,OFFSET(B1457,IF(LEN(OFFSET(B1457,-1,0))&gt;=1,-1,-2),0)),"")</f>
        <v>1983</v>
      </c>
      <c r="C1457" s="32">
        <f t="shared" ref="C1457:C1469" ca="1" si="232">IF(LEN($J1457)&gt;0,IF($J1457="●",O1457,OFFSET(C1457,IF(LEN(OFFSET(C1457,-1,0))&gt;=1,-1,-2),0)),"")</f>
        <v>4</v>
      </c>
      <c r="D1457" s="28">
        <v>11</v>
      </c>
      <c r="E1457" s="32">
        <f t="shared" ref="E1457:E1469" ca="1" si="233">IF(LEN($J1457)&gt;0,IF($J1457="●",U1457,IF(LEN(D1457)&gt;0,U1457+D1457-1,"")),"")</f>
        <v>591</v>
      </c>
      <c r="F1457" s="28" t="str">
        <f>IF(RIGHT(L1457,1)=$W$24,"",M1457&amp;$W$25)&amp;J1457&amp;$W$22&amp;K1457&amp;IF(AND(LEN(N1457)&gt;0,LEN(N1457)&lt;4)," 第"&amp;N1457&amp;$W$21,N1457)&amp;$W$23&amp;O1457&amp;"/"&amp;P1457&amp;IF(RIGHT(L1457,1)=$W$24,"/"&amp;Q1457,"")&amp;"、"&amp;S1457&amp;"、"&amp;R1457&amp;IF(LEN(H1457)&gt;0,$W$27&amp;H1457,"")&amp;IF(RIGHT(L1457,1)=$W$24,"",$W$26)</f>
        <v>開催記(研修・催事．夏季　1982/8、日本リクルートセンター油壺研修所、三浦市/英文研究論文の書き方)</v>
      </c>
      <c r="G1457" s="40" t="s">
        <v>41</v>
      </c>
      <c r="H1457" s="43" t="s">
        <v>40</v>
      </c>
      <c r="I1457" s="115" t="str">
        <f t="shared" ca="1" si="225"/>
        <v>.</v>
      </c>
      <c r="J1457" s="40" t="s">
        <v>7780</v>
      </c>
      <c r="K1457" s="16" t="s">
        <v>7805</v>
      </c>
      <c r="L1457" s="40" t="s">
        <v>7004</v>
      </c>
      <c r="M1457" s="40" t="s">
        <v>313</v>
      </c>
      <c r="N1457" s="47"/>
      <c r="O1457" s="47">
        <v>1982</v>
      </c>
      <c r="P1457" s="47">
        <v>8</v>
      </c>
      <c r="Q1457" s="40" t="s">
        <v>1309</v>
      </c>
      <c r="R1457" s="40" t="s">
        <v>46</v>
      </c>
      <c r="S1457" s="48" t="s">
        <v>47</v>
      </c>
      <c r="T1457" s="48"/>
      <c r="U1457" s="31">
        <f t="shared" ref="U1457:U1469" ca="1" si="234">IF(LEN($J1457)&gt;0,IF($J1457="●",Q1457,OFFSET(U1457,IF(LEN(OFFSET(U1457,-1,0))&gt;=1,-1,-2),0)),"")</f>
        <v>581</v>
      </c>
      <c r="V1457" s="45" t="str">
        <f t="shared" si="226"/>
        <v>英文研究論文の書き方開催記(研修・催事．夏季　1982/8、日本リクルートセンター油壺研修所、三浦市/英文研究論文の書き方)</v>
      </c>
      <c r="W1457" s="51"/>
      <c r="X1457" s="88">
        <v>1447</v>
      </c>
      <c r="Y1457" s="65"/>
      <c r="Z1457" s="46"/>
    </row>
    <row r="1458" spans="1:26" ht="13.5" hidden="1" customHeight="1">
      <c r="A1458" s="29">
        <f t="shared" ca="1" si="230"/>
        <v>41</v>
      </c>
      <c r="B1458" s="32">
        <f t="shared" ca="1" si="231"/>
        <v>1983</v>
      </c>
      <c r="C1458" s="32">
        <f t="shared" ca="1" si="232"/>
        <v>4</v>
      </c>
      <c r="D1458" s="28">
        <v>12</v>
      </c>
      <c r="E1458" s="32">
        <f t="shared" ca="1" si="233"/>
        <v>592</v>
      </c>
      <c r="F1458" s="40" t="s">
        <v>42</v>
      </c>
      <c r="G1458" s="40" t="s">
        <v>43</v>
      </c>
      <c r="H1458" s="43" t="s">
        <v>7162</v>
      </c>
      <c r="I1458" s="115" t="str">
        <f t="shared" ca="1" si="225"/>
        <v>.</v>
      </c>
      <c r="J1458" s="40" t="s">
        <v>7205</v>
      </c>
      <c r="K1458" s="40"/>
      <c r="L1458" s="43" t="s">
        <v>810</v>
      </c>
      <c r="M1458" s="40"/>
      <c r="N1458" s="47"/>
      <c r="O1458" s="47"/>
      <c r="P1458" s="47"/>
      <c r="Q1458" s="40"/>
      <c r="R1458" s="40"/>
      <c r="S1458" s="48"/>
      <c r="T1458" s="48"/>
      <c r="U1458" s="31">
        <f t="shared" ca="1" si="234"/>
        <v>581</v>
      </c>
      <c r="V1458" s="45" t="str">
        <f t="shared" si="226"/>
        <v>？日本語音と五十音図</v>
      </c>
      <c r="W1458" s="51"/>
      <c r="X1458" s="88">
        <v>1448</v>
      </c>
      <c r="Y1458" s="65"/>
      <c r="Z1458" s="46"/>
    </row>
    <row r="1459" spans="1:26" ht="13.5" hidden="1" customHeight="1">
      <c r="A1459" s="29">
        <f t="shared" ca="1" si="230"/>
        <v>41</v>
      </c>
      <c r="B1459" s="32">
        <f t="shared" ca="1" si="231"/>
        <v>1983</v>
      </c>
      <c r="C1459" s="32">
        <f t="shared" ca="1" si="232"/>
        <v>4</v>
      </c>
      <c r="D1459" s="28">
        <v>13</v>
      </c>
      <c r="E1459" s="32">
        <f t="shared" ca="1" si="233"/>
        <v>593</v>
      </c>
      <c r="F1459" s="40" t="s">
        <v>1090</v>
      </c>
      <c r="G1459" s="40"/>
      <c r="H1459" s="43"/>
      <c r="I1459" s="115" t="str">
        <f t="shared" ca="1" si="225"/>
        <v>.</v>
      </c>
      <c r="J1459" s="40" t="s">
        <v>1700</v>
      </c>
      <c r="K1459" s="40" t="s">
        <v>7113</v>
      </c>
      <c r="L1459" s="43"/>
      <c r="M1459" s="40"/>
      <c r="N1459" s="47"/>
      <c r="O1459" s="47"/>
      <c r="P1459" s="47"/>
      <c r="Q1459" s="40"/>
      <c r="R1459" s="40"/>
      <c r="S1459" s="48"/>
      <c r="T1459" s="48"/>
      <c r="U1459" s="31">
        <f t="shared" ca="1" si="234"/>
        <v>581</v>
      </c>
      <c r="V1459" s="45" t="str">
        <f t="shared" si="226"/>
        <v>関連学会だより</v>
      </c>
      <c r="W1459" s="51"/>
      <c r="X1459" s="88">
        <v>1449</v>
      </c>
      <c r="Y1459" s="65"/>
      <c r="Z1459" s="46"/>
    </row>
    <row r="1460" spans="1:26" ht="13.5" hidden="1" customHeight="1">
      <c r="A1460" s="29">
        <f t="shared" ca="1" si="230"/>
        <v>41</v>
      </c>
      <c r="B1460" s="32">
        <f t="shared" ca="1" si="231"/>
        <v>1983</v>
      </c>
      <c r="C1460" s="32">
        <f t="shared" ca="1" si="232"/>
        <v>4</v>
      </c>
      <c r="D1460" s="28">
        <v>16</v>
      </c>
      <c r="E1460" s="32">
        <f t="shared" ca="1" si="233"/>
        <v>596</v>
      </c>
      <c r="F1460" s="28" t="str">
        <f>"J.H.E.（Vol."&amp;N1460&amp;" No."&amp;O1460&amp;", "&amp;P1460&amp;"/"&amp;Q1460&amp;"）"</f>
        <v>J.H.E.（Vol.9 No.2, 1980/12）</v>
      </c>
      <c r="G1460" s="40"/>
      <c r="H1460" s="43"/>
      <c r="I1460" s="115" t="str">
        <f t="shared" ca="1" si="225"/>
        <v>.</v>
      </c>
      <c r="J1460" s="40" t="s">
        <v>7111</v>
      </c>
      <c r="K1460" s="40" t="s">
        <v>1199</v>
      </c>
      <c r="L1460" s="40" t="s">
        <v>1921</v>
      </c>
      <c r="M1460" s="40" t="s">
        <v>7108</v>
      </c>
      <c r="N1460" s="47">
        <v>9</v>
      </c>
      <c r="O1460" s="47">
        <v>2</v>
      </c>
      <c r="P1460" s="47">
        <v>1980</v>
      </c>
      <c r="Q1460" s="40" t="s">
        <v>1330</v>
      </c>
      <c r="R1460" s="40"/>
      <c r="S1460" s="48"/>
      <c r="T1460" s="48"/>
      <c r="U1460" s="31">
        <f t="shared" ca="1" si="234"/>
        <v>581</v>
      </c>
      <c r="V1460" s="45" t="str">
        <f t="shared" si="226"/>
        <v>J.H.E.（Vol.9 No.2, 1980/12）</v>
      </c>
      <c r="W1460" s="51"/>
      <c r="X1460" s="88">
        <v>1450</v>
      </c>
      <c r="Y1460" s="65"/>
      <c r="Z1460" s="46"/>
    </row>
    <row r="1461" spans="1:26" ht="13.5" hidden="1" customHeight="1">
      <c r="A1461" s="29">
        <f t="shared" ca="1" si="230"/>
        <v>41</v>
      </c>
      <c r="B1461" s="32">
        <f t="shared" ca="1" si="231"/>
        <v>1983</v>
      </c>
      <c r="C1461" s="32">
        <f t="shared" ca="1" si="232"/>
        <v>4</v>
      </c>
      <c r="D1461" s="28">
        <v>18</v>
      </c>
      <c r="E1461" s="32">
        <f t="shared" ca="1" si="233"/>
        <v>598</v>
      </c>
      <c r="F1461" s="40" t="s">
        <v>44</v>
      </c>
      <c r="G1461" s="40"/>
      <c r="H1461" s="43"/>
      <c r="I1461" s="115" t="str">
        <f t="shared" ca="1" si="225"/>
        <v>.</v>
      </c>
      <c r="J1461" s="40" t="s">
        <v>7099</v>
      </c>
      <c r="K1461" s="40" t="s">
        <v>7119</v>
      </c>
      <c r="L1461" s="40" t="s">
        <v>7615</v>
      </c>
      <c r="M1461" s="40" t="s">
        <v>7120</v>
      </c>
      <c r="N1461" s="15">
        <v>18</v>
      </c>
      <c r="O1461" s="15">
        <v>1983</v>
      </c>
      <c r="P1461" s="15">
        <v>7</v>
      </c>
      <c r="Q1461" s="16" t="s">
        <v>1893</v>
      </c>
      <c r="R1461" s="18" t="s">
        <v>2081</v>
      </c>
      <c r="S1461" s="54" t="s">
        <v>80</v>
      </c>
      <c r="T1461" s="54"/>
      <c r="U1461" s="31">
        <f t="shared" ca="1" si="234"/>
        <v>581</v>
      </c>
      <c r="V1461" s="45" t="str">
        <f t="shared" si="226"/>
        <v>人類働態学研究会第18回大会のお知らせ</v>
      </c>
      <c r="W1461" s="51"/>
      <c r="X1461" s="88">
        <v>1451</v>
      </c>
      <c r="Y1461" s="65"/>
      <c r="Z1461" s="46"/>
    </row>
    <row r="1462" spans="1:26" ht="13.5" hidden="1" customHeight="1">
      <c r="A1462" s="29">
        <f t="shared" ca="1" si="230"/>
        <v>41</v>
      </c>
      <c r="B1462" s="32">
        <f t="shared" ca="1" si="231"/>
        <v>1983</v>
      </c>
      <c r="C1462" s="32">
        <f t="shared" ca="1" si="232"/>
        <v>4</v>
      </c>
      <c r="D1462" s="28">
        <v>18</v>
      </c>
      <c r="E1462" s="32">
        <f t="shared" ca="1" si="233"/>
        <v>598</v>
      </c>
      <c r="F1462" s="28" t="str">
        <f t="shared" ref="F1462:F1463" si="235">H1462&amp;IF(LEN(O1462)&gt;0,$W$18&amp;IF(LEN(O1462)&gt;3,O1462&amp;"年度","第"&amp;O1462&amp;IF(LEN(P1462)&gt;0,"期","回"))&amp;IF(LEN(P1462)&gt;0,"第"&amp;P1462&amp;"回",""),"")</f>
        <v>幹事会：第7期第1回</v>
      </c>
      <c r="G1462" s="40"/>
      <c r="H1462" s="40" t="s">
        <v>7101</v>
      </c>
      <c r="I1462" s="115" t="str">
        <f t="shared" ca="1" si="225"/>
        <v>.</v>
      </c>
      <c r="J1462" s="40" t="s">
        <v>7111</v>
      </c>
      <c r="K1462" s="40" t="s">
        <v>1050</v>
      </c>
      <c r="L1462" s="40" t="s">
        <v>7103</v>
      </c>
      <c r="M1462" s="40"/>
      <c r="N1462" s="47"/>
      <c r="O1462" s="47">
        <v>7</v>
      </c>
      <c r="P1462" s="47">
        <v>1</v>
      </c>
      <c r="Q1462" s="40"/>
      <c r="R1462" s="40"/>
      <c r="S1462" s="48"/>
      <c r="T1462" s="48"/>
      <c r="U1462" s="31">
        <f t="shared" ca="1" si="234"/>
        <v>581</v>
      </c>
      <c r="V1462" s="45" t="str">
        <f t="shared" si="226"/>
        <v>幹事会幹事会：第7期第1回</v>
      </c>
      <c r="W1462" s="51"/>
      <c r="X1462" s="88">
        <v>1452</v>
      </c>
      <c r="Y1462" s="65"/>
      <c r="Z1462" s="46"/>
    </row>
    <row r="1463" spans="1:26" ht="13.5" hidden="1" customHeight="1">
      <c r="A1463" s="29">
        <f t="shared" ca="1" si="230"/>
        <v>41</v>
      </c>
      <c r="B1463" s="32">
        <f t="shared" ca="1" si="231"/>
        <v>1983</v>
      </c>
      <c r="C1463" s="32">
        <f t="shared" ca="1" si="232"/>
        <v>4</v>
      </c>
      <c r="D1463" s="28">
        <v>18</v>
      </c>
      <c r="E1463" s="32">
        <f t="shared" ca="1" si="233"/>
        <v>598</v>
      </c>
      <c r="F1463" s="28" t="str">
        <f t="shared" si="235"/>
        <v>JHE編集会議：1982年度第2回</v>
      </c>
      <c r="G1463" s="40"/>
      <c r="H1463" s="40" t="s">
        <v>1148</v>
      </c>
      <c r="I1463" s="115" t="str">
        <f t="shared" ca="1" si="225"/>
        <v>.</v>
      </c>
      <c r="J1463" s="40" t="s">
        <v>7111</v>
      </c>
      <c r="K1463" s="40" t="s">
        <v>1050</v>
      </c>
      <c r="L1463" s="40" t="s">
        <v>7773</v>
      </c>
      <c r="M1463" s="40"/>
      <c r="N1463" s="47"/>
      <c r="O1463" s="47">
        <v>1982</v>
      </c>
      <c r="P1463" s="47">
        <v>2</v>
      </c>
      <c r="Q1463" s="40"/>
      <c r="R1463" s="40"/>
      <c r="S1463" s="48"/>
      <c r="T1463" s="48"/>
      <c r="U1463" s="31">
        <f t="shared" ca="1" si="234"/>
        <v>581</v>
      </c>
      <c r="V1463" s="45" t="str">
        <f t="shared" si="226"/>
        <v>JHE編集会議JHE編集会議：1982年度第2回</v>
      </c>
      <c r="W1463" s="51"/>
      <c r="X1463" s="88">
        <v>1453</v>
      </c>
      <c r="Y1463" s="65"/>
      <c r="Z1463" s="46"/>
    </row>
    <row r="1464" spans="1:26" ht="13.5" hidden="1" customHeight="1">
      <c r="A1464" s="29">
        <f t="shared" ca="1" si="230"/>
        <v>41</v>
      </c>
      <c r="B1464" s="32">
        <f t="shared" ca="1" si="231"/>
        <v>1983</v>
      </c>
      <c r="C1464" s="32">
        <f t="shared" ca="1" si="232"/>
        <v>4</v>
      </c>
      <c r="D1464" s="28">
        <v>18</v>
      </c>
      <c r="E1464" s="32">
        <f t="shared" ca="1" si="233"/>
        <v>598</v>
      </c>
      <c r="F1464" s="40" t="s">
        <v>1289</v>
      </c>
      <c r="G1464" s="40"/>
      <c r="H1464" s="43"/>
      <c r="I1464" s="115" t="str">
        <f t="shared" ca="1" si="225"/>
        <v>.</v>
      </c>
      <c r="J1464" s="40" t="s">
        <v>7111</v>
      </c>
      <c r="K1464" s="40" t="s">
        <v>2762</v>
      </c>
      <c r="L1464" s="40" t="s">
        <v>2724</v>
      </c>
      <c r="M1464" s="40"/>
      <c r="N1464" s="47"/>
      <c r="O1464" s="47"/>
      <c r="P1464" s="47"/>
      <c r="Q1464" s="40"/>
      <c r="R1464" s="40"/>
      <c r="S1464" s="48"/>
      <c r="T1464" s="48"/>
      <c r="U1464" s="31">
        <f t="shared" ca="1" si="234"/>
        <v>581</v>
      </c>
      <c r="V1464" s="45" t="str">
        <f t="shared" si="226"/>
        <v>編集後記</v>
      </c>
      <c r="W1464" s="51"/>
      <c r="X1464" s="88">
        <v>1454</v>
      </c>
      <c r="Y1464" s="65"/>
      <c r="Z1464" s="46"/>
    </row>
    <row r="1465" spans="1:26" ht="13.5" hidden="1" customHeight="1">
      <c r="A1465" s="29" t="str">
        <f t="shared" ca="1" si="230"/>
        <v>42</v>
      </c>
      <c r="B1465" s="32">
        <f t="shared" ca="1" si="231"/>
        <v>1983</v>
      </c>
      <c r="C1465" s="32">
        <f t="shared" ca="1" si="232"/>
        <v>7</v>
      </c>
      <c r="D1465" s="28">
        <v>0</v>
      </c>
      <c r="E1465" s="32" t="str">
        <f t="shared" ca="1" si="233"/>
        <v>599</v>
      </c>
      <c r="F1465" s="28" t="str">
        <f ca="1">$W$11&amp;$A1465&amp;$W$12&amp;B1465&amp;$W$13&amp;TEXT($C1465,"00")&amp;$W$14&amp;TEXT($P1465,"00")&amp;IF(LEN(U1465)&gt;=1,$W$15&amp;$U1465&amp;$W$16,"")&amp;$W$17&amp;$H1465</f>
        <v>第42号1983年07/01[599]:ながら行動考／西地8回／東地13</v>
      </c>
      <c r="G1465" s="40"/>
      <c r="H1465" s="43" t="s">
        <v>6872</v>
      </c>
      <c r="I1465" s="115" t="str">
        <f t="shared" ca="1" si="225"/>
        <v>.</v>
      </c>
      <c r="J1465" s="40" t="s">
        <v>1179</v>
      </c>
      <c r="K1465" s="40" t="s">
        <v>2045</v>
      </c>
      <c r="L1465" s="43"/>
      <c r="M1465" s="40"/>
      <c r="N1465" s="47">
        <v>1983</v>
      </c>
      <c r="O1465" s="47">
        <v>7</v>
      </c>
      <c r="P1465" s="47">
        <v>1</v>
      </c>
      <c r="Q1465" s="40" t="s">
        <v>48</v>
      </c>
      <c r="R1465" s="40"/>
      <c r="S1465" s="48"/>
      <c r="T1465" s="48"/>
      <c r="U1465" s="31" t="str">
        <f t="shared" ca="1" si="234"/>
        <v>599</v>
      </c>
      <c r="V1465" s="45" t="str">
        <f t="shared" ca="1" si="226"/>
        <v>ながら行動考／西地8回／東地13第42号1983年07/01[599]:ながら行動考／西地8回／東地13</v>
      </c>
      <c r="W1465" s="51"/>
      <c r="X1465" s="88">
        <v>1455</v>
      </c>
      <c r="Y1465" s="65"/>
      <c r="Z1465" s="46"/>
    </row>
    <row r="1466" spans="1:26" ht="13.5" hidden="1" customHeight="1">
      <c r="A1466" s="29" t="str">
        <f t="shared" ca="1" si="230"/>
        <v>42</v>
      </c>
      <c r="B1466" s="32">
        <f t="shared" ca="1" si="231"/>
        <v>1983</v>
      </c>
      <c r="C1466" s="32">
        <f t="shared" ca="1" si="232"/>
        <v>7</v>
      </c>
      <c r="D1466" s="28">
        <v>1</v>
      </c>
      <c r="E1466" s="32">
        <f t="shared" ca="1" si="233"/>
        <v>599</v>
      </c>
      <c r="F1466" s="40" t="s">
        <v>49</v>
      </c>
      <c r="G1466" s="40" t="s">
        <v>50</v>
      </c>
      <c r="H1466" s="43" t="s">
        <v>7163</v>
      </c>
      <c r="I1466" s="115" t="str">
        <f t="shared" ca="1" si="225"/>
        <v>.</v>
      </c>
      <c r="J1466" s="40" t="s">
        <v>7205</v>
      </c>
      <c r="K1466" s="40"/>
      <c r="L1466" s="43"/>
      <c r="M1466" s="40" t="s">
        <v>2303</v>
      </c>
      <c r="N1466" s="47"/>
      <c r="O1466" s="47"/>
      <c r="P1466" s="47"/>
      <c r="Q1466" s="40"/>
      <c r="R1466" s="40"/>
      <c r="S1466" s="48"/>
      <c r="T1466" s="48"/>
      <c r="U1466" s="31" t="str">
        <f t="shared" ca="1" si="234"/>
        <v>599</v>
      </c>
      <c r="V1466" s="45" t="str">
        <f t="shared" si="226"/>
        <v>？ながら行動考</v>
      </c>
      <c r="W1466" s="51"/>
      <c r="X1466" s="88">
        <v>1456</v>
      </c>
      <c r="Y1466" s="65"/>
      <c r="Z1466" s="46"/>
    </row>
    <row r="1467" spans="1:26" ht="13.5" hidden="1" customHeight="1">
      <c r="A1467" s="29" t="str">
        <f t="shared" ca="1" si="230"/>
        <v>42</v>
      </c>
      <c r="B1467" s="32">
        <f t="shared" ca="1" si="231"/>
        <v>1983</v>
      </c>
      <c r="C1467" s="32">
        <f t="shared" ca="1" si="232"/>
        <v>7</v>
      </c>
      <c r="D1467" s="28">
        <v>3</v>
      </c>
      <c r="E1467" s="32">
        <f t="shared" ca="1" si="233"/>
        <v>601</v>
      </c>
      <c r="F1467" s="40" t="s">
        <v>2392</v>
      </c>
      <c r="G1467" s="40" t="s">
        <v>51</v>
      </c>
      <c r="H1467" s="43" t="s">
        <v>7164</v>
      </c>
      <c r="I1467" s="115" t="str">
        <f t="shared" ca="1" si="225"/>
        <v>.</v>
      </c>
      <c r="J1467" s="40" t="s">
        <v>7205</v>
      </c>
      <c r="K1467" s="40"/>
      <c r="L1467" s="43" t="s">
        <v>2008</v>
      </c>
      <c r="M1467" s="40"/>
      <c r="N1467" s="47"/>
      <c r="O1467" s="47"/>
      <c r="P1467" s="47"/>
      <c r="Q1467" s="40"/>
      <c r="R1467" s="40"/>
      <c r="S1467" s="48"/>
      <c r="T1467" s="48"/>
      <c r="U1467" s="31" t="str">
        <f t="shared" ca="1" si="234"/>
        <v>599</v>
      </c>
      <c r="V1467" s="45" t="str">
        <f t="shared" si="226"/>
        <v>？働態の窓</v>
      </c>
      <c r="W1467" s="51"/>
      <c r="X1467" s="88">
        <v>1457</v>
      </c>
      <c r="Y1467" s="65"/>
      <c r="Z1467" s="46"/>
    </row>
    <row r="1468" spans="1:26" ht="13.5" hidden="1" customHeight="1">
      <c r="A1468" s="29" t="str">
        <f t="shared" ca="1" si="230"/>
        <v>42</v>
      </c>
      <c r="B1468" s="32">
        <f t="shared" ca="1" si="231"/>
        <v>1983</v>
      </c>
      <c r="C1468" s="32">
        <f t="shared" ca="1" si="232"/>
        <v>7</v>
      </c>
      <c r="D1468" s="28">
        <v>3</v>
      </c>
      <c r="E1468" s="32">
        <f t="shared" ca="1" si="233"/>
        <v>601</v>
      </c>
      <c r="F1468" s="28" t="str">
        <f>IF(RIGHT(L1468,1)=$W$24,"",M1468&amp;$W$25)&amp;J1468&amp;$W$22&amp;K1468&amp;IF(AND(LEN(N1468)&gt;0,LEN(N1468)&lt;4)," 第"&amp;N1468&amp;$W$21,N1468)&amp;$W$23&amp;O1468&amp;"/"&amp;P1468&amp;IF(RIGHT(L1468,1)=$W$24,"/"&amp;Q1468,"")&amp;"、"&amp;S1468&amp;"、"&amp;R1468&amp;IF(LEN(H1468)&gt;0,$W$27&amp;H1468,"")&amp;IF(RIGHT(L1468,1)=$W$24,"",$W$26)</f>
        <v>大会．西 第8回　1982/12/3-4、つるみ荘、別府市</v>
      </c>
      <c r="G1468" s="40" t="s">
        <v>29</v>
      </c>
      <c r="H1468" s="41" t="s">
        <v>2820</v>
      </c>
      <c r="I1468" s="115" t="str">
        <f t="shared" ca="1" si="225"/>
        <v>.</v>
      </c>
      <c r="J1468" s="40" t="s">
        <v>252</v>
      </c>
      <c r="K1468" s="40" t="s">
        <v>1769</v>
      </c>
      <c r="L1468" s="40" t="s">
        <v>6942</v>
      </c>
      <c r="M1468" s="40" t="s">
        <v>2742</v>
      </c>
      <c r="N1468" s="47">
        <v>8</v>
      </c>
      <c r="O1468" s="47">
        <v>1982</v>
      </c>
      <c r="P1468" s="47">
        <v>12</v>
      </c>
      <c r="Q1468" s="40" t="s">
        <v>1895</v>
      </c>
      <c r="R1468" s="40" t="s">
        <v>53</v>
      </c>
      <c r="S1468" s="48" t="s">
        <v>54</v>
      </c>
      <c r="T1468" s="48"/>
      <c r="U1468" s="31" t="str">
        <f t="shared" ca="1" si="234"/>
        <v>599</v>
      </c>
      <c r="V1468" s="45" t="str">
        <f t="shared" si="226"/>
        <v>大会．西 第8回　1982/12/3-4、つるみ荘、別府市</v>
      </c>
      <c r="W1468" s="51"/>
      <c r="X1468" s="88">
        <v>1458</v>
      </c>
      <c r="Y1468" s="65"/>
      <c r="Z1468" s="46"/>
    </row>
    <row r="1469" spans="1:26" ht="13.5" hidden="1" customHeight="1">
      <c r="A1469" s="29" t="str">
        <f t="shared" ca="1" si="230"/>
        <v>42</v>
      </c>
      <c r="B1469" s="32">
        <f t="shared" ca="1" si="231"/>
        <v>1983</v>
      </c>
      <c r="C1469" s="32">
        <f t="shared" ca="1" si="232"/>
        <v>7</v>
      </c>
      <c r="D1469" s="28">
        <v>3</v>
      </c>
      <c r="E1469" s="32">
        <f t="shared" ca="1" si="233"/>
        <v>601</v>
      </c>
      <c r="F1469" s="28" t="str">
        <f>M1469&amp;"（"&amp;J1469&amp;$W$19&amp;K1469&amp;IF(LEN(N1469)&gt;0," 第"&amp;N1469&amp;$W$21,"")&amp;" "&amp;O1469&amp;"/"&amp;P1469&amp;$W$20&amp;S1469&amp;IF(LEN(H1469)&gt;0,$W$19&amp;H1469,"")&amp;"）"</f>
        <v>抄録（大会/西 第8回 1982/12、つるみ荘）</v>
      </c>
      <c r="G1469" s="40" t="s">
        <v>52</v>
      </c>
      <c r="H1469" s="43"/>
      <c r="I1469" s="115" t="str">
        <f t="shared" ca="1" si="225"/>
        <v>.</v>
      </c>
      <c r="J1469" s="40" t="s">
        <v>252</v>
      </c>
      <c r="K1469" s="40" t="s">
        <v>1769</v>
      </c>
      <c r="L1469" s="40" t="s">
        <v>6939</v>
      </c>
      <c r="M1469" s="40" t="s">
        <v>1486</v>
      </c>
      <c r="N1469" s="47">
        <v>8</v>
      </c>
      <c r="O1469" s="47">
        <v>1982</v>
      </c>
      <c r="P1469" s="47">
        <v>12</v>
      </c>
      <c r="Q1469" s="40" t="s">
        <v>1895</v>
      </c>
      <c r="R1469" s="40" t="s">
        <v>53</v>
      </c>
      <c r="S1469" s="48" t="s">
        <v>54</v>
      </c>
      <c r="T1469" s="48"/>
      <c r="U1469" s="31" t="str">
        <f t="shared" ca="1" si="234"/>
        <v>599</v>
      </c>
      <c r="V1469" s="45" t="str">
        <f t="shared" si="226"/>
        <v>抄録（大会/西 第8回 1982/12、つるみ荘）</v>
      </c>
      <c r="W1469" s="51"/>
      <c r="X1469" s="88">
        <v>1459</v>
      </c>
      <c r="Y1469" s="65"/>
      <c r="Z1469" s="46"/>
    </row>
    <row r="1470" spans="1:26" s="12" customFormat="1" ht="13.5" hidden="1" customHeight="1">
      <c r="A1470" s="18">
        <v>42</v>
      </c>
      <c r="B1470" s="15">
        <v>1983</v>
      </c>
      <c r="C1470" s="15">
        <v>7</v>
      </c>
      <c r="D1470" s="18">
        <v>3</v>
      </c>
      <c r="E1470" s="15">
        <v>601</v>
      </c>
      <c r="F1470" s="19" t="s">
        <v>3941</v>
      </c>
      <c r="G1470" s="16" t="s">
        <v>3942</v>
      </c>
      <c r="H1470" s="17"/>
      <c r="I1470" s="115" t="str">
        <f t="shared" ca="1" si="225"/>
        <v>.</v>
      </c>
      <c r="J1470" s="16" t="s">
        <v>2856</v>
      </c>
      <c r="K1470" s="16" t="s">
        <v>1769</v>
      </c>
      <c r="L1470" s="16" t="s">
        <v>2857</v>
      </c>
      <c r="M1470" s="16" t="s">
        <v>183</v>
      </c>
      <c r="N1470" s="15">
        <v>8</v>
      </c>
      <c r="O1470" s="15">
        <v>1982</v>
      </c>
      <c r="P1470" s="15">
        <v>12</v>
      </c>
      <c r="Q1470" s="18" t="s">
        <v>1895</v>
      </c>
      <c r="R1470" s="18" t="s">
        <v>53</v>
      </c>
      <c r="S1470" s="54" t="s">
        <v>54</v>
      </c>
      <c r="T1470" s="54"/>
      <c r="U1470" s="69">
        <v>599</v>
      </c>
      <c r="V1470" s="45" t="str">
        <f t="shared" si="226"/>
        <v>人の生理機能に与える被服の効果について</v>
      </c>
      <c r="W1470" s="70"/>
      <c r="X1470" s="88">
        <v>1460</v>
      </c>
      <c r="Y1470" s="66"/>
      <c r="Z1470" s="16"/>
    </row>
    <row r="1471" spans="1:26" s="12" customFormat="1" ht="13.5" hidden="1" customHeight="1">
      <c r="A1471" s="18">
        <v>42</v>
      </c>
      <c r="B1471" s="15">
        <v>1983</v>
      </c>
      <c r="C1471" s="15">
        <v>7</v>
      </c>
      <c r="D1471" s="18">
        <v>4</v>
      </c>
      <c r="E1471" s="15">
        <v>602</v>
      </c>
      <c r="F1471" s="19" t="s">
        <v>3943</v>
      </c>
      <c r="G1471" s="16" t="s">
        <v>3944</v>
      </c>
      <c r="H1471" s="17"/>
      <c r="I1471" s="115" t="str">
        <f t="shared" ca="1" si="225"/>
        <v>.</v>
      </c>
      <c r="J1471" s="16" t="s">
        <v>2856</v>
      </c>
      <c r="K1471" s="16" t="s">
        <v>1769</v>
      </c>
      <c r="L1471" s="16" t="s">
        <v>2857</v>
      </c>
      <c r="M1471" s="16" t="s">
        <v>183</v>
      </c>
      <c r="N1471" s="15">
        <v>8</v>
      </c>
      <c r="O1471" s="15">
        <v>1982</v>
      </c>
      <c r="P1471" s="15">
        <v>12</v>
      </c>
      <c r="Q1471" s="18" t="s">
        <v>1895</v>
      </c>
      <c r="R1471" s="18" t="s">
        <v>53</v>
      </c>
      <c r="S1471" s="54" t="s">
        <v>54</v>
      </c>
      <c r="T1471" s="54"/>
      <c r="U1471" s="69">
        <v>599</v>
      </c>
      <c r="V1471" s="45" t="str">
        <f t="shared" si="226"/>
        <v>妊産婦のバランス能力について</v>
      </c>
      <c r="W1471" s="70"/>
      <c r="X1471" s="88">
        <v>1461</v>
      </c>
      <c r="Y1471" s="66"/>
      <c r="Z1471" s="16"/>
    </row>
    <row r="1472" spans="1:26" s="12" customFormat="1" ht="13.5" hidden="1" customHeight="1">
      <c r="A1472" s="18">
        <v>42</v>
      </c>
      <c r="B1472" s="15">
        <v>1983</v>
      </c>
      <c r="C1472" s="15">
        <v>7</v>
      </c>
      <c r="D1472" s="18">
        <v>4</v>
      </c>
      <c r="E1472" s="15">
        <v>602</v>
      </c>
      <c r="F1472" s="19" t="s">
        <v>3945</v>
      </c>
      <c r="G1472" s="16" t="s">
        <v>3946</v>
      </c>
      <c r="H1472" s="17"/>
      <c r="I1472" s="115" t="str">
        <f t="shared" ca="1" si="225"/>
        <v>.</v>
      </c>
      <c r="J1472" s="16" t="s">
        <v>2856</v>
      </c>
      <c r="K1472" s="16" t="s">
        <v>1769</v>
      </c>
      <c r="L1472" s="16" t="s">
        <v>2857</v>
      </c>
      <c r="M1472" s="16" t="s">
        <v>183</v>
      </c>
      <c r="N1472" s="15">
        <v>8</v>
      </c>
      <c r="O1472" s="15">
        <v>1982</v>
      </c>
      <c r="P1472" s="15">
        <v>12</v>
      </c>
      <c r="Q1472" s="18" t="s">
        <v>1895</v>
      </c>
      <c r="R1472" s="18" t="s">
        <v>53</v>
      </c>
      <c r="S1472" s="54" t="s">
        <v>54</v>
      </c>
      <c r="T1472" s="54"/>
      <c r="U1472" s="69">
        <v>599</v>
      </c>
      <c r="V1472" s="45" t="str">
        <f t="shared" si="226"/>
        <v>妊婦の直立能力について</v>
      </c>
      <c r="W1472" s="70"/>
      <c r="X1472" s="88">
        <v>1462</v>
      </c>
      <c r="Y1472" s="66"/>
      <c r="Z1472" s="16"/>
    </row>
    <row r="1473" spans="1:26" s="12" customFormat="1" ht="13.5" hidden="1" customHeight="1">
      <c r="A1473" s="18">
        <v>42</v>
      </c>
      <c r="B1473" s="15">
        <v>1983</v>
      </c>
      <c r="C1473" s="15">
        <v>7</v>
      </c>
      <c r="D1473" s="18">
        <v>4</v>
      </c>
      <c r="E1473" s="15">
        <v>602</v>
      </c>
      <c r="F1473" s="19" t="s">
        <v>3947</v>
      </c>
      <c r="G1473" s="16" t="s">
        <v>3515</v>
      </c>
      <c r="H1473" s="17"/>
      <c r="I1473" s="115" t="str">
        <f t="shared" ca="1" si="225"/>
        <v>.</v>
      </c>
      <c r="J1473" s="16" t="s">
        <v>2856</v>
      </c>
      <c r="K1473" s="16" t="s">
        <v>1769</v>
      </c>
      <c r="L1473" s="16" t="s">
        <v>2857</v>
      </c>
      <c r="M1473" s="16" t="s">
        <v>183</v>
      </c>
      <c r="N1473" s="15">
        <v>8</v>
      </c>
      <c r="O1473" s="15">
        <v>1982</v>
      </c>
      <c r="P1473" s="15">
        <v>12</v>
      </c>
      <c r="Q1473" s="18" t="s">
        <v>1895</v>
      </c>
      <c r="R1473" s="18" t="s">
        <v>53</v>
      </c>
      <c r="S1473" s="54" t="s">
        <v>54</v>
      </c>
      <c r="T1473" s="54"/>
      <c r="U1473" s="69">
        <v>599</v>
      </c>
      <c r="V1473" s="45" t="str">
        <f t="shared" si="226"/>
        <v>台湾漢人の食生活考</v>
      </c>
      <c r="W1473" s="70"/>
      <c r="X1473" s="88">
        <v>1463</v>
      </c>
      <c r="Y1473" s="66"/>
      <c r="Z1473" s="16"/>
    </row>
    <row r="1474" spans="1:26" s="12" customFormat="1" ht="13.5" hidden="1" customHeight="1">
      <c r="A1474" s="18">
        <v>42</v>
      </c>
      <c r="B1474" s="15">
        <v>1983</v>
      </c>
      <c r="C1474" s="15">
        <v>7</v>
      </c>
      <c r="D1474" s="18">
        <v>5</v>
      </c>
      <c r="E1474" s="15">
        <v>603</v>
      </c>
      <c r="F1474" s="19" t="s">
        <v>3948</v>
      </c>
      <c r="G1474" s="16" t="s">
        <v>3949</v>
      </c>
      <c r="H1474" s="17"/>
      <c r="I1474" s="115" t="str">
        <f t="shared" ca="1" si="225"/>
        <v>.</v>
      </c>
      <c r="J1474" s="16" t="s">
        <v>2856</v>
      </c>
      <c r="K1474" s="16" t="s">
        <v>1769</v>
      </c>
      <c r="L1474" s="16" t="s">
        <v>2857</v>
      </c>
      <c r="M1474" s="16" t="s">
        <v>183</v>
      </c>
      <c r="N1474" s="15">
        <v>8</v>
      </c>
      <c r="O1474" s="15">
        <v>1982</v>
      </c>
      <c r="P1474" s="15">
        <v>12</v>
      </c>
      <c r="Q1474" s="18" t="s">
        <v>1895</v>
      </c>
      <c r="R1474" s="18" t="s">
        <v>53</v>
      </c>
      <c r="S1474" s="54" t="s">
        <v>54</v>
      </c>
      <c r="T1474" s="54"/>
      <c r="U1474" s="69">
        <v>599</v>
      </c>
      <c r="V1474" s="45" t="str">
        <f t="shared" si="226"/>
        <v>スポーツと徐脈</v>
      </c>
      <c r="W1474" s="70"/>
      <c r="X1474" s="88">
        <v>1464</v>
      </c>
      <c r="Y1474" s="66"/>
      <c r="Z1474" s="16"/>
    </row>
    <row r="1475" spans="1:26" s="12" customFormat="1" ht="13.5" hidden="1" customHeight="1">
      <c r="A1475" s="18">
        <v>42</v>
      </c>
      <c r="B1475" s="15">
        <v>1983</v>
      </c>
      <c r="C1475" s="15">
        <v>7</v>
      </c>
      <c r="D1475" s="18">
        <v>5</v>
      </c>
      <c r="E1475" s="15">
        <v>603</v>
      </c>
      <c r="F1475" s="19" t="s">
        <v>3950</v>
      </c>
      <c r="G1475" s="16" t="s">
        <v>3951</v>
      </c>
      <c r="H1475" s="17"/>
      <c r="I1475" s="115" t="str">
        <f t="shared" ca="1" si="225"/>
        <v>.</v>
      </c>
      <c r="J1475" s="16" t="s">
        <v>2856</v>
      </c>
      <c r="K1475" s="16" t="s">
        <v>1769</v>
      </c>
      <c r="L1475" s="16" t="s">
        <v>2857</v>
      </c>
      <c r="M1475" s="16" t="s">
        <v>183</v>
      </c>
      <c r="N1475" s="15">
        <v>8</v>
      </c>
      <c r="O1475" s="15">
        <v>1982</v>
      </c>
      <c r="P1475" s="15">
        <v>12</v>
      </c>
      <c r="Q1475" s="18" t="s">
        <v>1895</v>
      </c>
      <c r="R1475" s="18" t="s">
        <v>53</v>
      </c>
      <c r="S1475" s="54" t="s">
        <v>54</v>
      </c>
      <c r="T1475" s="54"/>
      <c r="U1475" s="69">
        <v>599</v>
      </c>
      <c r="V1475" s="45" t="str">
        <f t="shared" si="226"/>
        <v>異なる回転数(30,50,70,90rpm)の自転車エルゴメータ作業における生理的負担</v>
      </c>
      <c r="W1475" s="70"/>
      <c r="X1475" s="88">
        <v>1465</v>
      </c>
      <c r="Y1475" s="66"/>
      <c r="Z1475" s="16"/>
    </row>
    <row r="1476" spans="1:26" s="12" customFormat="1" ht="13.5" hidden="1" customHeight="1">
      <c r="A1476" s="18">
        <v>42</v>
      </c>
      <c r="B1476" s="15">
        <v>1983</v>
      </c>
      <c r="C1476" s="15">
        <v>7</v>
      </c>
      <c r="D1476" s="18">
        <v>5</v>
      </c>
      <c r="E1476" s="15">
        <v>603</v>
      </c>
      <c r="F1476" s="19" t="s">
        <v>3952</v>
      </c>
      <c r="G1476" s="16" t="s">
        <v>3953</v>
      </c>
      <c r="H1476" s="17"/>
      <c r="I1476" s="115" t="str">
        <f t="shared" ca="1" si="225"/>
        <v>.</v>
      </c>
      <c r="J1476" s="16" t="s">
        <v>2856</v>
      </c>
      <c r="K1476" s="16" t="s">
        <v>1769</v>
      </c>
      <c r="L1476" s="16" t="s">
        <v>2857</v>
      </c>
      <c r="M1476" s="16" t="s">
        <v>183</v>
      </c>
      <c r="N1476" s="15">
        <v>8</v>
      </c>
      <c r="O1476" s="15">
        <v>1982</v>
      </c>
      <c r="P1476" s="15">
        <v>12</v>
      </c>
      <c r="Q1476" s="18" t="s">
        <v>1895</v>
      </c>
      <c r="R1476" s="18" t="s">
        <v>53</v>
      </c>
      <c r="S1476" s="54" t="s">
        <v>54</v>
      </c>
      <c r="T1476" s="54"/>
      <c r="U1476" s="69">
        <v>599</v>
      </c>
      <c r="V1476" s="45" t="str">
        <f t="shared" si="226"/>
        <v>運動トレーニングとストレス耐性</v>
      </c>
      <c r="W1476" s="70"/>
      <c r="X1476" s="88">
        <v>1466</v>
      </c>
      <c r="Y1476" s="66"/>
      <c r="Z1476" s="16"/>
    </row>
    <row r="1477" spans="1:26" s="12" customFormat="1" ht="13.5" hidden="1" customHeight="1">
      <c r="A1477" s="18">
        <v>42</v>
      </c>
      <c r="B1477" s="15">
        <v>1983</v>
      </c>
      <c r="C1477" s="15">
        <v>7</v>
      </c>
      <c r="D1477" s="18">
        <v>6</v>
      </c>
      <c r="E1477" s="15">
        <v>604</v>
      </c>
      <c r="F1477" s="19" t="s">
        <v>3954</v>
      </c>
      <c r="G1477" s="16" t="s">
        <v>3955</v>
      </c>
      <c r="H1477" s="17"/>
      <c r="I1477" s="115" t="str">
        <f t="shared" ca="1" si="225"/>
        <v>.</v>
      </c>
      <c r="J1477" s="16" t="s">
        <v>2856</v>
      </c>
      <c r="K1477" s="16" t="s">
        <v>1769</v>
      </c>
      <c r="L1477" s="16" t="s">
        <v>2857</v>
      </c>
      <c r="M1477" s="16" t="s">
        <v>183</v>
      </c>
      <c r="N1477" s="15">
        <v>8</v>
      </c>
      <c r="O1477" s="15">
        <v>1982</v>
      </c>
      <c r="P1477" s="15">
        <v>12</v>
      </c>
      <c r="Q1477" s="18" t="s">
        <v>1895</v>
      </c>
      <c r="R1477" s="18" t="s">
        <v>53</v>
      </c>
      <c r="S1477" s="54" t="s">
        <v>54</v>
      </c>
      <c r="T1477" s="54"/>
      <c r="U1477" s="69">
        <v>599</v>
      </c>
      <c r="V1477" s="45" t="str">
        <f t="shared" si="226"/>
        <v>入院患者の運動トレーニングと肺機能</v>
      </c>
      <c r="W1477" s="70"/>
      <c r="X1477" s="88">
        <v>1467</v>
      </c>
      <c r="Y1477" s="66"/>
      <c r="Z1477" s="16"/>
    </row>
    <row r="1478" spans="1:26" s="12" customFormat="1" ht="13.5" hidden="1" customHeight="1">
      <c r="A1478" s="18">
        <v>42</v>
      </c>
      <c r="B1478" s="15">
        <v>1983</v>
      </c>
      <c r="C1478" s="15">
        <v>7</v>
      </c>
      <c r="D1478" s="18">
        <v>6</v>
      </c>
      <c r="E1478" s="15">
        <v>604</v>
      </c>
      <c r="F1478" s="19" t="s">
        <v>3956</v>
      </c>
      <c r="G1478" s="16" t="s">
        <v>3957</v>
      </c>
      <c r="H1478" s="17"/>
      <c r="I1478" s="115" t="str">
        <f t="shared" ca="1" si="225"/>
        <v>.</v>
      </c>
      <c r="J1478" s="16" t="s">
        <v>2856</v>
      </c>
      <c r="K1478" s="16" t="s">
        <v>1769</v>
      </c>
      <c r="L1478" s="16" t="s">
        <v>2857</v>
      </c>
      <c r="M1478" s="16" t="s">
        <v>183</v>
      </c>
      <c r="N1478" s="15">
        <v>8</v>
      </c>
      <c r="O1478" s="15">
        <v>1982</v>
      </c>
      <c r="P1478" s="15">
        <v>12</v>
      </c>
      <c r="Q1478" s="18" t="s">
        <v>1895</v>
      </c>
      <c r="R1478" s="18" t="s">
        <v>53</v>
      </c>
      <c r="S1478" s="54" t="s">
        <v>54</v>
      </c>
      <c r="T1478" s="54"/>
      <c r="U1478" s="69">
        <v>599</v>
      </c>
      <c r="V1478" s="45" t="str">
        <f t="shared" si="226"/>
        <v>歩幅の自己回帰活動性と中枢活動の関係について</v>
      </c>
      <c r="W1478" s="70"/>
      <c r="X1478" s="88">
        <v>1468</v>
      </c>
      <c r="Y1478" s="66"/>
      <c r="Z1478" s="16"/>
    </row>
    <row r="1479" spans="1:26" s="12" customFormat="1" ht="13.5" hidden="1" customHeight="1">
      <c r="A1479" s="18">
        <v>42</v>
      </c>
      <c r="B1479" s="15">
        <v>1983</v>
      </c>
      <c r="C1479" s="15">
        <v>7</v>
      </c>
      <c r="D1479" s="18">
        <v>6</v>
      </c>
      <c r="E1479" s="15">
        <v>604</v>
      </c>
      <c r="F1479" s="19" t="s">
        <v>3958</v>
      </c>
      <c r="G1479" s="16" t="s">
        <v>3959</v>
      </c>
      <c r="H1479" s="17"/>
      <c r="I1479" s="115" t="str">
        <f t="shared" ca="1" si="225"/>
        <v>.</v>
      </c>
      <c r="J1479" s="16" t="s">
        <v>2856</v>
      </c>
      <c r="K1479" s="16" t="s">
        <v>1769</v>
      </c>
      <c r="L1479" s="16" t="s">
        <v>2857</v>
      </c>
      <c r="M1479" s="16" t="s">
        <v>183</v>
      </c>
      <c r="N1479" s="15">
        <v>8</v>
      </c>
      <c r="O1479" s="15">
        <v>1982</v>
      </c>
      <c r="P1479" s="15">
        <v>12</v>
      </c>
      <c r="Q1479" s="18" t="s">
        <v>1895</v>
      </c>
      <c r="R1479" s="18" t="s">
        <v>53</v>
      </c>
      <c r="S1479" s="54" t="s">
        <v>54</v>
      </c>
      <c r="T1479" s="54"/>
      <c r="U1479" s="69">
        <v>599</v>
      </c>
      <c r="V1479" s="45" t="str">
        <f t="shared" si="226"/>
        <v>ヒトの睡眠・覚醒と血中メラトニン変動について</v>
      </c>
      <c r="W1479" s="70"/>
      <c r="X1479" s="88">
        <v>1469</v>
      </c>
      <c r="Y1479" s="66"/>
      <c r="Z1479" s="16"/>
    </row>
    <row r="1480" spans="1:26" s="12" customFormat="1" ht="13.5" hidden="1" customHeight="1">
      <c r="A1480" s="18">
        <v>42</v>
      </c>
      <c r="B1480" s="15">
        <v>1983</v>
      </c>
      <c r="C1480" s="15">
        <v>7</v>
      </c>
      <c r="D1480" s="18">
        <v>7</v>
      </c>
      <c r="E1480" s="15">
        <v>605</v>
      </c>
      <c r="F1480" s="19" t="s">
        <v>3960</v>
      </c>
      <c r="G1480" s="16" t="s">
        <v>3961</v>
      </c>
      <c r="H1480" s="17"/>
      <c r="I1480" s="115" t="str">
        <f t="shared" ca="1" si="225"/>
        <v>.</v>
      </c>
      <c r="J1480" s="16" t="s">
        <v>2856</v>
      </c>
      <c r="K1480" s="16" t="s">
        <v>1769</v>
      </c>
      <c r="L1480" s="16" t="s">
        <v>2857</v>
      </c>
      <c r="M1480" s="16" t="s">
        <v>183</v>
      </c>
      <c r="N1480" s="15">
        <v>8</v>
      </c>
      <c r="O1480" s="15">
        <v>1982</v>
      </c>
      <c r="P1480" s="15">
        <v>12</v>
      </c>
      <c r="Q1480" s="18" t="s">
        <v>1895</v>
      </c>
      <c r="R1480" s="18" t="s">
        <v>53</v>
      </c>
      <c r="S1480" s="54" t="s">
        <v>54</v>
      </c>
      <c r="T1480" s="54"/>
      <c r="U1480" s="69">
        <v>599</v>
      </c>
      <c r="V1480" s="45" t="str">
        <f t="shared" si="226"/>
        <v>血中乳酸の変移点に及ぼす薬物の影響</v>
      </c>
      <c r="W1480" s="70"/>
      <c r="X1480" s="88">
        <v>1470</v>
      </c>
      <c r="Y1480" s="66"/>
      <c r="Z1480" s="16"/>
    </row>
    <row r="1481" spans="1:26" s="12" customFormat="1" ht="13.5" hidden="1" customHeight="1">
      <c r="A1481" s="18">
        <v>42</v>
      </c>
      <c r="B1481" s="15">
        <v>1983</v>
      </c>
      <c r="C1481" s="15">
        <v>7</v>
      </c>
      <c r="D1481" s="18">
        <v>7</v>
      </c>
      <c r="E1481" s="15">
        <v>605</v>
      </c>
      <c r="F1481" s="19" t="s">
        <v>3962</v>
      </c>
      <c r="G1481" s="16" t="s">
        <v>3963</v>
      </c>
      <c r="H1481" s="17"/>
      <c r="I1481" s="115" t="str">
        <f t="shared" ca="1" si="225"/>
        <v>.</v>
      </c>
      <c r="J1481" s="16" t="s">
        <v>2856</v>
      </c>
      <c r="K1481" s="16" t="s">
        <v>1769</v>
      </c>
      <c r="L1481" s="16" t="s">
        <v>2857</v>
      </c>
      <c r="M1481" s="16" t="s">
        <v>183</v>
      </c>
      <c r="N1481" s="15">
        <v>8</v>
      </c>
      <c r="O1481" s="15">
        <v>1982</v>
      </c>
      <c r="P1481" s="15">
        <v>12</v>
      </c>
      <c r="Q1481" s="18" t="s">
        <v>1895</v>
      </c>
      <c r="R1481" s="18" t="s">
        <v>53</v>
      </c>
      <c r="S1481" s="54" t="s">
        <v>54</v>
      </c>
      <c r="T1481" s="54"/>
      <c r="U1481" s="69">
        <v>599</v>
      </c>
      <c r="V1481" s="45" t="str">
        <f t="shared" si="226"/>
        <v>ロンボク島（インドネシア）における子どもの手伝い活動</v>
      </c>
      <c r="W1481" s="70"/>
      <c r="X1481" s="88">
        <v>1471</v>
      </c>
      <c r="Y1481" s="66"/>
      <c r="Z1481" s="16"/>
    </row>
    <row r="1482" spans="1:26" s="12" customFormat="1" ht="13.5" hidden="1" customHeight="1">
      <c r="A1482" s="18">
        <v>42</v>
      </c>
      <c r="B1482" s="15">
        <v>1983</v>
      </c>
      <c r="C1482" s="15">
        <v>7</v>
      </c>
      <c r="D1482" s="18">
        <v>7</v>
      </c>
      <c r="E1482" s="15">
        <v>605</v>
      </c>
      <c r="F1482" s="19" t="s">
        <v>3964</v>
      </c>
      <c r="G1482" s="16" t="s">
        <v>3965</v>
      </c>
      <c r="H1482" s="17"/>
      <c r="I1482" s="115" t="str">
        <f t="shared" ca="1" si="225"/>
        <v>.</v>
      </c>
      <c r="J1482" s="16" t="s">
        <v>2856</v>
      </c>
      <c r="K1482" s="16" t="s">
        <v>1769</v>
      </c>
      <c r="L1482" s="16" t="s">
        <v>2857</v>
      </c>
      <c r="M1482" s="16" t="s">
        <v>183</v>
      </c>
      <c r="N1482" s="15">
        <v>8</v>
      </c>
      <c r="O1482" s="15">
        <v>1982</v>
      </c>
      <c r="P1482" s="15">
        <v>12</v>
      </c>
      <c r="Q1482" s="18" t="s">
        <v>1895</v>
      </c>
      <c r="R1482" s="18" t="s">
        <v>53</v>
      </c>
      <c r="S1482" s="54" t="s">
        <v>54</v>
      </c>
      <c r="T1482" s="54"/>
      <c r="U1482" s="69">
        <v>599</v>
      </c>
      <c r="V1482" s="45" t="str">
        <f t="shared" si="226"/>
        <v>自己刺激行動からみた重症心身障害児の生活構造</v>
      </c>
      <c r="W1482" s="70"/>
      <c r="X1482" s="88">
        <v>1472</v>
      </c>
      <c r="Y1482" s="66"/>
      <c r="Z1482" s="16"/>
    </row>
    <row r="1483" spans="1:26" s="12" customFormat="1" ht="13.5" hidden="1" customHeight="1">
      <c r="A1483" s="18">
        <v>42</v>
      </c>
      <c r="B1483" s="15">
        <v>1983</v>
      </c>
      <c r="C1483" s="15">
        <v>7</v>
      </c>
      <c r="D1483" s="18">
        <v>8</v>
      </c>
      <c r="E1483" s="15">
        <v>606</v>
      </c>
      <c r="F1483" s="19" t="s">
        <v>3966</v>
      </c>
      <c r="G1483" s="16" t="s">
        <v>3967</v>
      </c>
      <c r="H1483" s="17"/>
      <c r="I1483" s="115" t="str">
        <f t="shared" ca="1" si="225"/>
        <v>.</v>
      </c>
      <c r="J1483" s="16" t="s">
        <v>2856</v>
      </c>
      <c r="K1483" s="16" t="s">
        <v>1769</v>
      </c>
      <c r="L1483" s="16" t="s">
        <v>2857</v>
      </c>
      <c r="M1483" s="16" t="s">
        <v>183</v>
      </c>
      <c r="N1483" s="15">
        <v>8</v>
      </c>
      <c r="O1483" s="15">
        <v>1982</v>
      </c>
      <c r="P1483" s="15">
        <v>12</v>
      </c>
      <c r="Q1483" s="18" t="s">
        <v>1895</v>
      </c>
      <c r="R1483" s="18" t="s">
        <v>53</v>
      </c>
      <c r="S1483" s="54" t="s">
        <v>54</v>
      </c>
      <c r="T1483" s="54"/>
      <c r="U1483" s="69">
        <v>599</v>
      </c>
      <c r="V1483" s="45" t="str">
        <f t="shared" si="226"/>
        <v>発育期の持久性能力の推移－高校生の縦断的研究から－</v>
      </c>
      <c r="W1483" s="70"/>
      <c r="X1483" s="88">
        <v>1473</v>
      </c>
      <c r="Y1483" s="66"/>
      <c r="Z1483" s="16"/>
    </row>
    <row r="1484" spans="1:26" s="12" customFormat="1" ht="13.5" hidden="1" customHeight="1">
      <c r="A1484" s="18">
        <v>42</v>
      </c>
      <c r="B1484" s="15">
        <v>1983</v>
      </c>
      <c r="C1484" s="15">
        <v>7</v>
      </c>
      <c r="D1484" s="18">
        <v>8</v>
      </c>
      <c r="E1484" s="15">
        <v>606</v>
      </c>
      <c r="F1484" s="19" t="s">
        <v>3968</v>
      </c>
      <c r="G1484" s="16" t="s">
        <v>3969</v>
      </c>
      <c r="H1484" s="17"/>
      <c r="I1484" s="115" t="str">
        <f t="shared" ref="I1484:I1547" ca="1" si="236">IF(OR($S$1,IF($N$2,OFFSET($O$2,0,ISERROR(FIND($F$2,OFFSET($G1484,0,$T$2)))+$S$2),0)+IF($N$3,OFFSET($O$3,0,ISERROR(FIND($F$3,OFFSET($G1484,0,$T$3)))+$S$3),0)+IF($N$4,OFFSET($O$4,0,ISERROR(FIND($F$4,OFFSET($G1484,0,$T$4)))+$S$4),0)+IF($N$5,OFFSET($O$5,0,ISERROR(FIND($F$5,OFFSET($G1484,0,$T$5)))+$S$5),0)+IF($N$6,OFFSET($O$6,0,ISERROR(FIND($F$6,OFFSET($G1484,0,$T$6)))+$S$6),0)+IF($N$7,OFFSET($O$7,0,ISERROR(FIND($F$7,OFFSET($G1484,0,$T$7)))+$S$7),0)+IF($N$8,OFFSET($O$8,0,ISERROR(FIND($F$8,OFFSET($G1484,0,$T$8)))+$S$8),0)&gt;$Y$1),$W$28,$W$29)</f>
        <v>.</v>
      </c>
      <c r="J1484" s="16" t="s">
        <v>2856</v>
      </c>
      <c r="K1484" s="16" t="s">
        <v>1769</v>
      </c>
      <c r="L1484" s="16" t="s">
        <v>2857</v>
      </c>
      <c r="M1484" s="16" t="s">
        <v>183</v>
      </c>
      <c r="N1484" s="15">
        <v>8</v>
      </c>
      <c r="O1484" s="15">
        <v>1982</v>
      </c>
      <c r="P1484" s="15">
        <v>12</v>
      </c>
      <c r="Q1484" s="18" t="s">
        <v>1895</v>
      </c>
      <c r="R1484" s="18" t="s">
        <v>53</v>
      </c>
      <c r="S1484" s="54" t="s">
        <v>54</v>
      </c>
      <c r="T1484" s="54"/>
      <c r="U1484" s="69">
        <v>599</v>
      </c>
      <c r="V1484" s="45" t="str">
        <f t="shared" si="226"/>
        <v>入浴と循環</v>
      </c>
      <c r="W1484" s="70"/>
      <c r="X1484" s="88">
        <v>1474</v>
      </c>
      <c r="Y1484" s="66"/>
      <c r="Z1484" s="16"/>
    </row>
    <row r="1485" spans="1:26" s="12" customFormat="1" ht="13.5" hidden="1" customHeight="1">
      <c r="A1485" s="18">
        <v>42</v>
      </c>
      <c r="B1485" s="15">
        <v>1983</v>
      </c>
      <c r="C1485" s="15">
        <v>7</v>
      </c>
      <c r="D1485" s="18">
        <v>8</v>
      </c>
      <c r="E1485" s="15">
        <v>606</v>
      </c>
      <c r="F1485" s="19" t="s">
        <v>3970</v>
      </c>
      <c r="G1485" s="16" t="s">
        <v>3971</v>
      </c>
      <c r="H1485" s="17"/>
      <c r="I1485" s="115" t="str">
        <f t="shared" ca="1" si="236"/>
        <v>.</v>
      </c>
      <c r="J1485" s="16" t="s">
        <v>2856</v>
      </c>
      <c r="K1485" s="16" t="s">
        <v>1769</v>
      </c>
      <c r="L1485" s="16" t="s">
        <v>2857</v>
      </c>
      <c r="M1485" s="16" t="s">
        <v>183</v>
      </c>
      <c r="N1485" s="15">
        <v>8</v>
      </c>
      <c r="O1485" s="15">
        <v>1982</v>
      </c>
      <c r="P1485" s="15">
        <v>12</v>
      </c>
      <c r="Q1485" s="18" t="s">
        <v>1895</v>
      </c>
      <c r="R1485" s="18" t="s">
        <v>53</v>
      </c>
      <c r="S1485" s="54" t="s">
        <v>54</v>
      </c>
      <c r="T1485" s="54"/>
      <c r="U1485" s="69">
        <v>599</v>
      </c>
      <c r="V1485" s="45" t="str">
        <f t="shared" si="226"/>
        <v>暑熱下における軽作業時の体温調節反応</v>
      </c>
      <c r="W1485" s="70"/>
      <c r="X1485" s="88">
        <v>1475</v>
      </c>
      <c r="Y1485" s="66"/>
      <c r="Z1485" s="16"/>
    </row>
    <row r="1486" spans="1:26" s="12" customFormat="1" ht="13.5" hidden="1" customHeight="1">
      <c r="A1486" s="18">
        <v>42</v>
      </c>
      <c r="B1486" s="15">
        <v>1983</v>
      </c>
      <c r="C1486" s="15">
        <v>7</v>
      </c>
      <c r="D1486" s="18">
        <v>9</v>
      </c>
      <c r="E1486" s="15">
        <v>607</v>
      </c>
      <c r="F1486" s="19" t="s">
        <v>3972</v>
      </c>
      <c r="G1486" s="16" t="s">
        <v>3973</v>
      </c>
      <c r="H1486" s="17"/>
      <c r="I1486" s="115" t="str">
        <f t="shared" ca="1" si="236"/>
        <v>.</v>
      </c>
      <c r="J1486" s="16" t="s">
        <v>2856</v>
      </c>
      <c r="K1486" s="16" t="s">
        <v>1769</v>
      </c>
      <c r="L1486" s="16" t="s">
        <v>2857</v>
      </c>
      <c r="M1486" s="16" t="s">
        <v>183</v>
      </c>
      <c r="N1486" s="15">
        <v>8</v>
      </c>
      <c r="O1486" s="15">
        <v>1982</v>
      </c>
      <c r="P1486" s="15">
        <v>12</v>
      </c>
      <c r="Q1486" s="18" t="s">
        <v>1895</v>
      </c>
      <c r="R1486" s="18" t="s">
        <v>53</v>
      </c>
      <c r="S1486" s="54" t="s">
        <v>54</v>
      </c>
      <c r="T1486" s="54"/>
      <c r="U1486" s="69">
        <v>599</v>
      </c>
      <c r="V1486" s="45" t="str">
        <f t="shared" si="226"/>
        <v>寒冷環境下での自転車作業における循環機能と末梢血管抵抗について</v>
      </c>
      <c r="W1486" s="70"/>
      <c r="X1486" s="88">
        <v>1476</v>
      </c>
      <c r="Y1486" s="66"/>
      <c r="Z1486" s="16"/>
    </row>
    <row r="1487" spans="1:26" s="12" customFormat="1" ht="13.5" hidden="1" customHeight="1">
      <c r="A1487" s="18">
        <v>42</v>
      </c>
      <c r="B1487" s="15">
        <v>1983</v>
      </c>
      <c r="C1487" s="15">
        <v>7</v>
      </c>
      <c r="D1487" s="18">
        <v>9</v>
      </c>
      <c r="E1487" s="15">
        <v>607</v>
      </c>
      <c r="F1487" s="19" t="s">
        <v>3974</v>
      </c>
      <c r="G1487" s="16" t="s">
        <v>1039</v>
      </c>
      <c r="H1487" s="17"/>
      <c r="I1487" s="115" t="str">
        <f t="shared" ca="1" si="236"/>
        <v>.</v>
      </c>
      <c r="J1487" s="16" t="s">
        <v>2856</v>
      </c>
      <c r="K1487" s="16" t="s">
        <v>1769</v>
      </c>
      <c r="L1487" s="16" t="s">
        <v>2857</v>
      </c>
      <c r="M1487" s="16" t="s">
        <v>183</v>
      </c>
      <c r="N1487" s="15">
        <v>8</v>
      </c>
      <c r="O1487" s="15">
        <v>1982</v>
      </c>
      <c r="P1487" s="15">
        <v>12</v>
      </c>
      <c r="Q1487" s="18" t="s">
        <v>1895</v>
      </c>
      <c r="R1487" s="18" t="s">
        <v>53</v>
      </c>
      <c r="S1487" s="54" t="s">
        <v>54</v>
      </c>
      <c r="T1487" s="54"/>
      <c r="U1487" s="69">
        <v>599</v>
      </c>
      <c r="V1487" s="45" t="str">
        <f t="shared" si="226"/>
        <v>VDUを用いた演習の作業負担について</v>
      </c>
      <c r="W1487" s="70"/>
      <c r="X1487" s="88">
        <v>1477</v>
      </c>
      <c r="Y1487" s="66"/>
      <c r="Z1487" s="16"/>
    </row>
    <row r="1488" spans="1:26" s="12" customFormat="1" ht="13.5" hidden="1" customHeight="1">
      <c r="A1488" s="18">
        <v>42</v>
      </c>
      <c r="B1488" s="15">
        <v>1983</v>
      </c>
      <c r="C1488" s="15">
        <v>7</v>
      </c>
      <c r="D1488" s="18">
        <v>9</v>
      </c>
      <c r="E1488" s="15">
        <v>607</v>
      </c>
      <c r="F1488" s="19" t="s">
        <v>3975</v>
      </c>
      <c r="G1488" s="16" t="s">
        <v>3976</v>
      </c>
      <c r="H1488" s="17"/>
      <c r="I1488" s="115" t="str">
        <f t="shared" ca="1" si="236"/>
        <v>.</v>
      </c>
      <c r="J1488" s="16" t="s">
        <v>2856</v>
      </c>
      <c r="K1488" s="16" t="s">
        <v>1769</v>
      </c>
      <c r="L1488" s="16" t="s">
        <v>2857</v>
      </c>
      <c r="M1488" s="16" t="s">
        <v>183</v>
      </c>
      <c r="N1488" s="15">
        <v>8</v>
      </c>
      <c r="O1488" s="15">
        <v>1982</v>
      </c>
      <c r="P1488" s="15">
        <v>12</v>
      </c>
      <c r="Q1488" s="18" t="s">
        <v>1895</v>
      </c>
      <c r="R1488" s="18" t="s">
        <v>53</v>
      </c>
      <c r="S1488" s="54" t="s">
        <v>54</v>
      </c>
      <c r="T1488" s="54"/>
      <c r="U1488" s="69">
        <v>599</v>
      </c>
      <c r="V1488" s="45" t="str">
        <f t="shared" si="226"/>
        <v>検査作業と作業負担－異なった2種の作業を対象とした事例研究からの比較検討－</v>
      </c>
      <c r="W1488" s="70"/>
      <c r="X1488" s="88">
        <v>1478</v>
      </c>
      <c r="Y1488" s="66"/>
      <c r="Z1488" s="16"/>
    </row>
    <row r="1489" spans="1:26" s="12" customFormat="1" ht="13.5" hidden="1" customHeight="1">
      <c r="A1489" s="18">
        <v>42</v>
      </c>
      <c r="B1489" s="15">
        <v>1983</v>
      </c>
      <c r="C1489" s="15">
        <v>7</v>
      </c>
      <c r="D1489" s="18">
        <v>10</v>
      </c>
      <c r="E1489" s="15">
        <v>608</v>
      </c>
      <c r="F1489" s="19" t="s">
        <v>3977</v>
      </c>
      <c r="G1489" s="16" t="s">
        <v>3978</v>
      </c>
      <c r="H1489" s="17"/>
      <c r="I1489" s="115" t="str">
        <f t="shared" ca="1" si="236"/>
        <v>.</v>
      </c>
      <c r="J1489" s="16" t="s">
        <v>2856</v>
      </c>
      <c r="K1489" s="16" t="s">
        <v>1769</v>
      </c>
      <c r="L1489" s="16" t="s">
        <v>2857</v>
      </c>
      <c r="M1489" s="16" t="s">
        <v>183</v>
      </c>
      <c r="N1489" s="15">
        <v>8</v>
      </c>
      <c r="O1489" s="15">
        <v>1982</v>
      </c>
      <c r="P1489" s="15">
        <v>12</v>
      </c>
      <c r="Q1489" s="18" t="s">
        <v>1895</v>
      </c>
      <c r="R1489" s="18" t="s">
        <v>53</v>
      </c>
      <c r="S1489" s="54" t="s">
        <v>54</v>
      </c>
      <c r="T1489" s="54"/>
      <c r="U1489" s="69">
        <v>599</v>
      </c>
      <c r="V1489" s="45" t="str">
        <f t="shared" si="226"/>
        <v>中枢性ストレス反応の発現機序－第一報　規制作業方法を対象として－</v>
      </c>
      <c r="W1489" s="70"/>
      <c r="X1489" s="88">
        <v>1479</v>
      </c>
      <c r="Y1489" s="66"/>
      <c r="Z1489" s="16"/>
    </row>
    <row r="1490" spans="1:26" ht="13.5" hidden="1" customHeight="1">
      <c r="A1490" s="29">
        <f t="shared" ref="A1490:A1497" ca="1" si="237">IF(LEN($J1490)&gt;0,IF($J1490="●",K1490,OFFSET(A1490,IF(LEN(OFFSET(A1490,-1,0))&gt;=1,-1,-2),0)),"")</f>
        <v>42</v>
      </c>
      <c r="B1490" s="32">
        <f t="shared" ref="B1490:C1497" ca="1" si="238">IF(LEN($J1490)&gt;0,IF($J1490="●",N1490,OFFSET(B1490,IF(LEN(OFFSET(B1490,-1,0))&gt;=1,-1,-2),0)),"")</f>
        <v>1983</v>
      </c>
      <c r="C1490" s="32">
        <f t="shared" ca="1" si="238"/>
        <v>7</v>
      </c>
      <c r="D1490" s="28">
        <v>10</v>
      </c>
      <c r="E1490" s="32">
        <f t="shared" ref="E1490:E1497" ca="1" si="239">IF(LEN($J1490)&gt;0,IF($J1490="●",U1490,IF(LEN(D1490)&gt;0,U1490+D1490-1,"")),"")</f>
        <v>608</v>
      </c>
      <c r="F1490" s="40" t="s">
        <v>55</v>
      </c>
      <c r="G1490" s="40" t="s">
        <v>6970</v>
      </c>
      <c r="H1490" s="43"/>
      <c r="I1490" s="115" t="str">
        <f t="shared" ca="1" si="236"/>
        <v>.</v>
      </c>
      <c r="J1490" s="40" t="s">
        <v>2164</v>
      </c>
      <c r="K1490" s="40" t="s">
        <v>1769</v>
      </c>
      <c r="L1490" s="16" t="s">
        <v>7004</v>
      </c>
      <c r="M1490" s="40" t="s">
        <v>1302</v>
      </c>
      <c r="N1490" s="47">
        <v>8</v>
      </c>
      <c r="O1490" s="47">
        <v>1982</v>
      </c>
      <c r="P1490" s="47">
        <v>12</v>
      </c>
      <c r="Q1490" s="40" t="s">
        <v>1895</v>
      </c>
      <c r="R1490" s="40" t="s">
        <v>53</v>
      </c>
      <c r="S1490" s="53" t="s">
        <v>54</v>
      </c>
      <c r="T1490" s="53"/>
      <c r="U1490" s="31">
        <f t="shared" ref="U1490:U1497" ca="1" si="240">IF(LEN($J1490)&gt;0,IF($J1490="●",Q1490,OFFSET(U1490,IF(LEN(OFFSET(U1490,-1,0))&gt;=1,-1,-2),0)),"")</f>
        <v>599</v>
      </c>
      <c r="V1490" s="45" t="str">
        <f t="shared" si="226"/>
        <v>生体防御</v>
      </c>
      <c r="W1490" s="51"/>
      <c r="X1490" s="88">
        <v>1480</v>
      </c>
      <c r="Y1490" s="65"/>
      <c r="Z1490" s="46"/>
    </row>
    <row r="1491" spans="1:26" ht="13.5" hidden="1" customHeight="1">
      <c r="A1491" s="29">
        <f t="shared" ca="1" si="237"/>
        <v>42</v>
      </c>
      <c r="B1491" s="32">
        <f t="shared" ca="1" si="238"/>
        <v>1983</v>
      </c>
      <c r="C1491" s="32">
        <f t="shared" ca="1" si="238"/>
        <v>7</v>
      </c>
      <c r="D1491" s="28">
        <v>10</v>
      </c>
      <c r="E1491" s="32">
        <f t="shared" ca="1" si="239"/>
        <v>608</v>
      </c>
      <c r="F1491" s="40" t="s">
        <v>56</v>
      </c>
      <c r="G1491" s="40" t="s">
        <v>7881</v>
      </c>
      <c r="H1491" s="43" t="s">
        <v>55</v>
      </c>
      <c r="I1491" s="115" t="str">
        <f t="shared" ca="1" si="236"/>
        <v>.</v>
      </c>
      <c r="J1491" s="40" t="s">
        <v>2164</v>
      </c>
      <c r="K1491" s="40" t="s">
        <v>1769</v>
      </c>
      <c r="L1491" s="16" t="s">
        <v>2918</v>
      </c>
      <c r="M1491" s="40" t="s">
        <v>1486</v>
      </c>
      <c r="N1491" s="47">
        <v>8</v>
      </c>
      <c r="O1491" s="47">
        <v>1982</v>
      </c>
      <c r="P1491" s="47">
        <v>12</v>
      </c>
      <c r="Q1491" s="40" t="s">
        <v>1895</v>
      </c>
      <c r="R1491" s="40" t="s">
        <v>53</v>
      </c>
      <c r="S1491" s="53" t="s">
        <v>54</v>
      </c>
      <c r="T1491" s="53"/>
      <c r="U1491" s="31">
        <f t="shared" ca="1" si="240"/>
        <v>599</v>
      </c>
      <c r="V1491" s="45" t="str">
        <f t="shared" si="226"/>
        <v>生体防御神経・内分泌・代謝反応</v>
      </c>
      <c r="W1491" s="51"/>
      <c r="X1491" s="88">
        <v>1481</v>
      </c>
      <c r="Y1491" s="65"/>
      <c r="Z1491" s="46"/>
    </row>
    <row r="1492" spans="1:26" ht="13.5" hidden="1" customHeight="1">
      <c r="A1492" s="29">
        <f t="shared" ca="1" si="237"/>
        <v>42</v>
      </c>
      <c r="B1492" s="32">
        <f t="shared" ca="1" si="238"/>
        <v>1983</v>
      </c>
      <c r="C1492" s="32">
        <f t="shared" ca="1" si="238"/>
        <v>7</v>
      </c>
      <c r="D1492" s="28">
        <v>10</v>
      </c>
      <c r="E1492" s="32">
        <f t="shared" ca="1" si="239"/>
        <v>608</v>
      </c>
      <c r="F1492" s="40" t="s">
        <v>57</v>
      </c>
      <c r="G1492" s="40" t="s">
        <v>7882</v>
      </c>
      <c r="H1492" s="43" t="s">
        <v>55</v>
      </c>
      <c r="I1492" s="115" t="str">
        <f t="shared" ca="1" si="236"/>
        <v>.</v>
      </c>
      <c r="J1492" s="40" t="s">
        <v>2164</v>
      </c>
      <c r="K1492" s="40" t="s">
        <v>1769</v>
      </c>
      <c r="L1492" s="16" t="s">
        <v>2918</v>
      </c>
      <c r="M1492" s="40" t="s">
        <v>1486</v>
      </c>
      <c r="N1492" s="47">
        <v>8</v>
      </c>
      <c r="O1492" s="47">
        <v>1982</v>
      </c>
      <c r="P1492" s="47">
        <v>12</v>
      </c>
      <c r="Q1492" s="40" t="s">
        <v>1895</v>
      </c>
      <c r="R1492" s="40" t="s">
        <v>53</v>
      </c>
      <c r="S1492" s="53" t="s">
        <v>54</v>
      </c>
      <c r="T1492" s="53"/>
      <c r="U1492" s="31">
        <f t="shared" ca="1" si="240"/>
        <v>599</v>
      </c>
      <c r="V1492" s="45" t="str">
        <f t="shared" si="226"/>
        <v>生体防御生体防御のなりたち－異物排除の立場から－</v>
      </c>
      <c r="W1492" s="51"/>
      <c r="X1492" s="88">
        <v>1482</v>
      </c>
      <c r="Y1492" s="65"/>
      <c r="Z1492" s="46"/>
    </row>
    <row r="1493" spans="1:26" ht="13.5" hidden="1" customHeight="1">
      <c r="A1493" s="29">
        <f t="shared" ca="1" si="237"/>
        <v>42</v>
      </c>
      <c r="B1493" s="32">
        <f t="shared" ca="1" si="238"/>
        <v>1983</v>
      </c>
      <c r="C1493" s="32">
        <f t="shared" ca="1" si="238"/>
        <v>7</v>
      </c>
      <c r="D1493" s="28">
        <v>11</v>
      </c>
      <c r="E1493" s="32">
        <f t="shared" ca="1" si="239"/>
        <v>609</v>
      </c>
      <c r="F1493" s="40" t="s">
        <v>58</v>
      </c>
      <c r="G1493" s="40" t="s">
        <v>7883</v>
      </c>
      <c r="H1493" s="43" t="s">
        <v>55</v>
      </c>
      <c r="I1493" s="115" t="str">
        <f t="shared" ca="1" si="236"/>
        <v>.</v>
      </c>
      <c r="J1493" s="40" t="s">
        <v>2164</v>
      </c>
      <c r="K1493" s="40" t="s">
        <v>1769</v>
      </c>
      <c r="L1493" s="16" t="s">
        <v>2918</v>
      </c>
      <c r="M1493" s="40" t="s">
        <v>1486</v>
      </c>
      <c r="N1493" s="47">
        <v>8</v>
      </c>
      <c r="O1493" s="47">
        <v>1982</v>
      </c>
      <c r="P1493" s="47">
        <v>12</v>
      </c>
      <c r="Q1493" s="40" t="s">
        <v>1895</v>
      </c>
      <c r="R1493" s="40" t="s">
        <v>53</v>
      </c>
      <c r="S1493" s="53" t="s">
        <v>54</v>
      </c>
      <c r="T1493" s="53"/>
      <c r="U1493" s="31">
        <f t="shared" ca="1" si="240"/>
        <v>599</v>
      </c>
      <c r="V1493" s="45" t="str">
        <f t="shared" si="226"/>
        <v>生体防御炎症反応</v>
      </c>
      <c r="W1493" s="51"/>
      <c r="X1493" s="88">
        <v>1483</v>
      </c>
      <c r="Y1493" s="65"/>
      <c r="Z1493" s="46"/>
    </row>
    <row r="1494" spans="1:26" ht="13.5" hidden="1" customHeight="1">
      <c r="A1494" s="29">
        <f t="shared" ca="1" si="237"/>
        <v>42</v>
      </c>
      <c r="B1494" s="32">
        <f t="shared" ca="1" si="238"/>
        <v>1983</v>
      </c>
      <c r="C1494" s="32">
        <f t="shared" ca="1" si="238"/>
        <v>7</v>
      </c>
      <c r="D1494" s="28">
        <v>11</v>
      </c>
      <c r="E1494" s="32">
        <f t="shared" ca="1" si="239"/>
        <v>609</v>
      </c>
      <c r="F1494" s="40" t="s">
        <v>59</v>
      </c>
      <c r="G1494" s="40" t="s">
        <v>7884</v>
      </c>
      <c r="H1494" s="43" t="s">
        <v>55</v>
      </c>
      <c r="I1494" s="115" t="str">
        <f t="shared" ca="1" si="236"/>
        <v>.</v>
      </c>
      <c r="J1494" s="40" t="s">
        <v>2164</v>
      </c>
      <c r="K1494" s="40" t="s">
        <v>1769</v>
      </c>
      <c r="L1494" s="16" t="s">
        <v>2918</v>
      </c>
      <c r="M1494" s="40" t="s">
        <v>1486</v>
      </c>
      <c r="N1494" s="47">
        <v>8</v>
      </c>
      <c r="O1494" s="47">
        <v>1982</v>
      </c>
      <c r="P1494" s="47">
        <v>12</v>
      </c>
      <c r="Q1494" s="40" t="s">
        <v>1895</v>
      </c>
      <c r="R1494" s="40" t="s">
        <v>53</v>
      </c>
      <c r="S1494" s="53" t="s">
        <v>54</v>
      </c>
      <c r="T1494" s="53"/>
      <c r="U1494" s="31">
        <f t="shared" ca="1" si="240"/>
        <v>599</v>
      </c>
      <c r="V1494" s="45" t="str">
        <f t="shared" si="226"/>
        <v>生体防御癌免疫</v>
      </c>
      <c r="W1494" s="51"/>
      <c r="X1494" s="88">
        <v>1484</v>
      </c>
      <c r="Y1494" s="65"/>
      <c r="Z1494" s="46"/>
    </row>
    <row r="1495" spans="1:26" ht="13.5" hidden="1" customHeight="1">
      <c r="A1495" s="29">
        <f t="shared" ca="1" si="237"/>
        <v>42</v>
      </c>
      <c r="B1495" s="32">
        <f t="shared" ca="1" si="238"/>
        <v>1983</v>
      </c>
      <c r="C1495" s="32">
        <f t="shared" ca="1" si="238"/>
        <v>7</v>
      </c>
      <c r="D1495" s="28">
        <v>11</v>
      </c>
      <c r="E1495" s="32">
        <f t="shared" ca="1" si="239"/>
        <v>609</v>
      </c>
      <c r="F1495" s="40" t="s">
        <v>60</v>
      </c>
      <c r="G1495" s="40" t="s">
        <v>7885</v>
      </c>
      <c r="H1495" s="43" t="s">
        <v>55</v>
      </c>
      <c r="I1495" s="115" t="str">
        <f t="shared" ca="1" si="236"/>
        <v>.</v>
      </c>
      <c r="J1495" s="40" t="s">
        <v>2164</v>
      </c>
      <c r="K1495" s="40" t="s">
        <v>1769</v>
      </c>
      <c r="L1495" s="16" t="s">
        <v>2918</v>
      </c>
      <c r="M1495" s="40" t="s">
        <v>1486</v>
      </c>
      <c r="N1495" s="47">
        <v>8</v>
      </c>
      <c r="O1495" s="47">
        <v>1982</v>
      </c>
      <c r="P1495" s="47">
        <v>12</v>
      </c>
      <c r="Q1495" s="40" t="s">
        <v>1895</v>
      </c>
      <c r="R1495" s="40" t="s">
        <v>53</v>
      </c>
      <c r="S1495" s="53" t="s">
        <v>54</v>
      </c>
      <c r="T1495" s="53"/>
      <c r="U1495" s="31">
        <f t="shared" ca="1" si="240"/>
        <v>599</v>
      </c>
      <c r="V1495" s="45" t="str">
        <f t="shared" si="226"/>
        <v>生体防御発病と生体リズム</v>
      </c>
      <c r="W1495" s="51"/>
      <c r="X1495" s="88">
        <v>1485</v>
      </c>
      <c r="Y1495" s="65"/>
      <c r="Z1495" s="46"/>
    </row>
    <row r="1496" spans="1:26" ht="13.5" hidden="1" customHeight="1">
      <c r="A1496" s="29">
        <f t="shared" ca="1" si="237"/>
        <v>42</v>
      </c>
      <c r="B1496" s="32">
        <f t="shared" ca="1" si="238"/>
        <v>1983</v>
      </c>
      <c r="C1496" s="32">
        <f t="shared" ca="1" si="238"/>
        <v>7</v>
      </c>
      <c r="D1496" s="28">
        <v>12</v>
      </c>
      <c r="E1496" s="32">
        <f t="shared" ca="1" si="239"/>
        <v>610</v>
      </c>
      <c r="F1496" s="28" t="str">
        <f>IF(RIGHT(L1496,1)=$W$24,"",M1496&amp;$W$25)&amp;J1496&amp;$W$22&amp;K1496&amp;IF(AND(LEN(N1496)&gt;0,LEN(N1496)&lt;4)," 第"&amp;N1496&amp;$W$21,N1496)&amp;$W$23&amp;O1496&amp;"/"&amp;P1496&amp;IF(RIGHT(L1496,1)=$W$24,"/"&amp;Q1496,"")&amp;"、"&amp;S1496&amp;"、"&amp;R1496&amp;IF(LEN(H1496)&gt;0,$W$27&amp;H1496,"")&amp;IF(RIGHT(L1496,1)=$W$24,"",$W$26)</f>
        <v>大会．東 第13回　1983/1/8、国立極地研究所、東京都</v>
      </c>
      <c r="G1496" s="40" t="s">
        <v>29</v>
      </c>
      <c r="H1496" s="41" t="s">
        <v>2820</v>
      </c>
      <c r="I1496" s="115" t="str">
        <f t="shared" ca="1" si="236"/>
        <v>.</v>
      </c>
      <c r="J1496" s="40" t="s">
        <v>252</v>
      </c>
      <c r="K1496" s="40" t="s">
        <v>1185</v>
      </c>
      <c r="L1496" s="40" t="s">
        <v>6942</v>
      </c>
      <c r="M1496" s="40" t="s">
        <v>2742</v>
      </c>
      <c r="N1496" s="47">
        <v>13</v>
      </c>
      <c r="O1496" s="47">
        <v>1983</v>
      </c>
      <c r="P1496" s="47">
        <v>1</v>
      </c>
      <c r="Q1496" s="40" t="s">
        <v>1229</v>
      </c>
      <c r="R1496" s="18" t="s">
        <v>3926</v>
      </c>
      <c r="S1496" s="48" t="s">
        <v>71</v>
      </c>
      <c r="T1496" s="48"/>
      <c r="U1496" s="31">
        <f t="shared" ca="1" si="240"/>
        <v>599</v>
      </c>
      <c r="V1496" s="45" t="str">
        <f t="shared" si="226"/>
        <v>大会．東 第13回　1983/1/8、国立極地研究所、東京都</v>
      </c>
      <c r="W1496" s="51"/>
      <c r="X1496" s="88">
        <v>1486</v>
      </c>
      <c r="Y1496" s="65"/>
      <c r="Z1496" s="46"/>
    </row>
    <row r="1497" spans="1:26" ht="13.5" hidden="1" customHeight="1">
      <c r="A1497" s="29">
        <f t="shared" ca="1" si="237"/>
        <v>42</v>
      </c>
      <c r="B1497" s="32">
        <f t="shared" ca="1" si="238"/>
        <v>1983</v>
      </c>
      <c r="C1497" s="32">
        <f t="shared" ca="1" si="238"/>
        <v>7</v>
      </c>
      <c r="D1497" s="28">
        <v>12</v>
      </c>
      <c r="E1497" s="32">
        <f t="shared" ca="1" si="239"/>
        <v>610</v>
      </c>
      <c r="F1497" s="28" t="str">
        <f>M1497&amp;"（"&amp;J1497&amp;$W$19&amp;K1497&amp;IF(LEN(N1497)&gt;0," 第"&amp;N1497&amp;$W$21,"")&amp;" "&amp;O1497&amp;"/"&amp;P1497&amp;$W$20&amp;S1497&amp;IF(LEN(H1497)&gt;0,$W$19&amp;H1497,"")&amp;"）"</f>
        <v>抄録（大会/東 第13回 1983/1、国立極地研究所）</v>
      </c>
      <c r="G1497" s="40" t="s">
        <v>61</v>
      </c>
      <c r="H1497" s="43"/>
      <c r="I1497" s="115" t="str">
        <f t="shared" ca="1" si="236"/>
        <v>.</v>
      </c>
      <c r="J1497" s="40" t="s">
        <v>252</v>
      </c>
      <c r="K1497" s="40" t="s">
        <v>1185</v>
      </c>
      <c r="L1497" s="40" t="s">
        <v>6939</v>
      </c>
      <c r="M1497" s="40" t="s">
        <v>1486</v>
      </c>
      <c r="N1497" s="47">
        <v>13</v>
      </c>
      <c r="O1497" s="47">
        <v>1983</v>
      </c>
      <c r="P1497" s="47">
        <v>1</v>
      </c>
      <c r="Q1497" s="40" t="s">
        <v>1229</v>
      </c>
      <c r="R1497" s="18" t="s">
        <v>3926</v>
      </c>
      <c r="S1497" s="48" t="s">
        <v>71</v>
      </c>
      <c r="T1497" s="48"/>
      <c r="U1497" s="31">
        <f t="shared" ca="1" si="240"/>
        <v>599</v>
      </c>
      <c r="V1497" s="45" t="str">
        <f t="shared" si="226"/>
        <v>抄録（大会/東 第13回 1983/1、国立極地研究所）</v>
      </c>
      <c r="W1497" s="51"/>
      <c r="X1497" s="88">
        <v>1487</v>
      </c>
      <c r="Y1497" s="65"/>
      <c r="Z1497" s="46"/>
    </row>
    <row r="1498" spans="1:26" s="12" customFormat="1" ht="13.5" hidden="1" customHeight="1">
      <c r="A1498" s="18">
        <v>42</v>
      </c>
      <c r="B1498" s="15">
        <v>1983</v>
      </c>
      <c r="C1498" s="15">
        <v>7</v>
      </c>
      <c r="D1498" s="18">
        <v>12</v>
      </c>
      <c r="E1498" s="15">
        <v>610</v>
      </c>
      <c r="F1498" s="19" t="s">
        <v>3927</v>
      </c>
      <c r="G1498" s="16" t="s">
        <v>3928</v>
      </c>
      <c r="H1498" s="17"/>
      <c r="I1498" s="115" t="str">
        <f t="shared" ca="1" si="236"/>
        <v>.</v>
      </c>
      <c r="J1498" s="16" t="s">
        <v>2856</v>
      </c>
      <c r="K1498" s="16" t="s">
        <v>1185</v>
      </c>
      <c r="L1498" s="16" t="s">
        <v>2857</v>
      </c>
      <c r="M1498" s="16" t="s">
        <v>183</v>
      </c>
      <c r="N1498" s="15">
        <v>13</v>
      </c>
      <c r="O1498" s="15">
        <v>1983</v>
      </c>
      <c r="P1498" s="15">
        <v>1</v>
      </c>
      <c r="Q1498" s="18" t="s">
        <v>1229</v>
      </c>
      <c r="R1498" s="18" t="s">
        <v>3926</v>
      </c>
      <c r="S1498" s="54" t="s">
        <v>36</v>
      </c>
      <c r="T1498" s="54"/>
      <c r="U1498" s="69">
        <v>599</v>
      </c>
      <c r="V1498" s="45" t="str">
        <f t="shared" si="226"/>
        <v>足跡からみた正常歩容の非対称</v>
      </c>
      <c r="W1498" s="70"/>
      <c r="X1498" s="88">
        <v>1488</v>
      </c>
      <c r="Y1498" s="66"/>
      <c r="Z1498" s="16"/>
    </row>
    <row r="1499" spans="1:26" s="12" customFormat="1" ht="13.5" hidden="1" customHeight="1">
      <c r="A1499" s="18">
        <v>42</v>
      </c>
      <c r="B1499" s="15">
        <v>1983</v>
      </c>
      <c r="C1499" s="15">
        <v>7</v>
      </c>
      <c r="D1499" s="18">
        <v>12</v>
      </c>
      <c r="E1499" s="15">
        <v>610</v>
      </c>
      <c r="F1499" s="19" t="s">
        <v>3929</v>
      </c>
      <c r="G1499" s="16" t="s">
        <v>3930</v>
      </c>
      <c r="H1499" s="17"/>
      <c r="I1499" s="115" t="str">
        <f t="shared" ca="1" si="236"/>
        <v>.</v>
      </c>
      <c r="J1499" s="16" t="s">
        <v>2856</v>
      </c>
      <c r="K1499" s="16" t="s">
        <v>1185</v>
      </c>
      <c r="L1499" s="16" t="s">
        <v>2857</v>
      </c>
      <c r="M1499" s="16" t="s">
        <v>183</v>
      </c>
      <c r="N1499" s="15">
        <v>13</v>
      </c>
      <c r="O1499" s="15">
        <v>1983</v>
      </c>
      <c r="P1499" s="15">
        <v>1</v>
      </c>
      <c r="Q1499" s="18" t="s">
        <v>1229</v>
      </c>
      <c r="R1499" s="18" t="s">
        <v>3926</v>
      </c>
      <c r="S1499" s="54" t="s">
        <v>36</v>
      </c>
      <c r="T1499" s="54"/>
      <c r="U1499" s="69">
        <v>599</v>
      </c>
      <c r="V1499" s="45" t="str">
        <f t="shared" si="226"/>
        <v>キーボード傾斜角度がタッピング動作に及ぼす影響について</v>
      </c>
      <c r="W1499" s="70"/>
      <c r="X1499" s="88">
        <v>1489</v>
      </c>
      <c r="Y1499" s="66"/>
      <c r="Z1499" s="16"/>
    </row>
    <row r="1500" spans="1:26" s="12" customFormat="1" ht="13.5" hidden="1" customHeight="1">
      <c r="A1500" s="18">
        <v>42</v>
      </c>
      <c r="B1500" s="15">
        <v>1983</v>
      </c>
      <c r="C1500" s="15">
        <v>7</v>
      </c>
      <c r="D1500" s="18">
        <v>12</v>
      </c>
      <c r="E1500" s="15">
        <v>610</v>
      </c>
      <c r="F1500" s="19" t="s">
        <v>3931</v>
      </c>
      <c r="G1500" s="16" t="s">
        <v>3932</v>
      </c>
      <c r="H1500" s="17"/>
      <c r="I1500" s="115" t="str">
        <f t="shared" ca="1" si="236"/>
        <v>.</v>
      </c>
      <c r="J1500" s="16" t="s">
        <v>2856</v>
      </c>
      <c r="K1500" s="16" t="s">
        <v>1185</v>
      </c>
      <c r="L1500" s="16" t="s">
        <v>2857</v>
      </c>
      <c r="M1500" s="16" t="s">
        <v>183</v>
      </c>
      <c r="N1500" s="15">
        <v>13</v>
      </c>
      <c r="O1500" s="15">
        <v>1983</v>
      </c>
      <c r="P1500" s="15">
        <v>1</v>
      </c>
      <c r="Q1500" s="18" t="s">
        <v>1229</v>
      </c>
      <c r="R1500" s="18" t="s">
        <v>3926</v>
      </c>
      <c r="S1500" s="54" t="s">
        <v>36</v>
      </c>
      <c r="T1500" s="54"/>
      <c r="U1500" s="69">
        <v>599</v>
      </c>
      <c r="V1500" s="45" t="str">
        <f t="shared" si="226"/>
        <v>ＶＤＴ作業における休暇効果</v>
      </c>
      <c r="W1500" s="70"/>
      <c r="X1500" s="88">
        <v>1490</v>
      </c>
      <c r="Y1500" s="66"/>
      <c r="Z1500" s="16"/>
    </row>
    <row r="1501" spans="1:26" s="12" customFormat="1" ht="13.5" hidden="1" customHeight="1">
      <c r="A1501" s="18">
        <v>42</v>
      </c>
      <c r="B1501" s="15">
        <v>1983</v>
      </c>
      <c r="C1501" s="15">
        <v>7</v>
      </c>
      <c r="D1501" s="18">
        <v>13</v>
      </c>
      <c r="E1501" s="15">
        <v>611</v>
      </c>
      <c r="F1501" s="19" t="s">
        <v>3933</v>
      </c>
      <c r="G1501" s="16" t="s">
        <v>3934</v>
      </c>
      <c r="H1501" s="17"/>
      <c r="I1501" s="115" t="str">
        <f t="shared" ca="1" si="236"/>
        <v>.</v>
      </c>
      <c r="J1501" s="16" t="s">
        <v>2856</v>
      </c>
      <c r="K1501" s="16" t="s">
        <v>1185</v>
      </c>
      <c r="L1501" s="16" t="s">
        <v>2857</v>
      </c>
      <c r="M1501" s="16" t="s">
        <v>183</v>
      </c>
      <c r="N1501" s="15">
        <v>13</v>
      </c>
      <c r="O1501" s="15">
        <v>1983</v>
      </c>
      <c r="P1501" s="15">
        <v>1</v>
      </c>
      <c r="Q1501" s="18" t="s">
        <v>1229</v>
      </c>
      <c r="R1501" s="18" t="s">
        <v>3926</v>
      </c>
      <c r="S1501" s="54" t="s">
        <v>36</v>
      </c>
      <c r="T1501" s="54"/>
      <c r="U1501" s="69">
        <v>599</v>
      </c>
      <c r="V1501" s="45" t="str">
        <f t="shared" si="226"/>
        <v>幼児の生活環境と形態発育・運動能力との関係</v>
      </c>
      <c r="W1501" s="70"/>
      <c r="X1501" s="88">
        <v>1491</v>
      </c>
      <c r="Y1501" s="66"/>
      <c r="Z1501" s="16"/>
    </row>
    <row r="1502" spans="1:26" s="12" customFormat="1" ht="13.5" hidden="1" customHeight="1">
      <c r="A1502" s="18">
        <v>42</v>
      </c>
      <c r="B1502" s="15">
        <v>1983</v>
      </c>
      <c r="C1502" s="15">
        <v>7</v>
      </c>
      <c r="D1502" s="18">
        <v>13</v>
      </c>
      <c r="E1502" s="15">
        <v>611</v>
      </c>
      <c r="F1502" s="19" t="s">
        <v>3935</v>
      </c>
      <c r="G1502" s="16" t="s">
        <v>3936</v>
      </c>
      <c r="H1502" s="17"/>
      <c r="I1502" s="115" t="str">
        <f t="shared" ca="1" si="236"/>
        <v>.</v>
      </c>
      <c r="J1502" s="16" t="s">
        <v>2856</v>
      </c>
      <c r="K1502" s="16" t="s">
        <v>1185</v>
      </c>
      <c r="L1502" s="16" t="s">
        <v>2857</v>
      </c>
      <c r="M1502" s="16" t="s">
        <v>183</v>
      </c>
      <c r="N1502" s="15">
        <v>13</v>
      </c>
      <c r="O1502" s="15">
        <v>1983</v>
      </c>
      <c r="P1502" s="15">
        <v>1</v>
      </c>
      <c r="Q1502" s="18" t="s">
        <v>1229</v>
      </c>
      <c r="R1502" s="18" t="s">
        <v>3926</v>
      </c>
      <c r="S1502" s="54" t="s">
        <v>36</v>
      </c>
      <c r="T1502" s="54"/>
      <c r="U1502" s="69">
        <v>599</v>
      </c>
      <c r="V1502" s="45" t="str">
        <f t="shared" si="226"/>
        <v>内部障害者の心的特性と職業補導の問題点について</v>
      </c>
      <c r="W1502" s="70"/>
      <c r="X1502" s="88">
        <v>1492</v>
      </c>
      <c r="Y1502" s="66"/>
      <c r="Z1502" s="16"/>
    </row>
    <row r="1503" spans="1:26" s="12" customFormat="1" ht="13.5" hidden="1" customHeight="1">
      <c r="A1503" s="18">
        <v>42</v>
      </c>
      <c r="B1503" s="15">
        <v>1983</v>
      </c>
      <c r="C1503" s="15">
        <v>7</v>
      </c>
      <c r="D1503" s="18">
        <v>14</v>
      </c>
      <c r="E1503" s="15">
        <v>612</v>
      </c>
      <c r="F1503" s="19" t="s">
        <v>3937</v>
      </c>
      <c r="G1503" s="16" t="s">
        <v>3938</v>
      </c>
      <c r="H1503" s="17"/>
      <c r="I1503" s="115" t="str">
        <f t="shared" ca="1" si="236"/>
        <v>.</v>
      </c>
      <c r="J1503" s="16" t="s">
        <v>2856</v>
      </c>
      <c r="K1503" s="16" t="s">
        <v>1185</v>
      </c>
      <c r="L1503" s="16" t="s">
        <v>2857</v>
      </c>
      <c r="M1503" s="16" t="s">
        <v>183</v>
      </c>
      <c r="N1503" s="15">
        <v>13</v>
      </c>
      <c r="O1503" s="15">
        <v>1983</v>
      </c>
      <c r="P1503" s="15">
        <v>1</v>
      </c>
      <c r="Q1503" s="18" t="s">
        <v>1229</v>
      </c>
      <c r="R1503" s="18" t="s">
        <v>3926</v>
      </c>
      <c r="S1503" s="54" t="s">
        <v>36</v>
      </c>
      <c r="T1503" s="54"/>
      <c r="U1503" s="69">
        <v>599</v>
      </c>
      <c r="V1503" s="45" t="str">
        <f t="shared" si="226"/>
        <v>内部障害者の不安診断検査と自覚症状しらべについて</v>
      </c>
      <c r="W1503" s="70"/>
      <c r="X1503" s="88">
        <v>1493</v>
      </c>
      <c r="Y1503" s="66"/>
      <c r="Z1503" s="16"/>
    </row>
    <row r="1504" spans="1:26" s="12" customFormat="1" ht="13.5" hidden="1" customHeight="1">
      <c r="A1504" s="18">
        <v>42</v>
      </c>
      <c r="B1504" s="15">
        <v>1983</v>
      </c>
      <c r="C1504" s="15">
        <v>7</v>
      </c>
      <c r="D1504" s="18">
        <v>14</v>
      </c>
      <c r="E1504" s="15">
        <v>612</v>
      </c>
      <c r="F1504" s="19" t="s">
        <v>3939</v>
      </c>
      <c r="G1504" s="16" t="s">
        <v>3940</v>
      </c>
      <c r="H1504" s="17"/>
      <c r="I1504" s="115" t="str">
        <f t="shared" ca="1" si="236"/>
        <v>.</v>
      </c>
      <c r="J1504" s="16" t="s">
        <v>2856</v>
      </c>
      <c r="K1504" s="16" t="s">
        <v>1185</v>
      </c>
      <c r="L1504" s="16" t="s">
        <v>2857</v>
      </c>
      <c r="M1504" s="16" t="s">
        <v>183</v>
      </c>
      <c r="N1504" s="15">
        <v>13</v>
      </c>
      <c r="O1504" s="15">
        <v>1983</v>
      </c>
      <c r="P1504" s="15">
        <v>1</v>
      </c>
      <c r="Q1504" s="18" t="s">
        <v>1229</v>
      </c>
      <c r="R1504" s="18" t="s">
        <v>3926</v>
      </c>
      <c r="S1504" s="54" t="s">
        <v>36</v>
      </c>
      <c r="T1504" s="54"/>
      <c r="U1504" s="69">
        <v>599</v>
      </c>
      <c r="V1504" s="45" t="str">
        <f t="shared" si="226"/>
        <v>夜勤看護婦にみられた生活調整内容の特徴</v>
      </c>
      <c r="W1504" s="70"/>
      <c r="X1504" s="88">
        <v>1494</v>
      </c>
      <c r="Y1504" s="66"/>
      <c r="Z1504" s="16"/>
    </row>
    <row r="1505" spans="1:26" ht="13.5" hidden="1" customHeight="1">
      <c r="A1505" s="29">
        <f t="shared" ref="A1505:A1521" ca="1" si="241">IF(LEN($J1505)&gt;0,IF($J1505="●",K1505,OFFSET(A1505,IF(LEN(OFFSET(A1505,-1,0))&gt;=1,-1,-2),0)),"")</f>
        <v>42</v>
      </c>
      <c r="B1505" s="32">
        <f t="shared" ref="B1505:B1521" ca="1" si="242">IF(LEN($J1505)&gt;0,IF($J1505="●",N1505,OFFSET(B1505,IF(LEN(OFFSET(B1505,-1,0))&gt;=1,-1,-2),0)),"")</f>
        <v>1983</v>
      </c>
      <c r="C1505" s="32">
        <f t="shared" ref="C1505:C1521" ca="1" si="243">IF(LEN($J1505)&gt;0,IF($J1505="●",O1505,OFFSET(C1505,IF(LEN(OFFSET(C1505,-1,0))&gt;=1,-1,-2),0)),"")</f>
        <v>7</v>
      </c>
      <c r="D1505" s="28">
        <v>14</v>
      </c>
      <c r="E1505" s="32">
        <f t="shared" ref="E1505:E1521" ca="1" si="244">IF(LEN($J1505)&gt;0,IF($J1505="●",U1505,IF(LEN(D1505)&gt;0,U1505+D1505-1,"")),"")</f>
        <v>612</v>
      </c>
      <c r="F1505" s="40" t="s">
        <v>62</v>
      </c>
      <c r="G1505" s="40" t="s">
        <v>6971</v>
      </c>
      <c r="H1505" s="43"/>
      <c r="I1505" s="115" t="str">
        <f t="shared" ca="1" si="236"/>
        <v>.</v>
      </c>
      <c r="J1505" s="40" t="s">
        <v>2164</v>
      </c>
      <c r="K1505" s="40" t="s">
        <v>1185</v>
      </c>
      <c r="L1505" s="16" t="s">
        <v>7004</v>
      </c>
      <c r="M1505" s="40" t="s">
        <v>1302</v>
      </c>
      <c r="N1505" s="47">
        <v>13</v>
      </c>
      <c r="O1505" s="47">
        <v>1983</v>
      </c>
      <c r="P1505" s="47">
        <v>1</v>
      </c>
      <c r="Q1505" s="40" t="s">
        <v>1229</v>
      </c>
      <c r="R1505" s="18" t="s">
        <v>3926</v>
      </c>
      <c r="S1505" s="53" t="s">
        <v>71</v>
      </c>
      <c r="T1505" s="53"/>
      <c r="U1505" s="31">
        <f t="shared" ref="U1505:U1521" ca="1" si="245">IF(LEN($J1505)&gt;0,IF($J1505="●",Q1505,OFFSET(U1505,IF(LEN(OFFSET(U1505,-1,0))&gt;=1,-1,-2),0)),"")</f>
        <v>599</v>
      </c>
      <c r="V1505" s="45" t="str">
        <f t="shared" si="226"/>
        <v>集団の働態をどうとらえるか</v>
      </c>
      <c r="W1505" s="51"/>
      <c r="X1505" s="88">
        <v>1495</v>
      </c>
      <c r="Y1505" s="65"/>
      <c r="Z1505" s="46"/>
    </row>
    <row r="1506" spans="1:26" ht="13.5" hidden="1" customHeight="1">
      <c r="A1506" s="29">
        <f t="shared" ca="1" si="241"/>
        <v>42</v>
      </c>
      <c r="B1506" s="32">
        <f t="shared" ca="1" si="242"/>
        <v>1983</v>
      </c>
      <c r="C1506" s="32">
        <f t="shared" ca="1" si="243"/>
        <v>7</v>
      </c>
      <c r="D1506" s="28">
        <v>14</v>
      </c>
      <c r="E1506" s="32">
        <f t="shared" ca="1" si="244"/>
        <v>612</v>
      </c>
      <c r="F1506" s="40" t="s">
        <v>63</v>
      </c>
      <c r="G1506" s="40" t="s">
        <v>64</v>
      </c>
      <c r="H1506" s="43" t="s">
        <v>62</v>
      </c>
      <c r="I1506" s="115" t="str">
        <f t="shared" ca="1" si="236"/>
        <v>.</v>
      </c>
      <c r="J1506" s="40" t="s">
        <v>2164</v>
      </c>
      <c r="K1506" s="40" t="s">
        <v>1185</v>
      </c>
      <c r="L1506" s="16" t="s">
        <v>2918</v>
      </c>
      <c r="M1506" s="40" t="s">
        <v>1486</v>
      </c>
      <c r="N1506" s="47">
        <v>13</v>
      </c>
      <c r="O1506" s="47">
        <v>1983</v>
      </c>
      <c r="P1506" s="47">
        <v>1</v>
      </c>
      <c r="Q1506" s="40" t="s">
        <v>1229</v>
      </c>
      <c r="R1506" s="18" t="s">
        <v>3926</v>
      </c>
      <c r="S1506" s="53" t="s">
        <v>71</v>
      </c>
      <c r="T1506" s="53"/>
      <c r="U1506" s="31">
        <f t="shared" ca="1" si="245"/>
        <v>599</v>
      </c>
      <c r="V1506" s="45" t="str">
        <f t="shared" si="226"/>
        <v>集団の働態をどうとらえるか集団の働態をどうとらえるか－南極越冬隊の考察</v>
      </c>
      <c r="W1506" s="51"/>
      <c r="X1506" s="88">
        <v>1496</v>
      </c>
      <c r="Y1506" s="65"/>
      <c r="Z1506" s="46"/>
    </row>
    <row r="1507" spans="1:26" ht="13.5" hidden="1" customHeight="1">
      <c r="A1507" s="29">
        <f t="shared" ca="1" si="241"/>
        <v>42</v>
      </c>
      <c r="B1507" s="32">
        <f t="shared" ca="1" si="242"/>
        <v>1983</v>
      </c>
      <c r="C1507" s="32">
        <f t="shared" ca="1" si="243"/>
        <v>7</v>
      </c>
      <c r="D1507" s="28">
        <v>15</v>
      </c>
      <c r="E1507" s="32">
        <f t="shared" ca="1" si="244"/>
        <v>613</v>
      </c>
      <c r="F1507" s="40" t="s">
        <v>65</v>
      </c>
      <c r="G1507" s="40" t="s">
        <v>66</v>
      </c>
      <c r="H1507" s="43" t="s">
        <v>62</v>
      </c>
      <c r="I1507" s="115" t="str">
        <f t="shared" ca="1" si="236"/>
        <v>.</v>
      </c>
      <c r="J1507" s="40" t="s">
        <v>2164</v>
      </c>
      <c r="K1507" s="40" t="s">
        <v>1185</v>
      </c>
      <c r="L1507" s="16" t="s">
        <v>2918</v>
      </c>
      <c r="M1507" s="40" t="s">
        <v>1486</v>
      </c>
      <c r="N1507" s="47">
        <v>13</v>
      </c>
      <c r="O1507" s="47">
        <v>1983</v>
      </c>
      <c r="P1507" s="47">
        <v>1</v>
      </c>
      <c r="Q1507" s="40" t="s">
        <v>1229</v>
      </c>
      <c r="R1507" s="18" t="s">
        <v>3926</v>
      </c>
      <c r="S1507" s="53" t="s">
        <v>71</v>
      </c>
      <c r="T1507" s="53"/>
      <c r="U1507" s="31">
        <f t="shared" ca="1" si="245"/>
        <v>599</v>
      </c>
      <c r="V1507" s="45" t="str">
        <f t="shared" si="226"/>
        <v>集団の働態をどうとらえるか肢体不自由児病室における、小集団場面での言語内容の比較－オヤツ場面における話題から－</v>
      </c>
      <c r="W1507" s="51"/>
      <c r="X1507" s="88">
        <v>1497</v>
      </c>
      <c r="Y1507" s="65"/>
      <c r="Z1507" s="46"/>
    </row>
    <row r="1508" spans="1:26" ht="13.5" hidden="1" customHeight="1">
      <c r="A1508" s="29">
        <f t="shared" ca="1" si="241"/>
        <v>42</v>
      </c>
      <c r="B1508" s="32">
        <f t="shared" ca="1" si="242"/>
        <v>1983</v>
      </c>
      <c r="C1508" s="32">
        <f t="shared" ca="1" si="243"/>
        <v>7</v>
      </c>
      <c r="D1508" s="28">
        <v>15</v>
      </c>
      <c r="E1508" s="32">
        <f t="shared" ca="1" si="244"/>
        <v>613</v>
      </c>
      <c r="F1508" s="40" t="s">
        <v>67</v>
      </c>
      <c r="G1508" s="40" t="s">
        <v>789</v>
      </c>
      <c r="H1508" s="43" t="s">
        <v>62</v>
      </c>
      <c r="I1508" s="115" t="str">
        <f t="shared" ca="1" si="236"/>
        <v>.</v>
      </c>
      <c r="J1508" s="40" t="s">
        <v>2164</v>
      </c>
      <c r="K1508" s="40" t="s">
        <v>1185</v>
      </c>
      <c r="L1508" s="16" t="s">
        <v>2918</v>
      </c>
      <c r="M1508" s="40" t="s">
        <v>1486</v>
      </c>
      <c r="N1508" s="47">
        <v>13</v>
      </c>
      <c r="O1508" s="47">
        <v>1983</v>
      </c>
      <c r="P1508" s="47">
        <v>1</v>
      </c>
      <c r="Q1508" s="40" t="s">
        <v>1229</v>
      </c>
      <c r="R1508" s="18" t="s">
        <v>3926</v>
      </c>
      <c r="S1508" s="53" t="s">
        <v>71</v>
      </c>
      <c r="T1508" s="53"/>
      <c r="U1508" s="31">
        <f t="shared" ca="1" si="245"/>
        <v>599</v>
      </c>
      <c r="V1508" s="45" t="str">
        <f t="shared" si="226"/>
        <v>集団の働態をどうとらえるか異文化を持つ船員集団の働態</v>
      </c>
      <c r="W1508" s="51"/>
      <c r="X1508" s="88">
        <v>1498</v>
      </c>
      <c r="Y1508" s="65"/>
      <c r="Z1508" s="46"/>
    </row>
    <row r="1509" spans="1:26" ht="13.5" hidden="1" customHeight="1">
      <c r="A1509" s="29">
        <f t="shared" ca="1" si="241"/>
        <v>42</v>
      </c>
      <c r="B1509" s="32">
        <f t="shared" ca="1" si="242"/>
        <v>1983</v>
      </c>
      <c r="C1509" s="32">
        <f t="shared" ca="1" si="243"/>
        <v>7</v>
      </c>
      <c r="D1509" s="28">
        <v>15</v>
      </c>
      <c r="E1509" s="32">
        <f t="shared" ca="1" si="244"/>
        <v>613</v>
      </c>
      <c r="F1509" s="40" t="s">
        <v>68</v>
      </c>
      <c r="G1509" s="40" t="s">
        <v>69</v>
      </c>
      <c r="H1509" s="43" t="s">
        <v>7165</v>
      </c>
      <c r="I1509" s="115" t="str">
        <f t="shared" ca="1" si="236"/>
        <v>.</v>
      </c>
      <c r="J1509" s="40" t="s">
        <v>7205</v>
      </c>
      <c r="K1509" s="40"/>
      <c r="L1509" s="43" t="s">
        <v>810</v>
      </c>
      <c r="M1509" s="40"/>
      <c r="N1509" s="47"/>
      <c r="O1509" s="47"/>
      <c r="P1509" s="47"/>
      <c r="Q1509" s="40"/>
      <c r="R1509" s="40"/>
      <c r="S1509" s="48"/>
      <c r="T1509" s="48"/>
      <c r="U1509" s="31">
        <f t="shared" ca="1" si="245"/>
        <v>599</v>
      </c>
      <c r="V1509" s="45" t="str">
        <f t="shared" si="226"/>
        <v>文化日本語常民文化研究所が神奈川大学に移管されて再出発</v>
      </c>
      <c r="W1509" s="51"/>
      <c r="X1509" s="88">
        <v>1499</v>
      </c>
      <c r="Y1509" s="65"/>
      <c r="Z1509" s="46"/>
    </row>
    <row r="1510" spans="1:26" ht="13.5" hidden="1" customHeight="1">
      <c r="A1510" s="29">
        <f t="shared" ca="1" si="241"/>
        <v>42</v>
      </c>
      <c r="B1510" s="32">
        <f t="shared" ca="1" si="242"/>
        <v>1983</v>
      </c>
      <c r="C1510" s="32">
        <f t="shared" ca="1" si="243"/>
        <v>7</v>
      </c>
      <c r="D1510" s="28">
        <v>16</v>
      </c>
      <c r="E1510" s="32">
        <f t="shared" ca="1" si="244"/>
        <v>614</v>
      </c>
      <c r="F1510" s="40" t="s">
        <v>70</v>
      </c>
      <c r="G1510" s="40" t="s">
        <v>1379</v>
      </c>
      <c r="H1510" s="43"/>
      <c r="I1510" s="115" t="str">
        <f t="shared" ca="1" si="236"/>
        <v>.</v>
      </c>
      <c r="J1510" s="40" t="s">
        <v>1700</v>
      </c>
      <c r="K1510" s="40" t="s">
        <v>1300</v>
      </c>
      <c r="L1510" s="43"/>
      <c r="M1510" s="40"/>
      <c r="N1510" s="47"/>
      <c r="O1510" s="47"/>
      <c r="P1510" s="47"/>
      <c r="Q1510" s="40"/>
      <c r="R1510" s="40"/>
      <c r="S1510" s="48"/>
      <c r="T1510" s="48"/>
      <c r="U1510" s="31">
        <f t="shared" ca="1" si="245"/>
        <v>599</v>
      </c>
      <c r="V1510" s="45" t="str">
        <f t="shared" ref="V1510:V1571" si="246">$H1510&amp;$F1510</f>
        <v>日本女子体育大　人類・解剖研究室</v>
      </c>
      <c r="W1510" s="51"/>
      <c r="X1510" s="88">
        <v>1500</v>
      </c>
      <c r="Y1510" s="65"/>
      <c r="Z1510" s="46"/>
    </row>
    <row r="1511" spans="1:26" ht="13.5" hidden="1" customHeight="1">
      <c r="A1511" s="29">
        <f t="shared" ca="1" si="241"/>
        <v>42</v>
      </c>
      <c r="B1511" s="32">
        <f t="shared" ca="1" si="242"/>
        <v>1983</v>
      </c>
      <c r="C1511" s="32">
        <f t="shared" ca="1" si="243"/>
        <v>7</v>
      </c>
      <c r="D1511" s="28">
        <v>17</v>
      </c>
      <c r="E1511" s="32">
        <f t="shared" ca="1" si="244"/>
        <v>615</v>
      </c>
      <c r="F1511" s="40" t="s">
        <v>1090</v>
      </c>
      <c r="G1511" s="40"/>
      <c r="H1511" s="43"/>
      <c r="I1511" s="115" t="str">
        <f t="shared" ca="1" si="236"/>
        <v>.</v>
      </c>
      <c r="J1511" s="40" t="s">
        <v>1700</v>
      </c>
      <c r="K1511" s="40" t="s">
        <v>7113</v>
      </c>
      <c r="L1511" s="43"/>
      <c r="M1511" s="40"/>
      <c r="N1511" s="47"/>
      <c r="O1511" s="47"/>
      <c r="P1511" s="47"/>
      <c r="Q1511" s="40"/>
      <c r="R1511" s="40"/>
      <c r="S1511" s="48"/>
      <c r="T1511" s="48"/>
      <c r="U1511" s="31">
        <f t="shared" ca="1" si="245"/>
        <v>599</v>
      </c>
      <c r="V1511" s="45" t="str">
        <f t="shared" si="246"/>
        <v>関連学会だより</v>
      </c>
      <c r="W1511" s="51"/>
      <c r="X1511" s="88">
        <v>1501</v>
      </c>
      <c r="Y1511" s="65"/>
      <c r="Z1511" s="46"/>
    </row>
    <row r="1512" spans="1:26" ht="13.5" hidden="1" customHeight="1">
      <c r="A1512" s="29">
        <f t="shared" ca="1" si="241"/>
        <v>42</v>
      </c>
      <c r="B1512" s="32">
        <f t="shared" ca="1" si="242"/>
        <v>1983</v>
      </c>
      <c r="C1512" s="32">
        <f t="shared" ca="1" si="243"/>
        <v>7</v>
      </c>
      <c r="D1512" s="28">
        <v>20</v>
      </c>
      <c r="E1512" s="32">
        <f t="shared" ca="1" si="244"/>
        <v>618</v>
      </c>
      <c r="F1512" s="28" t="str">
        <f t="shared" ref="F1512:F1514" si="247">H1512&amp;IF(LEN(O1512)&gt;0,$W$18&amp;IF(LEN(O1512)&gt;3,O1512&amp;"年度","第"&amp;O1512&amp;IF(LEN(P1512)&gt;0,"期","回"))&amp;IF(LEN(P1512)&gt;0,"第"&amp;P1512&amp;"回",""),"")</f>
        <v>総会：第26回</v>
      </c>
      <c r="G1512" s="40"/>
      <c r="H1512" s="40" t="s">
        <v>7100</v>
      </c>
      <c r="I1512" s="115" t="str">
        <f t="shared" ca="1" si="236"/>
        <v>.</v>
      </c>
      <c r="J1512" s="40" t="s">
        <v>7111</v>
      </c>
      <c r="K1512" s="40" t="s">
        <v>1050</v>
      </c>
      <c r="L1512" s="40" t="s">
        <v>7100</v>
      </c>
      <c r="M1512" s="40"/>
      <c r="N1512" s="47"/>
      <c r="O1512" s="47">
        <v>26</v>
      </c>
      <c r="P1512" s="47"/>
      <c r="Q1512" s="40"/>
      <c r="R1512" s="40"/>
      <c r="S1512" s="48"/>
      <c r="T1512" s="48"/>
      <c r="U1512" s="31">
        <f t="shared" ca="1" si="245"/>
        <v>599</v>
      </c>
      <c r="V1512" s="45" t="str">
        <f t="shared" si="246"/>
        <v>総会総会：第26回</v>
      </c>
      <c r="W1512" s="51"/>
      <c r="X1512" s="88">
        <v>1502</v>
      </c>
      <c r="Y1512" s="65"/>
      <c r="Z1512" s="46"/>
    </row>
    <row r="1513" spans="1:26" ht="13.5" hidden="1" customHeight="1">
      <c r="A1513" s="29">
        <f t="shared" ca="1" si="241"/>
        <v>42</v>
      </c>
      <c r="B1513" s="32">
        <f t="shared" ca="1" si="242"/>
        <v>1983</v>
      </c>
      <c r="C1513" s="32">
        <f t="shared" ca="1" si="243"/>
        <v>7</v>
      </c>
      <c r="D1513" s="28">
        <v>20</v>
      </c>
      <c r="E1513" s="32">
        <f t="shared" ca="1" si="244"/>
        <v>618</v>
      </c>
      <c r="F1513" s="28" t="str">
        <f t="shared" si="247"/>
        <v>幹事会：第7期第2回</v>
      </c>
      <c r="G1513" s="40"/>
      <c r="H1513" s="40" t="s">
        <v>7101</v>
      </c>
      <c r="I1513" s="115" t="str">
        <f t="shared" ca="1" si="236"/>
        <v>.</v>
      </c>
      <c r="J1513" s="40" t="s">
        <v>7111</v>
      </c>
      <c r="K1513" s="40" t="s">
        <v>1050</v>
      </c>
      <c r="L1513" s="40" t="s">
        <v>7103</v>
      </c>
      <c r="M1513" s="40"/>
      <c r="N1513" s="47"/>
      <c r="O1513" s="47">
        <v>7</v>
      </c>
      <c r="P1513" s="47">
        <v>2</v>
      </c>
      <c r="Q1513" s="40"/>
      <c r="R1513" s="40"/>
      <c r="S1513" s="48"/>
      <c r="T1513" s="48"/>
      <c r="U1513" s="31">
        <f t="shared" ca="1" si="245"/>
        <v>599</v>
      </c>
      <c r="V1513" s="45" t="str">
        <f t="shared" si="246"/>
        <v>幹事会幹事会：第7期第2回</v>
      </c>
      <c r="W1513" s="51"/>
      <c r="X1513" s="88">
        <v>1503</v>
      </c>
      <c r="Y1513" s="65"/>
      <c r="Z1513" s="46"/>
    </row>
    <row r="1514" spans="1:26" ht="13.5" hidden="1" customHeight="1">
      <c r="A1514" s="29">
        <f t="shared" ca="1" si="241"/>
        <v>42</v>
      </c>
      <c r="B1514" s="32">
        <f t="shared" ca="1" si="242"/>
        <v>1983</v>
      </c>
      <c r="C1514" s="32">
        <f t="shared" ca="1" si="243"/>
        <v>7</v>
      </c>
      <c r="D1514" s="28">
        <v>20</v>
      </c>
      <c r="E1514" s="32">
        <f t="shared" ca="1" si="244"/>
        <v>618</v>
      </c>
      <c r="F1514" s="28" t="str">
        <f t="shared" si="247"/>
        <v>JHE編集会議：1983年度第1回</v>
      </c>
      <c r="G1514" s="40"/>
      <c r="H1514" s="40" t="s">
        <v>1148</v>
      </c>
      <c r="I1514" s="115" t="str">
        <f t="shared" ca="1" si="236"/>
        <v>.</v>
      </c>
      <c r="J1514" s="40" t="s">
        <v>7111</v>
      </c>
      <c r="K1514" s="40" t="s">
        <v>1050</v>
      </c>
      <c r="L1514" s="40" t="s">
        <v>7773</v>
      </c>
      <c r="M1514" s="40"/>
      <c r="N1514" s="47"/>
      <c r="O1514" s="47">
        <v>1983</v>
      </c>
      <c r="P1514" s="47">
        <v>1</v>
      </c>
      <c r="Q1514" s="40"/>
      <c r="R1514" s="40"/>
      <c r="S1514" s="48"/>
      <c r="T1514" s="48"/>
      <c r="U1514" s="31">
        <f t="shared" ca="1" si="245"/>
        <v>599</v>
      </c>
      <c r="V1514" s="45" t="str">
        <f t="shared" si="246"/>
        <v>JHE編集会議JHE編集会議：1983年度第1回</v>
      </c>
      <c r="W1514" s="51"/>
      <c r="X1514" s="88">
        <v>1504</v>
      </c>
      <c r="Y1514" s="65"/>
      <c r="Z1514" s="46"/>
    </row>
    <row r="1515" spans="1:26" ht="13.5" hidden="1" customHeight="1">
      <c r="A1515" s="29">
        <f t="shared" ca="1" si="241"/>
        <v>42</v>
      </c>
      <c r="B1515" s="32">
        <f t="shared" ca="1" si="242"/>
        <v>1983</v>
      </c>
      <c r="C1515" s="32">
        <f t="shared" ca="1" si="243"/>
        <v>7</v>
      </c>
      <c r="D1515" s="28">
        <v>20</v>
      </c>
      <c r="E1515" s="32">
        <f t="shared" ca="1" si="244"/>
        <v>618</v>
      </c>
      <c r="F1515" s="40" t="s">
        <v>1289</v>
      </c>
      <c r="G1515" s="40"/>
      <c r="H1515" s="43"/>
      <c r="I1515" s="115" t="str">
        <f t="shared" ca="1" si="236"/>
        <v>.</v>
      </c>
      <c r="J1515" s="40" t="s">
        <v>7111</v>
      </c>
      <c r="K1515" s="40" t="s">
        <v>2762</v>
      </c>
      <c r="L1515" s="40" t="s">
        <v>2724</v>
      </c>
      <c r="M1515" s="40"/>
      <c r="N1515" s="47"/>
      <c r="O1515" s="47"/>
      <c r="P1515" s="47"/>
      <c r="Q1515" s="40"/>
      <c r="R1515" s="40"/>
      <c r="S1515" s="48"/>
      <c r="T1515" s="48"/>
      <c r="U1515" s="31">
        <f t="shared" ca="1" si="245"/>
        <v>599</v>
      </c>
      <c r="V1515" s="45" t="str">
        <f t="shared" si="246"/>
        <v>編集後記</v>
      </c>
      <c r="W1515" s="51"/>
      <c r="X1515" s="88">
        <v>1505</v>
      </c>
      <c r="Y1515" s="65"/>
      <c r="Z1515" s="46"/>
    </row>
    <row r="1516" spans="1:26" ht="13.5" hidden="1" customHeight="1">
      <c r="A1516" s="29" t="str">
        <f t="shared" ca="1" si="241"/>
        <v>43</v>
      </c>
      <c r="B1516" s="32">
        <f t="shared" ca="1" si="242"/>
        <v>1983</v>
      </c>
      <c r="C1516" s="32">
        <f t="shared" ca="1" si="243"/>
        <v>12</v>
      </c>
      <c r="D1516" s="28">
        <v>0</v>
      </c>
      <c r="E1516" s="32" t="str">
        <f t="shared" ca="1" si="244"/>
        <v>619</v>
      </c>
      <c r="F1516" s="28" t="str">
        <f ca="1">$W$11&amp;$A1516&amp;$W$12&amp;B1516&amp;$W$13&amp;TEXT($C1516,"00")&amp;$W$14&amp;TEXT($P1516,"00")&amp;IF(LEN(U1516)&gt;=1,$W$15&amp;$U1516&amp;$W$16,"")&amp;$W$17&amp;$H1516</f>
        <v>第43号1983年12/01[619]:国際障害者・第一年度を終えて／第18回大会</v>
      </c>
      <c r="G1516" s="40"/>
      <c r="H1516" s="43" t="s">
        <v>6873</v>
      </c>
      <c r="I1516" s="115" t="str">
        <f t="shared" ca="1" si="236"/>
        <v>.</v>
      </c>
      <c r="J1516" s="40" t="s">
        <v>1179</v>
      </c>
      <c r="K1516" s="40" t="s">
        <v>339</v>
      </c>
      <c r="L1516" s="43"/>
      <c r="M1516" s="40"/>
      <c r="N1516" s="47">
        <v>1983</v>
      </c>
      <c r="O1516" s="47">
        <v>12</v>
      </c>
      <c r="P1516" s="47">
        <v>1</v>
      </c>
      <c r="Q1516" s="40" t="s">
        <v>72</v>
      </c>
      <c r="R1516" s="40"/>
      <c r="S1516" s="48"/>
      <c r="T1516" s="48"/>
      <c r="U1516" s="31" t="str">
        <f t="shared" ca="1" si="245"/>
        <v>619</v>
      </c>
      <c r="V1516" s="45" t="str">
        <f t="shared" ca="1" si="246"/>
        <v>国際障害者・第一年度を終えて／第18回大会第43号1983年12/01[619]:国際障害者・第一年度を終えて／第18回大会</v>
      </c>
      <c r="W1516" s="51"/>
      <c r="X1516" s="88">
        <v>1506</v>
      </c>
      <c r="Y1516" s="65"/>
      <c r="Z1516" s="46"/>
    </row>
    <row r="1517" spans="1:26" ht="13.5" hidden="1" customHeight="1">
      <c r="A1517" s="29" t="str">
        <f t="shared" ca="1" si="241"/>
        <v>43</v>
      </c>
      <c r="B1517" s="32">
        <f t="shared" ca="1" si="242"/>
        <v>1983</v>
      </c>
      <c r="C1517" s="32">
        <f t="shared" ca="1" si="243"/>
        <v>12</v>
      </c>
      <c r="D1517" s="28">
        <v>1</v>
      </c>
      <c r="E1517" s="32">
        <f t="shared" ca="1" si="244"/>
        <v>619</v>
      </c>
      <c r="F1517" s="40" t="s">
        <v>73</v>
      </c>
      <c r="G1517" s="40" t="s">
        <v>74</v>
      </c>
      <c r="H1517" s="40" t="s">
        <v>7635</v>
      </c>
      <c r="I1517" s="115" t="str">
        <f t="shared" ca="1" si="236"/>
        <v>.</v>
      </c>
      <c r="J1517" s="40" t="s">
        <v>7205</v>
      </c>
      <c r="K1517" s="40" t="s">
        <v>678</v>
      </c>
      <c r="L1517" s="43"/>
      <c r="M1517" s="40" t="s">
        <v>2303</v>
      </c>
      <c r="N1517" s="47"/>
      <c r="O1517" s="47"/>
      <c r="P1517" s="47"/>
      <c r="Q1517" s="40"/>
      <c r="R1517" s="40"/>
      <c r="S1517" s="48"/>
      <c r="T1517" s="48"/>
      <c r="U1517" s="31" t="str">
        <f t="shared" ca="1" si="245"/>
        <v>619</v>
      </c>
      <c r="V1517" s="45" t="str">
        <f t="shared" si="246"/>
        <v>海外文化国際障害者・第一年度を終えて</v>
      </c>
      <c r="W1517" s="51"/>
      <c r="X1517" s="88">
        <v>1507</v>
      </c>
      <c r="Y1517" s="65"/>
      <c r="Z1517" s="46"/>
    </row>
    <row r="1518" spans="1:26" ht="13.5" hidden="1" customHeight="1">
      <c r="A1518" s="29" t="str">
        <f t="shared" ca="1" si="241"/>
        <v>43</v>
      </c>
      <c r="B1518" s="32">
        <f t="shared" ca="1" si="242"/>
        <v>1983</v>
      </c>
      <c r="C1518" s="32">
        <f t="shared" ca="1" si="243"/>
        <v>12</v>
      </c>
      <c r="D1518" s="28">
        <v>2</v>
      </c>
      <c r="E1518" s="32">
        <f t="shared" ca="1" si="244"/>
        <v>620</v>
      </c>
      <c r="F1518" s="40" t="s">
        <v>75</v>
      </c>
      <c r="G1518" s="40" t="s">
        <v>76</v>
      </c>
      <c r="H1518" s="43" t="s">
        <v>7139</v>
      </c>
      <c r="I1518" s="115" t="str">
        <f t="shared" ca="1" si="236"/>
        <v>.</v>
      </c>
      <c r="J1518" s="40" t="s">
        <v>7205</v>
      </c>
      <c r="K1518" s="40"/>
      <c r="L1518" s="43" t="s">
        <v>2008</v>
      </c>
      <c r="M1518" s="40"/>
      <c r="N1518" s="47"/>
      <c r="O1518" s="47"/>
      <c r="P1518" s="47"/>
      <c r="Q1518" s="40"/>
      <c r="R1518" s="40"/>
      <c r="S1518" s="48"/>
      <c r="T1518" s="48"/>
      <c r="U1518" s="31" t="str">
        <f t="shared" ca="1" si="245"/>
        <v>619</v>
      </c>
      <c r="V1518" s="45" t="str">
        <f t="shared" si="246"/>
        <v>働態学さあ書けと言われて困る働態の窓</v>
      </c>
      <c r="W1518" s="51"/>
      <c r="X1518" s="88">
        <v>1508</v>
      </c>
      <c r="Y1518" s="65"/>
      <c r="Z1518" s="46"/>
    </row>
    <row r="1519" spans="1:26" ht="13.5" hidden="1" customHeight="1">
      <c r="A1519" s="29" t="str">
        <f t="shared" ca="1" si="241"/>
        <v>43</v>
      </c>
      <c r="B1519" s="32">
        <f t="shared" ca="1" si="242"/>
        <v>1983</v>
      </c>
      <c r="C1519" s="32">
        <f t="shared" ca="1" si="243"/>
        <v>12</v>
      </c>
      <c r="D1519" s="28">
        <v>3</v>
      </c>
      <c r="E1519" s="32">
        <f t="shared" ca="1" si="244"/>
        <v>621</v>
      </c>
      <c r="F1519" s="40" t="s">
        <v>77</v>
      </c>
      <c r="G1519" s="40" t="s">
        <v>78</v>
      </c>
      <c r="H1519" s="43"/>
      <c r="I1519" s="115" t="str">
        <f t="shared" ca="1" si="236"/>
        <v>.</v>
      </c>
      <c r="J1519" s="40" t="s">
        <v>1700</v>
      </c>
      <c r="K1519" s="40" t="s">
        <v>1300</v>
      </c>
      <c r="L1519" s="43"/>
      <c r="M1519" s="40"/>
      <c r="N1519" s="47"/>
      <c r="O1519" s="47"/>
      <c r="P1519" s="47"/>
      <c r="Q1519" s="40"/>
      <c r="R1519" s="40"/>
      <c r="S1519" s="48"/>
      <c r="T1519" s="48"/>
      <c r="U1519" s="31" t="str">
        <f t="shared" ca="1" si="245"/>
        <v>619</v>
      </c>
      <c r="V1519" s="45" t="str">
        <f t="shared" si="246"/>
        <v>研究室伝説</v>
      </c>
      <c r="W1519" s="51"/>
      <c r="X1519" s="88">
        <v>1509</v>
      </c>
      <c r="Y1519" s="65"/>
      <c r="Z1519" s="46"/>
    </row>
    <row r="1520" spans="1:26" ht="13.5" hidden="1" customHeight="1">
      <c r="A1520" s="29" t="str">
        <f t="shared" ca="1" si="241"/>
        <v>43</v>
      </c>
      <c r="B1520" s="32">
        <f t="shared" ca="1" si="242"/>
        <v>1983</v>
      </c>
      <c r="C1520" s="32">
        <f t="shared" ca="1" si="243"/>
        <v>12</v>
      </c>
      <c r="D1520" s="28">
        <v>4</v>
      </c>
      <c r="E1520" s="32">
        <f t="shared" ca="1" si="244"/>
        <v>622</v>
      </c>
      <c r="F1520" s="28" t="str">
        <f>IF(RIGHT(L1520,1)=$W$24,"",M1520&amp;$W$25)&amp;J1520&amp;$W$22&amp;K1520&amp;IF(AND(LEN(N1520)&gt;0,LEN(N1520)&lt;4)," 第"&amp;N1520&amp;$W$21,N1520)&amp;$W$23&amp;O1520&amp;"/"&amp;P1520&amp;IF(RIGHT(L1520,1)=$W$24,"/"&amp;Q1520,"")&amp;"、"&amp;S1520&amp;"、"&amp;R1520&amp;IF(LEN(H1520)&gt;0,$W$27&amp;H1520,"")&amp;IF(RIGHT(L1520,1)=$W$24,"",$W$26)</f>
        <v>大会．全 第18回　1983/7/1-2、工業技術院筑波研究センター共用講堂、つくば市</v>
      </c>
      <c r="G1520" s="40" t="s">
        <v>1555</v>
      </c>
      <c r="H1520" s="41" t="s">
        <v>2820</v>
      </c>
      <c r="I1520" s="115" t="str">
        <f t="shared" ca="1" si="236"/>
        <v>.</v>
      </c>
      <c r="J1520" s="40" t="s">
        <v>252</v>
      </c>
      <c r="K1520" s="40" t="s">
        <v>1194</v>
      </c>
      <c r="L1520" s="40" t="s">
        <v>6942</v>
      </c>
      <c r="M1520" s="40" t="s">
        <v>2742</v>
      </c>
      <c r="N1520" s="15">
        <v>18</v>
      </c>
      <c r="O1520" s="15">
        <v>1983</v>
      </c>
      <c r="P1520" s="15">
        <v>7</v>
      </c>
      <c r="Q1520" s="16" t="s">
        <v>1893</v>
      </c>
      <c r="R1520" s="18" t="s">
        <v>2081</v>
      </c>
      <c r="S1520" s="54" t="s">
        <v>80</v>
      </c>
      <c r="T1520" s="54"/>
      <c r="U1520" s="31" t="str">
        <f t="shared" ca="1" si="245"/>
        <v>619</v>
      </c>
      <c r="V1520" s="45" t="str">
        <f t="shared" si="246"/>
        <v>大会．全 第18回　1983/7/1-2、工業技術院筑波研究センター共用講堂、つくば市</v>
      </c>
      <c r="W1520" s="51"/>
      <c r="X1520" s="88">
        <v>1510</v>
      </c>
      <c r="Y1520" s="65"/>
      <c r="Z1520" s="46"/>
    </row>
    <row r="1521" spans="1:26" ht="13.5" hidden="1" customHeight="1">
      <c r="A1521" s="29" t="str">
        <f t="shared" ca="1" si="241"/>
        <v>43</v>
      </c>
      <c r="B1521" s="32">
        <f t="shared" ca="1" si="242"/>
        <v>1983</v>
      </c>
      <c r="C1521" s="32">
        <f t="shared" ca="1" si="243"/>
        <v>12</v>
      </c>
      <c r="D1521" s="28">
        <v>4</v>
      </c>
      <c r="E1521" s="32">
        <f t="shared" ca="1" si="244"/>
        <v>622</v>
      </c>
      <c r="F1521" s="28" t="str">
        <f>M1521&amp;"（"&amp;J1521&amp;$W$19&amp;K1521&amp;IF(LEN(N1521)&gt;0," 第"&amp;N1521&amp;$W$21,"")&amp;" "&amp;O1521&amp;"/"&amp;P1521&amp;$W$20&amp;S1521&amp;IF(LEN(H1521)&gt;0,$W$19&amp;H1521,"")&amp;"）"</f>
        <v>抄録.まとめ（大会/全 第18回 1983/7、工業技術院筑波研究センター共用講堂）</v>
      </c>
      <c r="G1521" s="40" t="s">
        <v>79</v>
      </c>
      <c r="H1521" s="43"/>
      <c r="I1521" s="115" t="str">
        <f t="shared" ca="1" si="236"/>
        <v>.</v>
      </c>
      <c r="J1521" s="40" t="s">
        <v>252</v>
      </c>
      <c r="K1521" s="40" t="s">
        <v>1194</v>
      </c>
      <c r="L1521" s="40" t="s">
        <v>7841</v>
      </c>
      <c r="M1521" s="16" t="s">
        <v>7078</v>
      </c>
      <c r="N1521" s="15">
        <v>18</v>
      </c>
      <c r="O1521" s="15">
        <v>1983</v>
      </c>
      <c r="P1521" s="15">
        <v>7</v>
      </c>
      <c r="Q1521" s="16" t="s">
        <v>1893</v>
      </c>
      <c r="R1521" s="18" t="s">
        <v>2081</v>
      </c>
      <c r="S1521" s="54" t="s">
        <v>80</v>
      </c>
      <c r="T1521" s="54"/>
      <c r="U1521" s="31" t="str">
        <f t="shared" ca="1" si="245"/>
        <v>619</v>
      </c>
      <c r="V1521" s="45" t="str">
        <f t="shared" si="246"/>
        <v>抄録.まとめ（大会/全 第18回 1983/7、工業技術院筑波研究センター共用講堂）</v>
      </c>
      <c r="W1521" s="51"/>
      <c r="X1521" s="88">
        <v>1511</v>
      </c>
      <c r="Y1521" s="65"/>
      <c r="Z1521" s="46"/>
    </row>
    <row r="1522" spans="1:26" s="12" customFormat="1" ht="13.5" hidden="1" customHeight="1">
      <c r="A1522" s="18">
        <v>43</v>
      </c>
      <c r="B1522" s="15">
        <v>1983</v>
      </c>
      <c r="C1522" s="15">
        <v>12</v>
      </c>
      <c r="D1522" s="18">
        <v>4</v>
      </c>
      <c r="E1522" s="15">
        <v>622</v>
      </c>
      <c r="F1522" s="19" t="s">
        <v>3982</v>
      </c>
      <c r="G1522" s="16" t="s">
        <v>3983</v>
      </c>
      <c r="H1522" s="17"/>
      <c r="I1522" s="115" t="str">
        <f t="shared" ca="1" si="236"/>
        <v>.</v>
      </c>
      <c r="J1522" s="16" t="s">
        <v>2856</v>
      </c>
      <c r="K1522" s="16" t="s">
        <v>1194</v>
      </c>
      <c r="L1522" s="16" t="s">
        <v>2857</v>
      </c>
      <c r="M1522" s="16" t="s">
        <v>1302</v>
      </c>
      <c r="N1522" s="15">
        <v>18</v>
      </c>
      <c r="O1522" s="15">
        <v>1983</v>
      </c>
      <c r="P1522" s="15">
        <v>7</v>
      </c>
      <c r="Q1522" s="16" t="s">
        <v>1893</v>
      </c>
      <c r="R1522" s="18" t="s">
        <v>2081</v>
      </c>
      <c r="S1522" s="54" t="s">
        <v>80</v>
      </c>
      <c r="T1522" s="54"/>
      <c r="U1522" s="69">
        <v>619</v>
      </c>
      <c r="V1522" s="45" t="str">
        <f t="shared" si="246"/>
        <v>ヒース・カーター法によるスポーツ選手の体型分類と種目間の類似度について</v>
      </c>
      <c r="W1522" s="70"/>
      <c r="X1522" s="88">
        <v>1512</v>
      </c>
      <c r="Y1522" s="66"/>
      <c r="Z1522" s="16"/>
    </row>
    <row r="1523" spans="1:26" s="12" customFormat="1" ht="13.5" hidden="1" customHeight="1">
      <c r="A1523" s="18">
        <v>43</v>
      </c>
      <c r="B1523" s="15">
        <v>1983</v>
      </c>
      <c r="C1523" s="15">
        <v>12</v>
      </c>
      <c r="D1523" s="18">
        <v>4</v>
      </c>
      <c r="E1523" s="15">
        <v>622</v>
      </c>
      <c r="F1523" s="19" t="s">
        <v>3984</v>
      </c>
      <c r="G1523" s="16" t="s">
        <v>3985</v>
      </c>
      <c r="H1523" s="17"/>
      <c r="I1523" s="115" t="str">
        <f t="shared" ca="1" si="236"/>
        <v>.</v>
      </c>
      <c r="J1523" s="16" t="s">
        <v>2856</v>
      </c>
      <c r="K1523" s="16" t="s">
        <v>1194</v>
      </c>
      <c r="L1523" s="16" t="s">
        <v>2857</v>
      </c>
      <c r="M1523" s="16" t="s">
        <v>1302</v>
      </c>
      <c r="N1523" s="15">
        <v>18</v>
      </c>
      <c r="O1523" s="15">
        <v>1983</v>
      </c>
      <c r="P1523" s="15">
        <v>7</v>
      </c>
      <c r="Q1523" s="16" t="s">
        <v>1893</v>
      </c>
      <c r="R1523" s="18" t="s">
        <v>2081</v>
      </c>
      <c r="S1523" s="54" t="s">
        <v>80</v>
      </c>
      <c r="T1523" s="54"/>
      <c r="U1523" s="69">
        <v>619</v>
      </c>
      <c r="V1523" s="45" t="str">
        <f t="shared" si="246"/>
        <v>形態計測からみた運動者と非運動者の足</v>
      </c>
      <c r="W1523" s="70"/>
      <c r="X1523" s="88">
        <v>1513</v>
      </c>
      <c r="Y1523" s="66"/>
      <c r="Z1523" s="16"/>
    </row>
    <row r="1524" spans="1:26" s="12" customFormat="1" ht="13.5" hidden="1" customHeight="1">
      <c r="A1524" s="18">
        <v>43</v>
      </c>
      <c r="B1524" s="15">
        <v>1983</v>
      </c>
      <c r="C1524" s="15">
        <v>12</v>
      </c>
      <c r="D1524" s="18">
        <v>4</v>
      </c>
      <c r="E1524" s="15">
        <v>622</v>
      </c>
      <c r="F1524" s="19" t="s">
        <v>3986</v>
      </c>
      <c r="G1524" s="16" t="s">
        <v>3987</v>
      </c>
      <c r="H1524" s="17"/>
      <c r="I1524" s="115" t="str">
        <f t="shared" ca="1" si="236"/>
        <v>.</v>
      </c>
      <c r="J1524" s="16" t="s">
        <v>2856</v>
      </c>
      <c r="K1524" s="16" t="s">
        <v>1194</v>
      </c>
      <c r="L1524" s="16" t="s">
        <v>2857</v>
      </c>
      <c r="M1524" s="16" t="s">
        <v>1302</v>
      </c>
      <c r="N1524" s="15">
        <v>18</v>
      </c>
      <c r="O1524" s="15">
        <v>1983</v>
      </c>
      <c r="P1524" s="15">
        <v>7</v>
      </c>
      <c r="Q1524" s="16" t="s">
        <v>1893</v>
      </c>
      <c r="R1524" s="18" t="s">
        <v>2081</v>
      </c>
      <c r="S1524" s="54" t="s">
        <v>80</v>
      </c>
      <c r="T1524" s="54"/>
      <c r="U1524" s="69">
        <v>619</v>
      </c>
      <c r="V1524" s="45" t="str">
        <f t="shared" si="246"/>
        <v>階段昇降時の足の動きについて</v>
      </c>
      <c r="W1524" s="70"/>
      <c r="X1524" s="88">
        <v>1514</v>
      </c>
      <c r="Y1524" s="66"/>
      <c r="Z1524" s="16"/>
    </row>
    <row r="1525" spans="1:26" s="12" customFormat="1" ht="13.5" hidden="1" customHeight="1">
      <c r="A1525" s="18">
        <v>43</v>
      </c>
      <c r="B1525" s="15">
        <v>1983</v>
      </c>
      <c r="C1525" s="15">
        <v>12</v>
      </c>
      <c r="D1525" s="18">
        <v>4</v>
      </c>
      <c r="E1525" s="15">
        <v>622</v>
      </c>
      <c r="F1525" s="19" t="s">
        <v>2858</v>
      </c>
      <c r="G1525" s="16" t="s">
        <v>2924</v>
      </c>
      <c r="H1525" s="17"/>
      <c r="I1525" s="115" t="str">
        <f t="shared" ca="1" si="236"/>
        <v>.</v>
      </c>
      <c r="J1525" s="16" t="s">
        <v>2856</v>
      </c>
      <c r="K1525" s="16" t="s">
        <v>1194</v>
      </c>
      <c r="L1525" s="16" t="s">
        <v>2857</v>
      </c>
      <c r="M1525" s="16" t="s">
        <v>7078</v>
      </c>
      <c r="N1525" s="15">
        <v>18</v>
      </c>
      <c r="O1525" s="15">
        <v>1983</v>
      </c>
      <c r="P1525" s="15">
        <v>7</v>
      </c>
      <c r="Q1525" s="16" t="s">
        <v>1893</v>
      </c>
      <c r="R1525" s="18" t="s">
        <v>2081</v>
      </c>
      <c r="S1525" s="54" t="s">
        <v>80</v>
      </c>
      <c r="T1525" s="54"/>
      <c r="U1525" s="69">
        <v>619</v>
      </c>
      <c r="V1525" s="45" t="str">
        <f t="shared" si="246"/>
        <v>[概要]司会のまとめ</v>
      </c>
      <c r="W1525" s="70"/>
      <c r="X1525" s="88">
        <v>1515</v>
      </c>
      <c r="Y1525" s="66"/>
      <c r="Z1525" s="16"/>
    </row>
    <row r="1526" spans="1:26" s="12" customFormat="1" ht="13.5" hidden="1" customHeight="1">
      <c r="A1526" s="18">
        <v>43</v>
      </c>
      <c r="B1526" s="15">
        <v>1983</v>
      </c>
      <c r="C1526" s="15">
        <v>12</v>
      </c>
      <c r="D1526" s="18">
        <v>4</v>
      </c>
      <c r="E1526" s="15">
        <v>622</v>
      </c>
      <c r="F1526" s="19" t="s">
        <v>3988</v>
      </c>
      <c r="G1526" s="16" t="s">
        <v>3989</v>
      </c>
      <c r="H1526" s="17"/>
      <c r="I1526" s="115" t="str">
        <f t="shared" ca="1" si="236"/>
        <v>.</v>
      </c>
      <c r="J1526" s="16" t="s">
        <v>2856</v>
      </c>
      <c r="K1526" s="16" t="s">
        <v>1194</v>
      </c>
      <c r="L1526" s="16" t="s">
        <v>2857</v>
      </c>
      <c r="M1526" s="16" t="s">
        <v>1302</v>
      </c>
      <c r="N1526" s="15">
        <v>18</v>
      </c>
      <c r="O1526" s="15">
        <v>1983</v>
      </c>
      <c r="P1526" s="15">
        <v>7</v>
      </c>
      <c r="Q1526" s="16" t="s">
        <v>1893</v>
      </c>
      <c r="R1526" s="18" t="s">
        <v>2081</v>
      </c>
      <c r="S1526" s="54" t="s">
        <v>80</v>
      </c>
      <c r="T1526" s="54"/>
      <c r="U1526" s="69">
        <v>619</v>
      </c>
      <c r="V1526" s="45" t="str">
        <f t="shared" si="246"/>
        <v>足底圧五点変化からみた幼児の片脚支持能と運動発達</v>
      </c>
      <c r="W1526" s="70"/>
      <c r="X1526" s="88">
        <v>1516</v>
      </c>
      <c r="Y1526" s="66"/>
      <c r="Z1526" s="16"/>
    </row>
    <row r="1527" spans="1:26" s="12" customFormat="1" ht="13.5" hidden="1" customHeight="1">
      <c r="A1527" s="18">
        <v>43</v>
      </c>
      <c r="B1527" s="15">
        <v>1983</v>
      </c>
      <c r="C1527" s="15">
        <v>12</v>
      </c>
      <c r="D1527" s="18">
        <v>4</v>
      </c>
      <c r="E1527" s="15">
        <v>622</v>
      </c>
      <c r="F1527" s="19" t="s">
        <v>3990</v>
      </c>
      <c r="G1527" s="16" t="s">
        <v>3991</v>
      </c>
      <c r="H1527" s="17"/>
      <c r="I1527" s="115" t="str">
        <f t="shared" ca="1" si="236"/>
        <v>.</v>
      </c>
      <c r="J1527" s="16" t="s">
        <v>2856</v>
      </c>
      <c r="K1527" s="16" t="s">
        <v>1194</v>
      </c>
      <c r="L1527" s="16" t="s">
        <v>2857</v>
      </c>
      <c r="M1527" s="16" t="s">
        <v>1302</v>
      </c>
      <c r="N1527" s="15">
        <v>18</v>
      </c>
      <c r="O1527" s="15">
        <v>1983</v>
      </c>
      <c r="P1527" s="15">
        <v>7</v>
      </c>
      <c r="Q1527" s="16" t="s">
        <v>1893</v>
      </c>
      <c r="R1527" s="18" t="s">
        <v>2081</v>
      </c>
      <c r="S1527" s="54" t="s">
        <v>80</v>
      </c>
      <c r="T1527" s="54"/>
      <c r="U1527" s="69">
        <v>619</v>
      </c>
      <c r="V1527" s="45" t="str">
        <f t="shared" si="246"/>
        <v>片麻痺回復過程の一評価法　−手書き文字による評価−</v>
      </c>
      <c r="W1527" s="70"/>
      <c r="X1527" s="88">
        <v>1517</v>
      </c>
      <c r="Y1527" s="66"/>
      <c r="Z1527" s="16"/>
    </row>
    <row r="1528" spans="1:26" s="12" customFormat="1" ht="13.5" hidden="1" customHeight="1">
      <c r="A1528" s="18">
        <v>43</v>
      </c>
      <c r="B1528" s="15">
        <v>1983</v>
      </c>
      <c r="C1528" s="15">
        <v>12</v>
      </c>
      <c r="D1528" s="18">
        <v>4</v>
      </c>
      <c r="E1528" s="15">
        <v>622</v>
      </c>
      <c r="F1528" s="19" t="s">
        <v>3992</v>
      </c>
      <c r="G1528" s="16" t="s">
        <v>3993</v>
      </c>
      <c r="H1528" s="17"/>
      <c r="I1528" s="115" t="str">
        <f t="shared" ca="1" si="236"/>
        <v>.</v>
      </c>
      <c r="J1528" s="16" t="s">
        <v>2856</v>
      </c>
      <c r="K1528" s="16" t="s">
        <v>1194</v>
      </c>
      <c r="L1528" s="16" t="s">
        <v>2857</v>
      </c>
      <c r="M1528" s="16" t="s">
        <v>1302</v>
      </c>
      <c r="N1528" s="15">
        <v>18</v>
      </c>
      <c r="O1528" s="15">
        <v>1983</v>
      </c>
      <c r="P1528" s="15">
        <v>7</v>
      </c>
      <c r="Q1528" s="16" t="s">
        <v>1893</v>
      </c>
      <c r="R1528" s="18" t="s">
        <v>2081</v>
      </c>
      <c r="S1528" s="54" t="s">
        <v>80</v>
      </c>
      <c r="T1528" s="54"/>
      <c r="U1528" s="69">
        <v>619</v>
      </c>
      <c r="V1528" s="45" t="str">
        <f t="shared" si="246"/>
        <v>カラーTV放送方式を利用したリップリーディングについて</v>
      </c>
      <c r="W1528" s="70"/>
      <c r="X1528" s="88">
        <v>1518</v>
      </c>
      <c r="Y1528" s="66"/>
      <c r="Z1528" s="16"/>
    </row>
    <row r="1529" spans="1:26" s="12" customFormat="1" ht="13.5" hidden="1" customHeight="1">
      <c r="A1529" s="18">
        <v>43</v>
      </c>
      <c r="B1529" s="15">
        <v>1983</v>
      </c>
      <c r="C1529" s="15">
        <v>12</v>
      </c>
      <c r="D1529" s="18">
        <v>5</v>
      </c>
      <c r="E1529" s="15">
        <v>623</v>
      </c>
      <c r="F1529" s="19" t="s">
        <v>2858</v>
      </c>
      <c r="G1529" s="16" t="s">
        <v>3994</v>
      </c>
      <c r="H1529" s="17"/>
      <c r="I1529" s="115" t="str">
        <f t="shared" ca="1" si="236"/>
        <v>.</v>
      </c>
      <c r="J1529" s="16" t="s">
        <v>2856</v>
      </c>
      <c r="K1529" s="16" t="s">
        <v>1194</v>
      </c>
      <c r="L1529" s="16" t="s">
        <v>2857</v>
      </c>
      <c r="M1529" s="16" t="s">
        <v>7078</v>
      </c>
      <c r="N1529" s="15">
        <v>18</v>
      </c>
      <c r="O1529" s="15">
        <v>1983</v>
      </c>
      <c r="P1529" s="15">
        <v>7</v>
      </c>
      <c r="Q1529" s="16" t="s">
        <v>1893</v>
      </c>
      <c r="R1529" s="18" t="s">
        <v>2081</v>
      </c>
      <c r="S1529" s="54" t="s">
        <v>80</v>
      </c>
      <c r="T1529" s="54"/>
      <c r="U1529" s="69">
        <v>619</v>
      </c>
      <c r="V1529" s="45" t="str">
        <f t="shared" si="246"/>
        <v>[概要]司会のまとめ</v>
      </c>
      <c r="W1529" s="70"/>
      <c r="X1529" s="88">
        <v>1519</v>
      </c>
      <c r="Y1529" s="66"/>
      <c r="Z1529" s="16"/>
    </row>
    <row r="1530" spans="1:26" s="12" customFormat="1" ht="13.5" hidden="1" customHeight="1">
      <c r="A1530" s="18">
        <v>43</v>
      </c>
      <c r="B1530" s="15">
        <v>1983</v>
      </c>
      <c r="C1530" s="15">
        <v>12</v>
      </c>
      <c r="D1530" s="18">
        <v>5</v>
      </c>
      <c r="E1530" s="15">
        <v>623</v>
      </c>
      <c r="F1530" s="19" t="s">
        <v>3995</v>
      </c>
      <c r="G1530" s="16" t="s">
        <v>3996</v>
      </c>
      <c r="H1530" s="17"/>
      <c r="I1530" s="115" t="str">
        <f t="shared" ca="1" si="236"/>
        <v>.</v>
      </c>
      <c r="J1530" s="16" t="s">
        <v>2856</v>
      </c>
      <c r="K1530" s="16" t="s">
        <v>1194</v>
      </c>
      <c r="L1530" s="16" t="s">
        <v>2857</v>
      </c>
      <c r="M1530" s="16" t="s">
        <v>1302</v>
      </c>
      <c r="N1530" s="15">
        <v>18</v>
      </c>
      <c r="O1530" s="15">
        <v>1983</v>
      </c>
      <c r="P1530" s="15">
        <v>7</v>
      </c>
      <c r="Q1530" s="16" t="s">
        <v>1893</v>
      </c>
      <c r="R1530" s="18" t="s">
        <v>2081</v>
      </c>
      <c r="S1530" s="54" t="s">
        <v>80</v>
      </c>
      <c r="T1530" s="54"/>
      <c r="U1530" s="69">
        <v>619</v>
      </c>
      <c r="V1530" s="45" t="str">
        <f t="shared" si="246"/>
        <v>Personal Spaceの研究</v>
      </c>
      <c r="W1530" s="70"/>
      <c r="X1530" s="88">
        <v>1520</v>
      </c>
      <c r="Y1530" s="66"/>
      <c r="Z1530" s="16"/>
    </row>
    <row r="1531" spans="1:26" s="12" customFormat="1" ht="13.5" hidden="1" customHeight="1">
      <c r="A1531" s="18">
        <v>43</v>
      </c>
      <c r="B1531" s="15">
        <v>1983</v>
      </c>
      <c r="C1531" s="15">
        <v>12</v>
      </c>
      <c r="D1531" s="18">
        <v>5</v>
      </c>
      <c r="E1531" s="15">
        <v>623</v>
      </c>
      <c r="F1531" s="19" t="s">
        <v>3997</v>
      </c>
      <c r="G1531" s="16" t="s">
        <v>3998</v>
      </c>
      <c r="H1531" s="17"/>
      <c r="I1531" s="115" t="str">
        <f t="shared" ca="1" si="236"/>
        <v>.</v>
      </c>
      <c r="J1531" s="16" t="s">
        <v>2856</v>
      </c>
      <c r="K1531" s="16" t="s">
        <v>1194</v>
      </c>
      <c r="L1531" s="16" t="s">
        <v>2857</v>
      </c>
      <c r="M1531" s="16" t="s">
        <v>1302</v>
      </c>
      <c r="N1531" s="15">
        <v>18</v>
      </c>
      <c r="O1531" s="15">
        <v>1983</v>
      </c>
      <c r="P1531" s="15">
        <v>7</v>
      </c>
      <c r="Q1531" s="16" t="s">
        <v>1893</v>
      </c>
      <c r="R1531" s="18" t="s">
        <v>2081</v>
      </c>
      <c r="S1531" s="54" t="s">
        <v>80</v>
      </c>
      <c r="T1531" s="54"/>
      <c r="U1531" s="69">
        <v>619</v>
      </c>
      <c r="V1531" s="45" t="str">
        <f t="shared" si="246"/>
        <v>筑波研究学園都市住民の交通要求と適応システム</v>
      </c>
      <c r="W1531" s="70"/>
      <c r="X1531" s="88">
        <v>1521</v>
      </c>
      <c r="Y1531" s="66"/>
      <c r="Z1531" s="16"/>
    </row>
    <row r="1532" spans="1:26" s="12" customFormat="1" ht="13.5" hidden="1" customHeight="1">
      <c r="A1532" s="18">
        <v>43</v>
      </c>
      <c r="B1532" s="15">
        <v>1983</v>
      </c>
      <c r="C1532" s="15">
        <v>12</v>
      </c>
      <c r="D1532" s="18">
        <v>5</v>
      </c>
      <c r="E1532" s="15">
        <v>623</v>
      </c>
      <c r="F1532" s="19" t="s">
        <v>3999</v>
      </c>
      <c r="G1532" s="16" t="s">
        <v>4000</v>
      </c>
      <c r="H1532" s="17"/>
      <c r="I1532" s="115" t="str">
        <f t="shared" ca="1" si="236"/>
        <v>.</v>
      </c>
      <c r="J1532" s="16" t="s">
        <v>2856</v>
      </c>
      <c r="K1532" s="16" t="s">
        <v>1194</v>
      </c>
      <c r="L1532" s="16" t="s">
        <v>2857</v>
      </c>
      <c r="M1532" s="16" t="s">
        <v>1302</v>
      </c>
      <c r="N1532" s="15">
        <v>18</v>
      </c>
      <c r="O1532" s="15">
        <v>1983</v>
      </c>
      <c r="P1532" s="15">
        <v>7</v>
      </c>
      <c r="Q1532" s="16" t="s">
        <v>1893</v>
      </c>
      <c r="R1532" s="18" t="s">
        <v>2081</v>
      </c>
      <c r="S1532" s="54" t="s">
        <v>80</v>
      </c>
      <c r="T1532" s="54"/>
      <c r="U1532" s="69">
        <v>619</v>
      </c>
      <c r="V1532" s="45" t="str">
        <f t="shared" si="246"/>
        <v>交通経路に対する筑波研究学園都市住民の表現</v>
      </c>
      <c r="W1532" s="70"/>
      <c r="X1532" s="88">
        <v>1522</v>
      </c>
      <c r="Y1532" s="66"/>
      <c r="Z1532" s="16"/>
    </row>
    <row r="1533" spans="1:26" s="12" customFormat="1" ht="13.5" hidden="1" customHeight="1">
      <c r="A1533" s="18">
        <v>43</v>
      </c>
      <c r="B1533" s="15">
        <v>1983</v>
      </c>
      <c r="C1533" s="15">
        <v>12</v>
      </c>
      <c r="D1533" s="18">
        <v>5</v>
      </c>
      <c r="E1533" s="15">
        <v>623</v>
      </c>
      <c r="F1533" s="19" t="s">
        <v>2858</v>
      </c>
      <c r="G1533" s="16" t="s">
        <v>4001</v>
      </c>
      <c r="H1533" s="17"/>
      <c r="I1533" s="115" t="str">
        <f t="shared" ca="1" si="236"/>
        <v>.</v>
      </c>
      <c r="J1533" s="16" t="s">
        <v>2856</v>
      </c>
      <c r="K1533" s="16" t="s">
        <v>1194</v>
      </c>
      <c r="L1533" s="16" t="s">
        <v>2857</v>
      </c>
      <c r="M1533" s="16" t="s">
        <v>7078</v>
      </c>
      <c r="N1533" s="15">
        <v>18</v>
      </c>
      <c r="O1533" s="15">
        <v>1983</v>
      </c>
      <c r="P1533" s="15">
        <v>7</v>
      </c>
      <c r="Q1533" s="16" t="s">
        <v>1893</v>
      </c>
      <c r="R1533" s="18" t="s">
        <v>2081</v>
      </c>
      <c r="S1533" s="54" t="s">
        <v>80</v>
      </c>
      <c r="T1533" s="54"/>
      <c r="U1533" s="69">
        <v>619</v>
      </c>
      <c r="V1533" s="45" t="str">
        <f t="shared" si="246"/>
        <v>[概要]司会のまとめ</v>
      </c>
      <c r="W1533" s="70"/>
      <c r="X1533" s="88">
        <v>1523</v>
      </c>
      <c r="Y1533" s="66"/>
      <c r="Z1533" s="16"/>
    </row>
    <row r="1534" spans="1:26" s="12" customFormat="1" ht="13.5" hidden="1" customHeight="1">
      <c r="A1534" s="18">
        <v>43</v>
      </c>
      <c r="B1534" s="15">
        <v>1983</v>
      </c>
      <c r="C1534" s="15">
        <v>12</v>
      </c>
      <c r="D1534" s="18">
        <v>6</v>
      </c>
      <c r="E1534" s="15">
        <v>624</v>
      </c>
      <c r="F1534" s="19" t="s">
        <v>4002</v>
      </c>
      <c r="G1534" s="16" t="s">
        <v>4003</v>
      </c>
      <c r="H1534" s="17"/>
      <c r="I1534" s="115" t="str">
        <f t="shared" ca="1" si="236"/>
        <v>.</v>
      </c>
      <c r="J1534" s="16" t="s">
        <v>2856</v>
      </c>
      <c r="K1534" s="16" t="s">
        <v>1194</v>
      </c>
      <c r="L1534" s="16" t="s">
        <v>2857</v>
      </c>
      <c r="M1534" s="16" t="s">
        <v>1302</v>
      </c>
      <c r="N1534" s="15">
        <v>18</v>
      </c>
      <c r="O1534" s="15">
        <v>1983</v>
      </c>
      <c r="P1534" s="15">
        <v>7</v>
      </c>
      <c r="Q1534" s="16" t="s">
        <v>1893</v>
      </c>
      <c r="R1534" s="18" t="s">
        <v>2081</v>
      </c>
      <c r="S1534" s="54" t="s">
        <v>80</v>
      </c>
      <c r="T1534" s="54"/>
      <c r="U1534" s="69">
        <v>619</v>
      </c>
      <c r="V1534" s="45" t="str">
        <f t="shared" si="246"/>
        <v>住温熱環境における主婦の熱敵反応について</v>
      </c>
      <c r="W1534" s="70"/>
      <c r="X1534" s="88">
        <v>1524</v>
      </c>
      <c r="Y1534" s="66"/>
      <c r="Z1534" s="16"/>
    </row>
    <row r="1535" spans="1:26" s="12" customFormat="1" ht="13.5" hidden="1" customHeight="1">
      <c r="A1535" s="18">
        <v>43</v>
      </c>
      <c r="B1535" s="15">
        <v>1983</v>
      </c>
      <c r="C1535" s="15">
        <v>12</v>
      </c>
      <c r="D1535" s="18">
        <v>6</v>
      </c>
      <c r="E1535" s="15">
        <v>624</v>
      </c>
      <c r="F1535" s="19" t="s">
        <v>4004</v>
      </c>
      <c r="G1535" s="16" t="s">
        <v>4005</v>
      </c>
      <c r="H1535" s="17"/>
      <c r="I1535" s="115" t="str">
        <f t="shared" ca="1" si="236"/>
        <v>.</v>
      </c>
      <c r="J1535" s="16" t="s">
        <v>2856</v>
      </c>
      <c r="K1535" s="16" t="s">
        <v>1194</v>
      </c>
      <c r="L1535" s="16" t="s">
        <v>2857</v>
      </c>
      <c r="M1535" s="16" t="s">
        <v>1302</v>
      </c>
      <c r="N1535" s="15">
        <v>18</v>
      </c>
      <c r="O1535" s="15">
        <v>1983</v>
      </c>
      <c r="P1535" s="15">
        <v>7</v>
      </c>
      <c r="Q1535" s="16" t="s">
        <v>1893</v>
      </c>
      <c r="R1535" s="18" t="s">
        <v>2081</v>
      </c>
      <c r="S1535" s="54" t="s">
        <v>80</v>
      </c>
      <c r="T1535" s="54"/>
      <c r="U1535" s="69">
        <v>619</v>
      </c>
      <c r="V1535" s="45" t="str">
        <f t="shared" si="246"/>
        <v>常温下作業時および高温下安静時における発汗について</v>
      </c>
      <c r="W1535" s="70"/>
      <c r="X1535" s="88">
        <v>1525</v>
      </c>
      <c r="Y1535" s="66"/>
      <c r="Z1535" s="16"/>
    </row>
    <row r="1536" spans="1:26" s="12" customFormat="1" ht="13.5" hidden="1" customHeight="1">
      <c r="A1536" s="18">
        <v>43</v>
      </c>
      <c r="B1536" s="15">
        <v>1983</v>
      </c>
      <c r="C1536" s="15">
        <v>12</v>
      </c>
      <c r="D1536" s="18">
        <v>6</v>
      </c>
      <c r="E1536" s="15">
        <v>624</v>
      </c>
      <c r="F1536" s="19" t="s">
        <v>2858</v>
      </c>
      <c r="G1536" s="16" t="s">
        <v>2867</v>
      </c>
      <c r="H1536" s="17"/>
      <c r="I1536" s="115" t="str">
        <f t="shared" ca="1" si="236"/>
        <v>.</v>
      </c>
      <c r="J1536" s="16" t="s">
        <v>2856</v>
      </c>
      <c r="K1536" s="16" t="s">
        <v>1194</v>
      </c>
      <c r="L1536" s="16" t="s">
        <v>2857</v>
      </c>
      <c r="M1536" s="16" t="s">
        <v>7078</v>
      </c>
      <c r="N1536" s="15">
        <v>18</v>
      </c>
      <c r="O1536" s="15">
        <v>1983</v>
      </c>
      <c r="P1536" s="15">
        <v>7</v>
      </c>
      <c r="Q1536" s="16" t="s">
        <v>1893</v>
      </c>
      <c r="R1536" s="18" t="s">
        <v>2081</v>
      </c>
      <c r="S1536" s="54" t="s">
        <v>80</v>
      </c>
      <c r="T1536" s="54"/>
      <c r="U1536" s="69">
        <v>619</v>
      </c>
      <c r="V1536" s="45" t="str">
        <f t="shared" si="246"/>
        <v>[概要]司会のまとめ</v>
      </c>
      <c r="W1536" s="70"/>
      <c r="X1536" s="88">
        <v>1526</v>
      </c>
      <c r="Y1536" s="66"/>
      <c r="Z1536" s="16"/>
    </row>
    <row r="1537" spans="1:26" s="12" customFormat="1" ht="13.5" hidden="1" customHeight="1">
      <c r="A1537" s="18">
        <v>43</v>
      </c>
      <c r="B1537" s="15">
        <v>1983</v>
      </c>
      <c r="C1537" s="15">
        <v>12</v>
      </c>
      <c r="D1537" s="18">
        <v>6</v>
      </c>
      <c r="E1537" s="15">
        <v>624</v>
      </c>
      <c r="F1537" s="19" t="s">
        <v>4006</v>
      </c>
      <c r="G1537" s="16" t="s">
        <v>4007</v>
      </c>
      <c r="H1537" s="17"/>
      <c r="I1537" s="115" t="str">
        <f t="shared" ca="1" si="236"/>
        <v>.</v>
      </c>
      <c r="J1537" s="16" t="s">
        <v>2856</v>
      </c>
      <c r="K1537" s="16" t="s">
        <v>1194</v>
      </c>
      <c r="L1537" s="16" t="s">
        <v>2857</v>
      </c>
      <c r="M1537" s="16" t="s">
        <v>1302</v>
      </c>
      <c r="N1537" s="15">
        <v>18</v>
      </c>
      <c r="O1537" s="15">
        <v>1983</v>
      </c>
      <c r="P1537" s="15">
        <v>7</v>
      </c>
      <c r="Q1537" s="16" t="s">
        <v>1893</v>
      </c>
      <c r="R1537" s="18" t="s">
        <v>2081</v>
      </c>
      <c r="S1537" s="54" t="s">
        <v>80</v>
      </c>
      <c r="T1537" s="54"/>
      <c r="U1537" s="69">
        <v>619</v>
      </c>
      <c r="V1537" s="45" t="str">
        <f t="shared" si="246"/>
        <v>視覚系神経の生理機能動態についての研究（1）　−視覚中枢と末梢視器における相互の生理機能動態について−</v>
      </c>
      <c r="W1537" s="70"/>
      <c r="X1537" s="88">
        <v>1527</v>
      </c>
      <c r="Y1537" s="66"/>
      <c r="Z1537" s="16"/>
    </row>
    <row r="1538" spans="1:26" s="12" customFormat="1" ht="13.5" hidden="1" customHeight="1">
      <c r="A1538" s="18">
        <v>43</v>
      </c>
      <c r="B1538" s="15">
        <v>1983</v>
      </c>
      <c r="C1538" s="15">
        <v>12</v>
      </c>
      <c r="D1538" s="18">
        <v>6</v>
      </c>
      <c r="E1538" s="15">
        <v>624</v>
      </c>
      <c r="F1538" s="19" t="s">
        <v>4008</v>
      </c>
      <c r="G1538" s="16" t="s">
        <v>4009</v>
      </c>
      <c r="H1538" s="17"/>
      <c r="I1538" s="115" t="str">
        <f t="shared" ca="1" si="236"/>
        <v>.</v>
      </c>
      <c r="J1538" s="16" t="s">
        <v>2856</v>
      </c>
      <c r="K1538" s="16" t="s">
        <v>1194</v>
      </c>
      <c r="L1538" s="16" t="s">
        <v>2857</v>
      </c>
      <c r="M1538" s="16" t="s">
        <v>1302</v>
      </c>
      <c r="N1538" s="15">
        <v>18</v>
      </c>
      <c r="O1538" s="15">
        <v>1983</v>
      </c>
      <c r="P1538" s="15">
        <v>7</v>
      </c>
      <c r="Q1538" s="16" t="s">
        <v>1893</v>
      </c>
      <c r="R1538" s="18" t="s">
        <v>2081</v>
      </c>
      <c r="S1538" s="54" t="s">
        <v>80</v>
      </c>
      <c r="T1538" s="54"/>
      <c r="U1538" s="69">
        <v>619</v>
      </c>
      <c r="V1538" s="45" t="str">
        <f t="shared" si="246"/>
        <v>重量物取扱作業者の腰部負担について</v>
      </c>
      <c r="W1538" s="70"/>
      <c r="X1538" s="88">
        <v>1528</v>
      </c>
      <c r="Y1538" s="66"/>
      <c r="Z1538" s="16"/>
    </row>
    <row r="1539" spans="1:26" s="12" customFormat="1" ht="13.5" hidden="1" customHeight="1">
      <c r="A1539" s="18">
        <v>43</v>
      </c>
      <c r="B1539" s="15">
        <v>1983</v>
      </c>
      <c r="C1539" s="15">
        <v>12</v>
      </c>
      <c r="D1539" s="18">
        <v>6</v>
      </c>
      <c r="E1539" s="15">
        <v>624</v>
      </c>
      <c r="F1539" s="19" t="s">
        <v>4010</v>
      </c>
      <c r="G1539" s="16" t="s">
        <v>4011</v>
      </c>
      <c r="H1539" s="17"/>
      <c r="I1539" s="115" t="str">
        <f t="shared" ca="1" si="236"/>
        <v>.</v>
      </c>
      <c r="J1539" s="16" t="s">
        <v>2856</v>
      </c>
      <c r="K1539" s="16" t="s">
        <v>1194</v>
      </c>
      <c r="L1539" s="16" t="s">
        <v>2857</v>
      </c>
      <c r="M1539" s="16" t="s">
        <v>1302</v>
      </c>
      <c r="N1539" s="15">
        <v>18</v>
      </c>
      <c r="O1539" s="15">
        <v>1983</v>
      </c>
      <c r="P1539" s="15">
        <v>7</v>
      </c>
      <c r="Q1539" s="16" t="s">
        <v>1893</v>
      </c>
      <c r="R1539" s="18" t="s">
        <v>2081</v>
      </c>
      <c r="S1539" s="54" t="s">
        <v>80</v>
      </c>
      <c r="T1539" s="54"/>
      <c r="U1539" s="69">
        <v>619</v>
      </c>
      <c r="V1539" s="45" t="str">
        <f t="shared" si="246"/>
        <v>中小企業における一連続作業時間　−めっき工業と製麺業を例として−</v>
      </c>
      <c r="W1539" s="70"/>
      <c r="X1539" s="88">
        <v>1529</v>
      </c>
      <c r="Y1539" s="66"/>
      <c r="Z1539" s="16"/>
    </row>
    <row r="1540" spans="1:26" s="12" customFormat="1" ht="13.5" hidden="1" customHeight="1">
      <c r="A1540" s="18">
        <v>43</v>
      </c>
      <c r="B1540" s="15">
        <v>1983</v>
      </c>
      <c r="C1540" s="15">
        <v>12</v>
      </c>
      <c r="D1540" s="18">
        <v>6</v>
      </c>
      <c r="E1540" s="15">
        <v>624</v>
      </c>
      <c r="F1540" s="19" t="s">
        <v>4012</v>
      </c>
      <c r="G1540" s="16" t="s">
        <v>3379</v>
      </c>
      <c r="H1540" s="17"/>
      <c r="I1540" s="115" t="str">
        <f t="shared" ca="1" si="236"/>
        <v>.</v>
      </c>
      <c r="J1540" s="16" t="s">
        <v>2856</v>
      </c>
      <c r="K1540" s="16" t="s">
        <v>1194</v>
      </c>
      <c r="L1540" s="16" t="s">
        <v>2857</v>
      </c>
      <c r="M1540" s="16" t="s">
        <v>1302</v>
      </c>
      <c r="N1540" s="15">
        <v>18</v>
      </c>
      <c r="O1540" s="15">
        <v>1983</v>
      </c>
      <c r="P1540" s="15">
        <v>7</v>
      </c>
      <c r="Q1540" s="16" t="s">
        <v>1893</v>
      </c>
      <c r="R1540" s="18" t="s">
        <v>2081</v>
      </c>
      <c r="S1540" s="54" t="s">
        <v>80</v>
      </c>
      <c r="T1540" s="54"/>
      <c r="U1540" s="69">
        <v>619</v>
      </c>
      <c r="V1540" s="45" t="str">
        <f t="shared" si="246"/>
        <v>フィリピンの労働力輸出について</v>
      </c>
      <c r="W1540" s="70"/>
      <c r="X1540" s="88">
        <v>1530</v>
      </c>
      <c r="Y1540" s="66"/>
      <c r="Z1540" s="16"/>
    </row>
    <row r="1541" spans="1:26" s="12" customFormat="1" ht="13.5" hidden="1" customHeight="1">
      <c r="A1541" s="18">
        <v>43</v>
      </c>
      <c r="B1541" s="15">
        <v>1983</v>
      </c>
      <c r="C1541" s="15">
        <v>12</v>
      </c>
      <c r="D1541" s="18">
        <v>6</v>
      </c>
      <c r="E1541" s="15">
        <v>624</v>
      </c>
      <c r="F1541" s="19" t="s">
        <v>2858</v>
      </c>
      <c r="G1541" s="16" t="s">
        <v>2869</v>
      </c>
      <c r="H1541" s="17"/>
      <c r="I1541" s="115" t="str">
        <f t="shared" ca="1" si="236"/>
        <v>.</v>
      </c>
      <c r="J1541" s="16" t="s">
        <v>2856</v>
      </c>
      <c r="K1541" s="16" t="s">
        <v>1194</v>
      </c>
      <c r="L1541" s="16" t="s">
        <v>2857</v>
      </c>
      <c r="M1541" s="16" t="s">
        <v>7078</v>
      </c>
      <c r="N1541" s="15">
        <v>18</v>
      </c>
      <c r="O1541" s="15">
        <v>1983</v>
      </c>
      <c r="P1541" s="15">
        <v>7</v>
      </c>
      <c r="Q1541" s="16" t="s">
        <v>1893</v>
      </c>
      <c r="R1541" s="18" t="s">
        <v>2081</v>
      </c>
      <c r="S1541" s="54" t="s">
        <v>80</v>
      </c>
      <c r="T1541" s="54"/>
      <c r="U1541" s="69">
        <v>619</v>
      </c>
      <c r="V1541" s="45" t="str">
        <f t="shared" si="246"/>
        <v>[概要]司会のまとめ</v>
      </c>
      <c r="W1541" s="70"/>
      <c r="X1541" s="88">
        <v>1531</v>
      </c>
      <c r="Y1541" s="66"/>
      <c r="Z1541" s="16"/>
    </row>
    <row r="1542" spans="1:26" s="12" customFormat="1" ht="13.5" hidden="1" customHeight="1">
      <c r="A1542" s="18">
        <v>43</v>
      </c>
      <c r="B1542" s="15">
        <v>1983</v>
      </c>
      <c r="C1542" s="15">
        <v>12</v>
      </c>
      <c r="D1542" s="18">
        <v>7</v>
      </c>
      <c r="E1542" s="15">
        <v>625</v>
      </c>
      <c r="F1542" s="18" t="s">
        <v>7030</v>
      </c>
      <c r="G1542" s="16" t="s">
        <v>4015</v>
      </c>
      <c r="H1542" s="17"/>
      <c r="I1542" s="115" t="str">
        <f t="shared" ca="1" si="236"/>
        <v>.</v>
      </c>
      <c r="J1542" s="21" t="s">
        <v>4013</v>
      </c>
      <c r="K1542" s="16" t="s">
        <v>1194</v>
      </c>
      <c r="L1542" s="16" t="s">
        <v>7004</v>
      </c>
      <c r="M1542" s="16" t="s">
        <v>7078</v>
      </c>
      <c r="N1542" s="15">
        <v>18</v>
      </c>
      <c r="O1542" s="15">
        <v>1983</v>
      </c>
      <c r="P1542" s="15">
        <v>7</v>
      </c>
      <c r="Q1542" s="16" t="s">
        <v>1893</v>
      </c>
      <c r="R1542" s="18" t="s">
        <v>2081</v>
      </c>
      <c r="S1542" s="54" t="s">
        <v>80</v>
      </c>
      <c r="T1542" s="54"/>
      <c r="U1542" s="69">
        <v>619</v>
      </c>
      <c r="V1542" s="45" t="str">
        <f t="shared" si="246"/>
        <v>つくられた都市と生活働態：司会のまとめ</v>
      </c>
      <c r="W1542" s="70"/>
      <c r="X1542" s="88">
        <v>1532</v>
      </c>
      <c r="Y1542" s="66"/>
      <c r="Z1542" s="16"/>
    </row>
    <row r="1543" spans="1:26" s="12" customFormat="1" ht="13.5" hidden="1" customHeight="1">
      <c r="A1543" s="18">
        <v>43</v>
      </c>
      <c r="B1543" s="15">
        <v>1983</v>
      </c>
      <c r="C1543" s="15">
        <v>12</v>
      </c>
      <c r="D1543" s="18">
        <v>7</v>
      </c>
      <c r="E1543" s="15">
        <v>625</v>
      </c>
      <c r="F1543" s="19" t="s">
        <v>4017</v>
      </c>
      <c r="G1543" s="16" t="s">
        <v>4018</v>
      </c>
      <c r="H1543" s="17" t="s">
        <v>4014</v>
      </c>
      <c r="I1543" s="115" t="str">
        <f t="shared" ca="1" si="236"/>
        <v>.</v>
      </c>
      <c r="J1543" s="21" t="s">
        <v>4013</v>
      </c>
      <c r="K1543" s="16" t="s">
        <v>1194</v>
      </c>
      <c r="L1543" s="16" t="s">
        <v>2918</v>
      </c>
      <c r="M1543" s="16" t="s">
        <v>1302</v>
      </c>
      <c r="N1543" s="15">
        <v>18</v>
      </c>
      <c r="O1543" s="15">
        <v>1983</v>
      </c>
      <c r="P1543" s="15">
        <v>7</v>
      </c>
      <c r="Q1543" s="16" t="s">
        <v>1893</v>
      </c>
      <c r="R1543" s="18" t="s">
        <v>2081</v>
      </c>
      <c r="S1543" s="54" t="s">
        <v>80</v>
      </c>
      <c r="T1543" s="54"/>
      <c r="U1543" s="69">
        <v>619</v>
      </c>
      <c r="V1543" s="45" t="str">
        <f t="shared" si="246"/>
        <v>つくられた都市と生活働態筑波研究学園都市における住民意識の変容</v>
      </c>
      <c r="W1543" s="70"/>
      <c r="X1543" s="88">
        <v>1533</v>
      </c>
      <c r="Y1543" s="66"/>
      <c r="Z1543" s="16"/>
    </row>
    <row r="1544" spans="1:26" s="12" customFormat="1" ht="13.5" hidden="1" customHeight="1">
      <c r="A1544" s="18">
        <v>43</v>
      </c>
      <c r="B1544" s="15">
        <v>1983</v>
      </c>
      <c r="C1544" s="15">
        <v>12</v>
      </c>
      <c r="D1544" s="18">
        <v>7</v>
      </c>
      <c r="E1544" s="15">
        <v>625</v>
      </c>
      <c r="F1544" s="19" t="s">
        <v>4019</v>
      </c>
      <c r="G1544" s="16" t="s">
        <v>4020</v>
      </c>
      <c r="H1544" s="17" t="s">
        <v>4014</v>
      </c>
      <c r="I1544" s="115" t="str">
        <f t="shared" ca="1" si="236"/>
        <v>.</v>
      </c>
      <c r="J1544" s="21" t="s">
        <v>4016</v>
      </c>
      <c r="K1544" s="16" t="s">
        <v>1194</v>
      </c>
      <c r="L1544" s="16" t="s">
        <v>2918</v>
      </c>
      <c r="M1544" s="16" t="s">
        <v>1302</v>
      </c>
      <c r="N1544" s="15">
        <v>18</v>
      </c>
      <c r="O1544" s="15">
        <v>1983</v>
      </c>
      <c r="P1544" s="15">
        <v>7</v>
      </c>
      <c r="Q1544" s="16" t="s">
        <v>1893</v>
      </c>
      <c r="R1544" s="18" t="s">
        <v>2081</v>
      </c>
      <c r="S1544" s="54" t="s">
        <v>80</v>
      </c>
      <c r="T1544" s="54"/>
      <c r="U1544" s="69">
        <v>619</v>
      </c>
      <c r="V1544" s="45" t="str">
        <f t="shared" si="246"/>
        <v>つくられた都市と生活働態多摩ニュータウンにおける生活環境の課題</v>
      </c>
      <c r="W1544" s="70"/>
      <c r="X1544" s="88">
        <v>1534</v>
      </c>
      <c r="Y1544" s="66"/>
      <c r="Z1544" s="16"/>
    </row>
    <row r="1545" spans="1:26" s="12" customFormat="1" ht="13.5" hidden="1" customHeight="1">
      <c r="A1545" s="18">
        <v>43</v>
      </c>
      <c r="B1545" s="15">
        <v>1983</v>
      </c>
      <c r="C1545" s="15">
        <v>12</v>
      </c>
      <c r="D1545" s="18">
        <v>7</v>
      </c>
      <c r="E1545" s="15">
        <v>625</v>
      </c>
      <c r="F1545" s="19" t="s">
        <v>4021</v>
      </c>
      <c r="G1545" s="16" t="s">
        <v>4022</v>
      </c>
      <c r="H1545" s="17" t="s">
        <v>4014</v>
      </c>
      <c r="I1545" s="115" t="str">
        <f t="shared" ca="1" si="236"/>
        <v>.</v>
      </c>
      <c r="J1545" s="21" t="s">
        <v>4013</v>
      </c>
      <c r="K1545" s="16" t="s">
        <v>1194</v>
      </c>
      <c r="L1545" s="16" t="s">
        <v>2918</v>
      </c>
      <c r="M1545" s="16" t="s">
        <v>1302</v>
      </c>
      <c r="N1545" s="15">
        <v>18</v>
      </c>
      <c r="O1545" s="15">
        <v>1983</v>
      </c>
      <c r="P1545" s="15">
        <v>7</v>
      </c>
      <c r="Q1545" s="16" t="s">
        <v>1893</v>
      </c>
      <c r="R1545" s="18" t="s">
        <v>2081</v>
      </c>
      <c r="S1545" s="54" t="s">
        <v>80</v>
      </c>
      <c r="T1545" s="54"/>
      <c r="U1545" s="69">
        <v>619</v>
      </c>
      <c r="V1545" s="45" t="str">
        <f t="shared" si="246"/>
        <v>つくられた都市と生活働態パプアニューギニア西州の州都ダルーに関する人類生態学的考察</v>
      </c>
      <c r="W1545" s="70"/>
      <c r="X1545" s="88">
        <v>1535</v>
      </c>
      <c r="Y1545" s="66"/>
      <c r="Z1545" s="16"/>
    </row>
    <row r="1546" spans="1:26" s="12" customFormat="1" ht="13.5" hidden="1" customHeight="1">
      <c r="A1546" s="18">
        <v>43</v>
      </c>
      <c r="B1546" s="15">
        <v>1983</v>
      </c>
      <c r="C1546" s="15">
        <v>12</v>
      </c>
      <c r="D1546" s="18">
        <v>7</v>
      </c>
      <c r="E1546" s="15">
        <v>625</v>
      </c>
      <c r="F1546" s="19" t="s">
        <v>4023</v>
      </c>
      <c r="G1546" s="16" t="s">
        <v>3979</v>
      </c>
      <c r="H1546" s="17" t="s">
        <v>4014</v>
      </c>
      <c r="I1546" s="115" t="str">
        <f t="shared" ca="1" si="236"/>
        <v>.</v>
      </c>
      <c r="J1546" s="21" t="s">
        <v>4013</v>
      </c>
      <c r="K1546" s="16" t="s">
        <v>1194</v>
      </c>
      <c r="L1546" s="16" t="s">
        <v>2918</v>
      </c>
      <c r="M1546" s="16" t="s">
        <v>1302</v>
      </c>
      <c r="N1546" s="15">
        <v>18</v>
      </c>
      <c r="O1546" s="15">
        <v>1983</v>
      </c>
      <c r="P1546" s="15">
        <v>7</v>
      </c>
      <c r="Q1546" s="16" t="s">
        <v>1893</v>
      </c>
      <c r="R1546" s="18" t="s">
        <v>2081</v>
      </c>
      <c r="S1546" s="54" t="s">
        <v>80</v>
      </c>
      <c r="T1546" s="54"/>
      <c r="U1546" s="69">
        <v>619</v>
      </c>
      <c r="V1546" s="45" t="str">
        <f t="shared" si="246"/>
        <v>つくられた都市と生活働態都市と人間性</v>
      </c>
      <c r="W1546" s="70"/>
      <c r="X1546" s="88">
        <v>1536</v>
      </c>
      <c r="Y1546" s="66"/>
      <c r="Z1546" s="16"/>
    </row>
    <row r="1547" spans="1:26" ht="13.5" hidden="1" customHeight="1">
      <c r="A1547" s="29">
        <f t="shared" ref="A1547:A1567" ca="1" si="248">IF(LEN($J1547)&gt;0,IF($J1547="●",K1547,OFFSET(A1547,IF(LEN(OFFSET(A1547,-1,0))&gt;=1,-1,-2),0)),"")</f>
        <v>43</v>
      </c>
      <c r="B1547" s="32">
        <f t="shared" ref="B1547:B1567" ca="1" si="249">IF(LEN($J1547)&gt;0,IF($J1547="●",N1547,OFFSET(B1547,IF(LEN(OFFSET(B1547,-1,0))&gt;=1,-1,-2),0)),"")</f>
        <v>1983</v>
      </c>
      <c r="C1547" s="32">
        <f t="shared" ref="C1547:C1567" ca="1" si="250">IF(LEN($J1547)&gt;0,IF($J1547="●",O1547,OFFSET(C1547,IF(LEN(OFFSET(C1547,-1,0))&gt;=1,-1,-2),0)),"")</f>
        <v>12</v>
      </c>
      <c r="D1547" s="28">
        <v>8</v>
      </c>
      <c r="E1547" s="32">
        <f t="shared" ref="E1547:E1567" ca="1" si="251">IF(LEN($J1547)&gt;0,IF($J1547="●",U1547,IF(LEN(D1547)&gt;0,U1547+D1547-1,"")),"")</f>
        <v>626</v>
      </c>
      <c r="F1547" s="28" t="str">
        <f>IF(RIGHT(L1547,1)=$W$24,"",M1547&amp;$W$25)&amp;J1547&amp;$W$22&amp;K1547&amp;IF(AND(LEN(N1547)&gt;0,LEN(N1547)&lt;4)," 第"&amp;N1547&amp;$W$21,N1547)&amp;$W$23&amp;O1547&amp;"/"&amp;P1547&amp;IF(RIGHT(L1547,1)=$W$24,"/"&amp;Q1547,"")&amp;"、"&amp;S1547&amp;"、"&amp;R1547&amp;IF(LEN(H1547)&gt;0,$W$27&amp;H1547,"")&amp;IF(RIGHT(L1547,1)=$W$24,"",$W$26)</f>
        <v>開催記(大会．全 第18回　1983/7、工業技術院筑波研究センター共用講堂、つくば市)</v>
      </c>
      <c r="G1547" s="40" t="s">
        <v>788</v>
      </c>
      <c r="H1547" s="41" t="s">
        <v>2820</v>
      </c>
      <c r="I1547" s="115" t="str">
        <f t="shared" ca="1" si="236"/>
        <v>.</v>
      </c>
      <c r="J1547" s="40" t="s">
        <v>252</v>
      </c>
      <c r="K1547" s="40" t="s">
        <v>1194</v>
      </c>
      <c r="L1547" s="40" t="s">
        <v>6949</v>
      </c>
      <c r="M1547" s="40" t="s">
        <v>313</v>
      </c>
      <c r="N1547" s="47">
        <v>18</v>
      </c>
      <c r="O1547" s="47">
        <v>1983</v>
      </c>
      <c r="P1547" s="47">
        <v>7</v>
      </c>
      <c r="Q1547" s="40" t="s">
        <v>1893</v>
      </c>
      <c r="R1547" s="40" t="s">
        <v>2081</v>
      </c>
      <c r="S1547" s="48" t="s">
        <v>80</v>
      </c>
      <c r="T1547" s="48"/>
      <c r="U1547" s="31">
        <f t="shared" ref="U1547:U1567" ca="1" si="252">IF(LEN($J1547)&gt;0,IF($J1547="●",Q1547,OFFSET(U1547,IF(LEN(OFFSET(U1547,-1,0))&gt;=1,-1,-2),0)),"")</f>
        <v>619</v>
      </c>
      <c r="V1547" s="45" t="str">
        <f t="shared" si="246"/>
        <v>開催記(大会．全 第18回　1983/7、工業技術院筑波研究センター共用講堂、つくば市)</v>
      </c>
      <c r="W1547" s="51"/>
      <c r="X1547" s="88">
        <v>1537</v>
      </c>
      <c r="Y1547" s="65"/>
      <c r="Z1547" s="46"/>
    </row>
    <row r="1548" spans="1:26" ht="13.5" hidden="1" customHeight="1">
      <c r="A1548" s="29">
        <f t="shared" ca="1" si="248"/>
        <v>43</v>
      </c>
      <c r="B1548" s="32">
        <f t="shared" ca="1" si="249"/>
        <v>1983</v>
      </c>
      <c r="C1548" s="32">
        <f t="shared" ca="1" si="250"/>
        <v>12</v>
      </c>
      <c r="D1548" s="28">
        <v>8</v>
      </c>
      <c r="E1548" s="32">
        <f t="shared" ca="1" si="251"/>
        <v>626</v>
      </c>
      <c r="F1548" s="40" t="s">
        <v>703</v>
      </c>
      <c r="G1548" s="40" t="s">
        <v>82</v>
      </c>
      <c r="H1548" s="43"/>
      <c r="I1548" s="115" t="str">
        <f t="shared" ref="I1548:I1611" ca="1" si="253">IF(OR($S$1,IF($N$2,OFFSET($O$2,0,ISERROR(FIND($F$2,OFFSET($G1548,0,$T$2)))+$S$2),0)+IF($N$3,OFFSET($O$3,0,ISERROR(FIND($F$3,OFFSET($G1548,0,$T$3)))+$S$3),0)+IF($N$4,OFFSET($O$4,0,ISERROR(FIND($F$4,OFFSET($G1548,0,$T$4)))+$S$4),0)+IF($N$5,OFFSET($O$5,0,ISERROR(FIND($F$5,OFFSET($G1548,0,$T$5)))+$S$5),0)+IF($N$6,OFFSET($O$6,0,ISERROR(FIND($F$6,OFFSET($G1548,0,$T$6)))+$S$6),0)+IF($N$7,OFFSET($O$7,0,ISERROR(FIND($F$7,OFFSET($G1548,0,$T$7)))+$S$7),0)+IF($N$8,OFFSET($O$8,0,ISERROR(FIND($F$8,OFFSET($G1548,0,$T$8)))+$S$8),0)&gt;$Y$1),$W$28,$W$29)</f>
        <v>.</v>
      </c>
      <c r="J1548" s="40" t="s">
        <v>252</v>
      </c>
      <c r="K1548" s="40" t="s">
        <v>1194</v>
      </c>
      <c r="L1548" s="40" t="s">
        <v>313</v>
      </c>
      <c r="M1548" s="40" t="s">
        <v>7586</v>
      </c>
      <c r="N1548" s="47">
        <v>18</v>
      </c>
      <c r="O1548" s="47">
        <v>1983</v>
      </c>
      <c r="P1548" s="47">
        <v>7</v>
      </c>
      <c r="Q1548" s="40" t="s">
        <v>1893</v>
      </c>
      <c r="R1548" s="40" t="s">
        <v>2081</v>
      </c>
      <c r="S1548" s="48" t="s">
        <v>80</v>
      </c>
      <c r="T1548" s="48"/>
      <c r="U1548" s="31">
        <f t="shared" ca="1" si="252"/>
        <v>619</v>
      </c>
      <c r="V1548" s="45" t="str">
        <f t="shared" si="246"/>
        <v>大会をお世話して</v>
      </c>
      <c r="W1548" s="51"/>
      <c r="X1548" s="88">
        <v>1538</v>
      </c>
      <c r="Y1548" s="65"/>
      <c r="Z1548" s="46"/>
    </row>
    <row r="1549" spans="1:26" ht="13.5" hidden="1" customHeight="1">
      <c r="A1549" s="29">
        <f t="shared" ca="1" si="248"/>
        <v>43</v>
      </c>
      <c r="B1549" s="32">
        <f t="shared" ca="1" si="249"/>
        <v>1983</v>
      </c>
      <c r="C1549" s="32">
        <f t="shared" ca="1" si="250"/>
        <v>12</v>
      </c>
      <c r="D1549" s="28">
        <v>8</v>
      </c>
      <c r="E1549" s="32">
        <f t="shared" ca="1" si="251"/>
        <v>626</v>
      </c>
      <c r="F1549" s="40" t="s">
        <v>83</v>
      </c>
      <c r="G1549" s="40" t="s">
        <v>84</v>
      </c>
      <c r="H1549" s="43"/>
      <c r="I1549" s="115" t="str">
        <f t="shared" ca="1" si="253"/>
        <v>.</v>
      </c>
      <c r="J1549" s="40" t="s">
        <v>252</v>
      </c>
      <c r="K1549" s="40" t="s">
        <v>1194</v>
      </c>
      <c r="L1549" s="40" t="s">
        <v>313</v>
      </c>
      <c r="M1549" s="40" t="s">
        <v>7616</v>
      </c>
      <c r="N1549" s="47">
        <v>18</v>
      </c>
      <c r="O1549" s="47">
        <v>1983</v>
      </c>
      <c r="P1549" s="47">
        <v>7</v>
      </c>
      <c r="Q1549" s="40" t="s">
        <v>1893</v>
      </c>
      <c r="R1549" s="40" t="s">
        <v>2081</v>
      </c>
      <c r="S1549" s="48" t="s">
        <v>80</v>
      </c>
      <c r="T1549" s="48"/>
      <c r="U1549" s="31">
        <f t="shared" ca="1" si="252"/>
        <v>619</v>
      </c>
      <c r="V1549" s="45" t="str">
        <f t="shared" si="246"/>
        <v>大会管見記</v>
      </c>
      <c r="W1549" s="51"/>
      <c r="X1549" s="88">
        <v>1539</v>
      </c>
      <c r="Y1549" s="65"/>
      <c r="Z1549" s="46"/>
    </row>
    <row r="1550" spans="1:26" ht="13.5" hidden="1" customHeight="1">
      <c r="A1550" s="29">
        <f t="shared" ca="1" si="248"/>
        <v>43</v>
      </c>
      <c r="B1550" s="32">
        <f t="shared" ca="1" si="249"/>
        <v>1983</v>
      </c>
      <c r="C1550" s="32">
        <f t="shared" ca="1" si="250"/>
        <v>12</v>
      </c>
      <c r="D1550" s="28">
        <v>9</v>
      </c>
      <c r="E1550" s="32">
        <f t="shared" ca="1" si="251"/>
        <v>627</v>
      </c>
      <c r="F1550" s="28" t="str">
        <f>"J.H.E.（Vol."&amp;N1550&amp;" No."&amp;O1550&amp;", "&amp;P1550&amp;"/"&amp;Q1550&amp;"）"</f>
        <v>J.H.E.（Vol.10 No.1, 1981/9）</v>
      </c>
      <c r="G1550" s="40"/>
      <c r="H1550" s="43"/>
      <c r="I1550" s="115" t="str">
        <f t="shared" ca="1" si="253"/>
        <v>.</v>
      </c>
      <c r="J1550" s="40" t="s">
        <v>7111</v>
      </c>
      <c r="K1550" s="40" t="s">
        <v>1199</v>
      </c>
      <c r="L1550" s="40" t="s">
        <v>1921</v>
      </c>
      <c r="M1550" s="40" t="s">
        <v>7108</v>
      </c>
      <c r="N1550" s="47">
        <v>10</v>
      </c>
      <c r="O1550" s="47">
        <v>1</v>
      </c>
      <c r="P1550" s="47">
        <v>1981</v>
      </c>
      <c r="Q1550" s="40" t="s">
        <v>1249</v>
      </c>
      <c r="R1550" s="40"/>
      <c r="S1550" s="48"/>
      <c r="T1550" s="48"/>
      <c r="U1550" s="31">
        <f t="shared" ca="1" si="252"/>
        <v>619</v>
      </c>
      <c r="V1550" s="45" t="str">
        <f t="shared" si="246"/>
        <v>J.H.E.（Vol.10 No.1, 1981/9）</v>
      </c>
      <c r="W1550" s="51"/>
      <c r="X1550" s="88">
        <v>1540</v>
      </c>
      <c r="Y1550" s="65"/>
      <c r="Z1550" s="46"/>
    </row>
    <row r="1551" spans="1:26" ht="13.5" hidden="1" customHeight="1">
      <c r="A1551" s="29">
        <f t="shared" ca="1" si="248"/>
        <v>43</v>
      </c>
      <c r="B1551" s="32">
        <f t="shared" ca="1" si="249"/>
        <v>1983</v>
      </c>
      <c r="C1551" s="32">
        <f t="shared" ca="1" si="250"/>
        <v>12</v>
      </c>
      <c r="D1551" s="28">
        <v>10</v>
      </c>
      <c r="E1551" s="32">
        <f t="shared" ca="1" si="251"/>
        <v>628</v>
      </c>
      <c r="F1551" s="28" t="str">
        <f>"J.H.E.（Vol."&amp;N1551&amp;" No."&amp;O1551&amp;", "&amp;P1551&amp;"/"&amp;Q1551&amp;"）"</f>
        <v>J.H.E.（Vol.10 No.2, 1981/12）</v>
      </c>
      <c r="G1551" s="40"/>
      <c r="H1551" s="43"/>
      <c r="I1551" s="115" t="str">
        <f t="shared" ca="1" si="253"/>
        <v>.</v>
      </c>
      <c r="J1551" s="40" t="s">
        <v>7111</v>
      </c>
      <c r="K1551" s="40" t="s">
        <v>1199</v>
      </c>
      <c r="L1551" s="40" t="s">
        <v>1921</v>
      </c>
      <c r="M1551" s="40" t="s">
        <v>7108</v>
      </c>
      <c r="N1551" s="47">
        <v>10</v>
      </c>
      <c r="O1551" s="47">
        <v>2</v>
      </c>
      <c r="P1551" s="47">
        <v>1981</v>
      </c>
      <c r="Q1551" s="40" t="s">
        <v>1330</v>
      </c>
      <c r="R1551" s="40"/>
      <c r="S1551" s="48"/>
      <c r="T1551" s="48"/>
      <c r="U1551" s="31">
        <f t="shared" ca="1" si="252"/>
        <v>619</v>
      </c>
      <c r="V1551" s="45" t="str">
        <f t="shared" si="246"/>
        <v>J.H.E.（Vol.10 No.2, 1981/12）</v>
      </c>
      <c r="W1551" s="51"/>
      <c r="X1551" s="88">
        <v>1541</v>
      </c>
      <c r="Y1551" s="65"/>
      <c r="Z1551" s="46"/>
    </row>
    <row r="1552" spans="1:26" ht="13.5" hidden="1" customHeight="1">
      <c r="A1552" s="29">
        <f t="shared" ca="1" si="248"/>
        <v>43</v>
      </c>
      <c r="B1552" s="32">
        <f t="shared" ca="1" si="249"/>
        <v>1983</v>
      </c>
      <c r="C1552" s="32">
        <f t="shared" ca="1" si="250"/>
        <v>12</v>
      </c>
      <c r="D1552" s="28">
        <v>12</v>
      </c>
      <c r="E1552" s="32">
        <f t="shared" ca="1" si="251"/>
        <v>630</v>
      </c>
      <c r="F1552" s="40" t="s">
        <v>85</v>
      </c>
      <c r="G1552" s="40" t="s">
        <v>86</v>
      </c>
      <c r="H1552" s="43"/>
      <c r="I1552" s="115" t="str">
        <f t="shared" ca="1" si="253"/>
        <v>.</v>
      </c>
      <c r="J1552" s="40" t="s">
        <v>1700</v>
      </c>
      <c r="K1552" s="40" t="s">
        <v>1300</v>
      </c>
      <c r="L1552" s="43"/>
      <c r="M1552" s="40"/>
      <c r="N1552" s="47"/>
      <c r="O1552" s="47"/>
      <c r="P1552" s="47"/>
      <c r="Q1552" s="40"/>
      <c r="R1552" s="40"/>
      <c r="S1552" s="48"/>
      <c r="T1552" s="48"/>
      <c r="U1552" s="31">
        <f t="shared" ca="1" si="252"/>
        <v>619</v>
      </c>
      <c r="V1552" s="45" t="str">
        <f t="shared" si="246"/>
        <v>地域労働衛生講座</v>
      </c>
      <c r="W1552" s="51"/>
      <c r="X1552" s="88">
        <v>1542</v>
      </c>
      <c r="Y1552" s="65"/>
      <c r="Z1552" s="46"/>
    </row>
    <row r="1553" spans="1:26" ht="13.5" hidden="1" customHeight="1">
      <c r="A1553" s="29">
        <f t="shared" ca="1" si="248"/>
        <v>43</v>
      </c>
      <c r="B1553" s="32">
        <f t="shared" ca="1" si="249"/>
        <v>1983</v>
      </c>
      <c r="C1553" s="32">
        <f t="shared" ca="1" si="250"/>
        <v>12</v>
      </c>
      <c r="D1553" s="28">
        <v>12</v>
      </c>
      <c r="E1553" s="32">
        <f t="shared" ca="1" si="251"/>
        <v>630</v>
      </c>
      <c r="F1553" s="40" t="s">
        <v>87</v>
      </c>
      <c r="G1553" s="40"/>
      <c r="H1553" s="43"/>
      <c r="I1553" s="115" t="str">
        <f t="shared" ca="1" si="253"/>
        <v>.</v>
      </c>
      <c r="J1553" s="40" t="s">
        <v>7111</v>
      </c>
      <c r="K1553" s="40" t="s">
        <v>1199</v>
      </c>
      <c r="L1553" s="40" t="s">
        <v>1299</v>
      </c>
      <c r="M1553" s="40"/>
      <c r="N1553" s="47"/>
      <c r="O1553" s="47"/>
      <c r="P1553" s="47"/>
      <c r="Q1553" s="40"/>
      <c r="R1553" s="40"/>
      <c r="S1553" s="48"/>
      <c r="T1553" s="48"/>
      <c r="U1553" s="31">
        <f t="shared" ca="1" si="252"/>
        <v>619</v>
      </c>
      <c r="V1553" s="45" t="str">
        <f t="shared" si="246"/>
        <v>JHE1982年度刊行助成金の報告</v>
      </c>
      <c r="W1553" s="51"/>
      <c r="X1553" s="88">
        <v>1543</v>
      </c>
      <c r="Y1553" s="65"/>
      <c r="Z1553" s="46"/>
    </row>
    <row r="1554" spans="1:26" ht="13.5" hidden="1" customHeight="1">
      <c r="A1554" s="29">
        <f t="shared" ca="1" si="248"/>
        <v>43</v>
      </c>
      <c r="B1554" s="32">
        <f t="shared" ca="1" si="249"/>
        <v>1983</v>
      </c>
      <c r="C1554" s="32">
        <f t="shared" ca="1" si="250"/>
        <v>12</v>
      </c>
      <c r="D1554" s="28">
        <v>12</v>
      </c>
      <c r="E1554" s="32">
        <f t="shared" ca="1" si="251"/>
        <v>630</v>
      </c>
      <c r="F1554" s="40" t="s">
        <v>2352</v>
      </c>
      <c r="G1554" s="40"/>
      <c r="H1554" s="43"/>
      <c r="I1554" s="115" t="str">
        <f t="shared" ca="1" si="253"/>
        <v>.</v>
      </c>
      <c r="J1554" s="40" t="s">
        <v>7111</v>
      </c>
      <c r="K1554" s="40" t="s">
        <v>2762</v>
      </c>
      <c r="L1554" s="40" t="s">
        <v>1436</v>
      </c>
      <c r="M1554" s="40" t="s">
        <v>7631</v>
      </c>
      <c r="N1554" s="47"/>
      <c r="O1554" s="47"/>
      <c r="P1554" s="47"/>
      <c r="Q1554" s="40"/>
      <c r="R1554" s="40"/>
      <c r="S1554" s="48" t="s">
        <v>2762</v>
      </c>
      <c r="T1554" s="48"/>
      <c r="U1554" s="31">
        <f t="shared" ca="1" si="252"/>
        <v>619</v>
      </c>
      <c r="V1554" s="45" t="str">
        <f t="shared" si="246"/>
        <v>訂正</v>
      </c>
      <c r="W1554" s="51"/>
      <c r="X1554" s="88">
        <v>1544</v>
      </c>
      <c r="Y1554" s="65"/>
      <c r="Z1554" s="46"/>
    </row>
    <row r="1555" spans="1:26" ht="13.5" hidden="1" customHeight="1">
      <c r="A1555" s="29">
        <f t="shared" ca="1" si="248"/>
        <v>43</v>
      </c>
      <c r="B1555" s="32">
        <f t="shared" ca="1" si="249"/>
        <v>1983</v>
      </c>
      <c r="C1555" s="32">
        <f t="shared" ca="1" si="250"/>
        <v>12</v>
      </c>
      <c r="D1555" s="28">
        <v>12</v>
      </c>
      <c r="E1555" s="32">
        <f t="shared" ca="1" si="251"/>
        <v>630</v>
      </c>
      <c r="F1555" s="40" t="s">
        <v>1289</v>
      </c>
      <c r="G1555" s="40"/>
      <c r="H1555" s="43"/>
      <c r="I1555" s="115" t="str">
        <f t="shared" ca="1" si="253"/>
        <v>.</v>
      </c>
      <c r="J1555" s="40" t="s">
        <v>7111</v>
      </c>
      <c r="K1555" s="40" t="s">
        <v>2762</v>
      </c>
      <c r="L1555" s="40" t="s">
        <v>2724</v>
      </c>
      <c r="M1555" s="40"/>
      <c r="N1555" s="47"/>
      <c r="O1555" s="47"/>
      <c r="P1555" s="47"/>
      <c r="Q1555" s="40"/>
      <c r="R1555" s="40"/>
      <c r="S1555" s="48"/>
      <c r="T1555" s="48"/>
      <c r="U1555" s="31">
        <f t="shared" ca="1" si="252"/>
        <v>619</v>
      </c>
      <c r="V1555" s="45" t="str">
        <f t="shared" si="246"/>
        <v>編集後記</v>
      </c>
      <c r="W1555" s="51"/>
      <c r="X1555" s="88">
        <v>1545</v>
      </c>
      <c r="Y1555" s="65"/>
      <c r="Z1555" s="46"/>
    </row>
    <row r="1556" spans="1:26" ht="13.5" hidden="1" customHeight="1">
      <c r="A1556" s="29" t="str">
        <f t="shared" ca="1" si="248"/>
        <v>44</v>
      </c>
      <c r="B1556" s="32">
        <f t="shared" ca="1" si="249"/>
        <v>1984</v>
      </c>
      <c r="C1556" s="32">
        <f t="shared" ca="1" si="250"/>
        <v>4</v>
      </c>
      <c r="D1556" s="28">
        <v>0</v>
      </c>
      <c r="E1556" s="32" t="str">
        <f t="shared" ca="1" si="251"/>
        <v>631</v>
      </c>
      <c r="F1556" s="28" t="str">
        <f ca="1">$W$11&amp;$A1556&amp;$W$12&amp;B1556&amp;$W$13&amp;TEXT($C1556,"00")&amp;$W$14&amp;TEXT($P1556,"00")&amp;IF(LEN(U1556)&gt;=1,$W$15&amp;$U1556&amp;$W$16,"")&amp;$W$17&amp;$H1556</f>
        <v>第44号1984年04/01[631]:自覚症状の意味論／西地9回／東地14</v>
      </c>
      <c r="G1556" s="40"/>
      <c r="H1556" s="43" t="s">
        <v>6874</v>
      </c>
      <c r="I1556" s="115" t="str">
        <f t="shared" ca="1" si="253"/>
        <v>.</v>
      </c>
      <c r="J1556" s="40" t="s">
        <v>1179</v>
      </c>
      <c r="K1556" s="40" t="s">
        <v>1260</v>
      </c>
      <c r="L1556" s="43"/>
      <c r="M1556" s="40"/>
      <c r="N1556" s="47">
        <v>1984</v>
      </c>
      <c r="O1556" s="47">
        <v>4</v>
      </c>
      <c r="P1556" s="47">
        <v>1</v>
      </c>
      <c r="Q1556" s="40" t="s">
        <v>88</v>
      </c>
      <c r="R1556" s="40"/>
      <c r="S1556" s="48"/>
      <c r="T1556" s="48"/>
      <c r="U1556" s="31" t="str">
        <f t="shared" ca="1" si="252"/>
        <v>631</v>
      </c>
      <c r="V1556" s="45" t="str">
        <f t="shared" ca="1" si="246"/>
        <v>自覚症状の意味論／西地9回／東地14第44号1984年04/01[631]:自覚症状の意味論／西地9回／東地14</v>
      </c>
      <c r="W1556" s="51"/>
      <c r="X1556" s="88">
        <v>1546</v>
      </c>
      <c r="Y1556" s="65"/>
      <c r="Z1556" s="46"/>
    </row>
    <row r="1557" spans="1:26" ht="13.5" hidden="1" customHeight="1">
      <c r="A1557" s="29" t="str">
        <f t="shared" ca="1" si="248"/>
        <v>44</v>
      </c>
      <c r="B1557" s="32">
        <f t="shared" ca="1" si="249"/>
        <v>1984</v>
      </c>
      <c r="C1557" s="32">
        <f t="shared" ca="1" si="250"/>
        <v>4</v>
      </c>
      <c r="D1557" s="28">
        <v>1</v>
      </c>
      <c r="E1557" s="32">
        <f t="shared" ca="1" si="251"/>
        <v>631</v>
      </c>
      <c r="F1557" s="40" t="s">
        <v>89</v>
      </c>
      <c r="G1557" s="40" t="s">
        <v>90</v>
      </c>
      <c r="H1557" s="43" t="s">
        <v>7129</v>
      </c>
      <c r="I1557" s="115" t="str">
        <f t="shared" ca="1" si="253"/>
        <v>.</v>
      </c>
      <c r="J1557" s="40" t="s">
        <v>7205</v>
      </c>
      <c r="K1557" s="40"/>
      <c r="L1557" s="43"/>
      <c r="M1557" s="40" t="s">
        <v>2303</v>
      </c>
      <c r="N1557" s="47"/>
      <c r="O1557" s="47"/>
      <c r="P1557" s="47"/>
      <c r="Q1557" s="40"/>
      <c r="R1557" s="40"/>
      <c r="S1557" s="48"/>
      <c r="T1557" s="48"/>
      <c r="U1557" s="31" t="str">
        <f t="shared" ca="1" si="252"/>
        <v>631</v>
      </c>
      <c r="V1557" s="45" t="str">
        <f t="shared" si="246"/>
        <v>方法自覚症状の意味論</v>
      </c>
      <c r="W1557" s="51"/>
      <c r="X1557" s="88">
        <v>1547</v>
      </c>
      <c r="Y1557" s="65"/>
      <c r="Z1557" s="46"/>
    </row>
    <row r="1558" spans="1:26" ht="13.5" hidden="1" customHeight="1">
      <c r="A1558" s="29" t="str">
        <f t="shared" ca="1" si="248"/>
        <v>44</v>
      </c>
      <c r="B1558" s="32">
        <f t="shared" ca="1" si="249"/>
        <v>1984</v>
      </c>
      <c r="C1558" s="32">
        <f t="shared" ca="1" si="250"/>
        <v>4</v>
      </c>
      <c r="D1558" s="28">
        <v>2</v>
      </c>
      <c r="E1558" s="32">
        <f t="shared" ca="1" si="251"/>
        <v>632</v>
      </c>
      <c r="F1558" s="40" t="s">
        <v>2392</v>
      </c>
      <c r="G1558" s="40" t="s">
        <v>91</v>
      </c>
      <c r="H1558" s="43" t="s">
        <v>7153</v>
      </c>
      <c r="I1558" s="115" t="str">
        <f t="shared" ca="1" si="253"/>
        <v>.</v>
      </c>
      <c r="J1558" s="40" t="s">
        <v>7205</v>
      </c>
      <c r="K1558" s="40"/>
      <c r="L1558" s="43" t="s">
        <v>2008</v>
      </c>
      <c r="M1558" s="40"/>
      <c r="N1558" s="47"/>
      <c r="O1558" s="47"/>
      <c r="P1558" s="47"/>
      <c r="Q1558" s="40"/>
      <c r="R1558" s="40"/>
      <c r="S1558" s="48"/>
      <c r="T1558" s="48"/>
      <c r="U1558" s="31" t="str">
        <f t="shared" ca="1" si="252"/>
        <v>631</v>
      </c>
      <c r="V1558" s="45" t="str">
        <f t="shared" si="246"/>
        <v>？働態の窓</v>
      </c>
      <c r="W1558" s="51"/>
      <c r="X1558" s="88">
        <v>1548</v>
      </c>
      <c r="Y1558" s="65"/>
      <c r="Z1558" s="46"/>
    </row>
    <row r="1559" spans="1:26" ht="13.5" hidden="1" customHeight="1">
      <c r="A1559" s="29" t="str">
        <f t="shared" ca="1" si="248"/>
        <v>44</v>
      </c>
      <c r="B1559" s="32">
        <f t="shared" ca="1" si="249"/>
        <v>1984</v>
      </c>
      <c r="C1559" s="32">
        <f t="shared" ca="1" si="250"/>
        <v>4</v>
      </c>
      <c r="D1559" s="28">
        <v>3</v>
      </c>
      <c r="E1559" s="32">
        <f t="shared" ca="1" si="251"/>
        <v>633</v>
      </c>
      <c r="F1559" s="40" t="s">
        <v>92</v>
      </c>
      <c r="G1559" s="40" t="s">
        <v>93</v>
      </c>
      <c r="H1559" s="43" t="s">
        <v>7167</v>
      </c>
      <c r="I1559" s="115" t="str">
        <f t="shared" ca="1" si="253"/>
        <v>.</v>
      </c>
      <c r="J1559" s="40" t="s">
        <v>7205</v>
      </c>
      <c r="K1559" s="40"/>
      <c r="L1559" s="43" t="s">
        <v>810</v>
      </c>
      <c r="M1559" s="40"/>
      <c r="N1559" s="47"/>
      <c r="O1559" s="47"/>
      <c r="P1559" s="47"/>
      <c r="Q1559" s="40"/>
      <c r="R1559" s="40"/>
      <c r="S1559" s="48"/>
      <c r="T1559" s="48"/>
      <c r="U1559" s="31" t="str">
        <f t="shared" ca="1" si="252"/>
        <v>631</v>
      </c>
      <c r="V1559" s="45" t="str">
        <f t="shared" si="246"/>
        <v>技能技を育むもの</v>
      </c>
      <c r="W1559" s="51"/>
      <c r="X1559" s="88">
        <v>1549</v>
      </c>
      <c r="Y1559" s="65"/>
      <c r="Z1559" s="46"/>
    </row>
    <row r="1560" spans="1:26" ht="13.5" hidden="1" customHeight="1">
      <c r="A1560" s="29" t="str">
        <f t="shared" ca="1" si="248"/>
        <v>44</v>
      </c>
      <c r="B1560" s="32">
        <f t="shared" ca="1" si="249"/>
        <v>1984</v>
      </c>
      <c r="C1560" s="32">
        <f t="shared" ca="1" si="250"/>
        <v>4</v>
      </c>
      <c r="D1560" s="28">
        <v>4</v>
      </c>
      <c r="E1560" s="32">
        <f t="shared" ca="1" si="251"/>
        <v>634</v>
      </c>
      <c r="F1560" s="28" t="str">
        <f>IF(RIGHT(L1560,1)=$W$24,"",M1560&amp;$W$25)&amp;J1560&amp;$W$22&amp;K1560&amp;IF(AND(LEN(N1560)&gt;0,LEN(N1560)&lt;4)," 第"&amp;N1560&amp;$W$21,N1560)&amp;$W$23&amp;O1560&amp;"/"&amp;P1560&amp;IF(RIGHT(L1560,1)=$W$24,"/"&amp;Q1560,"")&amp;"、"&amp;S1560&amp;"、"&amp;R1560&amp;IF(LEN(H1560)&gt;0,$W$27&amp;H1560,"")&amp;IF(RIGHT(L1560,1)=$W$24,"",$W$26)</f>
        <v>研修・催事．夏季　1984/7/29-30、東洋工業、宮島/ロボットと鹿と</v>
      </c>
      <c r="G1560" s="40" t="s">
        <v>94</v>
      </c>
      <c r="H1560" s="43" t="s">
        <v>6950</v>
      </c>
      <c r="I1560" s="115" t="str">
        <f t="shared" ca="1" si="253"/>
        <v>.</v>
      </c>
      <c r="J1560" s="40" t="s">
        <v>7780</v>
      </c>
      <c r="K1560" s="40" t="s">
        <v>2165</v>
      </c>
      <c r="L1560" s="40" t="s">
        <v>7012</v>
      </c>
      <c r="M1560" s="40" t="s">
        <v>313</v>
      </c>
      <c r="N1560" s="47"/>
      <c r="O1560" s="47">
        <v>1984</v>
      </c>
      <c r="P1560" s="47">
        <v>7</v>
      </c>
      <c r="Q1560" s="40" t="s">
        <v>1156</v>
      </c>
      <c r="R1560" s="40" t="s">
        <v>111</v>
      </c>
      <c r="S1560" s="48" t="s">
        <v>112</v>
      </c>
      <c r="T1560" s="48"/>
      <c r="U1560" s="31" t="str">
        <f t="shared" ca="1" si="252"/>
        <v>631</v>
      </c>
      <c r="V1560" s="45" t="str">
        <f t="shared" si="246"/>
        <v>ロボットと鹿と研修・催事．夏季　1984/7/29-30、東洋工業、宮島/ロボットと鹿と</v>
      </c>
      <c r="W1560" s="51"/>
      <c r="X1560" s="88">
        <v>1550</v>
      </c>
      <c r="Y1560" s="65"/>
      <c r="Z1560" s="46"/>
    </row>
    <row r="1561" spans="1:26" ht="13.5" hidden="1" customHeight="1">
      <c r="A1561" s="29" t="str">
        <f t="shared" ca="1" si="248"/>
        <v>44</v>
      </c>
      <c r="B1561" s="32">
        <f t="shared" ca="1" si="249"/>
        <v>1984</v>
      </c>
      <c r="C1561" s="32">
        <f t="shared" ca="1" si="250"/>
        <v>4</v>
      </c>
      <c r="D1561" s="28">
        <v>5</v>
      </c>
      <c r="E1561" s="32">
        <f t="shared" ca="1" si="251"/>
        <v>635</v>
      </c>
      <c r="F1561" s="28" t="str">
        <f>IF(RIGHT(L1561,1)=$W$24,"",M1561&amp;$W$25)&amp;J1561&amp;$W$22&amp;K1561&amp;IF(AND(LEN(N1561)&gt;0,LEN(N1561)&lt;4)," 第"&amp;N1561&amp;$W$21,N1561)&amp;$W$23&amp;O1561&amp;"/"&amp;P1561&amp;IF(RIGHT(L1561,1)=$W$24,"/"&amp;Q1561,"")&amp;"、"&amp;S1561&amp;"、"&amp;R1561&amp;IF(LEN(H1561)&gt;0,$W$27&amp;H1561,"")&amp;IF(RIGHT(L1561,1)=$W$24,"",$W$26)</f>
        <v>大会．西 第9回　1983/12/2-3、長崎大学医学部、長崎市</v>
      </c>
      <c r="G1561" s="40" t="s">
        <v>29</v>
      </c>
      <c r="H1561" s="41" t="s">
        <v>2820</v>
      </c>
      <c r="I1561" s="115" t="str">
        <f t="shared" ca="1" si="253"/>
        <v>.</v>
      </c>
      <c r="J1561" s="40" t="s">
        <v>252</v>
      </c>
      <c r="K1561" s="40" t="s">
        <v>1769</v>
      </c>
      <c r="L1561" s="40" t="s">
        <v>6942</v>
      </c>
      <c r="M1561" s="40" t="s">
        <v>2742</v>
      </c>
      <c r="N1561" s="15">
        <v>9</v>
      </c>
      <c r="O1561" s="15">
        <v>1983</v>
      </c>
      <c r="P1561" s="15">
        <v>12</v>
      </c>
      <c r="Q1561" s="40" t="s">
        <v>1894</v>
      </c>
      <c r="R1561" s="40" t="s">
        <v>1553</v>
      </c>
      <c r="S1561" s="48" t="s">
        <v>1554</v>
      </c>
      <c r="T1561" s="48"/>
      <c r="U1561" s="31" t="str">
        <f t="shared" ca="1" si="252"/>
        <v>631</v>
      </c>
      <c r="V1561" s="45" t="str">
        <f t="shared" si="246"/>
        <v>大会．西 第9回　1983/12/2-3、長崎大学医学部、長崎市</v>
      </c>
      <c r="W1561" s="51"/>
      <c r="X1561" s="88">
        <v>1551</v>
      </c>
      <c r="Y1561" s="65"/>
      <c r="Z1561" s="46"/>
    </row>
    <row r="1562" spans="1:26" ht="13.5" hidden="1" customHeight="1">
      <c r="A1562" s="29" t="str">
        <f t="shared" ca="1" si="248"/>
        <v>44</v>
      </c>
      <c r="B1562" s="32">
        <f t="shared" ca="1" si="249"/>
        <v>1984</v>
      </c>
      <c r="C1562" s="32">
        <f t="shared" ca="1" si="250"/>
        <v>4</v>
      </c>
      <c r="D1562" s="28">
        <v>5</v>
      </c>
      <c r="E1562" s="32">
        <f t="shared" ca="1" si="251"/>
        <v>635</v>
      </c>
      <c r="F1562" s="40" t="s">
        <v>96</v>
      </c>
      <c r="G1562" s="40" t="s">
        <v>6972</v>
      </c>
      <c r="H1562" s="43"/>
      <c r="I1562" s="115" t="str">
        <f t="shared" ca="1" si="253"/>
        <v>.</v>
      </c>
      <c r="J1562" s="40" t="s">
        <v>2164</v>
      </c>
      <c r="K1562" s="40" t="s">
        <v>1769</v>
      </c>
      <c r="L1562" s="16" t="s">
        <v>7004</v>
      </c>
      <c r="M1562" s="40" t="s">
        <v>1302</v>
      </c>
      <c r="N1562" s="15">
        <v>9</v>
      </c>
      <c r="O1562" s="15">
        <v>1983</v>
      </c>
      <c r="P1562" s="15">
        <v>12</v>
      </c>
      <c r="Q1562" s="40" t="s">
        <v>1894</v>
      </c>
      <c r="R1562" s="40" t="s">
        <v>1553</v>
      </c>
      <c r="S1562" s="53" t="s">
        <v>1554</v>
      </c>
      <c r="T1562" s="53"/>
      <c r="U1562" s="31" t="str">
        <f t="shared" ca="1" si="252"/>
        <v>631</v>
      </c>
      <c r="V1562" s="45" t="str">
        <f t="shared" si="246"/>
        <v>加齢と働態</v>
      </c>
      <c r="W1562" s="51"/>
      <c r="X1562" s="88">
        <v>1552</v>
      </c>
      <c r="Y1562" s="65"/>
      <c r="Z1562" s="46"/>
    </row>
    <row r="1563" spans="1:26" ht="13.5" hidden="1" customHeight="1">
      <c r="A1563" s="29" t="str">
        <f t="shared" ca="1" si="248"/>
        <v>44</v>
      </c>
      <c r="B1563" s="32">
        <f t="shared" ca="1" si="249"/>
        <v>1984</v>
      </c>
      <c r="C1563" s="32">
        <f t="shared" ca="1" si="250"/>
        <v>4</v>
      </c>
      <c r="D1563" s="28">
        <v>5</v>
      </c>
      <c r="E1563" s="32">
        <f t="shared" ca="1" si="251"/>
        <v>635</v>
      </c>
      <c r="F1563" s="40" t="s">
        <v>97</v>
      </c>
      <c r="G1563" s="40" t="s">
        <v>98</v>
      </c>
      <c r="H1563" s="43" t="s">
        <v>96</v>
      </c>
      <c r="I1563" s="115" t="str">
        <f t="shared" ca="1" si="253"/>
        <v>.</v>
      </c>
      <c r="J1563" s="40" t="s">
        <v>2164</v>
      </c>
      <c r="K1563" s="40" t="s">
        <v>1769</v>
      </c>
      <c r="L1563" s="40" t="s">
        <v>2918</v>
      </c>
      <c r="M1563" s="40" t="s">
        <v>1486</v>
      </c>
      <c r="N1563" s="15">
        <v>9</v>
      </c>
      <c r="O1563" s="15">
        <v>1983</v>
      </c>
      <c r="P1563" s="15">
        <v>12</v>
      </c>
      <c r="Q1563" s="40" t="s">
        <v>1894</v>
      </c>
      <c r="R1563" s="40" t="s">
        <v>1553</v>
      </c>
      <c r="S1563" s="53" t="s">
        <v>1554</v>
      </c>
      <c r="T1563" s="53"/>
      <c r="U1563" s="31" t="str">
        <f t="shared" ca="1" si="252"/>
        <v>631</v>
      </c>
      <c r="V1563" s="45" t="str">
        <f t="shared" si="246"/>
        <v>加齢と働態加齢の人間生物学</v>
      </c>
      <c r="W1563" s="51"/>
      <c r="X1563" s="88">
        <v>1553</v>
      </c>
      <c r="Y1563" s="65"/>
      <c r="Z1563" s="46"/>
    </row>
    <row r="1564" spans="1:26" ht="13.5" hidden="1" customHeight="1">
      <c r="A1564" s="29" t="str">
        <f t="shared" ca="1" si="248"/>
        <v>44</v>
      </c>
      <c r="B1564" s="32">
        <f t="shared" ca="1" si="249"/>
        <v>1984</v>
      </c>
      <c r="C1564" s="32">
        <f t="shared" ca="1" si="250"/>
        <v>4</v>
      </c>
      <c r="D1564" s="28">
        <v>5</v>
      </c>
      <c r="E1564" s="32">
        <f t="shared" ca="1" si="251"/>
        <v>635</v>
      </c>
      <c r="F1564" s="40" t="s">
        <v>99</v>
      </c>
      <c r="G1564" s="40" t="s">
        <v>100</v>
      </c>
      <c r="H1564" s="43" t="s">
        <v>96</v>
      </c>
      <c r="I1564" s="115" t="str">
        <f t="shared" ca="1" si="253"/>
        <v>.</v>
      </c>
      <c r="J1564" s="40" t="s">
        <v>2164</v>
      </c>
      <c r="K1564" s="40" t="s">
        <v>1769</v>
      </c>
      <c r="L1564" s="40" t="s">
        <v>2918</v>
      </c>
      <c r="M1564" s="40" t="s">
        <v>1486</v>
      </c>
      <c r="N1564" s="15">
        <v>9</v>
      </c>
      <c r="O1564" s="15">
        <v>1983</v>
      </c>
      <c r="P1564" s="15">
        <v>12</v>
      </c>
      <c r="Q1564" s="40" t="s">
        <v>1894</v>
      </c>
      <c r="R1564" s="40" t="s">
        <v>1553</v>
      </c>
      <c r="S1564" s="53" t="s">
        <v>1554</v>
      </c>
      <c r="T1564" s="53"/>
      <c r="U1564" s="31" t="str">
        <f t="shared" ca="1" si="252"/>
        <v>631</v>
      </c>
      <c r="V1564" s="45" t="str">
        <f t="shared" si="246"/>
        <v>加齢と働態職業と体位・身体可動度</v>
      </c>
      <c r="W1564" s="51"/>
      <c r="X1564" s="88">
        <v>1554</v>
      </c>
      <c r="Y1564" s="65"/>
      <c r="Z1564" s="46"/>
    </row>
    <row r="1565" spans="1:26" ht="13.5" hidden="1" customHeight="1">
      <c r="A1565" s="29" t="str">
        <f t="shared" ca="1" si="248"/>
        <v>44</v>
      </c>
      <c r="B1565" s="32">
        <f t="shared" ca="1" si="249"/>
        <v>1984</v>
      </c>
      <c r="C1565" s="32">
        <f t="shared" ca="1" si="250"/>
        <v>4</v>
      </c>
      <c r="D1565" s="28">
        <v>6</v>
      </c>
      <c r="E1565" s="32">
        <f t="shared" ca="1" si="251"/>
        <v>636</v>
      </c>
      <c r="F1565" s="40" t="s">
        <v>101</v>
      </c>
      <c r="G1565" s="40" t="s">
        <v>102</v>
      </c>
      <c r="H1565" s="43" t="s">
        <v>96</v>
      </c>
      <c r="I1565" s="115" t="str">
        <f t="shared" ca="1" si="253"/>
        <v>.</v>
      </c>
      <c r="J1565" s="40" t="s">
        <v>2164</v>
      </c>
      <c r="K1565" s="40" t="s">
        <v>1769</v>
      </c>
      <c r="L1565" s="40" t="s">
        <v>2918</v>
      </c>
      <c r="M1565" s="40" t="s">
        <v>1486</v>
      </c>
      <c r="N1565" s="15">
        <v>9</v>
      </c>
      <c r="O1565" s="15">
        <v>1983</v>
      </c>
      <c r="P1565" s="15">
        <v>12</v>
      </c>
      <c r="Q1565" s="40" t="s">
        <v>1894</v>
      </c>
      <c r="R1565" s="40" t="s">
        <v>1553</v>
      </c>
      <c r="S1565" s="53" t="s">
        <v>1554</v>
      </c>
      <c r="T1565" s="53"/>
      <c r="U1565" s="31" t="str">
        <f t="shared" ca="1" si="252"/>
        <v>631</v>
      </c>
      <c r="V1565" s="45" t="str">
        <f t="shared" si="246"/>
        <v>加齢と働態生活行動－とくに食生活について－</v>
      </c>
      <c r="W1565" s="51"/>
      <c r="X1565" s="88">
        <v>1555</v>
      </c>
      <c r="Y1565" s="65"/>
      <c r="Z1565" s="46"/>
    </row>
    <row r="1566" spans="1:26" ht="13.5" hidden="1" customHeight="1">
      <c r="A1566" s="29" t="str">
        <f t="shared" ca="1" si="248"/>
        <v>44</v>
      </c>
      <c r="B1566" s="32">
        <f t="shared" ca="1" si="249"/>
        <v>1984</v>
      </c>
      <c r="C1566" s="32">
        <f t="shared" ca="1" si="250"/>
        <v>4</v>
      </c>
      <c r="D1566" s="28">
        <v>6</v>
      </c>
      <c r="E1566" s="32">
        <f t="shared" ca="1" si="251"/>
        <v>636</v>
      </c>
      <c r="F1566" s="40" t="s">
        <v>103</v>
      </c>
      <c r="G1566" s="40" t="s">
        <v>104</v>
      </c>
      <c r="H1566" s="43" t="s">
        <v>96</v>
      </c>
      <c r="I1566" s="115" t="str">
        <f t="shared" ca="1" si="253"/>
        <v>.</v>
      </c>
      <c r="J1566" s="40" t="s">
        <v>2164</v>
      </c>
      <c r="K1566" s="40" t="s">
        <v>1769</v>
      </c>
      <c r="L1566" s="40" t="s">
        <v>2918</v>
      </c>
      <c r="M1566" s="40" t="s">
        <v>1486</v>
      </c>
      <c r="N1566" s="15">
        <v>9</v>
      </c>
      <c r="O1566" s="15">
        <v>1983</v>
      </c>
      <c r="P1566" s="15">
        <v>12</v>
      </c>
      <c r="Q1566" s="40" t="s">
        <v>1894</v>
      </c>
      <c r="R1566" s="40" t="s">
        <v>1553</v>
      </c>
      <c r="S1566" s="53" t="s">
        <v>1554</v>
      </c>
      <c r="T1566" s="53"/>
      <c r="U1566" s="31" t="str">
        <f t="shared" ca="1" si="252"/>
        <v>631</v>
      </c>
      <c r="V1566" s="45" t="str">
        <f t="shared" si="246"/>
        <v>加齢と働態加齢と精神機能</v>
      </c>
      <c r="W1566" s="51"/>
      <c r="X1566" s="88">
        <v>1556</v>
      </c>
      <c r="Y1566" s="65"/>
      <c r="Z1566" s="46"/>
    </row>
    <row r="1567" spans="1:26" ht="13.5" hidden="1" customHeight="1">
      <c r="A1567" s="29" t="str">
        <f t="shared" ca="1" si="248"/>
        <v>44</v>
      </c>
      <c r="B1567" s="32">
        <f t="shared" ca="1" si="249"/>
        <v>1984</v>
      </c>
      <c r="C1567" s="32">
        <f t="shared" ca="1" si="250"/>
        <v>4</v>
      </c>
      <c r="D1567" s="28">
        <v>6</v>
      </c>
      <c r="E1567" s="32">
        <f t="shared" ca="1" si="251"/>
        <v>636</v>
      </c>
      <c r="F1567" s="28" t="str">
        <f>M1567&amp;"（"&amp;J1567&amp;$W$19&amp;K1567&amp;IF(LEN(N1567)&gt;0," 第"&amp;N1567&amp;$W$21,"")&amp;" "&amp;O1567&amp;"/"&amp;P1567&amp;$W$20&amp;S1567&amp;IF(LEN(H1567)&gt;0,$W$19&amp;H1567,"")&amp;"）"</f>
        <v>抄録（大会/西 第9回 1983/12、長崎大学医学部）</v>
      </c>
      <c r="G1567" s="40" t="s">
        <v>95</v>
      </c>
      <c r="H1567" s="43"/>
      <c r="I1567" s="115" t="str">
        <f t="shared" ca="1" si="253"/>
        <v>.</v>
      </c>
      <c r="J1567" s="40" t="s">
        <v>252</v>
      </c>
      <c r="K1567" s="40" t="s">
        <v>1769</v>
      </c>
      <c r="L1567" s="40" t="s">
        <v>6939</v>
      </c>
      <c r="M1567" s="40" t="s">
        <v>1486</v>
      </c>
      <c r="N1567" s="15">
        <v>9</v>
      </c>
      <c r="O1567" s="15">
        <v>1983</v>
      </c>
      <c r="P1567" s="15">
        <v>12</v>
      </c>
      <c r="Q1567" s="40" t="s">
        <v>1894</v>
      </c>
      <c r="R1567" s="40" t="s">
        <v>1553</v>
      </c>
      <c r="S1567" s="48" t="s">
        <v>1554</v>
      </c>
      <c r="T1567" s="48"/>
      <c r="U1567" s="31" t="str">
        <f t="shared" ca="1" si="252"/>
        <v>631</v>
      </c>
      <c r="V1567" s="45" t="str">
        <f t="shared" si="246"/>
        <v>抄録（大会/西 第9回 1983/12、長崎大学医学部）</v>
      </c>
      <c r="W1567" s="51"/>
      <c r="X1567" s="88">
        <v>1557</v>
      </c>
      <c r="Y1567" s="65"/>
      <c r="Z1567" s="46"/>
    </row>
    <row r="1568" spans="1:26" s="12" customFormat="1" ht="13.5" hidden="1" customHeight="1">
      <c r="A1568" s="18">
        <v>44</v>
      </c>
      <c r="B1568" s="15">
        <v>1984</v>
      </c>
      <c r="C1568" s="15">
        <v>4</v>
      </c>
      <c r="D1568" s="18">
        <v>6</v>
      </c>
      <c r="E1568" s="15">
        <v>636</v>
      </c>
      <c r="F1568" s="19" t="s">
        <v>4059</v>
      </c>
      <c r="G1568" s="16" t="s">
        <v>4060</v>
      </c>
      <c r="H1568" s="17"/>
      <c r="I1568" s="115" t="str">
        <f t="shared" ca="1" si="253"/>
        <v>.</v>
      </c>
      <c r="J1568" s="16" t="s">
        <v>2856</v>
      </c>
      <c r="K1568" s="16" t="s">
        <v>1769</v>
      </c>
      <c r="L1568" s="16" t="s">
        <v>2857</v>
      </c>
      <c r="M1568" s="16" t="s">
        <v>183</v>
      </c>
      <c r="N1568" s="15">
        <v>9</v>
      </c>
      <c r="O1568" s="15">
        <v>1983</v>
      </c>
      <c r="P1568" s="15">
        <v>12</v>
      </c>
      <c r="Q1568" s="18" t="s">
        <v>1894</v>
      </c>
      <c r="R1568" s="18" t="s">
        <v>1553</v>
      </c>
      <c r="S1568" s="54" t="s">
        <v>1554</v>
      </c>
      <c r="T1568" s="54"/>
      <c r="U1568" s="69">
        <v>631</v>
      </c>
      <c r="V1568" s="45" t="str">
        <f t="shared" si="246"/>
        <v>異なる環境下における作業開始初期の体温の動態について</v>
      </c>
      <c r="W1568" s="70"/>
      <c r="X1568" s="88">
        <v>1558</v>
      </c>
      <c r="Y1568" s="66"/>
      <c r="Z1568" s="16"/>
    </row>
    <row r="1569" spans="1:26" s="12" customFormat="1" ht="13.5" hidden="1" customHeight="1">
      <c r="A1569" s="18">
        <v>44</v>
      </c>
      <c r="B1569" s="15">
        <v>1984</v>
      </c>
      <c r="C1569" s="15">
        <v>4</v>
      </c>
      <c r="D1569" s="18">
        <v>7</v>
      </c>
      <c r="E1569" s="15">
        <v>637</v>
      </c>
      <c r="F1569" s="19" t="s">
        <v>4061</v>
      </c>
      <c r="G1569" s="16" t="s">
        <v>4062</v>
      </c>
      <c r="H1569" s="17"/>
      <c r="I1569" s="115" t="str">
        <f t="shared" ca="1" si="253"/>
        <v>.</v>
      </c>
      <c r="J1569" s="16" t="s">
        <v>2856</v>
      </c>
      <c r="K1569" s="16" t="s">
        <v>1769</v>
      </c>
      <c r="L1569" s="16" t="s">
        <v>2857</v>
      </c>
      <c r="M1569" s="16" t="s">
        <v>183</v>
      </c>
      <c r="N1569" s="15">
        <v>9</v>
      </c>
      <c r="O1569" s="15">
        <v>1983</v>
      </c>
      <c r="P1569" s="15">
        <v>12</v>
      </c>
      <c r="Q1569" s="18" t="s">
        <v>1894</v>
      </c>
      <c r="R1569" s="18" t="s">
        <v>1553</v>
      </c>
      <c r="S1569" s="54" t="s">
        <v>1554</v>
      </c>
      <c r="T1569" s="54"/>
      <c r="U1569" s="69">
        <v>631</v>
      </c>
      <c r="V1569" s="45" t="str">
        <f t="shared" si="246"/>
        <v>非規制作業方式下におけるVDT作業と生体負担－某ソフトウェア会社におけるコンピュータープログラマーを対象として－</v>
      </c>
      <c r="W1569" s="70"/>
      <c r="X1569" s="88">
        <v>1559</v>
      </c>
      <c r="Y1569" s="66"/>
      <c r="Z1569" s="16"/>
    </row>
    <row r="1570" spans="1:26" s="12" customFormat="1" ht="13.5" hidden="1" customHeight="1">
      <c r="A1570" s="18">
        <v>44</v>
      </c>
      <c r="B1570" s="15">
        <v>1984</v>
      </c>
      <c r="C1570" s="15">
        <v>4</v>
      </c>
      <c r="D1570" s="18">
        <v>7</v>
      </c>
      <c r="E1570" s="15">
        <v>637</v>
      </c>
      <c r="F1570" s="19" t="s">
        <v>4063</v>
      </c>
      <c r="G1570" s="16" t="s">
        <v>4064</v>
      </c>
      <c r="H1570" s="17"/>
      <c r="I1570" s="115" t="str">
        <f t="shared" ca="1" si="253"/>
        <v>.</v>
      </c>
      <c r="J1570" s="16" t="s">
        <v>2856</v>
      </c>
      <c r="K1570" s="16" t="s">
        <v>1769</v>
      </c>
      <c r="L1570" s="16" t="s">
        <v>2857</v>
      </c>
      <c r="M1570" s="16" t="s">
        <v>183</v>
      </c>
      <c r="N1570" s="15">
        <v>9</v>
      </c>
      <c r="O1570" s="15">
        <v>1983</v>
      </c>
      <c r="P1570" s="15">
        <v>12</v>
      </c>
      <c r="Q1570" s="18" t="s">
        <v>1894</v>
      </c>
      <c r="R1570" s="18" t="s">
        <v>1553</v>
      </c>
      <c r="S1570" s="54" t="s">
        <v>1554</v>
      </c>
      <c r="T1570" s="54"/>
      <c r="U1570" s="69">
        <v>631</v>
      </c>
      <c r="V1570" s="45" t="str">
        <f t="shared" si="246"/>
        <v>動的筋作業時の筋疲労に伴う表面筋電図の変化</v>
      </c>
      <c r="W1570" s="70"/>
      <c r="X1570" s="88">
        <v>1560</v>
      </c>
      <c r="Y1570" s="66"/>
      <c r="Z1570" s="16"/>
    </row>
    <row r="1571" spans="1:26" s="12" customFormat="1" ht="13.5" hidden="1" customHeight="1">
      <c r="A1571" s="18">
        <v>44</v>
      </c>
      <c r="B1571" s="15">
        <v>1984</v>
      </c>
      <c r="C1571" s="15">
        <v>4</v>
      </c>
      <c r="D1571" s="18">
        <v>7</v>
      </c>
      <c r="E1571" s="15">
        <v>637</v>
      </c>
      <c r="F1571" s="19" t="s">
        <v>4065</v>
      </c>
      <c r="G1571" s="16" t="s">
        <v>4066</v>
      </c>
      <c r="H1571" s="17"/>
      <c r="I1571" s="115" t="str">
        <f t="shared" ca="1" si="253"/>
        <v>.</v>
      </c>
      <c r="J1571" s="16" t="s">
        <v>2856</v>
      </c>
      <c r="K1571" s="16" t="s">
        <v>1769</v>
      </c>
      <c r="L1571" s="16" t="s">
        <v>2857</v>
      </c>
      <c r="M1571" s="16" t="s">
        <v>183</v>
      </c>
      <c r="N1571" s="15">
        <v>9</v>
      </c>
      <c r="O1571" s="15">
        <v>1983</v>
      </c>
      <c r="P1571" s="15">
        <v>12</v>
      </c>
      <c r="Q1571" s="18" t="s">
        <v>1894</v>
      </c>
      <c r="R1571" s="18" t="s">
        <v>1553</v>
      </c>
      <c r="S1571" s="54" t="s">
        <v>1554</v>
      </c>
      <c r="T1571" s="54"/>
      <c r="U1571" s="69">
        <v>631</v>
      </c>
      <c r="V1571" s="45" t="str">
        <f t="shared" si="246"/>
        <v>環境温度が最大作業時の呼吸循環系に与える影響</v>
      </c>
      <c r="W1571" s="70"/>
      <c r="X1571" s="88">
        <v>1561</v>
      </c>
      <c r="Y1571" s="66"/>
      <c r="Z1571" s="16"/>
    </row>
    <row r="1572" spans="1:26" s="12" customFormat="1" ht="13.5" hidden="1" customHeight="1">
      <c r="A1572" s="18">
        <v>44</v>
      </c>
      <c r="B1572" s="15">
        <v>1984</v>
      </c>
      <c r="C1572" s="15">
        <v>4</v>
      </c>
      <c r="D1572" s="18">
        <v>8</v>
      </c>
      <c r="E1572" s="15">
        <v>638</v>
      </c>
      <c r="F1572" s="19" t="s">
        <v>4067</v>
      </c>
      <c r="G1572" s="16" t="s">
        <v>2425</v>
      </c>
      <c r="H1572" s="17"/>
      <c r="I1572" s="115" t="str">
        <f t="shared" ca="1" si="253"/>
        <v>.</v>
      </c>
      <c r="J1572" s="16" t="s">
        <v>2856</v>
      </c>
      <c r="K1572" s="16" t="s">
        <v>1769</v>
      </c>
      <c r="L1572" s="16" t="s">
        <v>2857</v>
      </c>
      <c r="M1572" s="16" t="s">
        <v>183</v>
      </c>
      <c r="N1572" s="15">
        <v>9</v>
      </c>
      <c r="O1572" s="15">
        <v>1983</v>
      </c>
      <c r="P1572" s="15">
        <v>12</v>
      </c>
      <c r="Q1572" s="18" t="s">
        <v>1894</v>
      </c>
      <c r="R1572" s="18" t="s">
        <v>1553</v>
      </c>
      <c r="S1572" s="54" t="s">
        <v>1554</v>
      </c>
      <c r="T1572" s="54"/>
      <c r="U1572" s="69">
        <v>631</v>
      </c>
      <c r="V1572" s="45" t="str">
        <f t="shared" ref="V1572:V1632" si="254">$H1572&amp;$F1572</f>
        <v>大学生運動部員の日常的練習が有酸素作業能力に及ぼす影響</v>
      </c>
      <c r="W1572" s="70"/>
      <c r="X1572" s="88">
        <v>1562</v>
      </c>
      <c r="Y1572" s="66"/>
      <c r="Z1572" s="16"/>
    </row>
    <row r="1573" spans="1:26" s="12" customFormat="1" ht="13.5" hidden="1" customHeight="1">
      <c r="A1573" s="18">
        <v>44</v>
      </c>
      <c r="B1573" s="15">
        <v>1984</v>
      </c>
      <c r="C1573" s="15">
        <v>4</v>
      </c>
      <c r="D1573" s="18">
        <v>8</v>
      </c>
      <c r="E1573" s="15">
        <v>638</v>
      </c>
      <c r="F1573" s="19" t="s">
        <v>4068</v>
      </c>
      <c r="G1573" s="16" t="s">
        <v>4069</v>
      </c>
      <c r="H1573" s="17"/>
      <c r="I1573" s="115" t="str">
        <f t="shared" ca="1" si="253"/>
        <v>.</v>
      </c>
      <c r="J1573" s="16" t="s">
        <v>2856</v>
      </c>
      <c r="K1573" s="16" t="s">
        <v>1769</v>
      </c>
      <c r="L1573" s="16" t="s">
        <v>2857</v>
      </c>
      <c r="M1573" s="16" t="s">
        <v>183</v>
      </c>
      <c r="N1573" s="15">
        <v>9</v>
      </c>
      <c r="O1573" s="15">
        <v>1983</v>
      </c>
      <c r="P1573" s="15">
        <v>12</v>
      </c>
      <c r="Q1573" s="18" t="s">
        <v>1894</v>
      </c>
      <c r="R1573" s="18" t="s">
        <v>1553</v>
      </c>
      <c r="S1573" s="54" t="s">
        <v>1554</v>
      </c>
      <c r="T1573" s="54"/>
      <c r="U1573" s="69">
        <v>631</v>
      </c>
      <c r="V1573" s="45" t="str">
        <f t="shared" si="254"/>
        <v>最大下作業時心拍数の体調による変動</v>
      </c>
      <c r="W1573" s="70"/>
      <c r="X1573" s="88">
        <v>1563</v>
      </c>
      <c r="Y1573" s="66"/>
      <c r="Z1573" s="16"/>
    </row>
    <row r="1574" spans="1:26" s="12" customFormat="1" ht="13.5" hidden="1" customHeight="1">
      <c r="A1574" s="18">
        <v>44</v>
      </c>
      <c r="B1574" s="15">
        <v>1984</v>
      </c>
      <c r="C1574" s="15">
        <v>4</v>
      </c>
      <c r="D1574" s="18">
        <v>8</v>
      </c>
      <c r="E1574" s="15">
        <v>638</v>
      </c>
      <c r="F1574" s="19" t="s">
        <v>4070</v>
      </c>
      <c r="G1574" s="16" t="s">
        <v>4071</v>
      </c>
      <c r="H1574" s="17"/>
      <c r="I1574" s="115" t="str">
        <f t="shared" ca="1" si="253"/>
        <v>.</v>
      </c>
      <c r="J1574" s="16" t="s">
        <v>2856</v>
      </c>
      <c r="K1574" s="16" t="s">
        <v>1769</v>
      </c>
      <c r="L1574" s="16" t="s">
        <v>2857</v>
      </c>
      <c r="M1574" s="16" t="s">
        <v>183</v>
      </c>
      <c r="N1574" s="15">
        <v>9</v>
      </c>
      <c r="O1574" s="15">
        <v>1983</v>
      </c>
      <c r="P1574" s="15">
        <v>12</v>
      </c>
      <c r="Q1574" s="18" t="s">
        <v>1894</v>
      </c>
      <c r="R1574" s="18" t="s">
        <v>1553</v>
      </c>
      <c r="S1574" s="54" t="s">
        <v>1554</v>
      </c>
      <c r="T1574" s="54"/>
      <c r="U1574" s="69">
        <v>631</v>
      </c>
      <c r="V1574" s="45" t="str">
        <f t="shared" si="254"/>
        <v>寒の地獄連浴による生体反応</v>
      </c>
      <c r="W1574" s="70"/>
      <c r="X1574" s="88">
        <v>1564</v>
      </c>
      <c r="Y1574" s="66"/>
      <c r="Z1574" s="16"/>
    </row>
    <row r="1575" spans="1:26" s="12" customFormat="1" ht="13.5" hidden="1" customHeight="1">
      <c r="A1575" s="18">
        <v>44</v>
      </c>
      <c r="B1575" s="15">
        <v>1984</v>
      </c>
      <c r="C1575" s="15">
        <v>4</v>
      </c>
      <c r="D1575" s="18">
        <v>9</v>
      </c>
      <c r="E1575" s="15">
        <v>639</v>
      </c>
      <c r="F1575" s="19" t="s">
        <v>4072</v>
      </c>
      <c r="G1575" s="16" t="s">
        <v>4073</v>
      </c>
      <c r="H1575" s="17"/>
      <c r="I1575" s="115" t="str">
        <f t="shared" ca="1" si="253"/>
        <v>.</v>
      </c>
      <c r="J1575" s="16" t="s">
        <v>2856</v>
      </c>
      <c r="K1575" s="16" t="s">
        <v>1769</v>
      </c>
      <c r="L1575" s="16" t="s">
        <v>2857</v>
      </c>
      <c r="M1575" s="16" t="s">
        <v>183</v>
      </c>
      <c r="N1575" s="15">
        <v>9</v>
      </c>
      <c r="O1575" s="15">
        <v>1983</v>
      </c>
      <c r="P1575" s="15">
        <v>12</v>
      </c>
      <c r="Q1575" s="18" t="s">
        <v>1894</v>
      </c>
      <c r="R1575" s="18" t="s">
        <v>1553</v>
      </c>
      <c r="S1575" s="54" t="s">
        <v>1554</v>
      </c>
      <c r="T1575" s="54"/>
      <c r="U1575" s="69">
        <v>631</v>
      </c>
      <c r="V1575" s="45" t="str">
        <f t="shared" si="254"/>
        <v>関連刺激と運動との交叉適応</v>
      </c>
      <c r="W1575" s="70"/>
      <c r="X1575" s="88">
        <v>1565</v>
      </c>
      <c r="Y1575" s="66"/>
      <c r="Z1575" s="16"/>
    </row>
    <row r="1576" spans="1:26" s="12" customFormat="1" ht="13.5" hidden="1" customHeight="1">
      <c r="A1576" s="18">
        <v>44</v>
      </c>
      <c r="B1576" s="15">
        <v>1984</v>
      </c>
      <c r="C1576" s="15">
        <v>4</v>
      </c>
      <c r="D1576" s="18">
        <v>9</v>
      </c>
      <c r="E1576" s="15">
        <v>639</v>
      </c>
      <c r="F1576" s="19" t="s">
        <v>4074</v>
      </c>
      <c r="G1576" s="16" t="s">
        <v>4075</v>
      </c>
      <c r="H1576" s="17"/>
      <c r="I1576" s="115" t="str">
        <f t="shared" ca="1" si="253"/>
        <v>.</v>
      </c>
      <c r="J1576" s="16" t="s">
        <v>2856</v>
      </c>
      <c r="K1576" s="16" t="s">
        <v>1769</v>
      </c>
      <c r="L1576" s="16" t="s">
        <v>2857</v>
      </c>
      <c r="M1576" s="16" t="s">
        <v>183</v>
      </c>
      <c r="N1576" s="15">
        <v>9</v>
      </c>
      <c r="O1576" s="15">
        <v>1983</v>
      </c>
      <c r="P1576" s="15">
        <v>12</v>
      </c>
      <c r="Q1576" s="18" t="s">
        <v>1894</v>
      </c>
      <c r="R1576" s="18" t="s">
        <v>1553</v>
      </c>
      <c r="S1576" s="54" t="s">
        <v>1554</v>
      </c>
      <c r="T1576" s="54"/>
      <c r="U1576" s="69">
        <v>631</v>
      </c>
      <c r="V1576" s="45" t="str">
        <f t="shared" si="254"/>
        <v>フィリピンの中学生の生活調査について</v>
      </c>
      <c r="W1576" s="70"/>
      <c r="X1576" s="88">
        <v>1566</v>
      </c>
      <c r="Y1576" s="66"/>
      <c r="Z1576" s="16"/>
    </row>
    <row r="1577" spans="1:26" s="12" customFormat="1" ht="13.5" hidden="1" customHeight="1">
      <c r="A1577" s="18">
        <v>44</v>
      </c>
      <c r="B1577" s="15">
        <v>1984</v>
      </c>
      <c r="C1577" s="15">
        <v>4</v>
      </c>
      <c r="D1577" s="18">
        <v>9</v>
      </c>
      <c r="E1577" s="15">
        <v>639</v>
      </c>
      <c r="F1577" s="19" t="s">
        <v>4076</v>
      </c>
      <c r="G1577" s="16" t="s">
        <v>4077</v>
      </c>
      <c r="H1577" s="17"/>
      <c r="I1577" s="115" t="str">
        <f t="shared" ca="1" si="253"/>
        <v>.</v>
      </c>
      <c r="J1577" s="16" t="s">
        <v>2856</v>
      </c>
      <c r="K1577" s="16" t="s">
        <v>1769</v>
      </c>
      <c r="L1577" s="16" t="s">
        <v>2857</v>
      </c>
      <c r="M1577" s="16" t="s">
        <v>183</v>
      </c>
      <c r="N1577" s="15">
        <v>9</v>
      </c>
      <c r="O1577" s="15">
        <v>1983</v>
      </c>
      <c r="P1577" s="15">
        <v>12</v>
      </c>
      <c r="Q1577" s="18" t="s">
        <v>1894</v>
      </c>
      <c r="R1577" s="18" t="s">
        <v>1553</v>
      </c>
      <c r="S1577" s="54" t="s">
        <v>1554</v>
      </c>
      <c r="T1577" s="54"/>
      <c r="U1577" s="69">
        <v>631</v>
      </c>
      <c r="V1577" s="45" t="str">
        <f t="shared" si="254"/>
        <v>はだしの子どもたち－延岡市立方財小学校の実践例から－</v>
      </c>
      <c r="W1577" s="70"/>
      <c r="X1577" s="88">
        <v>1567</v>
      </c>
      <c r="Y1577" s="66"/>
      <c r="Z1577" s="16"/>
    </row>
    <row r="1578" spans="1:26" s="12" customFormat="1" ht="13.5" hidden="1" customHeight="1">
      <c r="A1578" s="18">
        <v>44</v>
      </c>
      <c r="B1578" s="15">
        <v>1984</v>
      </c>
      <c r="C1578" s="15">
        <v>4</v>
      </c>
      <c r="D1578" s="18">
        <v>10</v>
      </c>
      <c r="E1578" s="15">
        <v>640</v>
      </c>
      <c r="F1578" s="19" t="s">
        <v>4078</v>
      </c>
      <c r="G1578" s="16" t="s">
        <v>4079</v>
      </c>
      <c r="H1578" s="17"/>
      <c r="I1578" s="115" t="str">
        <f t="shared" ca="1" si="253"/>
        <v>.</v>
      </c>
      <c r="J1578" s="16" t="s">
        <v>2856</v>
      </c>
      <c r="K1578" s="16" t="s">
        <v>1769</v>
      </c>
      <c r="L1578" s="16" t="s">
        <v>2857</v>
      </c>
      <c r="M1578" s="16" t="s">
        <v>183</v>
      </c>
      <c r="N1578" s="15">
        <v>9</v>
      </c>
      <c r="O1578" s="15">
        <v>1983</v>
      </c>
      <c r="P1578" s="15">
        <v>12</v>
      </c>
      <c r="Q1578" s="18" t="s">
        <v>1894</v>
      </c>
      <c r="R1578" s="18" t="s">
        <v>1553</v>
      </c>
      <c r="S1578" s="54" t="s">
        <v>1554</v>
      </c>
      <c r="T1578" s="54"/>
      <c r="U1578" s="69">
        <v>631</v>
      </c>
      <c r="V1578" s="45" t="str">
        <f t="shared" si="254"/>
        <v>病弱児の入院生活における歩行量の実態</v>
      </c>
      <c r="W1578" s="70"/>
      <c r="X1578" s="88">
        <v>1568</v>
      </c>
      <c r="Y1578" s="66"/>
      <c r="Z1578" s="16"/>
    </row>
    <row r="1579" spans="1:26" s="12" customFormat="1" ht="13.5" hidden="1" customHeight="1">
      <c r="A1579" s="18">
        <v>44</v>
      </c>
      <c r="B1579" s="15">
        <v>1984</v>
      </c>
      <c r="C1579" s="15">
        <v>4</v>
      </c>
      <c r="D1579" s="18">
        <v>10</v>
      </c>
      <c r="E1579" s="15">
        <v>640</v>
      </c>
      <c r="F1579" s="19" t="s">
        <v>4080</v>
      </c>
      <c r="G1579" s="16" t="s">
        <v>4081</v>
      </c>
      <c r="H1579" s="17"/>
      <c r="I1579" s="115" t="str">
        <f t="shared" ca="1" si="253"/>
        <v>.</v>
      </c>
      <c r="J1579" s="16" t="s">
        <v>2856</v>
      </c>
      <c r="K1579" s="16" t="s">
        <v>1769</v>
      </c>
      <c r="L1579" s="16" t="s">
        <v>2857</v>
      </c>
      <c r="M1579" s="16" t="s">
        <v>183</v>
      </c>
      <c r="N1579" s="15">
        <v>9</v>
      </c>
      <c r="O1579" s="15">
        <v>1983</v>
      </c>
      <c r="P1579" s="15">
        <v>12</v>
      </c>
      <c r="Q1579" s="18" t="s">
        <v>1894</v>
      </c>
      <c r="R1579" s="18" t="s">
        <v>1553</v>
      </c>
      <c r="S1579" s="54" t="s">
        <v>1554</v>
      </c>
      <c r="T1579" s="54"/>
      <c r="U1579" s="69">
        <v>631</v>
      </c>
      <c r="V1579" s="45" t="str">
        <f t="shared" si="254"/>
        <v>歩行運動の常同性について</v>
      </c>
      <c r="W1579" s="70"/>
      <c r="X1579" s="88">
        <v>1569</v>
      </c>
      <c r="Y1579" s="66"/>
      <c r="Z1579" s="16"/>
    </row>
    <row r="1580" spans="1:26" s="12" customFormat="1" ht="13.5" hidden="1" customHeight="1">
      <c r="A1580" s="18">
        <v>44</v>
      </c>
      <c r="B1580" s="15">
        <v>1984</v>
      </c>
      <c r="C1580" s="15">
        <v>4</v>
      </c>
      <c r="D1580" s="18">
        <v>10</v>
      </c>
      <c r="E1580" s="15">
        <v>640</v>
      </c>
      <c r="F1580" s="19" t="s">
        <v>4082</v>
      </c>
      <c r="G1580" s="16" t="s">
        <v>4083</v>
      </c>
      <c r="H1580" s="17"/>
      <c r="I1580" s="115" t="str">
        <f t="shared" ca="1" si="253"/>
        <v>.</v>
      </c>
      <c r="J1580" s="16" t="s">
        <v>2856</v>
      </c>
      <c r="K1580" s="16" t="s">
        <v>1769</v>
      </c>
      <c r="L1580" s="16" t="s">
        <v>2857</v>
      </c>
      <c r="M1580" s="16" t="s">
        <v>183</v>
      </c>
      <c r="N1580" s="15">
        <v>9</v>
      </c>
      <c r="O1580" s="15">
        <v>1983</v>
      </c>
      <c r="P1580" s="15">
        <v>12</v>
      </c>
      <c r="Q1580" s="18" t="s">
        <v>1894</v>
      </c>
      <c r="R1580" s="18" t="s">
        <v>1553</v>
      </c>
      <c r="S1580" s="54" t="s">
        <v>1554</v>
      </c>
      <c r="T1580" s="54"/>
      <c r="U1580" s="69">
        <v>631</v>
      </c>
      <c r="V1580" s="45" t="str">
        <f t="shared" si="254"/>
        <v>台高・テンポの組合せの違いと形態および運動能がstep testに与える影響について</v>
      </c>
      <c r="W1580" s="70"/>
      <c r="X1580" s="88">
        <v>1570</v>
      </c>
      <c r="Y1580" s="66"/>
      <c r="Z1580" s="16"/>
    </row>
    <row r="1581" spans="1:26" s="12" customFormat="1" ht="13.5" hidden="1" customHeight="1">
      <c r="A1581" s="18">
        <v>44</v>
      </c>
      <c r="B1581" s="15">
        <v>1984</v>
      </c>
      <c r="C1581" s="15">
        <v>4</v>
      </c>
      <c r="D1581" s="18">
        <v>11</v>
      </c>
      <c r="E1581" s="15">
        <v>641</v>
      </c>
      <c r="F1581" s="19" t="s">
        <v>4084</v>
      </c>
      <c r="G1581" s="16" t="s">
        <v>4085</v>
      </c>
      <c r="H1581" s="17"/>
      <c r="I1581" s="115" t="str">
        <f t="shared" ca="1" si="253"/>
        <v>.</v>
      </c>
      <c r="J1581" s="16" t="s">
        <v>2856</v>
      </c>
      <c r="K1581" s="16" t="s">
        <v>1769</v>
      </c>
      <c r="L1581" s="16" t="s">
        <v>2857</v>
      </c>
      <c r="M1581" s="16" t="s">
        <v>183</v>
      </c>
      <c r="N1581" s="15">
        <v>9</v>
      </c>
      <c r="O1581" s="15">
        <v>1983</v>
      </c>
      <c r="P1581" s="15">
        <v>12</v>
      </c>
      <c r="Q1581" s="18" t="s">
        <v>1894</v>
      </c>
      <c r="R1581" s="18" t="s">
        <v>1553</v>
      </c>
      <c r="S1581" s="54" t="s">
        <v>1554</v>
      </c>
      <c r="T1581" s="54"/>
      <c r="U1581" s="69">
        <v>631</v>
      </c>
      <c r="V1581" s="45" t="str">
        <f t="shared" si="254"/>
        <v>カキ肉エキスの基礎代謝と脈波高に及ぼす影響について</v>
      </c>
      <c r="W1581" s="70"/>
      <c r="X1581" s="88">
        <v>1571</v>
      </c>
      <c r="Y1581" s="66"/>
      <c r="Z1581" s="16"/>
    </row>
    <row r="1582" spans="1:26" s="12" customFormat="1" ht="13.5" hidden="1" customHeight="1">
      <c r="A1582" s="18">
        <v>44</v>
      </c>
      <c r="B1582" s="15">
        <v>1984</v>
      </c>
      <c r="C1582" s="15">
        <v>4</v>
      </c>
      <c r="D1582" s="18">
        <v>11</v>
      </c>
      <c r="E1582" s="15">
        <v>641</v>
      </c>
      <c r="F1582" s="19" t="s">
        <v>4086</v>
      </c>
      <c r="G1582" s="16" t="s">
        <v>4087</v>
      </c>
      <c r="H1582" s="17"/>
      <c r="I1582" s="115" t="str">
        <f t="shared" ca="1" si="253"/>
        <v>.</v>
      </c>
      <c r="J1582" s="16" t="s">
        <v>2856</v>
      </c>
      <c r="K1582" s="16" t="s">
        <v>1769</v>
      </c>
      <c r="L1582" s="16" t="s">
        <v>2857</v>
      </c>
      <c r="M1582" s="16" t="s">
        <v>183</v>
      </c>
      <c r="N1582" s="15">
        <v>9</v>
      </c>
      <c r="O1582" s="15">
        <v>1983</v>
      </c>
      <c r="P1582" s="15">
        <v>12</v>
      </c>
      <c r="Q1582" s="18" t="s">
        <v>1894</v>
      </c>
      <c r="R1582" s="18" t="s">
        <v>1553</v>
      </c>
      <c r="S1582" s="54" t="s">
        <v>1554</v>
      </c>
      <c r="T1582" s="54"/>
      <c r="U1582" s="69">
        <v>631</v>
      </c>
      <c r="V1582" s="45" t="str">
        <f t="shared" si="254"/>
        <v>某女子高生徒の小学～高校までの発育・肥満度の経年的観察</v>
      </c>
      <c r="W1582" s="70"/>
      <c r="X1582" s="88">
        <v>1572</v>
      </c>
      <c r="Y1582" s="66"/>
      <c r="Z1582" s="16"/>
    </row>
    <row r="1583" spans="1:26" s="12" customFormat="1" ht="13.5" hidden="1" customHeight="1">
      <c r="A1583" s="18">
        <v>44</v>
      </c>
      <c r="B1583" s="15">
        <v>1984</v>
      </c>
      <c r="C1583" s="15">
        <v>4</v>
      </c>
      <c r="D1583" s="18">
        <v>11</v>
      </c>
      <c r="E1583" s="15">
        <v>641</v>
      </c>
      <c r="F1583" s="19" t="s">
        <v>4088</v>
      </c>
      <c r="G1583" s="16" t="s">
        <v>4089</v>
      </c>
      <c r="H1583" s="17"/>
      <c r="I1583" s="115" t="str">
        <f t="shared" ca="1" si="253"/>
        <v>.</v>
      </c>
      <c r="J1583" s="16" t="s">
        <v>2856</v>
      </c>
      <c r="K1583" s="16" t="s">
        <v>1769</v>
      </c>
      <c r="L1583" s="16" t="s">
        <v>2857</v>
      </c>
      <c r="M1583" s="16" t="s">
        <v>183</v>
      </c>
      <c r="N1583" s="15">
        <v>9</v>
      </c>
      <c r="O1583" s="15">
        <v>1983</v>
      </c>
      <c r="P1583" s="15">
        <v>12</v>
      </c>
      <c r="Q1583" s="18" t="s">
        <v>1894</v>
      </c>
      <c r="R1583" s="18" t="s">
        <v>1553</v>
      </c>
      <c r="S1583" s="54" t="s">
        <v>1554</v>
      </c>
      <c r="T1583" s="54"/>
      <c r="U1583" s="69">
        <v>631</v>
      </c>
      <c r="V1583" s="45" t="str">
        <f t="shared" si="254"/>
        <v>女子大学生の食生活と皮脂厚について－3年間の追跡調査から－</v>
      </c>
      <c r="W1583" s="70"/>
      <c r="X1583" s="88">
        <v>1573</v>
      </c>
      <c r="Y1583" s="66"/>
      <c r="Z1583" s="16"/>
    </row>
    <row r="1584" spans="1:26" ht="13.5" hidden="1" customHeight="1">
      <c r="A1584" s="29">
        <f ca="1">IF(LEN($J1584)&gt;0,IF($J1584="●",K1584,OFFSET(A1584,IF(LEN(OFFSET(A1584,-1,0))&gt;=1,-1,-2),0)),"")</f>
        <v>44</v>
      </c>
      <c r="B1584" s="32">
        <f ca="1">IF(LEN($J1584)&gt;0,IF($J1584="●",N1584,OFFSET(B1584,IF(LEN(OFFSET(B1584,-1,0))&gt;=1,-1,-2),0)),"")</f>
        <v>1984</v>
      </c>
      <c r="C1584" s="32">
        <f ca="1">IF(LEN($J1584)&gt;0,IF($J1584="●",O1584,OFFSET(C1584,IF(LEN(OFFSET(C1584,-1,0))&gt;=1,-1,-2),0)),"")</f>
        <v>4</v>
      </c>
      <c r="D1584" s="28">
        <v>12</v>
      </c>
      <c r="E1584" s="32">
        <f ca="1">IF(LEN($J1584)&gt;0,IF($J1584="●",U1584,IF(LEN(D1584)&gt;0,U1584+D1584-1,"")),"")</f>
        <v>642</v>
      </c>
      <c r="F1584" s="28" t="str">
        <f>IF(RIGHT(L1584,1)=$W$24,"",M1584&amp;$W$25)&amp;J1584&amp;$W$22&amp;K1584&amp;IF(AND(LEN(N1584)&gt;0,LEN(N1584)&lt;4)," 第"&amp;N1584&amp;$W$21,N1584)&amp;$W$23&amp;O1584&amp;"/"&amp;P1584&amp;IF(RIGHT(L1584,1)=$W$24,"/"&amp;Q1584,"")&amp;"、"&amp;S1584&amp;"、"&amp;R1584&amp;IF(LEN(H1584)&gt;0,$W$27&amp;H1584,"")&amp;IF(RIGHT(L1584,1)=$W$24,"",$W$26)</f>
        <v>大会．東 第14回　1984/1/21、朝日生命保険相互会社会議室、</v>
      </c>
      <c r="G1584" s="40" t="s">
        <v>1486</v>
      </c>
      <c r="H1584" s="41" t="s">
        <v>2820</v>
      </c>
      <c r="I1584" s="115" t="str">
        <f t="shared" ca="1" si="253"/>
        <v>.</v>
      </c>
      <c r="J1584" s="40" t="s">
        <v>252</v>
      </c>
      <c r="K1584" s="40" t="s">
        <v>1185</v>
      </c>
      <c r="L1584" s="40" t="s">
        <v>6942</v>
      </c>
      <c r="M1584" s="40" t="s">
        <v>2742</v>
      </c>
      <c r="N1584" s="15">
        <v>14</v>
      </c>
      <c r="O1584" s="15">
        <v>1984</v>
      </c>
      <c r="P1584" s="15">
        <v>1</v>
      </c>
      <c r="Q1584" s="40" t="s">
        <v>2197</v>
      </c>
      <c r="R1584" s="40"/>
      <c r="S1584" s="48" t="s">
        <v>106</v>
      </c>
      <c r="T1584" s="48"/>
      <c r="U1584" s="31">
        <f ca="1">IF(LEN($J1584)&gt;0,IF($J1584="●",Q1584,OFFSET(U1584,IF(LEN(OFFSET(U1584,-1,0))&gt;=1,-1,-2),0)),"")</f>
        <v>631</v>
      </c>
      <c r="V1584" s="45" t="str">
        <f t="shared" si="254"/>
        <v>大会．東 第14回　1984/1/21、朝日生命保険相互会社会議室、</v>
      </c>
      <c r="W1584" s="51"/>
      <c r="X1584" s="88">
        <v>1574</v>
      </c>
      <c r="Y1584" s="65"/>
      <c r="Z1584" s="46"/>
    </row>
    <row r="1585" spans="1:26" ht="13.5" hidden="1" customHeight="1">
      <c r="A1585" s="29">
        <f ca="1">IF(LEN($J1585)&gt;0,IF($J1585="●",K1585,OFFSET(A1585,IF(LEN(OFFSET(A1585,-1,0))&gt;=1,-1,-2),0)),"")</f>
        <v>44</v>
      </c>
      <c r="B1585" s="32">
        <f ca="1">IF(LEN($J1585)&gt;0,IF($J1585="●",N1585,OFFSET(B1585,IF(LEN(OFFSET(B1585,-1,0))&gt;=1,-1,-2),0)),"")</f>
        <v>1984</v>
      </c>
      <c r="C1585" s="32">
        <f ca="1">IF(LEN($J1585)&gt;0,IF($J1585="●",O1585,OFFSET(C1585,IF(LEN(OFFSET(C1585,-1,0))&gt;=1,-1,-2),0)),"")</f>
        <v>4</v>
      </c>
      <c r="D1585" s="28">
        <v>12</v>
      </c>
      <c r="E1585" s="32">
        <f ca="1">IF(LEN($J1585)&gt;0,IF($J1585="●",U1585,IF(LEN(D1585)&gt;0,U1585+D1585-1,"")),"")</f>
        <v>642</v>
      </c>
      <c r="F1585" s="28" t="str">
        <f>M1585&amp;"（"&amp;J1585&amp;$W$19&amp;K1585&amp;IF(LEN(N1585)&gt;0," 第"&amp;N1585&amp;$W$21,"")&amp;" "&amp;O1585&amp;"/"&amp;P1585&amp;$W$20&amp;S1585&amp;IF(LEN(H1585)&gt;0,$W$19&amp;H1585,"")&amp;"）"</f>
        <v>抄録（大会/東 第14回 1984/1、朝日生命保険相互会社会議室）</v>
      </c>
      <c r="G1585" s="40" t="s">
        <v>105</v>
      </c>
      <c r="H1585" s="43"/>
      <c r="I1585" s="115" t="str">
        <f t="shared" ca="1" si="253"/>
        <v>.</v>
      </c>
      <c r="J1585" s="40" t="s">
        <v>252</v>
      </c>
      <c r="K1585" s="40" t="s">
        <v>1185</v>
      </c>
      <c r="L1585" s="40" t="s">
        <v>6939</v>
      </c>
      <c r="M1585" s="40" t="s">
        <v>1486</v>
      </c>
      <c r="N1585" s="15">
        <v>14</v>
      </c>
      <c r="O1585" s="15">
        <v>1984</v>
      </c>
      <c r="P1585" s="15">
        <v>1</v>
      </c>
      <c r="Q1585" s="40" t="s">
        <v>2197</v>
      </c>
      <c r="R1585" s="40"/>
      <c r="S1585" s="48" t="s">
        <v>106</v>
      </c>
      <c r="T1585" s="48"/>
      <c r="U1585" s="31">
        <f ca="1">IF(LEN($J1585)&gt;0,IF($J1585="●",Q1585,OFFSET(U1585,IF(LEN(OFFSET(U1585,-1,0))&gt;=1,-1,-2),0)),"")</f>
        <v>631</v>
      </c>
      <c r="V1585" s="45" t="str">
        <f t="shared" si="254"/>
        <v>抄録（大会/東 第14回 1984/1、朝日生命保険相互会社会議室）</v>
      </c>
      <c r="W1585" s="51"/>
      <c r="X1585" s="88">
        <v>1575</v>
      </c>
      <c r="Y1585" s="65"/>
      <c r="Z1585" s="46"/>
    </row>
    <row r="1586" spans="1:26" s="12" customFormat="1" ht="13.5" hidden="1" customHeight="1">
      <c r="A1586" s="18">
        <v>44</v>
      </c>
      <c r="B1586" s="15">
        <v>1984</v>
      </c>
      <c r="C1586" s="15">
        <v>4</v>
      </c>
      <c r="D1586" s="18">
        <v>12</v>
      </c>
      <c r="E1586" s="15">
        <v>642</v>
      </c>
      <c r="F1586" s="19" t="s">
        <v>4024</v>
      </c>
      <c r="G1586" s="16" t="s">
        <v>4025</v>
      </c>
      <c r="H1586" s="17"/>
      <c r="I1586" s="115" t="str">
        <f t="shared" ca="1" si="253"/>
        <v>.</v>
      </c>
      <c r="J1586" s="16" t="s">
        <v>2856</v>
      </c>
      <c r="K1586" s="16" t="s">
        <v>1185</v>
      </c>
      <c r="L1586" s="16" t="s">
        <v>2857</v>
      </c>
      <c r="M1586" s="16" t="s">
        <v>183</v>
      </c>
      <c r="N1586" s="15">
        <v>14</v>
      </c>
      <c r="O1586" s="15">
        <v>1984</v>
      </c>
      <c r="P1586" s="15">
        <v>1</v>
      </c>
      <c r="Q1586" s="18" t="s">
        <v>2197</v>
      </c>
      <c r="R1586" s="18"/>
      <c r="S1586" s="54" t="s">
        <v>106</v>
      </c>
      <c r="T1586" s="54"/>
      <c r="U1586" s="69">
        <v>631</v>
      </c>
      <c r="V1586" s="45" t="str">
        <f t="shared" si="254"/>
        <v>刺激提示インターバルと反応時間</v>
      </c>
      <c r="W1586" s="70"/>
      <c r="X1586" s="88">
        <v>1576</v>
      </c>
      <c r="Y1586" s="66"/>
      <c r="Z1586" s="16"/>
    </row>
    <row r="1587" spans="1:26" s="12" customFormat="1" ht="13.5" hidden="1" customHeight="1">
      <c r="A1587" s="18">
        <v>44</v>
      </c>
      <c r="B1587" s="15">
        <v>1984</v>
      </c>
      <c r="C1587" s="15">
        <v>4</v>
      </c>
      <c r="D1587" s="18">
        <v>12</v>
      </c>
      <c r="E1587" s="15">
        <v>642</v>
      </c>
      <c r="F1587" s="19" t="s">
        <v>4026</v>
      </c>
      <c r="G1587" s="16" t="s">
        <v>4027</v>
      </c>
      <c r="H1587" s="17"/>
      <c r="I1587" s="115" t="str">
        <f t="shared" ca="1" si="253"/>
        <v>.</v>
      </c>
      <c r="J1587" s="16" t="s">
        <v>2856</v>
      </c>
      <c r="K1587" s="16" t="s">
        <v>1185</v>
      </c>
      <c r="L1587" s="16" t="s">
        <v>2857</v>
      </c>
      <c r="M1587" s="16" t="s">
        <v>183</v>
      </c>
      <c r="N1587" s="15">
        <v>14</v>
      </c>
      <c r="O1587" s="15">
        <v>1984</v>
      </c>
      <c r="P1587" s="15">
        <v>1</v>
      </c>
      <c r="Q1587" s="18" t="s">
        <v>2197</v>
      </c>
      <c r="R1587" s="18"/>
      <c r="S1587" s="54" t="s">
        <v>106</v>
      </c>
      <c r="T1587" s="54"/>
      <c r="U1587" s="69">
        <v>631</v>
      </c>
      <c r="V1587" s="45" t="str">
        <f t="shared" si="254"/>
        <v>キー入力作業における提示文字数と入力時間の関係について</v>
      </c>
      <c r="W1587" s="70"/>
      <c r="X1587" s="88">
        <v>1577</v>
      </c>
      <c r="Y1587" s="66"/>
      <c r="Z1587" s="16"/>
    </row>
    <row r="1588" spans="1:26" s="12" customFormat="1" ht="13.5" hidden="1" customHeight="1">
      <c r="A1588" s="18">
        <v>44</v>
      </c>
      <c r="B1588" s="15">
        <v>1984</v>
      </c>
      <c r="C1588" s="15">
        <v>4</v>
      </c>
      <c r="D1588" s="18">
        <v>13</v>
      </c>
      <c r="E1588" s="15">
        <v>643</v>
      </c>
      <c r="F1588" s="19" t="s">
        <v>4028</v>
      </c>
      <c r="G1588" s="16" t="s">
        <v>4029</v>
      </c>
      <c r="H1588" s="17"/>
      <c r="I1588" s="115" t="str">
        <f t="shared" ca="1" si="253"/>
        <v>.</v>
      </c>
      <c r="J1588" s="16" t="s">
        <v>2856</v>
      </c>
      <c r="K1588" s="16" t="s">
        <v>1185</v>
      </c>
      <c r="L1588" s="16" t="s">
        <v>2857</v>
      </c>
      <c r="M1588" s="16" t="s">
        <v>183</v>
      </c>
      <c r="N1588" s="15">
        <v>14</v>
      </c>
      <c r="O1588" s="15">
        <v>1984</v>
      </c>
      <c r="P1588" s="15">
        <v>1</v>
      </c>
      <c r="Q1588" s="18" t="s">
        <v>2197</v>
      </c>
      <c r="R1588" s="18"/>
      <c r="S1588" s="54" t="s">
        <v>106</v>
      </c>
      <c r="T1588" s="54"/>
      <c r="U1588" s="69">
        <v>631</v>
      </c>
      <c r="V1588" s="45" t="str">
        <f t="shared" si="254"/>
        <v>人間の制御特性に関する一実験−保持性を中心として−</v>
      </c>
      <c r="W1588" s="70"/>
      <c r="X1588" s="88">
        <v>1578</v>
      </c>
      <c r="Y1588" s="66"/>
      <c r="Z1588" s="16"/>
    </row>
    <row r="1589" spans="1:26" s="12" customFormat="1" ht="13.5" hidden="1" customHeight="1">
      <c r="A1589" s="18">
        <v>44</v>
      </c>
      <c r="B1589" s="15">
        <v>1984</v>
      </c>
      <c r="C1589" s="15">
        <v>4</v>
      </c>
      <c r="D1589" s="18">
        <v>13</v>
      </c>
      <c r="E1589" s="15">
        <v>643</v>
      </c>
      <c r="F1589" s="19" t="s">
        <v>4030</v>
      </c>
      <c r="G1589" s="16" t="s">
        <v>4031</v>
      </c>
      <c r="H1589" s="17"/>
      <c r="I1589" s="115" t="str">
        <f t="shared" ca="1" si="253"/>
        <v>.</v>
      </c>
      <c r="J1589" s="16" t="s">
        <v>2856</v>
      </c>
      <c r="K1589" s="16" t="s">
        <v>1185</v>
      </c>
      <c r="L1589" s="16" t="s">
        <v>2857</v>
      </c>
      <c r="M1589" s="16" t="s">
        <v>183</v>
      </c>
      <c r="N1589" s="15">
        <v>14</v>
      </c>
      <c r="O1589" s="15">
        <v>1984</v>
      </c>
      <c r="P1589" s="15">
        <v>1</v>
      </c>
      <c r="Q1589" s="18" t="s">
        <v>2197</v>
      </c>
      <c r="R1589" s="18"/>
      <c r="S1589" s="54" t="s">
        <v>106</v>
      </c>
      <c r="T1589" s="54"/>
      <c r="U1589" s="69">
        <v>631</v>
      </c>
      <c r="V1589" s="45" t="str">
        <f t="shared" si="254"/>
        <v>トラッキングにおける負荷と応答性に関する研究</v>
      </c>
      <c r="W1589" s="70"/>
      <c r="X1589" s="88">
        <v>1579</v>
      </c>
      <c r="Y1589" s="66"/>
      <c r="Z1589" s="16"/>
    </row>
    <row r="1590" spans="1:26" s="12" customFormat="1" ht="13.5" hidden="1" customHeight="1">
      <c r="A1590" s="18">
        <v>44</v>
      </c>
      <c r="B1590" s="15">
        <v>1984</v>
      </c>
      <c r="C1590" s="15">
        <v>4</v>
      </c>
      <c r="D1590" s="18">
        <v>14</v>
      </c>
      <c r="E1590" s="15">
        <v>644</v>
      </c>
      <c r="F1590" s="19" t="s">
        <v>4032</v>
      </c>
      <c r="G1590" s="16" t="s">
        <v>4033</v>
      </c>
      <c r="H1590" s="17"/>
      <c r="I1590" s="115" t="str">
        <f t="shared" ca="1" si="253"/>
        <v>.</v>
      </c>
      <c r="J1590" s="16" t="s">
        <v>2856</v>
      </c>
      <c r="K1590" s="16" t="s">
        <v>1185</v>
      </c>
      <c r="L1590" s="16" t="s">
        <v>2857</v>
      </c>
      <c r="M1590" s="16" t="s">
        <v>183</v>
      </c>
      <c r="N1590" s="15">
        <v>14</v>
      </c>
      <c r="O1590" s="15">
        <v>1984</v>
      </c>
      <c r="P1590" s="15">
        <v>1</v>
      </c>
      <c r="Q1590" s="18" t="s">
        <v>2197</v>
      </c>
      <c r="R1590" s="18"/>
      <c r="S1590" s="54" t="s">
        <v>106</v>
      </c>
      <c r="T1590" s="54"/>
      <c r="U1590" s="69">
        <v>631</v>
      </c>
      <c r="V1590" s="45" t="str">
        <f t="shared" si="254"/>
        <v>一指タッピング動作における筋疲労特性の個体差について</v>
      </c>
      <c r="W1590" s="70"/>
      <c r="X1590" s="88">
        <v>1580</v>
      </c>
      <c r="Y1590" s="66"/>
      <c r="Z1590" s="16"/>
    </row>
    <row r="1591" spans="1:26" s="12" customFormat="1" ht="13.5" hidden="1" customHeight="1">
      <c r="A1591" s="18">
        <v>44</v>
      </c>
      <c r="B1591" s="15">
        <v>1984</v>
      </c>
      <c r="C1591" s="15">
        <v>4</v>
      </c>
      <c r="D1591" s="18">
        <v>14</v>
      </c>
      <c r="E1591" s="15">
        <v>644</v>
      </c>
      <c r="F1591" s="19" t="s">
        <v>4034</v>
      </c>
      <c r="G1591" s="16" t="s">
        <v>4035</v>
      </c>
      <c r="H1591" s="17"/>
      <c r="I1591" s="115" t="str">
        <f t="shared" ca="1" si="253"/>
        <v>.</v>
      </c>
      <c r="J1591" s="16" t="s">
        <v>2856</v>
      </c>
      <c r="K1591" s="16" t="s">
        <v>1185</v>
      </c>
      <c r="L1591" s="16" t="s">
        <v>2857</v>
      </c>
      <c r="M1591" s="16" t="s">
        <v>183</v>
      </c>
      <c r="N1591" s="15">
        <v>14</v>
      </c>
      <c r="O1591" s="15">
        <v>1984</v>
      </c>
      <c r="P1591" s="15">
        <v>1</v>
      </c>
      <c r="Q1591" s="18" t="s">
        <v>2197</v>
      </c>
      <c r="R1591" s="18"/>
      <c r="S1591" s="54" t="s">
        <v>106</v>
      </c>
      <c r="T1591" s="54"/>
      <c r="U1591" s="69">
        <v>631</v>
      </c>
      <c r="V1591" s="45" t="str">
        <f t="shared" si="254"/>
        <v>酸素摂取量連続測定システムの製作と評価</v>
      </c>
      <c r="W1591" s="70"/>
      <c r="X1591" s="88">
        <v>1581</v>
      </c>
      <c r="Y1591" s="66"/>
      <c r="Z1591" s="16"/>
    </row>
    <row r="1592" spans="1:26" s="12" customFormat="1" ht="13.5" hidden="1" customHeight="1">
      <c r="A1592" s="18">
        <v>44</v>
      </c>
      <c r="B1592" s="15">
        <v>1984</v>
      </c>
      <c r="C1592" s="15">
        <v>4</v>
      </c>
      <c r="D1592" s="18">
        <v>14</v>
      </c>
      <c r="E1592" s="15">
        <v>644</v>
      </c>
      <c r="F1592" s="19" t="s">
        <v>4036</v>
      </c>
      <c r="G1592" s="16" t="s">
        <v>4037</v>
      </c>
      <c r="H1592" s="17"/>
      <c r="I1592" s="115" t="str">
        <f t="shared" ca="1" si="253"/>
        <v>.</v>
      </c>
      <c r="J1592" s="16" t="s">
        <v>2856</v>
      </c>
      <c r="K1592" s="16" t="s">
        <v>1185</v>
      </c>
      <c r="L1592" s="16" t="s">
        <v>2857</v>
      </c>
      <c r="M1592" s="16" t="s">
        <v>183</v>
      </c>
      <c r="N1592" s="15">
        <v>14</v>
      </c>
      <c r="O1592" s="15">
        <v>1984</v>
      </c>
      <c r="P1592" s="15">
        <v>1</v>
      </c>
      <c r="Q1592" s="18" t="s">
        <v>2197</v>
      </c>
      <c r="R1592" s="18"/>
      <c r="S1592" s="54" t="s">
        <v>106</v>
      </c>
      <c r="T1592" s="54"/>
      <c r="U1592" s="69">
        <v>631</v>
      </c>
      <c r="V1592" s="45" t="str">
        <f t="shared" si="254"/>
        <v>gait patternとenergy costの関係</v>
      </c>
      <c r="W1592" s="70"/>
      <c r="X1592" s="88">
        <v>1582</v>
      </c>
      <c r="Y1592" s="66"/>
      <c r="Z1592" s="16"/>
    </row>
    <row r="1593" spans="1:26" s="12" customFormat="1" ht="13.5" hidden="1" customHeight="1">
      <c r="A1593" s="18">
        <v>44</v>
      </c>
      <c r="B1593" s="15">
        <v>1984</v>
      </c>
      <c r="C1593" s="15">
        <v>4</v>
      </c>
      <c r="D1593" s="18">
        <v>15</v>
      </c>
      <c r="E1593" s="15">
        <v>645</v>
      </c>
      <c r="F1593" s="19" t="s">
        <v>4038</v>
      </c>
      <c r="G1593" s="16" t="s">
        <v>4039</v>
      </c>
      <c r="H1593" s="17"/>
      <c r="I1593" s="115" t="str">
        <f t="shared" ca="1" si="253"/>
        <v>.</v>
      </c>
      <c r="J1593" s="16" t="s">
        <v>2856</v>
      </c>
      <c r="K1593" s="16" t="s">
        <v>1185</v>
      </c>
      <c r="L1593" s="16" t="s">
        <v>2857</v>
      </c>
      <c r="M1593" s="16" t="s">
        <v>183</v>
      </c>
      <c r="N1593" s="15">
        <v>14</v>
      </c>
      <c r="O1593" s="15">
        <v>1984</v>
      </c>
      <c r="P1593" s="15">
        <v>1</v>
      </c>
      <c r="Q1593" s="18" t="s">
        <v>2197</v>
      </c>
      <c r="R1593" s="18"/>
      <c r="S1593" s="54" t="s">
        <v>106</v>
      </c>
      <c r="T1593" s="54"/>
      <c r="U1593" s="69">
        <v>631</v>
      </c>
      <c r="V1593" s="45" t="str">
        <f t="shared" si="254"/>
        <v>温熱環境が血液循環に及ぼす影響</v>
      </c>
      <c r="W1593" s="70"/>
      <c r="X1593" s="88">
        <v>1583</v>
      </c>
      <c r="Y1593" s="66"/>
      <c r="Z1593" s="16"/>
    </row>
    <row r="1594" spans="1:26" s="12" customFormat="1" ht="13.5" hidden="1" customHeight="1">
      <c r="A1594" s="18">
        <v>44</v>
      </c>
      <c r="B1594" s="15">
        <v>1984</v>
      </c>
      <c r="C1594" s="15">
        <v>4</v>
      </c>
      <c r="D1594" s="18">
        <v>15</v>
      </c>
      <c r="E1594" s="15">
        <v>645</v>
      </c>
      <c r="F1594" s="19" t="s">
        <v>4040</v>
      </c>
      <c r="G1594" s="16" t="s">
        <v>4041</v>
      </c>
      <c r="H1594" s="17"/>
      <c r="I1594" s="115" t="str">
        <f t="shared" ca="1" si="253"/>
        <v>.</v>
      </c>
      <c r="J1594" s="16" t="s">
        <v>2856</v>
      </c>
      <c r="K1594" s="16" t="s">
        <v>1185</v>
      </c>
      <c r="L1594" s="16" t="s">
        <v>2857</v>
      </c>
      <c r="M1594" s="16" t="s">
        <v>183</v>
      </c>
      <c r="N1594" s="15">
        <v>14</v>
      </c>
      <c r="O1594" s="15">
        <v>1984</v>
      </c>
      <c r="P1594" s="15">
        <v>1</v>
      </c>
      <c r="Q1594" s="18" t="s">
        <v>2197</v>
      </c>
      <c r="R1594" s="18"/>
      <c r="S1594" s="54" t="s">
        <v>106</v>
      </c>
      <c r="T1594" s="54"/>
      <c r="U1594" s="69">
        <v>631</v>
      </c>
      <c r="V1594" s="45" t="str">
        <f t="shared" si="254"/>
        <v>局所加温がヒトに及ぼす影響</v>
      </c>
      <c r="W1594" s="70"/>
      <c r="X1594" s="88">
        <v>1584</v>
      </c>
      <c r="Y1594" s="66"/>
      <c r="Z1594" s="16"/>
    </row>
    <row r="1595" spans="1:26" s="12" customFormat="1" ht="13.5" hidden="1" customHeight="1">
      <c r="A1595" s="18">
        <v>44</v>
      </c>
      <c r="B1595" s="15">
        <v>1984</v>
      </c>
      <c r="C1595" s="15">
        <v>4</v>
      </c>
      <c r="D1595" s="18">
        <v>15</v>
      </c>
      <c r="E1595" s="15">
        <v>645</v>
      </c>
      <c r="F1595" s="19" t="s">
        <v>4042</v>
      </c>
      <c r="G1595" s="16" t="s">
        <v>4043</v>
      </c>
      <c r="H1595" s="17"/>
      <c r="I1595" s="115" t="str">
        <f t="shared" ca="1" si="253"/>
        <v>.</v>
      </c>
      <c r="J1595" s="16" t="s">
        <v>2856</v>
      </c>
      <c r="K1595" s="16" t="s">
        <v>1185</v>
      </c>
      <c r="L1595" s="16" t="s">
        <v>2857</v>
      </c>
      <c r="M1595" s="16" t="s">
        <v>183</v>
      </c>
      <c r="N1595" s="15">
        <v>14</v>
      </c>
      <c r="O1595" s="15">
        <v>1984</v>
      </c>
      <c r="P1595" s="15">
        <v>1</v>
      </c>
      <c r="Q1595" s="18" t="s">
        <v>2197</v>
      </c>
      <c r="R1595" s="18"/>
      <c r="S1595" s="54" t="s">
        <v>106</v>
      </c>
      <c r="T1595" s="54"/>
      <c r="U1595" s="69">
        <v>631</v>
      </c>
      <c r="V1595" s="45" t="str">
        <f t="shared" si="254"/>
        <v>働態衣服設計へのアプローチ</v>
      </c>
      <c r="W1595" s="70"/>
      <c r="X1595" s="88">
        <v>1585</v>
      </c>
      <c r="Y1595" s="66"/>
      <c r="Z1595" s="16"/>
    </row>
    <row r="1596" spans="1:26" s="12" customFormat="1" ht="13.5" hidden="1" customHeight="1">
      <c r="A1596" s="18">
        <v>44</v>
      </c>
      <c r="B1596" s="15">
        <v>1984</v>
      </c>
      <c r="C1596" s="15">
        <v>4</v>
      </c>
      <c r="D1596" s="18">
        <v>15</v>
      </c>
      <c r="E1596" s="15">
        <v>645</v>
      </c>
      <c r="F1596" s="19" t="s">
        <v>4044</v>
      </c>
      <c r="G1596" s="16" t="s">
        <v>4045</v>
      </c>
      <c r="H1596" s="17"/>
      <c r="I1596" s="115" t="str">
        <f t="shared" ca="1" si="253"/>
        <v>.</v>
      </c>
      <c r="J1596" s="16" t="s">
        <v>2856</v>
      </c>
      <c r="K1596" s="16" t="s">
        <v>1185</v>
      </c>
      <c r="L1596" s="16" t="s">
        <v>2857</v>
      </c>
      <c r="M1596" s="16" t="s">
        <v>183</v>
      </c>
      <c r="N1596" s="15">
        <v>14</v>
      </c>
      <c r="O1596" s="15">
        <v>1984</v>
      </c>
      <c r="P1596" s="15">
        <v>1</v>
      </c>
      <c r="Q1596" s="18" t="s">
        <v>2197</v>
      </c>
      <c r="R1596" s="18"/>
      <c r="S1596" s="54" t="s">
        <v>106</v>
      </c>
      <c r="T1596" s="54"/>
      <c r="U1596" s="69">
        <v>631</v>
      </c>
      <c r="V1596" s="45" t="str">
        <f t="shared" si="254"/>
        <v>障害児における社会性の発達について</v>
      </c>
      <c r="W1596" s="70"/>
      <c r="X1596" s="88">
        <v>1586</v>
      </c>
      <c r="Y1596" s="66"/>
      <c r="Z1596" s="16"/>
    </row>
    <row r="1597" spans="1:26" s="12" customFormat="1" ht="13.5" hidden="1" customHeight="1">
      <c r="A1597" s="18">
        <v>44</v>
      </c>
      <c r="B1597" s="15">
        <v>1984</v>
      </c>
      <c r="C1597" s="15">
        <v>4</v>
      </c>
      <c r="D1597" s="18">
        <v>16</v>
      </c>
      <c r="E1597" s="15">
        <v>646</v>
      </c>
      <c r="F1597" s="19" t="s">
        <v>4046</v>
      </c>
      <c r="G1597" s="16" t="s">
        <v>4047</v>
      </c>
      <c r="H1597" s="17"/>
      <c r="I1597" s="115" t="str">
        <f t="shared" ca="1" si="253"/>
        <v>.</v>
      </c>
      <c r="J1597" s="16" t="s">
        <v>2856</v>
      </c>
      <c r="K1597" s="16" t="s">
        <v>1185</v>
      </c>
      <c r="L1597" s="16" t="s">
        <v>2857</v>
      </c>
      <c r="M1597" s="16" t="s">
        <v>183</v>
      </c>
      <c r="N1597" s="15">
        <v>14</v>
      </c>
      <c r="O1597" s="15">
        <v>1984</v>
      </c>
      <c r="P1597" s="15">
        <v>1</v>
      </c>
      <c r="Q1597" s="18" t="s">
        <v>2197</v>
      </c>
      <c r="R1597" s="18"/>
      <c r="S1597" s="54" t="s">
        <v>106</v>
      </c>
      <c r="T1597" s="54"/>
      <c r="U1597" s="69">
        <v>631</v>
      </c>
      <c r="V1597" s="45" t="str">
        <f t="shared" si="254"/>
        <v>｢遊び｣の行動観察</v>
      </c>
      <c r="W1597" s="70"/>
      <c r="X1597" s="88">
        <v>1587</v>
      </c>
      <c r="Y1597" s="66"/>
      <c r="Z1597" s="16"/>
    </row>
    <row r="1598" spans="1:26" s="12" customFormat="1" ht="13.5" hidden="1" customHeight="1">
      <c r="A1598" s="18">
        <v>44</v>
      </c>
      <c r="B1598" s="15">
        <v>1984</v>
      </c>
      <c r="C1598" s="15">
        <v>4</v>
      </c>
      <c r="D1598" s="18">
        <v>16</v>
      </c>
      <c r="E1598" s="15">
        <v>646</v>
      </c>
      <c r="F1598" s="19" t="s">
        <v>4048</v>
      </c>
      <c r="G1598" s="16" t="s">
        <v>4049</v>
      </c>
      <c r="H1598" s="17"/>
      <c r="I1598" s="115" t="str">
        <f t="shared" ca="1" si="253"/>
        <v>.</v>
      </c>
      <c r="J1598" s="16" t="s">
        <v>2856</v>
      </c>
      <c r="K1598" s="16" t="s">
        <v>1185</v>
      </c>
      <c r="L1598" s="16" t="s">
        <v>2857</v>
      </c>
      <c r="M1598" s="16" t="s">
        <v>183</v>
      </c>
      <c r="N1598" s="15">
        <v>14</v>
      </c>
      <c r="O1598" s="15">
        <v>1984</v>
      </c>
      <c r="P1598" s="15">
        <v>1</v>
      </c>
      <c r="Q1598" s="18" t="s">
        <v>2197</v>
      </c>
      <c r="R1598" s="18"/>
      <c r="S1598" s="54" t="s">
        <v>106</v>
      </c>
      <c r="T1598" s="54"/>
      <c r="U1598" s="69">
        <v>631</v>
      </c>
      <c r="V1598" s="45" t="str">
        <f t="shared" si="254"/>
        <v>｢迷い｣の行動観察−病院における診察手続きを中心にして−</v>
      </c>
      <c r="W1598" s="70"/>
      <c r="X1598" s="88">
        <v>1588</v>
      </c>
      <c r="Y1598" s="66"/>
      <c r="Z1598" s="16"/>
    </row>
    <row r="1599" spans="1:26" s="12" customFormat="1" ht="13.5" hidden="1" customHeight="1">
      <c r="A1599" s="18">
        <v>44</v>
      </c>
      <c r="B1599" s="15">
        <v>1984</v>
      </c>
      <c r="C1599" s="15">
        <v>4</v>
      </c>
      <c r="D1599" s="18">
        <v>17</v>
      </c>
      <c r="E1599" s="15">
        <v>647</v>
      </c>
      <c r="F1599" s="19" t="s">
        <v>4050</v>
      </c>
      <c r="G1599" s="16" t="s">
        <v>3730</v>
      </c>
      <c r="H1599" s="17"/>
      <c r="I1599" s="115" t="str">
        <f t="shared" ca="1" si="253"/>
        <v>.</v>
      </c>
      <c r="J1599" s="16" t="s">
        <v>2856</v>
      </c>
      <c r="K1599" s="16" t="s">
        <v>1185</v>
      </c>
      <c r="L1599" s="16" t="s">
        <v>2857</v>
      </c>
      <c r="M1599" s="16" t="s">
        <v>183</v>
      </c>
      <c r="N1599" s="15">
        <v>14</v>
      </c>
      <c r="O1599" s="15">
        <v>1984</v>
      </c>
      <c r="P1599" s="15">
        <v>1</v>
      </c>
      <c r="Q1599" s="18" t="s">
        <v>2197</v>
      </c>
      <c r="R1599" s="18"/>
      <c r="S1599" s="54" t="s">
        <v>106</v>
      </c>
      <c r="T1599" s="54"/>
      <c r="U1599" s="69">
        <v>631</v>
      </c>
      <c r="V1599" s="45" t="str">
        <f t="shared" si="254"/>
        <v>南極氷床上旅行行動の解析</v>
      </c>
      <c r="W1599" s="70"/>
      <c r="X1599" s="88">
        <v>1589</v>
      </c>
      <c r="Y1599" s="66"/>
      <c r="Z1599" s="16"/>
    </row>
    <row r="1600" spans="1:26" s="12" customFormat="1" ht="13.5" hidden="1" customHeight="1">
      <c r="A1600" s="18">
        <v>44</v>
      </c>
      <c r="B1600" s="15">
        <v>1984</v>
      </c>
      <c r="C1600" s="15">
        <v>4</v>
      </c>
      <c r="D1600" s="18">
        <v>17</v>
      </c>
      <c r="E1600" s="15">
        <v>647</v>
      </c>
      <c r="F1600" s="19" t="s">
        <v>4051</v>
      </c>
      <c r="G1600" s="16" t="s">
        <v>4052</v>
      </c>
      <c r="H1600" s="17"/>
      <c r="I1600" s="115" t="str">
        <f t="shared" ca="1" si="253"/>
        <v>.</v>
      </c>
      <c r="J1600" s="16" t="s">
        <v>2856</v>
      </c>
      <c r="K1600" s="16" t="s">
        <v>1185</v>
      </c>
      <c r="L1600" s="16" t="s">
        <v>2857</v>
      </c>
      <c r="M1600" s="16" t="s">
        <v>183</v>
      </c>
      <c r="N1600" s="15">
        <v>14</v>
      </c>
      <c r="O1600" s="15">
        <v>1984</v>
      </c>
      <c r="P1600" s="15">
        <v>1</v>
      </c>
      <c r="Q1600" s="18" t="s">
        <v>2197</v>
      </c>
      <c r="R1600" s="18"/>
      <c r="S1600" s="54" t="s">
        <v>106</v>
      </c>
      <c r="T1600" s="54"/>
      <c r="U1600" s="69">
        <v>631</v>
      </c>
      <c r="V1600" s="45" t="str">
        <f t="shared" si="254"/>
        <v>家政学における生活時間</v>
      </c>
      <c r="W1600" s="70"/>
      <c r="X1600" s="88">
        <v>1590</v>
      </c>
      <c r="Y1600" s="66"/>
      <c r="Z1600" s="16"/>
    </row>
    <row r="1601" spans="1:26" s="12" customFormat="1" ht="13.5" hidden="1" customHeight="1">
      <c r="A1601" s="18">
        <v>44</v>
      </c>
      <c r="B1601" s="15">
        <v>1984</v>
      </c>
      <c r="C1601" s="15">
        <v>4</v>
      </c>
      <c r="D1601" s="18">
        <v>17</v>
      </c>
      <c r="E1601" s="15">
        <v>647</v>
      </c>
      <c r="F1601" s="19" t="s">
        <v>4053</v>
      </c>
      <c r="G1601" s="16" t="s">
        <v>4054</v>
      </c>
      <c r="H1601" s="17"/>
      <c r="I1601" s="115" t="str">
        <f t="shared" ca="1" si="253"/>
        <v>.</v>
      </c>
      <c r="J1601" s="16" t="s">
        <v>2856</v>
      </c>
      <c r="K1601" s="16" t="s">
        <v>1185</v>
      </c>
      <c r="L1601" s="16" t="s">
        <v>2857</v>
      </c>
      <c r="M1601" s="16" t="s">
        <v>183</v>
      </c>
      <c r="N1601" s="15">
        <v>14</v>
      </c>
      <c r="O1601" s="15">
        <v>1984</v>
      </c>
      <c r="P1601" s="15">
        <v>1</v>
      </c>
      <c r="Q1601" s="18" t="s">
        <v>2197</v>
      </c>
      <c r="R1601" s="18"/>
      <c r="S1601" s="54" t="s">
        <v>106</v>
      </c>
      <c r="T1601" s="54"/>
      <c r="U1601" s="69">
        <v>631</v>
      </c>
      <c r="V1601" s="45" t="str">
        <f t="shared" si="254"/>
        <v>睡眠の主観的側面からの解析</v>
      </c>
      <c r="W1601" s="70"/>
      <c r="X1601" s="88">
        <v>1591</v>
      </c>
      <c r="Y1601" s="66"/>
      <c r="Z1601" s="16"/>
    </row>
    <row r="1602" spans="1:26" s="12" customFormat="1" ht="13.5" hidden="1" customHeight="1">
      <c r="A1602" s="18">
        <v>44</v>
      </c>
      <c r="B1602" s="15">
        <v>1984</v>
      </c>
      <c r="C1602" s="15">
        <v>4</v>
      </c>
      <c r="D1602" s="18">
        <v>18</v>
      </c>
      <c r="E1602" s="15">
        <v>648</v>
      </c>
      <c r="F1602" s="19" t="s">
        <v>4055</v>
      </c>
      <c r="G1602" s="16" t="s">
        <v>4056</v>
      </c>
      <c r="H1602" s="17"/>
      <c r="I1602" s="115" t="str">
        <f t="shared" ca="1" si="253"/>
        <v>.</v>
      </c>
      <c r="J1602" s="16" t="s">
        <v>2856</v>
      </c>
      <c r="K1602" s="16" t="s">
        <v>1185</v>
      </c>
      <c r="L1602" s="16" t="s">
        <v>2857</v>
      </c>
      <c r="M1602" s="16" t="s">
        <v>183</v>
      </c>
      <c r="N1602" s="15">
        <v>14</v>
      </c>
      <c r="O1602" s="15">
        <v>1984</v>
      </c>
      <c r="P1602" s="15">
        <v>1</v>
      </c>
      <c r="Q1602" s="18" t="s">
        <v>2197</v>
      </c>
      <c r="R1602" s="18"/>
      <c r="S1602" s="54" t="s">
        <v>106</v>
      </c>
      <c r="T1602" s="54"/>
      <c r="U1602" s="69">
        <v>631</v>
      </c>
      <c r="V1602" s="45" t="str">
        <f t="shared" si="254"/>
        <v>安全性からみた住宅階段の必要寸法</v>
      </c>
      <c r="W1602" s="70"/>
      <c r="X1602" s="88">
        <v>1592</v>
      </c>
      <c r="Y1602" s="66"/>
      <c r="Z1602" s="16"/>
    </row>
    <row r="1603" spans="1:26" s="12" customFormat="1" ht="13.5" hidden="1" customHeight="1">
      <c r="A1603" s="18">
        <v>44</v>
      </c>
      <c r="B1603" s="15">
        <v>1984</v>
      </c>
      <c r="C1603" s="15">
        <v>4</v>
      </c>
      <c r="D1603" s="18">
        <v>18</v>
      </c>
      <c r="E1603" s="15">
        <v>648</v>
      </c>
      <c r="F1603" s="19" t="s">
        <v>4057</v>
      </c>
      <c r="G1603" s="16" t="s">
        <v>4058</v>
      </c>
      <c r="H1603" s="17"/>
      <c r="I1603" s="115" t="str">
        <f t="shared" ca="1" si="253"/>
        <v>.</v>
      </c>
      <c r="J1603" s="16" t="s">
        <v>2856</v>
      </c>
      <c r="K1603" s="16" t="s">
        <v>1185</v>
      </c>
      <c r="L1603" s="16" t="s">
        <v>2857</v>
      </c>
      <c r="M1603" s="16" t="s">
        <v>183</v>
      </c>
      <c r="N1603" s="15">
        <v>14</v>
      </c>
      <c r="O1603" s="15">
        <v>1984</v>
      </c>
      <c r="P1603" s="15">
        <v>1</v>
      </c>
      <c r="Q1603" s="18" t="s">
        <v>2197</v>
      </c>
      <c r="R1603" s="18"/>
      <c r="S1603" s="54" t="s">
        <v>106</v>
      </c>
      <c r="T1603" s="54"/>
      <c r="U1603" s="69">
        <v>631</v>
      </c>
      <c r="V1603" s="45" t="str">
        <f t="shared" si="254"/>
        <v>人間の空間行動に関する研究−空間量が小集団の型に及ぼす効果についての予備的検討−</v>
      </c>
      <c r="W1603" s="70"/>
      <c r="X1603" s="88">
        <v>1593</v>
      </c>
      <c r="Y1603" s="66"/>
      <c r="Z1603" s="16"/>
    </row>
    <row r="1604" spans="1:26" ht="13.5" hidden="1" customHeight="1">
      <c r="A1604" s="29">
        <f t="shared" ref="A1604:A1632" ca="1" si="255">IF(LEN($J1604)&gt;0,IF($J1604="●",K1604,OFFSET(A1604,IF(LEN(OFFSET(A1604,-1,0))&gt;=1,-1,-2),0)),"")</f>
        <v>44</v>
      </c>
      <c r="B1604" s="32">
        <f t="shared" ref="B1604:B1632" ca="1" si="256">IF(LEN($J1604)&gt;0,IF($J1604="●",N1604,OFFSET(B1604,IF(LEN(OFFSET(B1604,-1,0))&gt;=1,-1,-2),0)),"")</f>
        <v>1984</v>
      </c>
      <c r="C1604" s="32">
        <f t="shared" ref="C1604:C1632" ca="1" si="257">IF(LEN($J1604)&gt;0,IF($J1604="●",O1604,OFFSET(C1604,IF(LEN(OFFSET(C1604,-1,0))&gt;=1,-1,-2),0)),"")</f>
        <v>4</v>
      </c>
      <c r="D1604" s="28">
        <v>18</v>
      </c>
      <c r="E1604" s="32">
        <f t="shared" ref="E1604:E1635" ca="1" si="258">IF(LEN($J1604)&gt;0,IF($J1604="●",U1604,IF(LEN(D1604)&gt;0,U1604+D1604-1,"")),"")</f>
        <v>648</v>
      </c>
      <c r="F1604" s="28" t="str">
        <f>IF(RIGHT(L1604,1)=$W$24,"",M1604&amp;$W$25)&amp;J1604&amp;$W$22&amp;K1604&amp;IF(AND(LEN(N1604)&gt;0,LEN(N1604)&lt;4)," 第"&amp;N1604&amp;$W$21,N1604)&amp;$W$23&amp;O1604&amp;"/"&amp;P1604&amp;IF(RIGHT(L1604,1)=$W$24,"/"&amp;Q1604,"")&amp;"、"&amp;S1604&amp;"、"&amp;R1604&amp;IF(LEN(H1604)&gt;0,$W$27&amp;H1604,"")&amp;IF(RIGHT(L1604,1)=$W$24,"",$W$26)</f>
        <v>開催記(大会．東 第14回　1984/1、朝日生命保険相互会社会議室、)</v>
      </c>
      <c r="G1604" s="40" t="s">
        <v>919</v>
      </c>
      <c r="H1604" s="41" t="s">
        <v>2820</v>
      </c>
      <c r="I1604" s="115" t="str">
        <f t="shared" ca="1" si="253"/>
        <v>.</v>
      </c>
      <c r="J1604" s="40" t="s">
        <v>252</v>
      </c>
      <c r="K1604" s="40" t="s">
        <v>1185</v>
      </c>
      <c r="L1604" s="40" t="s">
        <v>6949</v>
      </c>
      <c r="M1604" s="40" t="s">
        <v>313</v>
      </c>
      <c r="N1604" s="15">
        <v>14</v>
      </c>
      <c r="O1604" s="15">
        <v>1984</v>
      </c>
      <c r="P1604" s="15">
        <v>1</v>
      </c>
      <c r="Q1604" s="40" t="s">
        <v>2197</v>
      </c>
      <c r="R1604" s="40"/>
      <c r="S1604" s="48" t="s">
        <v>106</v>
      </c>
      <c r="T1604" s="48"/>
      <c r="U1604" s="31">
        <f t="shared" ref="U1604:U1632" ca="1" si="259">IF(LEN($J1604)&gt;0,IF($J1604="●",Q1604,OFFSET(U1604,IF(LEN(OFFSET(U1604,-1,0))&gt;=1,-1,-2),0)),"")</f>
        <v>631</v>
      </c>
      <c r="V1604" s="45" t="str">
        <f t="shared" si="254"/>
        <v>開催記(大会．東 第14回　1984/1、朝日生命保険相互会社会議室、)</v>
      </c>
      <c r="W1604" s="51"/>
      <c r="X1604" s="88">
        <v>1594</v>
      </c>
      <c r="Y1604" s="65"/>
      <c r="Z1604" s="46"/>
    </row>
    <row r="1605" spans="1:26" ht="13.5" hidden="1" customHeight="1">
      <c r="A1605" s="29">
        <f t="shared" ca="1" si="255"/>
        <v>44</v>
      </c>
      <c r="B1605" s="32">
        <f t="shared" ca="1" si="256"/>
        <v>1984</v>
      </c>
      <c r="C1605" s="32">
        <f t="shared" ca="1" si="257"/>
        <v>4</v>
      </c>
      <c r="D1605" s="28">
        <v>18</v>
      </c>
      <c r="E1605" s="32">
        <f t="shared" ca="1" si="258"/>
        <v>648</v>
      </c>
      <c r="F1605" s="40" t="s">
        <v>107</v>
      </c>
      <c r="G1605" s="40" t="s">
        <v>108</v>
      </c>
      <c r="H1605" s="43"/>
      <c r="I1605" s="115" t="str">
        <f t="shared" ca="1" si="253"/>
        <v>.</v>
      </c>
      <c r="J1605" s="40" t="s">
        <v>252</v>
      </c>
      <c r="K1605" s="40" t="s">
        <v>1185</v>
      </c>
      <c r="L1605" s="40" t="s">
        <v>313</v>
      </c>
      <c r="M1605" s="40" t="s">
        <v>7616</v>
      </c>
      <c r="N1605" s="15">
        <v>14</v>
      </c>
      <c r="O1605" s="15">
        <v>1984</v>
      </c>
      <c r="P1605" s="15">
        <v>1</v>
      </c>
      <c r="Q1605" s="40" t="s">
        <v>2197</v>
      </c>
      <c r="R1605" s="40"/>
      <c r="S1605" s="48" t="s">
        <v>106</v>
      </c>
      <c r="T1605" s="48"/>
      <c r="U1605" s="31">
        <f t="shared" ca="1" si="259"/>
        <v>631</v>
      </c>
      <c r="V1605" s="45" t="str">
        <f t="shared" si="254"/>
        <v>東日本地方会第14回大会に参加して</v>
      </c>
      <c r="W1605" s="51"/>
      <c r="X1605" s="88">
        <v>1595</v>
      </c>
      <c r="Y1605" s="65"/>
      <c r="Z1605" s="46"/>
    </row>
    <row r="1606" spans="1:26" ht="13.5" hidden="1" customHeight="1">
      <c r="A1606" s="29">
        <f t="shared" ca="1" si="255"/>
        <v>44</v>
      </c>
      <c r="B1606" s="32">
        <f t="shared" ca="1" si="256"/>
        <v>1984</v>
      </c>
      <c r="C1606" s="32">
        <f t="shared" ca="1" si="257"/>
        <v>4</v>
      </c>
      <c r="D1606" s="28">
        <v>18</v>
      </c>
      <c r="E1606" s="32">
        <f t="shared" ca="1" si="258"/>
        <v>648</v>
      </c>
      <c r="F1606" s="40" t="s">
        <v>107</v>
      </c>
      <c r="G1606" s="40" t="s">
        <v>109</v>
      </c>
      <c r="H1606" s="43"/>
      <c r="I1606" s="115" t="str">
        <f t="shared" ca="1" si="253"/>
        <v>.</v>
      </c>
      <c r="J1606" s="40" t="s">
        <v>252</v>
      </c>
      <c r="K1606" s="40" t="s">
        <v>1185</v>
      </c>
      <c r="L1606" s="40" t="s">
        <v>313</v>
      </c>
      <c r="M1606" s="40" t="s">
        <v>7616</v>
      </c>
      <c r="N1606" s="15">
        <v>14</v>
      </c>
      <c r="O1606" s="15">
        <v>1984</v>
      </c>
      <c r="P1606" s="15">
        <v>1</v>
      </c>
      <c r="Q1606" s="40" t="s">
        <v>2197</v>
      </c>
      <c r="R1606" s="40"/>
      <c r="S1606" s="48" t="s">
        <v>106</v>
      </c>
      <c r="T1606" s="48"/>
      <c r="U1606" s="31">
        <f t="shared" ca="1" si="259"/>
        <v>631</v>
      </c>
      <c r="V1606" s="45" t="str">
        <f t="shared" si="254"/>
        <v>東日本地方会第14回大会に参加して</v>
      </c>
      <c r="W1606" s="51"/>
      <c r="X1606" s="88">
        <v>1596</v>
      </c>
      <c r="Y1606" s="65"/>
      <c r="Z1606" s="46"/>
    </row>
    <row r="1607" spans="1:26" ht="13.5" hidden="1" customHeight="1">
      <c r="A1607" s="29">
        <f t="shared" ca="1" si="255"/>
        <v>44</v>
      </c>
      <c r="B1607" s="32">
        <f t="shared" ca="1" si="256"/>
        <v>1984</v>
      </c>
      <c r="C1607" s="32">
        <f t="shared" ca="1" si="257"/>
        <v>4</v>
      </c>
      <c r="D1607" s="28">
        <v>19</v>
      </c>
      <c r="E1607" s="32">
        <f t="shared" ca="1" si="258"/>
        <v>649</v>
      </c>
      <c r="F1607" s="40" t="s">
        <v>110</v>
      </c>
      <c r="G1607" s="40" t="s">
        <v>2381</v>
      </c>
      <c r="H1607" s="43"/>
      <c r="I1607" s="115" t="str">
        <f t="shared" ca="1" si="253"/>
        <v>.</v>
      </c>
      <c r="J1607" s="40" t="s">
        <v>1700</v>
      </c>
      <c r="K1607" s="40" t="s">
        <v>1300</v>
      </c>
      <c r="L1607" s="43"/>
      <c r="M1607" s="40"/>
      <c r="N1607" s="47"/>
      <c r="O1607" s="47"/>
      <c r="P1607" s="47"/>
      <c r="Q1607" s="40"/>
      <c r="R1607" s="40"/>
      <c r="S1607" s="48"/>
      <c r="T1607" s="48"/>
      <c r="U1607" s="31">
        <f t="shared" ca="1" si="259"/>
        <v>631</v>
      </c>
      <c r="V1607" s="45" t="str">
        <f t="shared" si="254"/>
        <v>筑波大学体育科学系身体形態学研究室</v>
      </c>
      <c r="W1607" s="51"/>
      <c r="X1607" s="88">
        <v>1597</v>
      </c>
      <c r="Y1607" s="65"/>
      <c r="Z1607" s="46"/>
    </row>
    <row r="1608" spans="1:26" ht="13.5" hidden="1" customHeight="1">
      <c r="A1608" s="29">
        <f t="shared" ca="1" si="255"/>
        <v>44</v>
      </c>
      <c r="B1608" s="32">
        <f t="shared" ca="1" si="256"/>
        <v>1984</v>
      </c>
      <c r="C1608" s="32">
        <f t="shared" ca="1" si="257"/>
        <v>4</v>
      </c>
      <c r="D1608" s="28">
        <v>20</v>
      </c>
      <c r="E1608" s="32">
        <f t="shared" ca="1" si="258"/>
        <v>650</v>
      </c>
      <c r="F1608" s="28" t="str">
        <f t="shared" ref="F1608:F1610" si="260">H1608&amp;IF(LEN(O1608)&gt;0,$W$18&amp;IF(LEN(O1608)&gt;3,O1608&amp;"年度","第"&amp;O1608&amp;IF(LEN(P1608)&gt;0,"期","回"))&amp;IF(LEN(P1608)&gt;0,"第"&amp;P1608&amp;"回",""),"")</f>
        <v>幹事会：第7期第3回</v>
      </c>
      <c r="G1608" s="40"/>
      <c r="H1608" s="40" t="s">
        <v>7101</v>
      </c>
      <c r="I1608" s="115" t="str">
        <f t="shared" ca="1" si="253"/>
        <v>.</v>
      </c>
      <c r="J1608" s="40" t="s">
        <v>7111</v>
      </c>
      <c r="K1608" s="40" t="s">
        <v>1050</v>
      </c>
      <c r="L1608" s="40" t="s">
        <v>7103</v>
      </c>
      <c r="M1608" s="40"/>
      <c r="N1608" s="47"/>
      <c r="O1608" s="47">
        <v>7</v>
      </c>
      <c r="P1608" s="47">
        <v>3</v>
      </c>
      <c r="Q1608" s="40"/>
      <c r="R1608" s="40"/>
      <c r="S1608" s="48"/>
      <c r="T1608" s="48"/>
      <c r="U1608" s="31">
        <f t="shared" ca="1" si="259"/>
        <v>631</v>
      </c>
      <c r="V1608" s="45" t="str">
        <f t="shared" si="254"/>
        <v>幹事会幹事会：第7期第3回</v>
      </c>
      <c r="W1608" s="51"/>
      <c r="X1608" s="88">
        <v>1598</v>
      </c>
      <c r="Y1608" s="65"/>
      <c r="Z1608" s="46"/>
    </row>
    <row r="1609" spans="1:26" ht="13.5" hidden="1" customHeight="1">
      <c r="A1609" s="29">
        <f t="shared" ca="1" si="255"/>
        <v>44</v>
      </c>
      <c r="B1609" s="32">
        <f t="shared" ca="1" si="256"/>
        <v>1984</v>
      </c>
      <c r="C1609" s="32">
        <f t="shared" ca="1" si="257"/>
        <v>4</v>
      </c>
      <c r="D1609" s="28">
        <v>20</v>
      </c>
      <c r="E1609" s="32">
        <f t="shared" ca="1" si="258"/>
        <v>650</v>
      </c>
      <c r="F1609" s="28" t="str">
        <f t="shared" si="260"/>
        <v>JHE編集会議：1983年度第2回</v>
      </c>
      <c r="G1609" s="40"/>
      <c r="H1609" s="40" t="s">
        <v>1148</v>
      </c>
      <c r="I1609" s="115" t="str">
        <f t="shared" ca="1" si="253"/>
        <v>.</v>
      </c>
      <c r="J1609" s="40" t="s">
        <v>7111</v>
      </c>
      <c r="K1609" s="40" t="s">
        <v>1050</v>
      </c>
      <c r="L1609" s="40" t="s">
        <v>7773</v>
      </c>
      <c r="M1609" s="40"/>
      <c r="N1609" s="47"/>
      <c r="O1609" s="47">
        <v>1983</v>
      </c>
      <c r="P1609" s="47">
        <v>2</v>
      </c>
      <c r="Q1609" s="40"/>
      <c r="R1609" s="40"/>
      <c r="S1609" s="48"/>
      <c r="T1609" s="48"/>
      <c r="U1609" s="31">
        <f t="shared" ca="1" si="259"/>
        <v>631</v>
      </c>
      <c r="V1609" s="45" t="str">
        <f t="shared" si="254"/>
        <v>JHE編集会議JHE編集会議：1983年度第2回</v>
      </c>
      <c r="W1609" s="51"/>
      <c r="X1609" s="88">
        <v>1599</v>
      </c>
      <c r="Y1609" s="65"/>
      <c r="Z1609" s="46"/>
    </row>
    <row r="1610" spans="1:26" ht="13.5" hidden="1" customHeight="1">
      <c r="A1610" s="29">
        <f t="shared" ca="1" si="255"/>
        <v>44</v>
      </c>
      <c r="B1610" s="32">
        <f t="shared" ca="1" si="256"/>
        <v>1984</v>
      </c>
      <c r="C1610" s="32">
        <f t="shared" ca="1" si="257"/>
        <v>4</v>
      </c>
      <c r="D1610" s="28">
        <v>20</v>
      </c>
      <c r="E1610" s="32">
        <f t="shared" ca="1" si="258"/>
        <v>650</v>
      </c>
      <c r="F1610" s="28" t="str">
        <f t="shared" si="260"/>
        <v>JHE編集会議：1984年度第1回</v>
      </c>
      <c r="G1610" s="40"/>
      <c r="H1610" s="40" t="s">
        <v>1148</v>
      </c>
      <c r="I1610" s="115" t="str">
        <f t="shared" ca="1" si="253"/>
        <v>.</v>
      </c>
      <c r="J1610" s="40" t="s">
        <v>7111</v>
      </c>
      <c r="K1610" s="40" t="s">
        <v>1050</v>
      </c>
      <c r="L1610" s="40" t="s">
        <v>7773</v>
      </c>
      <c r="M1610" s="40"/>
      <c r="N1610" s="47"/>
      <c r="O1610" s="47">
        <v>1984</v>
      </c>
      <c r="P1610" s="47">
        <v>1</v>
      </c>
      <c r="Q1610" s="40"/>
      <c r="R1610" s="40"/>
      <c r="S1610" s="48"/>
      <c r="T1610" s="48"/>
      <c r="U1610" s="31">
        <f t="shared" ca="1" si="259"/>
        <v>631</v>
      </c>
      <c r="V1610" s="45" t="str">
        <f t="shared" si="254"/>
        <v>JHE編集会議JHE編集会議：1984年度第1回</v>
      </c>
      <c r="W1610" s="51"/>
      <c r="X1610" s="88">
        <v>1600</v>
      </c>
      <c r="Y1610" s="65"/>
      <c r="Z1610" s="46"/>
    </row>
    <row r="1611" spans="1:26" ht="13.5" hidden="1" customHeight="1">
      <c r="A1611" s="29">
        <f t="shared" ca="1" si="255"/>
        <v>44</v>
      </c>
      <c r="B1611" s="32">
        <f t="shared" ca="1" si="256"/>
        <v>1984</v>
      </c>
      <c r="C1611" s="32">
        <f t="shared" ca="1" si="257"/>
        <v>4</v>
      </c>
      <c r="D1611" s="28">
        <v>20</v>
      </c>
      <c r="E1611" s="32">
        <f t="shared" ca="1" si="258"/>
        <v>650</v>
      </c>
      <c r="F1611" s="40" t="s">
        <v>1289</v>
      </c>
      <c r="G1611" s="40"/>
      <c r="H1611" s="43"/>
      <c r="I1611" s="115" t="str">
        <f t="shared" ca="1" si="253"/>
        <v>.</v>
      </c>
      <c r="J1611" s="40" t="s">
        <v>7111</v>
      </c>
      <c r="K1611" s="40" t="s">
        <v>2762</v>
      </c>
      <c r="L1611" s="40" t="s">
        <v>2724</v>
      </c>
      <c r="M1611" s="40"/>
      <c r="N1611" s="47"/>
      <c r="O1611" s="47"/>
      <c r="P1611" s="47"/>
      <c r="Q1611" s="40"/>
      <c r="R1611" s="40"/>
      <c r="S1611" s="48"/>
      <c r="T1611" s="48"/>
      <c r="U1611" s="31">
        <f t="shared" ca="1" si="259"/>
        <v>631</v>
      </c>
      <c r="V1611" s="45" t="str">
        <f t="shared" si="254"/>
        <v>編集後記</v>
      </c>
      <c r="W1611" s="51"/>
      <c r="X1611" s="88">
        <v>1601</v>
      </c>
      <c r="Y1611" s="65"/>
      <c r="Z1611" s="46"/>
    </row>
    <row r="1612" spans="1:26" ht="13.5" hidden="1" customHeight="1">
      <c r="A1612" s="29" t="str">
        <f t="shared" ca="1" si="255"/>
        <v>45</v>
      </c>
      <c r="B1612" s="32">
        <f t="shared" ca="1" si="256"/>
        <v>1984</v>
      </c>
      <c r="C1612" s="32">
        <f t="shared" ca="1" si="257"/>
        <v>6</v>
      </c>
      <c r="D1612" s="28">
        <v>0</v>
      </c>
      <c r="E1612" s="32" t="str">
        <f t="shared" ca="1" si="258"/>
        <v>651</v>
      </c>
      <c r="F1612" s="28" t="str">
        <f ca="1">$W$11&amp;$A1612&amp;$W$12&amp;B1612&amp;$W$13&amp;TEXT($C1612,"00")&amp;$W$14&amp;TEXT($P1612,"00")&amp;IF(LEN(U1612)&gt;=1,$W$15&amp;$U1612&amp;$W$16,"")&amp;$W$17&amp;$H1612</f>
        <v>第45号1984年06/15[651]:生活特集／JHE11.1,11.2／名簿</v>
      </c>
      <c r="G1612" s="40"/>
      <c r="H1612" s="43" t="s">
        <v>6875</v>
      </c>
      <c r="I1612" s="115" t="str">
        <f t="shared" ref="I1612:I1675" ca="1" si="261">IF(OR($S$1,IF($N$2,OFFSET($O$2,0,ISERROR(FIND($F$2,OFFSET($G1612,0,$T$2)))+$S$2),0)+IF($N$3,OFFSET($O$3,0,ISERROR(FIND($F$3,OFFSET($G1612,0,$T$3)))+$S$3),0)+IF($N$4,OFFSET($O$4,0,ISERROR(FIND($F$4,OFFSET($G1612,0,$T$4)))+$S$4),0)+IF($N$5,OFFSET($O$5,0,ISERROR(FIND($F$5,OFFSET($G1612,0,$T$5)))+$S$5),0)+IF($N$6,OFFSET($O$6,0,ISERROR(FIND($F$6,OFFSET($G1612,0,$T$6)))+$S$6),0)+IF($N$7,OFFSET($O$7,0,ISERROR(FIND($F$7,OFFSET($G1612,0,$T$7)))+$S$7),0)+IF($N$8,OFFSET($O$8,0,ISERROR(FIND($F$8,OFFSET($G1612,0,$T$8)))+$S$8),0)&gt;$Y$1),$W$28,$W$29)</f>
        <v>.</v>
      </c>
      <c r="J1612" s="40" t="s">
        <v>1179</v>
      </c>
      <c r="K1612" s="40" t="s">
        <v>2350</v>
      </c>
      <c r="L1612" s="43"/>
      <c r="M1612" s="40"/>
      <c r="N1612" s="47">
        <v>1984</v>
      </c>
      <c r="O1612" s="47">
        <v>6</v>
      </c>
      <c r="P1612" s="47">
        <v>15</v>
      </c>
      <c r="Q1612" s="40" t="s">
        <v>113</v>
      </c>
      <c r="R1612" s="40"/>
      <c r="S1612" s="48"/>
      <c r="T1612" s="48"/>
      <c r="U1612" s="31" t="str">
        <f t="shared" ca="1" si="259"/>
        <v>651</v>
      </c>
      <c r="V1612" s="45" t="str">
        <f t="shared" ca="1" si="254"/>
        <v>生活特集／JHE11.1,11.2／名簿第45号1984年06/15[651]:生活特集／JHE11.1,11.2／名簿</v>
      </c>
      <c r="W1612" s="51"/>
      <c r="X1612" s="88">
        <v>1602</v>
      </c>
      <c r="Y1612" s="65"/>
      <c r="Z1612" s="46"/>
    </row>
    <row r="1613" spans="1:26" ht="13.5" hidden="1" customHeight="1">
      <c r="A1613" s="29" t="str">
        <f t="shared" ca="1" si="255"/>
        <v>45</v>
      </c>
      <c r="B1613" s="32">
        <f t="shared" ca="1" si="256"/>
        <v>1984</v>
      </c>
      <c r="C1613" s="32">
        <f t="shared" ca="1" si="257"/>
        <v>6</v>
      </c>
      <c r="D1613" s="28">
        <v>1</v>
      </c>
      <c r="E1613" s="32">
        <f t="shared" ca="1" si="258"/>
        <v>651</v>
      </c>
      <c r="F1613" s="40" t="s">
        <v>7735</v>
      </c>
      <c r="G1613" s="40"/>
      <c r="H1613" s="40" t="s">
        <v>7728</v>
      </c>
      <c r="I1613" s="115" t="str">
        <f t="shared" ca="1" si="261"/>
        <v>.</v>
      </c>
      <c r="J1613" s="40" t="s">
        <v>7205</v>
      </c>
      <c r="K1613" s="40"/>
      <c r="L1613" s="43" t="s">
        <v>7086</v>
      </c>
      <c r="M1613" s="40" t="s">
        <v>1302</v>
      </c>
      <c r="N1613" s="47"/>
      <c r="O1613" s="47"/>
      <c r="P1613" s="47"/>
      <c r="Q1613" s="40"/>
      <c r="R1613" s="40"/>
      <c r="S1613" s="48"/>
      <c r="T1613" s="48"/>
      <c r="U1613" s="31" t="str">
        <f t="shared" ca="1" si="259"/>
        <v>651</v>
      </c>
      <c r="V1613" s="45" t="str">
        <f t="shared" si="254"/>
        <v>特集生活、連載特集生活1/7</v>
      </c>
      <c r="W1613" s="51"/>
      <c r="X1613" s="88">
        <v>1603</v>
      </c>
      <c r="Y1613" s="65"/>
      <c r="Z1613" s="46"/>
    </row>
    <row r="1614" spans="1:26" ht="13.5" hidden="1" customHeight="1">
      <c r="A1614" s="29" t="str">
        <f t="shared" ca="1" si="255"/>
        <v>45</v>
      </c>
      <c r="B1614" s="32">
        <f t="shared" ca="1" si="256"/>
        <v>1984</v>
      </c>
      <c r="C1614" s="32">
        <f t="shared" ca="1" si="257"/>
        <v>6</v>
      </c>
      <c r="D1614" s="28">
        <v>1</v>
      </c>
      <c r="E1614" s="32">
        <f t="shared" ca="1" si="258"/>
        <v>651</v>
      </c>
      <c r="F1614" s="40" t="s">
        <v>114</v>
      </c>
      <c r="G1614" s="40" t="s">
        <v>115</v>
      </c>
      <c r="H1614" s="40" t="s">
        <v>7729</v>
      </c>
      <c r="I1614" s="115" t="str">
        <f t="shared" ca="1" si="261"/>
        <v>.</v>
      </c>
      <c r="J1614" s="40" t="s">
        <v>7205</v>
      </c>
      <c r="K1614" s="40"/>
      <c r="L1614" s="43"/>
      <c r="M1614" s="40" t="s">
        <v>2303</v>
      </c>
      <c r="N1614" s="47"/>
      <c r="O1614" s="47"/>
      <c r="P1614" s="47"/>
      <c r="Q1614" s="40"/>
      <c r="R1614" s="40"/>
      <c r="S1614" s="48"/>
      <c r="T1614" s="48"/>
      <c r="U1614" s="31" t="str">
        <f t="shared" ca="1" si="259"/>
        <v>651</v>
      </c>
      <c r="V1614" s="45" t="str">
        <f t="shared" si="254"/>
        <v>特集生活一日の生活</v>
      </c>
      <c r="W1614" s="51"/>
      <c r="X1614" s="88">
        <v>1604</v>
      </c>
      <c r="Y1614" s="65"/>
      <c r="Z1614" s="46"/>
    </row>
    <row r="1615" spans="1:26" ht="13.5" hidden="1" customHeight="1">
      <c r="A1615" s="29" t="str">
        <f t="shared" ca="1" si="255"/>
        <v>45</v>
      </c>
      <c r="B1615" s="32">
        <f t="shared" ca="1" si="256"/>
        <v>1984</v>
      </c>
      <c r="C1615" s="32">
        <f t="shared" ca="1" si="257"/>
        <v>6</v>
      </c>
      <c r="D1615" s="28">
        <v>3</v>
      </c>
      <c r="E1615" s="32">
        <f t="shared" ca="1" si="258"/>
        <v>653</v>
      </c>
      <c r="F1615" s="40" t="s">
        <v>116</v>
      </c>
      <c r="G1615" s="40" t="s">
        <v>117</v>
      </c>
      <c r="H1615" s="40" t="s">
        <v>7729</v>
      </c>
      <c r="I1615" s="115" t="str">
        <f t="shared" ca="1" si="261"/>
        <v>.</v>
      </c>
      <c r="J1615" s="40" t="s">
        <v>7205</v>
      </c>
      <c r="K1615" s="40"/>
      <c r="L1615" s="43"/>
      <c r="M1615" s="40" t="s">
        <v>2303</v>
      </c>
      <c r="N1615" s="47"/>
      <c r="O1615" s="47"/>
      <c r="P1615" s="47"/>
      <c r="Q1615" s="40"/>
      <c r="R1615" s="40"/>
      <c r="S1615" s="48"/>
      <c r="T1615" s="48"/>
      <c r="U1615" s="31" t="str">
        <f t="shared" ca="1" si="259"/>
        <v>651</v>
      </c>
      <c r="V1615" s="45" t="str">
        <f t="shared" si="254"/>
        <v>特集生活手前味噌とパック画一化</v>
      </c>
      <c r="W1615" s="51"/>
      <c r="X1615" s="88">
        <v>1605</v>
      </c>
      <c r="Y1615" s="65"/>
      <c r="Z1615" s="46"/>
    </row>
    <row r="1616" spans="1:26" ht="13.5" hidden="1" customHeight="1">
      <c r="A1616" s="29" t="str">
        <f t="shared" ca="1" si="255"/>
        <v>45</v>
      </c>
      <c r="B1616" s="32">
        <f t="shared" ca="1" si="256"/>
        <v>1984</v>
      </c>
      <c r="C1616" s="32">
        <f t="shared" ca="1" si="257"/>
        <v>6</v>
      </c>
      <c r="D1616" s="28">
        <v>5</v>
      </c>
      <c r="E1616" s="32">
        <f t="shared" ca="1" si="258"/>
        <v>655</v>
      </c>
      <c r="F1616" s="40" t="s">
        <v>118</v>
      </c>
      <c r="G1616" s="40" t="s">
        <v>119</v>
      </c>
      <c r="H1616" s="43" t="s">
        <v>7166</v>
      </c>
      <c r="I1616" s="115" t="str">
        <f t="shared" ca="1" si="261"/>
        <v>.</v>
      </c>
      <c r="J1616" s="40" t="s">
        <v>7205</v>
      </c>
      <c r="K1616" s="40"/>
      <c r="L1616" s="43" t="s">
        <v>2008</v>
      </c>
      <c r="M1616" s="40"/>
      <c r="N1616" s="47"/>
      <c r="O1616" s="47"/>
      <c r="P1616" s="47"/>
      <c r="Q1616" s="40"/>
      <c r="R1616" s="40"/>
      <c r="S1616" s="48"/>
      <c r="T1616" s="48"/>
      <c r="U1616" s="31" t="str">
        <f t="shared" ca="1" si="259"/>
        <v>651</v>
      </c>
      <c r="V1616" s="45" t="str">
        <f t="shared" si="254"/>
        <v>障害者重症心身障害児施設にて</v>
      </c>
      <c r="W1616" s="51"/>
      <c r="X1616" s="88">
        <v>1606</v>
      </c>
      <c r="Y1616" s="65"/>
      <c r="Z1616" s="46"/>
    </row>
    <row r="1617" spans="1:26" ht="13.5" hidden="1" customHeight="1">
      <c r="A1617" s="29" t="str">
        <f t="shared" ca="1" si="255"/>
        <v>45</v>
      </c>
      <c r="B1617" s="32">
        <f t="shared" ca="1" si="256"/>
        <v>1984</v>
      </c>
      <c r="C1617" s="32">
        <f t="shared" ca="1" si="257"/>
        <v>6</v>
      </c>
      <c r="D1617" s="28">
        <v>6</v>
      </c>
      <c r="E1617" s="32">
        <f t="shared" ca="1" si="258"/>
        <v>656</v>
      </c>
      <c r="F1617" s="40" t="s">
        <v>120</v>
      </c>
      <c r="G1617" s="40" t="s">
        <v>121</v>
      </c>
      <c r="H1617" s="43" t="s">
        <v>7166</v>
      </c>
      <c r="I1617" s="115" t="str">
        <f t="shared" ca="1" si="261"/>
        <v>.</v>
      </c>
      <c r="J1617" s="40" t="s">
        <v>7205</v>
      </c>
      <c r="K1617" s="40"/>
      <c r="L1617" s="43" t="s">
        <v>810</v>
      </c>
      <c r="M1617" s="40"/>
      <c r="N1617" s="47"/>
      <c r="O1617" s="47"/>
      <c r="P1617" s="47"/>
      <c r="Q1617" s="40"/>
      <c r="R1617" s="40"/>
      <c r="S1617" s="48"/>
      <c r="T1617" s="48"/>
      <c r="U1617" s="31" t="str">
        <f t="shared" ca="1" si="259"/>
        <v>651</v>
      </c>
      <c r="V1617" s="45" t="str">
        <f t="shared" si="254"/>
        <v>障害者高齢者・身体障害者配慮の実践住宅</v>
      </c>
      <c r="W1617" s="51"/>
      <c r="X1617" s="88">
        <v>1607</v>
      </c>
      <c r="Y1617" s="65"/>
      <c r="Z1617" s="46"/>
    </row>
    <row r="1618" spans="1:26" ht="13.5" hidden="1" customHeight="1">
      <c r="A1618" s="29" t="str">
        <f t="shared" ca="1" si="255"/>
        <v>45</v>
      </c>
      <c r="B1618" s="32">
        <f t="shared" ca="1" si="256"/>
        <v>1984</v>
      </c>
      <c r="C1618" s="32">
        <f t="shared" ca="1" si="257"/>
        <v>6</v>
      </c>
      <c r="D1618" s="28">
        <v>7</v>
      </c>
      <c r="E1618" s="32">
        <f t="shared" ca="1" si="258"/>
        <v>657</v>
      </c>
      <c r="F1618" s="40" t="s">
        <v>1901</v>
      </c>
      <c r="G1618" s="40" t="s">
        <v>1371</v>
      </c>
      <c r="H1618" s="43"/>
      <c r="I1618" s="115" t="str">
        <f t="shared" ca="1" si="261"/>
        <v>.</v>
      </c>
      <c r="J1618" s="40" t="s">
        <v>1700</v>
      </c>
      <c r="K1618" s="40" t="s">
        <v>1300</v>
      </c>
      <c r="L1618" s="43"/>
      <c r="M1618" s="40"/>
      <c r="N1618" s="47"/>
      <c r="O1618" s="47"/>
      <c r="P1618" s="47"/>
      <c r="Q1618" s="40"/>
      <c r="R1618" s="40"/>
      <c r="S1618" s="48"/>
      <c r="T1618" s="48"/>
      <c r="U1618" s="31" t="str">
        <f t="shared" ca="1" si="259"/>
        <v>651</v>
      </c>
      <c r="V1618" s="45" t="str">
        <f t="shared" si="254"/>
        <v>鹿屋体育大学</v>
      </c>
      <c r="W1618" s="51"/>
      <c r="X1618" s="88">
        <v>1608</v>
      </c>
      <c r="Y1618" s="65"/>
      <c r="Z1618" s="46"/>
    </row>
    <row r="1619" spans="1:26" ht="13.5" hidden="1" customHeight="1">
      <c r="A1619" s="29" t="str">
        <f t="shared" ca="1" si="255"/>
        <v>45</v>
      </c>
      <c r="B1619" s="32">
        <f t="shared" ca="1" si="256"/>
        <v>1984</v>
      </c>
      <c r="C1619" s="32">
        <f t="shared" ca="1" si="257"/>
        <v>6</v>
      </c>
      <c r="D1619" s="28">
        <v>8</v>
      </c>
      <c r="E1619" s="32">
        <f t="shared" ca="1" si="258"/>
        <v>658</v>
      </c>
      <c r="F1619" s="40" t="s">
        <v>122</v>
      </c>
      <c r="G1619" s="40" t="s">
        <v>123</v>
      </c>
      <c r="H1619" s="43" t="s">
        <v>7168</v>
      </c>
      <c r="I1619" s="115" t="str">
        <f t="shared" ca="1" si="261"/>
        <v>.</v>
      </c>
      <c r="J1619" s="40" t="s">
        <v>7205</v>
      </c>
      <c r="K1619" s="40"/>
      <c r="L1619" s="43"/>
      <c r="M1619" s="40" t="s">
        <v>1837</v>
      </c>
      <c r="N1619" s="47"/>
      <c r="O1619" s="47"/>
      <c r="P1619" s="47"/>
      <c r="Q1619" s="40"/>
      <c r="R1619" s="40"/>
      <c r="S1619" s="48" t="s">
        <v>2762</v>
      </c>
      <c r="T1619" s="48"/>
      <c r="U1619" s="31" t="str">
        <f t="shared" ca="1" si="259"/>
        <v>651</v>
      </c>
      <c r="V1619" s="45" t="str">
        <f t="shared" si="254"/>
        <v>組織読まれている会報　9割が保存</v>
      </c>
      <c r="W1619" s="51"/>
      <c r="X1619" s="88">
        <v>1609</v>
      </c>
      <c r="Y1619" s="65"/>
      <c r="Z1619" s="46"/>
    </row>
    <row r="1620" spans="1:26" ht="13.5" hidden="1" customHeight="1">
      <c r="A1620" s="29" t="str">
        <f t="shared" ca="1" si="255"/>
        <v>45</v>
      </c>
      <c r="B1620" s="32">
        <f t="shared" ca="1" si="256"/>
        <v>1984</v>
      </c>
      <c r="C1620" s="32">
        <f t="shared" ca="1" si="257"/>
        <v>6</v>
      </c>
      <c r="D1620" s="28">
        <v>9</v>
      </c>
      <c r="E1620" s="32">
        <f t="shared" ca="1" si="258"/>
        <v>659</v>
      </c>
      <c r="F1620" s="28" t="str">
        <f>"J.H.E.（Vol."&amp;N1620&amp;" No."&amp;O1620&amp;", "&amp;P1620&amp;"/"&amp;Q1620&amp;"）"</f>
        <v>J.H.E.（Vol.11 No.1, 1982/9）</v>
      </c>
      <c r="G1620" s="40"/>
      <c r="H1620" s="43"/>
      <c r="I1620" s="115" t="str">
        <f t="shared" ca="1" si="261"/>
        <v>.</v>
      </c>
      <c r="J1620" s="40" t="s">
        <v>7111</v>
      </c>
      <c r="K1620" s="40" t="s">
        <v>1199</v>
      </c>
      <c r="L1620" s="40" t="s">
        <v>1921</v>
      </c>
      <c r="M1620" s="40" t="s">
        <v>7108</v>
      </c>
      <c r="N1620" s="47">
        <v>11</v>
      </c>
      <c r="O1620" s="47">
        <v>1</v>
      </c>
      <c r="P1620" s="47">
        <v>1982</v>
      </c>
      <c r="Q1620" s="40" t="s">
        <v>1249</v>
      </c>
      <c r="R1620" s="40"/>
      <c r="S1620" s="48"/>
      <c r="T1620" s="48"/>
      <c r="U1620" s="31" t="str">
        <f t="shared" ca="1" si="259"/>
        <v>651</v>
      </c>
      <c r="V1620" s="45" t="str">
        <f t="shared" si="254"/>
        <v>J.H.E.（Vol.11 No.1, 1982/9）</v>
      </c>
      <c r="W1620" s="51"/>
      <c r="X1620" s="88">
        <v>1610</v>
      </c>
      <c r="Y1620" s="65"/>
      <c r="Z1620" s="46"/>
    </row>
    <row r="1621" spans="1:26" ht="13.5" hidden="1" customHeight="1">
      <c r="A1621" s="29" t="str">
        <f t="shared" ca="1" si="255"/>
        <v>45</v>
      </c>
      <c r="B1621" s="32">
        <f t="shared" ca="1" si="256"/>
        <v>1984</v>
      </c>
      <c r="C1621" s="32">
        <f t="shared" ca="1" si="257"/>
        <v>6</v>
      </c>
      <c r="D1621" s="28">
        <v>13</v>
      </c>
      <c r="E1621" s="32">
        <f t="shared" ca="1" si="258"/>
        <v>663</v>
      </c>
      <c r="F1621" s="28" t="str">
        <f>"J.H.E.（Vol."&amp;N1621&amp;" No."&amp;O1621&amp;", "&amp;P1621&amp;"/"&amp;Q1621&amp;"）"</f>
        <v>J.H.E.（Vol.11 No.2, 1982/12）</v>
      </c>
      <c r="G1621" s="40"/>
      <c r="H1621" s="43"/>
      <c r="I1621" s="115" t="str">
        <f t="shared" ca="1" si="261"/>
        <v>.</v>
      </c>
      <c r="J1621" s="40" t="s">
        <v>7111</v>
      </c>
      <c r="K1621" s="40" t="s">
        <v>1199</v>
      </c>
      <c r="L1621" s="40" t="s">
        <v>1921</v>
      </c>
      <c r="M1621" s="40" t="s">
        <v>7108</v>
      </c>
      <c r="N1621" s="47">
        <v>11</v>
      </c>
      <c r="O1621" s="47">
        <v>2</v>
      </c>
      <c r="P1621" s="47">
        <v>1982</v>
      </c>
      <c r="Q1621" s="40" t="s">
        <v>1330</v>
      </c>
      <c r="R1621" s="40"/>
      <c r="S1621" s="48"/>
      <c r="T1621" s="48"/>
      <c r="U1621" s="31" t="str">
        <f t="shared" ca="1" si="259"/>
        <v>651</v>
      </c>
      <c r="V1621" s="45" t="str">
        <f t="shared" si="254"/>
        <v>J.H.E.（Vol.11 No.2, 1982/12）</v>
      </c>
      <c r="W1621" s="51"/>
      <c r="X1621" s="88">
        <v>1611</v>
      </c>
      <c r="Y1621" s="65"/>
      <c r="Z1621" s="46"/>
    </row>
    <row r="1622" spans="1:26" ht="13.5" hidden="1" customHeight="1">
      <c r="A1622" s="29" t="str">
        <f t="shared" ca="1" si="255"/>
        <v>45</v>
      </c>
      <c r="B1622" s="32">
        <f t="shared" ca="1" si="256"/>
        <v>1984</v>
      </c>
      <c r="C1622" s="32">
        <f t="shared" ca="1" si="257"/>
        <v>6</v>
      </c>
      <c r="D1622" s="28">
        <v>15</v>
      </c>
      <c r="E1622" s="32">
        <f t="shared" ca="1" si="258"/>
        <v>665</v>
      </c>
      <c r="F1622" s="40" t="s">
        <v>2423</v>
      </c>
      <c r="G1622" s="40"/>
      <c r="H1622" s="43"/>
      <c r="I1622" s="115" t="str">
        <f t="shared" ca="1" si="261"/>
        <v>.</v>
      </c>
      <c r="J1622" s="40" t="s">
        <v>7111</v>
      </c>
      <c r="K1622" s="40" t="s">
        <v>2412</v>
      </c>
      <c r="L1622" s="40"/>
      <c r="M1622" s="40" t="s">
        <v>1134</v>
      </c>
      <c r="N1622" s="47"/>
      <c r="O1622" s="47"/>
      <c r="P1622" s="47"/>
      <c r="Q1622" s="40"/>
      <c r="R1622" s="40"/>
      <c r="S1622" s="48"/>
      <c r="T1622" s="48"/>
      <c r="U1622" s="31" t="str">
        <f t="shared" ca="1" si="259"/>
        <v>651</v>
      </c>
      <c r="V1622" s="45" t="str">
        <f t="shared" si="254"/>
        <v>（挿絵）</v>
      </c>
      <c r="W1622" s="51"/>
      <c r="X1622" s="88">
        <v>1612</v>
      </c>
      <c r="Y1622" s="65"/>
      <c r="Z1622" s="46"/>
    </row>
    <row r="1623" spans="1:26" ht="13.5" hidden="1" customHeight="1">
      <c r="A1623" s="29" t="str">
        <f t="shared" ca="1" si="255"/>
        <v>45</v>
      </c>
      <c r="B1623" s="32">
        <f t="shared" ca="1" si="256"/>
        <v>1984</v>
      </c>
      <c r="C1623" s="32">
        <f t="shared" ca="1" si="257"/>
        <v>6</v>
      </c>
      <c r="D1623" s="28">
        <v>18</v>
      </c>
      <c r="E1623" s="32">
        <f t="shared" ca="1" si="258"/>
        <v>668</v>
      </c>
      <c r="F1623" s="28" t="str">
        <f>"J.H.E.（Vol."&amp;N1623&amp;" No."&amp;O1623&amp;", "&amp;P1623&amp;"/"&amp;Q1623&amp;"）"</f>
        <v>J.H.E.（Vol.11 No.別冊, 1982/）</v>
      </c>
      <c r="G1623" s="40"/>
      <c r="H1623" s="43" t="s">
        <v>7107</v>
      </c>
      <c r="I1623" s="115" t="str">
        <f t="shared" ca="1" si="261"/>
        <v>.</v>
      </c>
      <c r="J1623" s="40" t="s">
        <v>7111</v>
      </c>
      <c r="K1623" s="40" t="s">
        <v>1199</v>
      </c>
      <c r="L1623" s="40" t="s">
        <v>1921</v>
      </c>
      <c r="M1623" s="40" t="s">
        <v>7108</v>
      </c>
      <c r="N1623" s="47">
        <v>11</v>
      </c>
      <c r="O1623" s="47" t="s">
        <v>124</v>
      </c>
      <c r="P1623" s="47">
        <v>1982</v>
      </c>
      <c r="Q1623" s="40"/>
      <c r="R1623" s="40"/>
      <c r="S1623" s="48"/>
      <c r="T1623" s="48"/>
      <c r="U1623" s="31" t="str">
        <f t="shared" ca="1" si="259"/>
        <v>651</v>
      </c>
      <c r="V1623" s="45" t="str">
        <f t="shared" si="254"/>
        <v>第6回国際夜勤交替制勤務シンポジウム論文集（プログラム）：交替制勤務：その実務と改善J.H.E.（Vol.11 No.別冊, 1982/）</v>
      </c>
      <c r="W1623" s="51"/>
      <c r="X1623" s="88">
        <v>1613</v>
      </c>
      <c r="Y1623" s="65"/>
      <c r="Z1623" s="46"/>
    </row>
    <row r="1624" spans="1:26" ht="13.5" hidden="1" customHeight="1">
      <c r="A1624" s="29" t="str">
        <f t="shared" ca="1" si="255"/>
        <v>45</v>
      </c>
      <c r="B1624" s="32">
        <f t="shared" ca="1" si="256"/>
        <v>1984</v>
      </c>
      <c r="C1624" s="32">
        <f t="shared" ca="1" si="257"/>
        <v>6</v>
      </c>
      <c r="D1624" s="28">
        <v>18</v>
      </c>
      <c r="E1624" s="32">
        <f t="shared" ca="1" si="258"/>
        <v>668</v>
      </c>
      <c r="F1624" s="40" t="s">
        <v>1896</v>
      </c>
      <c r="G1624" s="40"/>
      <c r="H1624" s="43" t="s">
        <v>7169</v>
      </c>
      <c r="I1624" s="115" t="str">
        <f t="shared" ca="1" si="261"/>
        <v>.</v>
      </c>
      <c r="J1624" s="40" t="s">
        <v>7206</v>
      </c>
      <c r="K1624" s="40" t="s">
        <v>321</v>
      </c>
      <c r="L1624" s="43"/>
      <c r="M1624" s="40" t="s">
        <v>7095</v>
      </c>
      <c r="N1624" s="47"/>
      <c r="O1624" s="47"/>
      <c r="P1624" s="47"/>
      <c r="Q1624" s="40"/>
      <c r="R1624" s="40"/>
      <c r="S1624" s="48" t="s">
        <v>1316</v>
      </c>
      <c r="T1624" s="48"/>
      <c r="U1624" s="31" t="str">
        <f t="shared" ca="1" si="259"/>
        <v>651</v>
      </c>
      <c r="V1624" s="45" t="str">
        <f t="shared" si="254"/>
        <v>祝近藤四郎元代表幹事紫綬褒章を受章</v>
      </c>
      <c r="W1624" s="51"/>
      <c r="X1624" s="88">
        <v>1614</v>
      </c>
      <c r="Y1624" s="65"/>
      <c r="Z1624" s="46"/>
    </row>
    <row r="1625" spans="1:26" ht="13.5" hidden="1" customHeight="1">
      <c r="A1625" s="29" t="str">
        <f t="shared" ca="1" si="255"/>
        <v>45</v>
      </c>
      <c r="B1625" s="32">
        <f t="shared" ca="1" si="256"/>
        <v>1984</v>
      </c>
      <c r="C1625" s="32">
        <f t="shared" ca="1" si="257"/>
        <v>6</v>
      </c>
      <c r="D1625" s="28">
        <v>18</v>
      </c>
      <c r="E1625" s="32">
        <f t="shared" ca="1" si="258"/>
        <v>668</v>
      </c>
      <c r="F1625" s="40" t="s">
        <v>1897</v>
      </c>
      <c r="G1625" s="40"/>
      <c r="H1625" s="43"/>
      <c r="I1625" s="115" t="str">
        <f t="shared" ca="1" si="261"/>
        <v>.</v>
      </c>
      <c r="J1625" s="40" t="s">
        <v>7111</v>
      </c>
      <c r="K1625" s="40" t="s">
        <v>1199</v>
      </c>
      <c r="L1625" s="40" t="s">
        <v>1299</v>
      </c>
      <c r="M1625" s="40"/>
      <c r="N1625" s="47"/>
      <c r="O1625" s="47"/>
      <c r="P1625" s="47"/>
      <c r="Q1625" s="40"/>
      <c r="R1625" s="40"/>
      <c r="S1625" s="48"/>
      <c r="T1625" s="48"/>
      <c r="U1625" s="31" t="str">
        <f t="shared" ca="1" si="259"/>
        <v>651</v>
      </c>
      <c r="V1625" s="45" t="str">
        <f t="shared" si="254"/>
        <v>JHE刊行助成会費納入と新規募集のお願い</v>
      </c>
      <c r="W1625" s="51"/>
      <c r="X1625" s="88">
        <v>1615</v>
      </c>
      <c r="Y1625" s="65"/>
      <c r="Z1625" s="46"/>
    </row>
    <row r="1626" spans="1:26" ht="13.5" hidden="1" customHeight="1">
      <c r="A1626" s="29" t="str">
        <f t="shared" ca="1" si="255"/>
        <v>45</v>
      </c>
      <c r="B1626" s="32">
        <f t="shared" ca="1" si="256"/>
        <v>1984</v>
      </c>
      <c r="C1626" s="32">
        <f t="shared" ca="1" si="257"/>
        <v>6</v>
      </c>
      <c r="D1626" s="28">
        <v>18</v>
      </c>
      <c r="E1626" s="32">
        <f t="shared" ca="1" si="258"/>
        <v>668</v>
      </c>
      <c r="F1626" s="40" t="s">
        <v>1898</v>
      </c>
      <c r="G1626" s="40"/>
      <c r="H1626" s="43"/>
      <c r="I1626" s="115" t="str">
        <f t="shared" ca="1" si="261"/>
        <v>.</v>
      </c>
      <c r="J1626" s="40" t="s">
        <v>7111</v>
      </c>
      <c r="K1626" s="40" t="s">
        <v>1199</v>
      </c>
      <c r="L1626" s="40" t="s">
        <v>2742</v>
      </c>
      <c r="M1626" s="40"/>
      <c r="N1626" s="47"/>
      <c r="O1626" s="47"/>
      <c r="P1626" s="47"/>
      <c r="Q1626" s="40"/>
      <c r="R1626" s="40"/>
      <c r="S1626" s="48"/>
      <c r="T1626" s="48"/>
      <c r="U1626" s="31" t="str">
        <f t="shared" ca="1" si="259"/>
        <v>651</v>
      </c>
      <c r="V1626" s="45" t="str">
        <f t="shared" si="254"/>
        <v>JHE特別号講読のおすすめ</v>
      </c>
      <c r="W1626" s="51"/>
      <c r="X1626" s="88">
        <v>1616</v>
      </c>
      <c r="Y1626" s="65"/>
      <c r="Z1626" s="46"/>
    </row>
    <row r="1627" spans="1:26" ht="13.5" hidden="1" customHeight="1">
      <c r="A1627" s="29" t="str">
        <f t="shared" ca="1" si="255"/>
        <v>45</v>
      </c>
      <c r="B1627" s="32">
        <f t="shared" ca="1" si="256"/>
        <v>1984</v>
      </c>
      <c r="C1627" s="32">
        <f t="shared" ca="1" si="257"/>
        <v>6</v>
      </c>
      <c r="D1627" s="28">
        <v>18</v>
      </c>
      <c r="E1627" s="32">
        <f t="shared" ca="1" si="258"/>
        <v>668</v>
      </c>
      <c r="F1627" s="40" t="s">
        <v>2592</v>
      </c>
      <c r="G1627" s="40"/>
      <c r="H1627" s="43"/>
      <c r="I1627" s="115" t="str">
        <f t="shared" ca="1" si="261"/>
        <v>.</v>
      </c>
      <c r="J1627" s="40" t="s">
        <v>7111</v>
      </c>
      <c r="K1627" s="40" t="s">
        <v>2762</v>
      </c>
      <c r="L1627" s="40" t="s">
        <v>2742</v>
      </c>
      <c r="M1627" s="40"/>
      <c r="N1627" s="47"/>
      <c r="O1627" s="47"/>
      <c r="P1627" s="47"/>
      <c r="Q1627" s="40"/>
      <c r="R1627" s="40"/>
      <c r="S1627" s="48" t="s">
        <v>2762</v>
      </c>
      <c r="T1627" s="48"/>
      <c r="U1627" s="31" t="str">
        <f t="shared" ca="1" si="259"/>
        <v>651</v>
      </c>
      <c r="V1627" s="45" t="str">
        <f t="shared" si="254"/>
        <v>会報のバックナンバーについて</v>
      </c>
      <c r="W1627" s="51"/>
      <c r="X1627" s="88">
        <v>1617</v>
      </c>
      <c r="Y1627" s="65"/>
      <c r="Z1627" s="46"/>
    </row>
    <row r="1628" spans="1:26" ht="13.5" hidden="1" customHeight="1">
      <c r="A1628" s="29" t="str">
        <f t="shared" ca="1" si="255"/>
        <v>45</v>
      </c>
      <c r="B1628" s="32">
        <f t="shared" ca="1" si="256"/>
        <v>1984</v>
      </c>
      <c r="C1628" s="32">
        <f t="shared" ca="1" si="257"/>
        <v>6</v>
      </c>
      <c r="D1628" s="28">
        <v>18</v>
      </c>
      <c r="E1628" s="32">
        <f t="shared" ca="1" si="258"/>
        <v>668</v>
      </c>
      <c r="F1628" s="40" t="s">
        <v>1899</v>
      </c>
      <c r="G1628" s="40"/>
      <c r="H1628" s="43"/>
      <c r="I1628" s="115" t="str">
        <f t="shared" ca="1" si="261"/>
        <v>.</v>
      </c>
      <c r="J1628" s="40" t="s">
        <v>7206</v>
      </c>
      <c r="K1628" s="40" t="s">
        <v>321</v>
      </c>
      <c r="L1628" s="43"/>
      <c r="M1628" s="40" t="s">
        <v>7122</v>
      </c>
      <c r="N1628" s="47"/>
      <c r="O1628" s="47"/>
      <c r="P1628" s="47"/>
      <c r="Q1628" s="40"/>
      <c r="R1628" s="40"/>
      <c r="S1628" s="48" t="s">
        <v>1316</v>
      </c>
      <c r="T1628" s="48"/>
      <c r="U1628" s="31" t="str">
        <f t="shared" ca="1" si="259"/>
        <v>651</v>
      </c>
      <c r="V1628" s="45" t="str">
        <f t="shared" si="254"/>
        <v>訃報　鎌滝昭男</v>
      </c>
      <c r="W1628" s="51"/>
      <c r="X1628" s="88">
        <v>1618</v>
      </c>
      <c r="Y1628" s="65"/>
      <c r="Z1628" s="46"/>
    </row>
    <row r="1629" spans="1:26" ht="13.5" hidden="1" customHeight="1">
      <c r="A1629" s="29" t="str">
        <f t="shared" ca="1" si="255"/>
        <v>45</v>
      </c>
      <c r="B1629" s="32">
        <f t="shared" ca="1" si="256"/>
        <v>1984</v>
      </c>
      <c r="C1629" s="32">
        <f t="shared" ca="1" si="257"/>
        <v>6</v>
      </c>
      <c r="D1629" s="28">
        <v>18</v>
      </c>
      <c r="E1629" s="32">
        <f t="shared" ca="1" si="258"/>
        <v>668</v>
      </c>
      <c r="F1629" s="40" t="s">
        <v>1289</v>
      </c>
      <c r="G1629" s="40"/>
      <c r="H1629" s="43"/>
      <c r="I1629" s="115" t="str">
        <f t="shared" ca="1" si="261"/>
        <v>.</v>
      </c>
      <c r="J1629" s="40" t="s">
        <v>7111</v>
      </c>
      <c r="K1629" s="40" t="s">
        <v>2762</v>
      </c>
      <c r="L1629" s="40" t="s">
        <v>2724</v>
      </c>
      <c r="M1629" s="40"/>
      <c r="N1629" s="47"/>
      <c r="O1629" s="47"/>
      <c r="P1629" s="47"/>
      <c r="Q1629" s="40"/>
      <c r="R1629" s="40"/>
      <c r="S1629" s="48"/>
      <c r="T1629" s="48"/>
      <c r="U1629" s="31" t="str">
        <f t="shared" ca="1" si="259"/>
        <v>651</v>
      </c>
      <c r="V1629" s="45" t="str">
        <f t="shared" si="254"/>
        <v>編集後記</v>
      </c>
      <c r="W1629" s="51"/>
      <c r="X1629" s="88">
        <v>1619</v>
      </c>
      <c r="Y1629" s="65"/>
      <c r="Z1629" s="46"/>
    </row>
    <row r="1630" spans="1:26" ht="13.5" hidden="1" customHeight="1">
      <c r="A1630" s="29" t="str">
        <f t="shared" ca="1" si="255"/>
        <v>45</v>
      </c>
      <c r="B1630" s="32">
        <f t="shared" ca="1" si="256"/>
        <v>1984</v>
      </c>
      <c r="C1630" s="32">
        <f t="shared" ca="1" si="257"/>
        <v>6</v>
      </c>
      <c r="D1630" s="28">
        <v>1</v>
      </c>
      <c r="E1630" s="32">
        <f t="shared" ca="1" si="258"/>
        <v>651</v>
      </c>
      <c r="F1630" s="40" t="s">
        <v>1900</v>
      </c>
      <c r="G1630" s="40"/>
      <c r="H1630" s="43"/>
      <c r="I1630" s="115" t="str">
        <f t="shared" ca="1" si="261"/>
        <v>.</v>
      </c>
      <c r="J1630" s="40" t="s">
        <v>7111</v>
      </c>
      <c r="K1630" s="40" t="s">
        <v>7094</v>
      </c>
      <c r="L1630" s="43" t="s">
        <v>1653</v>
      </c>
      <c r="M1630" s="40"/>
      <c r="N1630" s="47"/>
      <c r="O1630" s="47"/>
      <c r="P1630" s="47"/>
      <c r="Q1630" s="40"/>
      <c r="R1630" s="40"/>
      <c r="S1630" s="48"/>
      <c r="T1630" s="48"/>
      <c r="U1630" s="31" t="str">
        <f t="shared" ca="1" si="259"/>
        <v>651</v>
      </c>
      <c r="V1630" s="45" t="str">
        <f t="shared" si="254"/>
        <v>人類働態学研究会会員名簿（第45号別冊）</v>
      </c>
      <c r="W1630" s="51"/>
      <c r="X1630" s="88">
        <v>1620</v>
      </c>
      <c r="Y1630" s="65"/>
      <c r="Z1630" s="46"/>
    </row>
    <row r="1631" spans="1:26" ht="13.5" hidden="1" customHeight="1">
      <c r="A1631" s="29" t="str">
        <f t="shared" ca="1" si="255"/>
        <v>46</v>
      </c>
      <c r="B1631" s="32">
        <f t="shared" ca="1" si="256"/>
        <v>1984</v>
      </c>
      <c r="C1631" s="32">
        <f t="shared" ca="1" si="257"/>
        <v>10</v>
      </c>
      <c r="D1631" s="28">
        <v>0</v>
      </c>
      <c r="E1631" s="32" t="str">
        <f t="shared" ca="1" si="258"/>
        <v>681</v>
      </c>
      <c r="F1631" s="28" t="str">
        <f ca="1">$W$11&amp;$A1631&amp;$W$12&amp;B1631&amp;$W$13&amp;TEXT($C1631,"00")&amp;$W$14&amp;TEXT($P1631,"00")&amp;IF(LEN(U1631)&gt;=1,$W$15&amp;$U1631&amp;$W$16,"")&amp;$W$17&amp;$H1631</f>
        <v>第46号1984年10/01[681]:生活特集／第19回大会記</v>
      </c>
      <c r="G1631" s="40"/>
      <c r="H1631" s="43" t="s">
        <v>6876</v>
      </c>
      <c r="I1631" s="115" t="str">
        <f t="shared" ca="1" si="261"/>
        <v>.</v>
      </c>
      <c r="J1631" s="40" t="s">
        <v>1179</v>
      </c>
      <c r="K1631" s="40" t="s">
        <v>2116</v>
      </c>
      <c r="L1631" s="43"/>
      <c r="M1631" s="40"/>
      <c r="N1631" s="47">
        <v>1984</v>
      </c>
      <c r="O1631" s="47">
        <v>10</v>
      </c>
      <c r="P1631" s="47">
        <v>1</v>
      </c>
      <c r="Q1631" s="40" t="s">
        <v>426</v>
      </c>
      <c r="R1631" s="40"/>
      <c r="S1631" s="48"/>
      <c r="T1631" s="48"/>
      <c r="U1631" s="31" t="str">
        <f t="shared" ca="1" si="259"/>
        <v>681</v>
      </c>
      <c r="V1631" s="45" t="str">
        <f t="shared" ca="1" si="254"/>
        <v>生活特集／第19回大会記第46号1984年10/01[681]:生活特集／第19回大会記</v>
      </c>
      <c r="W1631" s="51"/>
      <c r="X1631" s="88">
        <v>1621</v>
      </c>
      <c r="Y1631" s="65"/>
      <c r="Z1631" s="46"/>
    </row>
    <row r="1632" spans="1:26" ht="13.5" hidden="1" customHeight="1">
      <c r="A1632" s="29" t="str">
        <f t="shared" ca="1" si="255"/>
        <v>46</v>
      </c>
      <c r="B1632" s="32">
        <f t="shared" ca="1" si="256"/>
        <v>1984</v>
      </c>
      <c r="C1632" s="32">
        <f t="shared" ca="1" si="257"/>
        <v>10</v>
      </c>
      <c r="D1632" s="28">
        <v>1</v>
      </c>
      <c r="E1632" s="32">
        <f t="shared" ca="1" si="258"/>
        <v>681</v>
      </c>
      <c r="F1632" s="40" t="s">
        <v>7736</v>
      </c>
      <c r="G1632" s="40"/>
      <c r="H1632" s="40" t="s">
        <v>7728</v>
      </c>
      <c r="I1632" s="115" t="str">
        <f t="shared" ca="1" si="261"/>
        <v>.</v>
      </c>
      <c r="J1632" s="40" t="s">
        <v>7205</v>
      </c>
      <c r="K1632" s="40"/>
      <c r="L1632" s="43" t="s">
        <v>7086</v>
      </c>
      <c r="M1632" s="40" t="s">
        <v>1302</v>
      </c>
      <c r="N1632" s="47"/>
      <c r="O1632" s="47"/>
      <c r="P1632" s="47"/>
      <c r="Q1632" s="40"/>
      <c r="R1632" s="40"/>
      <c r="S1632" s="48"/>
      <c r="T1632" s="48"/>
      <c r="U1632" s="31" t="str">
        <f t="shared" ca="1" si="259"/>
        <v>681</v>
      </c>
      <c r="V1632" s="45" t="str">
        <f t="shared" si="254"/>
        <v>特集生活、連載特集生活2/7</v>
      </c>
      <c r="W1632" s="51"/>
      <c r="X1632" s="88">
        <v>1622</v>
      </c>
      <c r="Y1632" s="65"/>
      <c r="Z1632" s="46"/>
    </row>
    <row r="1633" spans="1:26" ht="13.5" hidden="1" customHeight="1">
      <c r="A1633" s="29" t="str">
        <f t="shared" ref="A1633:A1652" ca="1" si="262">IF(LEN($J1633)&gt;0,IF($J1633="●",K1633,OFFSET(A1633,IF(LEN(OFFSET(A1633,-1,0))&gt;=1,-1,-2),0)),"")</f>
        <v>46</v>
      </c>
      <c r="B1633" s="32">
        <f t="shared" ref="B1633:B1652" ca="1" si="263">IF(LEN($J1633)&gt;0,IF($J1633="●",N1633,OFFSET(B1633,IF(LEN(OFFSET(B1633,-1,0))&gt;=1,-1,-2),0)),"")</f>
        <v>1984</v>
      </c>
      <c r="C1633" s="32">
        <f t="shared" ref="C1633:C1652" ca="1" si="264">IF(LEN($J1633)&gt;0,IF($J1633="●",O1633,OFFSET(C1633,IF(LEN(OFFSET(C1633,-1,0))&gt;=1,-1,-2),0)),"")</f>
        <v>10</v>
      </c>
      <c r="D1633" s="28">
        <v>1</v>
      </c>
      <c r="E1633" s="32">
        <f t="shared" ca="1" si="258"/>
        <v>681</v>
      </c>
      <c r="F1633" s="40" t="s">
        <v>427</v>
      </c>
      <c r="G1633" s="40" t="s">
        <v>2572</v>
      </c>
      <c r="H1633" s="43" t="s">
        <v>7730</v>
      </c>
      <c r="I1633" s="115" t="str">
        <f t="shared" ca="1" si="261"/>
        <v>.</v>
      </c>
      <c r="J1633" s="40" t="s">
        <v>7205</v>
      </c>
      <c r="K1633" s="40"/>
      <c r="L1633" s="43"/>
      <c r="M1633" s="40" t="s">
        <v>2303</v>
      </c>
      <c r="N1633" s="47"/>
      <c r="O1633" s="47"/>
      <c r="P1633" s="47"/>
      <c r="Q1633" s="40"/>
      <c r="R1633" s="40"/>
      <c r="S1633" s="48"/>
      <c r="T1633" s="48"/>
      <c r="U1633" s="31" t="str">
        <f t="shared" ref="U1633:U1652" ca="1" si="265">IF(LEN($J1633)&gt;0,IF($J1633="●",Q1633,OFFSET(U1633,IF(LEN(OFFSET(U1633,-1,0))&gt;=1,-1,-2),0)),"")</f>
        <v>681</v>
      </c>
      <c r="V1633" s="45" t="str">
        <f t="shared" ref="V1633:V1695" si="266">$H1633&amp;$F1633</f>
        <v>高齢者、特集生活高齢者の一日―生活の中の移動を中心に―</v>
      </c>
      <c r="W1633" s="51"/>
      <c r="X1633" s="88">
        <v>1623</v>
      </c>
      <c r="Y1633" s="65"/>
      <c r="Z1633" s="46"/>
    </row>
    <row r="1634" spans="1:26" ht="13.5" hidden="1" customHeight="1">
      <c r="A1634" s="29" t="str">
        <f t="shared" ca="1" si="262"/>
        <v>46</v>
      </c>
      <c r="B1634" s="32">
        <f t="shared" ca="1" si="263"/>
        <v>1984</v>
      </c>
      <c r="C1634" s="32">
        <f t="shared" ca="1" si="264"/>
        <v>10</v>
      </c>
      <c r="D1634" s="28">
        <v>3</v>
      </c>
      <c r="E1634" s="32">
        <f t="shared" ca="1" si="258"/>
        <v>683</v>
      </c>
      <c r="F1634" s="40" t="s">
        <v>7709</v>
      </c>
      <c r="G1634" s="40" t="s">
        <v>428</v>
      </c>
      <c r="H1634" s="43" t="s">
        <v>7692</v>
      </c>
      <c r="I1634" s="115" t="str">
        <f t="shared" ca="1" si="261"/>
        <v>.</v>
      </c>
      <c r="J1634" s="40" t="s">
        <v>7205</v>
      </c>
      <c r="K1634" s="40"/>
      <c r="L1634" s="43"/>
      <c r="M1634" s="40" t="s">
        <v>2303</v>
      </c>
      <c r="N1634" s="47"/>
      <c r="O1634" s="47"/>
      <c r="P1634" s="47"/>
      <c r="Q1634" s="40"/>
      <c r="R1634" s="40"/>
      <c r="S1634" s="48"/>
      <c r="T1634" s="48"/>
      <c r="U1634" s="31" t="str">
        <f t="shared" ca="1" si="265"/>
        <v>681</v>
      </c>
      <c r="V1634" s="45" t="str">
        <f t="shared" si="266"/>
        <v>労働、連載働くとは　そのⅠ/3</v>
      </c>
      <c r="W1634" s="51"/>
      <c r="X1634" s="88">
        <v>1624</v>
      </c>
      <c r="Y1634" s="65"/>
      <c r="Z1634" s="46"/>
    </row>
    <row r="1635" spans="1:26" ht="13.5" hidden="1" customHeight="1">
      <c r="A1635" s="29" t="str">
        <f t="shared" ca="1" si="262"/>
        <v>46</v>
      </c>
      <c r="B1635" s="32">
        <f t="shared" ca="1" si="263"/>
        <v>1984</v>
      </c>
      <c r="C1635" s="32">
        <f t="shared" ca="1" si="264"/>
        <v>10</v>
      </c>
      <c r="D1635" s="28">
        <v>4</v>
      </c>
      <c r="E1635" s="32">
        <f t="shared" ca="1" si="258"/>
        <v>684</v>
      </c>
      <c r="F1635" s="40" t="s">
        <v>2392</v>
      </c>
      <c r="G1635" s="40" t="s">
        <v>429</v>
      </c>
      <c r="H1635" s="43" t="s">
        <v>7171</v>
      </c>
      <c r="I1635" s="115" t="str">
        <f t="shared" ca="1" si="261"/>
        <v>.</v>
      </c>
      <c r="J1635" s="40" t="s">
        <v>7205</v>
      </c>
      <c r="K1635" s="40"/>
      <c r="L1635" s="43" t="s">
        <v>2008</v>
      </c>
      <c r="M1635" s="40"/>
      <c r="N1635" s="47"/>
      <c r="O1635" s="47"/>
      <c r="P1635" s="47"/>
      <c r="Q1635" s="40"/>
      <c r="R1635" s="40"/>
      <c r="S1635" s="48"/>
      <c r="T1635" s="48"/>
      <c r="U1635" s="31" t="str">
        <f t="shared" ca="1" si="265"/>
        <v>681</v>
      </c>
      <c r="V1635" s="45" t="str">
        <f t="shared" si="266"/>
        <v>？働態の窓</v>
      </c>
      <c r="W1635" s="51"/>
      <c r="X1635" s="88">
        <v>1625</v>
      </c>
      <c r="Y1635" s="65"/>
      <c r="Z1635" s="46"/>
    </row>
    <row r="1636" spans="1:26" ht="13.5" hidden="1" customHeight="1">
      <c r="A1636" s="29" t="str">
        <f t="shared" ca="1" si="262"/>
        <v>46</v>
      </c>
      <c r="B1636" s="32">
        <f t="shared" ca="1" si="263"/>
        <v>1984</v>
      </c>
      <c r="C1636" s="32">
        <f t="shared" ca="1" si="264"/>
        <v>10</v>
      </c>
      <c r="D1636" s="28">
        <v>5</v>
      </c>
      <c r="E1636" s="32">
        <f t="shared" ref="E1636:E1652" ca="1" si="267">IF(LEN($J1636)&gt;0,IF($J1636="●",U1636,IF(LEN(D1636)&gt;0,U1636+D1636-1,"")),"")</f>
        <v>685</v>
      </c>
      <c r="F1636" s="40" t="s">
        <v>810</v>
      </c>
      <c r="G1636" s="40" t="s">
        <v>41</v>
      </c>
      <c r="H1636" s="43" t="s">
        <v>7149</v>
      </c>
      <c r="I1636" s="115" t="str">
        <f t="shared" ca="1" si="261"/>
        <v>.</v>
      </c>
      <c r="J1636" s="40" t="s">
        <v>7205</v>
      </c>
      <c r="K1636" s="40"/>
      <c r="L1636" s="43" t="s">
        <v>810</v>
      </c>
      <c r="M1636" s="40"/>
      <c r="N1636" s="47"/>
      <c r="O1636" s="47"/>
      <c r="P1636" s="47"/>
      <c r="Q1636" s="40"/>
      <c r="R1636" s="40"/>
      <c r="S1636" s="48"/>
      <c r="T1636" s="48"/>
      <c r="U1636" s="31" t="str">
        <f t="shared" ca="1" si="265"/>
        <v>681</v>
      </c>
      <c r="V1636" s="45" t="str">
        <f t="shared" si="266"/>
        <v>？話題らん</v>
      </c>
      <c r="W1636" s="51"/>
      <c r="X1636" s="88">
        <v>1626</v>
      </c>
      <c r="Y1636" s="65"/>
      <c r="Z1636" s="46"/>
    </row>
    <row r="1637" spans="1:26" ht="13.5" hidden="1" customHeight="1">
      <c r="A1637" s="29" t="str">
        <f t="shared" ca="1" si="262"/>
        <v>46</v>
      </c>
      <c r="B1637" s="32">
        <f t="shared" ca="1" si="263"/>
        <v>1984</v>
      </c>
      <c r="C1637" s="32">
        <f t="shared" ca="1" si="264"/>
        <v>10</v>
      </c>
      <c r="D1637" s="28">
        <v>6</v>
      </c>
      <c r="E1637" s="32">
        <f t="shared" ca="1" si="267"/>
        <v>686</v>
      </c>
      <c r="F1637" s="40" t="s">
        <v>430</v>
      </c>
      <c r="G1637" s="40" t="s">
        <v>431</v>
      </c>
      <c r="H1637" s="43"/>
      <c r="I1637" s="115" t="str">
        <f t="shared" ca="1" si="261"/>
        <v>.</v>
      </c>
      <c r="J1637" s="40" t="s">
        <v>1700</v>
      </c>
      <c r="K1637" s="40" t="s">
        <v>1300</v>
      </c>
      <c r="L1637" s="43"/>
      <c r="M1637" s="40"/>
      <c r="N1637" s="47"/>
      <c r="O1637" s="47"/>
      <c r="P1637" s="47"/>
      <c r="Q1637" s="40"/>
      <c r="R1637" s="40"/>
      <c r="S1637" s="48"/>
      <c r="T1637" s="48"/>
      <c r="U1637" s="31" t="str">
        <f t="shared" ca="1" si="265"/>
        <v>681</v>
      </c>
      <c r="V1637" s="45" t="str">
        <f t="shared" si="266"/>
        <v>[杏林大医学部衛生学教室]</v>
      </c>
      <c r="W1637" s="51"/>
      <c r="X1637" s="88">
        <v>1627</v>
      </c>
      <c r="Y1637" s="65"/>
      <c r="Z1637" s="46"/>
    </row>
    <row r="1638" spans="1:26" ht="13.5" hidden="1" customHeight="1">
      <c r="A1638" s="29" t="str">
        <f t="shared" ca="1" si="262"/>
        <v>46</v>
      </c>
      <c r="B1638" s="32">
        <f t="shared" ca="1" si="263"/>
        <v>1984</v>
      </c>
      <c r="C1638" s="32">
        <f t="shared" ca="1" si="264"/>
        <v>10</v>
      </c>
      <c r="D1638" s="28">
        <v>7</v>
      </c>
      <c r="E1638" s="32">
        <f t="shared" ca="1" si="267"/>
        <v>687</v>
      </c>
      <c r="F1638" s="28" t="str">
        <f>IF(RIGHT(L1638,1)=$W$24,"",M1638&amp;$W$25)&amp;J1638&amp;$W$22&amp;K1638&amp;IF(AND(LEN(N1638)&gt;0,LEN(N1638)&lt;4)," 第"&amp;N1638&amp;$W$21,N1638)&amp;$W$23&amp;O1638&amp;"/"&amp;P1638&amp;IF(RIGHT(L1638,1)=$W$24,"/"&amp;Q1638,"")&amp;"、"&amp;S1638&amp;"、"&amp;R1638&amp;IF(LEN(H1638)&gt;0,$W$27&amp;H1638,"")&amp;IF(RIGHT(L1638,1)=$W$24,"",$W$26)</f>
        <v>開催記(大会．全 第19回　1984/6、ひまわり荘、宮崎市)</v>
      </c>
      <c r="G1638" s="40" t="s">
        <v>788</v>
      </c>
      <c r="H1638" s="41" t="s">
        <v>2820</v>
      </c>
      <c r="I1638" s="115" t="str">
        <f t="shared" ca="1" si="261"/>
        <v>.</v>
      </c>
      <c r="J1638" s="40" t="s">
        <v>252</v>
      </c>
      <c r="K1638" s="40" t="s">
        <v>1194</v>
      </c>
      <c r="L1638" s="40" t="s">
        <v>6949</v>
      </c>
      <c r="M1638" s="40" t="s">
        <v>313</v>
      </c>
      <c r="N1638" s="47">
        <v>19</v>
      </c>
      <c r="O1638" s="47">
        <v>1984</v>
      </c>
      <c r="P1638" s="47">
        <v>6</v>
      </c>
      <c r="Q1638" s="40" t="s">
        <v>1156</v>
      </c>
      <c r="R1638" s="40" t="s">
        <v>2091</v>
      </c>
      <c r="S1638" s="48" t="s">
        <v>2092</v>
      </c>
      <c r="T1638" s="48"/>
      <c r="U1638" s="31" t="str">
        <f t="shared" ca="1" si="265"/>
        <v>681</v>
      </c>
      <c r="V1638" s="45" t="str">
        <f t="shared" si="266"/>
        <v>開催記(大会．全 第19回　1984/6、ひまわり荘、宮崎市)</v>
      </c>
      <c r="W1638" s="51"/>
      <c r="X1638" s="88">
        <v>1628</v>
      </c>
      <c r="Y1638" s="65"/>
      <c r="Z1638" s="46"/>
    </row>
    <row r="1639" spans="1:26" ht="13.5" hidden="1" customHeight="1">
      <c r="A1639" s="29" t="str">
        <f t="shared" ca="1" si="262"/>
        <v>46</v>
      </c>
      <c r="B1639" s="32">
        <f t="shared" ca="1" si="263"/>
        <v>1984</v>
      </c>
      <c r="C1639" s="32">
        <f t="shared" ca="1" si="264"/>
        <v>10</v>
      </c>
      <c r="D1639" s="28">
        <v>7</v>
      </c>
      <c r="E1639" s="32">
        <f t="shared" ca="1" si="267"/>
        <v>687</v>
      </c>
      <c r="F1639" s="40" t="s">
        <v>432</v>
      </c>
      <c r="G1639" s="40" t="s">
        <v>2072</v>
      </c>
      <c r="H1639" s="43"/>
      <c r="I1639" s="115" t="str">
        <f t="shared" ca="1" si="261"/>
        <v>.</v>
      </c>
      <c r="J1639" s="40" t="s">
        <v>252</v>
      </c>
      <c r="K1639" s="40" t="s">
        <v>1194</v>
      </c>
      <c r="L1639" s="40" t="s">
        <v>313</v>
      </c>
      <c r="M1639" s="40" t="s">
        <v>7586</v>
      </c>
      <c r="N1639" s="47">
        <v>19</v>
      </c>
      <c r="O1639" s="47">
        <v>1984</v>
      </c>
      <c r="P1639" s="47">
        <v>6</v>
      </c>
      <c r="Q1639" s="40" t="s">
        <v>1156</v>
      </c>
      <c r="R1639" s="40" t="s">
        <v>2091</v>
      </c>
      <c r="S1639" s="48" t="s">
        <v>2092</v>
      </c>
      <c r="T1639" s="48"/>
      <c r="U1639" s="31" t="str">
        <f t="shared" ca="1" si="265"/>
        <v>681</v>
      </c>
      <c r="V1639" s="45" t="str">
        <f t="shared" si="266"/>
        <v>第19回大会をお世話して</v>
      </c>
      <c r="W1639" s="51"/>
      <c r="X1639" s="88">
        <v>1629</v>
      </c>
      <c r="Y1639" s="65"/>
      <c r="Z1639" s="46"/>
    </row>
    <row r="1640" spans="1:26" ht="13.5" hidden="1" customHeight="1">
      <c r="A1640" s="29" t="str">
        <f t="shared" ca="1" si="262"/>
        <v>46</v>
      </c>
      <c r="B1640" s="32">
        <f t="shared" ca="1" si="263"/>
        <v>1984</v>
      </c>
      <c r="C1640" s="32">
        <f t="shared" ca="1" si="264"/>
        <v>10</v>
      </c>
      <c r="D1640" s="28">
        <v>8</v>
      </c>
      <c r="E1640" s="32">
        <f t="shared" ca="1" si="267"/>
        <v>688</v>
      </c>
      <c r="F1640" s="40" t="s">
        <v>2073</v>
      </c>
      <c r="G1640" s="40" t="s">
        <v>2074</v>
      </c>
      <c r="H1640" s="43"/>
      <c r="I1640" s="115" t="str">
        <f t="shared" ca="1" si="261"/>
        <v>.</v>
      </c>
      <c r="J1640" s="40" t="s">
        <v>252</v>
      </c>
      <c r="K1640" s="40" t="s">
        <v>1194</v>
      </c>
      <c r="L1640" s="40" t="s">
        <v>313</v>
      </c>
      <c r="M1640" s="40" t="s">
        <v>7616</v>
      </c>
      <c r="N1640" s="47">
        <v>19</v>
      </c>
      <c r="O1640" s="47">
        <v>1984</v>
      </c>
      <c r="P1640" s="47">
        <v>6</v>
      </c>
      <c r="Q1640" s="40" t="s">
        <v>1156</v>
      </c>
      <c r="R1640" s="40" t="s">
        <v>2091</v>
      </c>
      <c r="S1640" s="48" t="s">
        <v>2092</v>
      </c>
      <c r="T1640" s="48"/>
      <c r="U1640" s="31" t="str">
        <f t="shared" ca="1" si="265"/>
        <v>681</v>
      </c>
      <c r="V1640" s="45" t="str">
        <f t="shared" si="266"/>
        <v>第19回大会に参加して</v>
      </c>
      <c r="W1640" s="51"/>
      <c r="X1640" s="88">
        <v>1630</v>
      </c>
      <c r="Y1640" s="65"/>
      <c r="Z1640" s="46"/>
    </row>
    <row r="1641" spans="1:26" ht="13.5" hidden="1" customHeight="1">
      <c r="A1641" s="29" t="str">
        <f t="shared" ca="1" si="262"/>
        <v>46</v>
      </c>
      <c r="B1641" s="32">
        <f t="shared" ca="1" si="263"/>
        <v>1984</v>
      </c>
      <c r="C1641" s="32">
        <f t="shared" ca="1" si="264"/>
        <v>10</v>
      </c>
      <c r="D1641" s="28">
        <v>8</v>
      </c>
      <c r="E1641" s="32">
        <f t="shared" ca="1" si="267"/>
        <v>688</v>
      </c>
      <c r="F1641" s="28" t="str">
        <f>"J.H.E.（Vol."&amp;N1641&amp;" No."&amp;O1641&amp;", "&amp;P1641&amp;"/"&amp;Q1641&amp;"）"</f>
        <v>J.H.E.（Vol.12 No.1, 1983/9）</v>
      </c>
      <c r="G1641" s="40"/>
      <c r="H1641" s="43"/>
      <c r="I1641" s="115" t="str">
        <f t="shared" ca="1" si="261"/>
        <v>.</v>
      </c>
      <c r="J1641" s="40" t="s">
        <v>7111</v>
      </c>
      <c r="K1641" s="40" t="s">
        <v>1199</v>
      </c>
      <c r="L1641" s="40" t="s">
        <v>1921</v>
      </c>
      <c r="M1641" s="40" t="s">
        <v>7108</v>
      </c>
      <c r="N1641" s="47">
        <v>12</v>
      </c>
      <c r="O1641" s="47">
        <v>1</v>
      </c>
      <c r="P1641" s="47">
        <v>1983</v>
      </c>
      <c r="Q1641" s="46">
        <v>9</v>
      </c>
      <c r="R1641" s="40"/>
      <c r="S1641" s="48"/>
      <c r="T1641" s="48"/>
      <c r="U1641" s="31" t="str">
        <f t="shared" ca="1" si="265"/>
        <v>681</v>
      </c>
      <c r="V1641" s="45" t="str">
        <f t="shared" si="266"/>
        <v>J.H.E.（Vol.12 No.1, 1983/9）</v>
      </c>
      <c r="W1641" s="51"/>
      <c r="X1641" s="88">
        <v>1631</v>
      </c>
      <c r="Y1641" s="65"/>
      <c r="Z1641" s="46"/>
    </row>
    <row r="1642" spans="1:26" ht="13.5" hidden="1" customHeight="1">
      <c r="A1642" s="29" t="str">
        <f t="shared" ca="1" si="262"/>
        <v>46</v>
      </c>
      <c r="B1642" s="32">
        <f t="shared" ca="1" si="263"/>
        <v>1984</v>
      </c>
      <c r="C1642" s="32">
        <f t="shared" ca="1" si="264"/>
        <v>10</v>
      </c>
      <c r="D1642" s="28">
        <v>10</v>
      </c>
      <c r="E1642" s="32">
        <f t="shared" ca="1" si="267"/>
        <v>690</v>
      </c>
      <c r="F1642" s="40" t="s">
        <v>1372</v>
      </c>
      <c r="G1642" s="40"/>
      <c r="H1642" s="43"/>
      <c r="I1642" s="115" t="str">
        <f t="shared" ca="1" si="261"/>
        <v>.</v>
      </c>
      <c r="J1642" s="40" t="s">
        <v>1700</v>
      </c>
      <c r="K1642" s="40" t="s">
        <v>1372</v>
      </c>
      <c r="L1642" s="43"/>
      <c r="M1642" s="40"/>
      <c r="N1642" s="47"/>
      <c r="O1642" s="47"/>
      <c r="P1642" s="47"/>
      <c r="Q1642" s="40"/>
      <c r="R1642" s="40"/>
      <c r="S1642" s="48"/>
      <c r="T1642" s="48"/>
      <c r="U1642" s="31" t="str">
        <f t="shared" ca="1" si="265"/>
        <v>681</v>
      </c>
      <c r="V1642" s="45" t="str">
        <f t="shared" si="266"/>
        <v>働態ミニ情報</v>
      </c>
      <c r="W1642" s="51"/>
      <c r="X1642" s="88">
        <v>1632</v>
      </c>
      <c r="Y1642" s="65"/>
      <c r="Z1642" s="46"/>
    </row>
    <row r="1643" spans="1:26" ht="13.5" hidden="1" customHeight="1">
      <c r="A1643" s="29" t="str">
        <f t="shared" ca="1" si="262"/>
        <v>46</v>
      </c>
      <c r="B1643" s="32">
        <f t="shared" ca="1" si="263"/>
        <v>1984</v>
      </c>
      <c r="C1643" s="32">
        <f t="shared" ca="1" si="264"/>
        <v>10</v>
      </c>
      <c r="D1643" s="28">
        <v>10</v>
      </c>
      <c r="E1643" s="32">
        <f t="shared" ca="1" si="267"/>
        <v>690</v>
      </c>
      <c r="F1643" s="40" t="s">
        <v>2075</v>
      </c>
      <c r="G1643" s="40"/>
      <c r="H1643" s="43"/>
      <c r="I1643" s="115" t="str">
        <f t="shared" ca="1" si="261"/>
        <v>.</v>
      </c>
      <c r="J1643" s="40" t="s">
        <v>1700</v>
      </c>
      <c r="K1643" s="40" t="s">
        <v>1701</v>
      </c>
      <c r="L1643" s="43"/>
      <c r="M1643" s="40"/>
      <c r="N1643" s="47"/>
      <c r="O1643" s="47"/>
      <c r="P1643" s="47"/>
      <c r="Q1643" s="40"/>
      <c r="R1643" s="40"/>
      <c r="S1643" s="48"/>
      <c r="T1643" s="48"/>
      <c r="U1643" s="31" t="str">
        <f t="shared" ca="1" si="265"/>
        <v>681</v>
      </c>
      <c r="V1643" s="45" t="str">
        <f t="shared" si="266"/>
        <v>新版絵巻物による日本常民生活絵引（全5巻）平凡社</v>
      </c>
      <c r="W1643" s="51"/>
      <c r="X1643" s="88">
        <v>1633</v>
      </c>
      <c r="Y1643" s="65"/>
      <c r="Z1643" s="46"/>
    </row>
    <row r="1644" spans="1:26" ht="13.5" hidden="1" customHeight="1">
      <c r="A1644" s="29" t="str">
        <f t="shared" ca="1" si="262"/>
        <v>46</v>
      </c>
      <c r="B1644" s="32">
        <f t="shared" ca="1" si="263"/>
        <v>1984</v>
      </c>
      <c r="C1644" s="32">
        <f t="shared" ca="1" si="264"/>
        <v>10</v>
      </c>
      <c r="D1644" s="28">
        <v>10</v>
      </c>
      <c r="E1644" s="32">
        <f t="shared" ca="1" si="267"/>
        <v>690</v>
      </c>
      <c r="F1644" s="40" t="s">
        <v>7714</v>
      </c>
      <c r="G1644" s="40" t="s">
        <v>2079</v>
      </c>
      <c r="H1644" s="40" t="s">
        <v>7694</v>
      </c>
      <c r="I1644" s="115" t="str">
        <f t="shared" ca="1" si="261"/>
        <v>.</v>
      </c>
      <c r="J1644" s="40" t="s">
        <v>7206</v>
      </c>
      <c r="K1644" s="40" t="s">
        <v>2762</v>
      </c>
      <c r="L1644" s="43"/>
      <c r="M1644" s="40"/>
      <c r="N1644" s="47"/>
      <c r="O1644" s="47"/>
      <c r="P1644" s="47"/>
      <c r="Q1644" s="40"/>
      <c r="R1644" s="40"/>
      <c r="S1644" s="48" t="s">
        <v>2762</v>
      </c>
      <c r="T1644" s="48"/>
      <c r="U1644" s="31" t="str">
        <f t="shared" ca="1" si="265"/>
        <v>681</v>
      </c>
      <c r="V1644" s="45" t="str">
        <f t="shared" si="266"/>
        <v>コラム、連載博多だより1/4</v>
      </c>
      <c r="W1644" s="51"/>
      <c r="X1644" s="88">
        <v>1634</v>
      </c>
      <c r="Y1644" s="65"/>
      <c r="Z1644" s="46"/>
    </row>
    <row r="1645" spans="1:26" ht="13.5" hidden="1" customHeight="1">
      <c r="A1645" s="29" t="str">
        <f t="shared" ca="1" si="262"/>
        <v>46</v>
      </c>
      <c r="B1645" s="32">
        <f t="shared" ca="1" si="263"/>
        <v>1984</v>
      </c>
      <c r="C1645" s="32">
        <f t="shared" ca="1" si="264"/>
        <v>10</v>
      </c>
      <c r="D1645" s="28">
        <v>10</v>
      </c>
      <c r="E1645" s="32">
        <f t="shared" ca="1" si="267"/>
        <v>690</v>
      </c>
      <c r="F1645" s="28" t="str">
        <f t="shared" ref="F1645:F1647" si="268">H1645&amp;IF(LEN(O1645)&gt;0,$W$18&amp;IF(LEN(O1645)&gt;3,O1645&amp;"年度","第"&amp;O1645&amp;IF(LEN(P1645)&gt;0,"期","回"))&amp;IF(LEN(P1645)&gt;0,"第"&amp;P1645&amp;"回",""),"")</f>
        <v>総会：第27回</v>
      </c>
      <c r="G1645" s="40"/>
      <c r="H1645" s="40" t="s">
        <v>7100</v>
      </c>
      <c r="I1645" s="115" t="str">
        <f t="shared" ca="1" si="261"/>
        <v>.</v>
      </c>
      <c r="J1645" s="40" t="s">
        <v>7111</v>
      </c>
      <c r="K1645" s="40" t="s">
        <v>1050</v>
      </c>
      <c r="L1645" s="40" t="s">
        <v>7100</v>
      </c>
      <c r="M1645" s="40"/>
      <c r="N1645" s="47"/>
      <c r="O1645" s="47">
        <v>27</v>
      </c>
      <c r="P1645" s="47"/>
      <c r="Q1645" s="40"/>
      <c r="R1645" s="40"/>
      <c r="S1645" s="48"/>
      <c r="T1645" s="48"/>
      <c r="U1645" s="31" t="str">
        <f t="shared" ca="1" si="265"/>
        <v>681</v>
      </c>
      <c r="V1645" s="45" t="str">
        <f t="shared" si="266"/>
        <v>総会総会：第27回</v>
      </c>
      <c r="W1645" s="51"/>
      <c r="X1645" s="88">
        <v>1635</v>
      </c>
      <c r="Y1645" s="65"/>
      <c r="Z1645" s="46"/>
    </row>
    <row r="1646" spans="1:26" ht="13.5" hidden="1" customHeight="1">
      <c r="A1646" s="29" t="str">
        <f t="shared" ca="1" si="262"/>
        <v>46</v>
      </c>
      <c r="B1646" s="32">
        <f t="shared" ca="1" si="263"/>
        <v>1984</v>
      </c>
      <c r="C1646" s="32">
        <f t="shared" ca="1" si="264"/>
        <v>10</v>
      </c>
      <c r="D1646" s="28">
        <v>11</v>
      </c>
      <c r="E1646" s="32">
        <f t="shared" ca="1" si="267"/>
        <v>691</v>
      </c>
      <c r="F1646" s="28" t="str">
        <f t="shared" si="268"/>
        <v>幹事会：第7期第4回</v>
      </c>
      <c r="G1646" s="40"/>
      <c r="H1646" s="40" t="s">
        <v>7101</v>
      </c>
      <c r="I1646" s="115" t="str">
        <f t="shared" ca="1" si="261"/>
        <v>.</v>
      </c>
      <c r="J1646" s="40" t="s">
        <v>7111</v>
      </c>
      <c r="K1646" s="40" t="s">
        <v>1050</v>
      </c>
      <c r="L1646" s="40" t="s">
        <v>7103</v>
      </c>
      <c r="M1646" s="40"/>
      <c r="N1646" s="47"/>
      <c r="O1646" s="47">
        <v>7</v>
      </c>
      <c r="P1646" s="47">
        <v>4</v>
      </c>
      <c r="Q1646" s="40"/>
      <c r="R1646" s="40"/>
      <c r="S1646" s="48"/>
      <c r="T1646" s="48"/>
      <c r="U1646" s="31" t="str">
        <f t="shared" ca="1" si="265"/>
        <v>681</v>
      </c>
      <c r="V1646" s="45" t="str">
        <f t="shared" si="266"/>
        <v>幹事会幹事会：第7期第4回</v>
      </c>
      <c r="W1646" s="51"/>
      <c r="X1646" s="88">
        <v>1636</v>
      </c>
      <c r="Y1646" s="65"/>
      <c r="Z1646" s="46"/>
    </row>
    <row r="1647" spans="1:26" ht="13.5" hidden="1" customHeight="1">
      <c r="A1647" s="29" t="str">
        <f t="shared" ca="1" si="262"/>
        <v>46</v>
      </c>
      <c r="B1647" s="32">
        <f t="shared" ca="1" si="263"/>
        <v>1984</v>
      </c>
      <c r="C1647" s="32">
        <f t="shared" ca="1" si="264"/>
        <v>10</v>
      </c>
      <c r="D1647" s="28">
        <v>11</v>
      </c>
      <c r="E1647" s="32">
        <f t="shared" ca="1" si="267"/>
        <v>691</v>
      </c>
      <c r="F1647" s="28" t="str">
        <f t="shared" si="268"/>
        <v>幹事会：第8期第1回</v>
      </c>
      <c r="G1647" s="40" t="s">
        <v>2076</v>
      </c>
      <c r="H1647" s="40" t="s">
        <v>7101</v>
      </c>
      <c r="I1647" s="115" t="str">
        <f t="shared" ca="1" si="261"/>
        <v>.</v>
      </c>
      <c r="J1647" s="40" t="s">
        <v>7111</v>
      </c>
      <c r="K1647" s="40" t="s">
        <v>1050</v>
      </c>
      <c r="L1647" s="40" t="s">
        <v>7103</v>
      </c>
      <c r="M1647" s="40"/>
      <c r="N1647" s="47"/>
      <c r="O1647" s="47">
        <v>8</v>
      </c>
      <c r="P1647" s="47">
        <v>1</v>
      </c>
      <c r="Q1647" s="40"/>
      <c r="R1647" s="40"/>
      <c r="S1647" s="48"/>
      <c r="T1647" s="48"/>
      <c r="U1647" s="31" t="str">
        <f t="shared" ca="1" si="265"/>
        <v>681</v>
      </c>
      <c r="V1647" s="45" t="str">
        <f t="shared" si="266"/>
        <v>幹事会幹事会：第8期第1回</v>
      </c>
      <c r="W1647" s="51"/>
      <c r="X1647" s="88">
        <v>1637</v>
      </c>
      <c r="Y1647" s="65"/>
      <c r="Z1647" s="46"/>
    </row>
    <row r="1648" spans="1:26" ht="13.5" hidden="1" customHeight="1">
      <c r="A1648" s="29" t="str">
        <f t="shared" ca="1" si="262"/>
        <v>46</v>
      </c>
      <c r="B1648" s="32">
        <f t="shared" ca="1" si="263"/>
        <v>1984</v>
      </c>
      <c r="C1648" s="32">
        <f t="shared" ca="1" si="264"/>
        <v>10</v>
      </c>
      <c r="D1648" s="28">
        <v>12</v>
      </c>
      <c r="E1648" s="32">
        <f t="shared" ca="1" si="267"/>
        <v>692</v>
      </c>
      <c r="F1648" s="40" t="s">
        <v>2077</v>
      </c>
      <c r="G1648" s="40"/>
      <c r="H1648" s="43"/>
      <c r="I1648" s="115" t="str">
        <f t="shared" ca="1" si="261"/>
        <v>.</v>
      </c>
      <c r="J1648" s="40" t="s">
        <v>7111</v>
      </c>
      <c r="K1648" s="40" t="s">
        <v>7094</v>
      </c>
      <c r="L1648" s="43" t="s">
        <v>1653</v>
      </c>
      <c r="M1648" s="40"/>
      <c r="N1648" s="47"/>
      <c r="O1648" s="47"/>
      <c r="P1648" s="47"/>
      <c r="Q1648" s="40"/>
      <c r="R1648" s="40"/>
      <c r="S1648" s="48"/>
      <c r="T1648" s="48"/>
      <c r="U1648" s="31" t="str">
        <f t="shared" ca="1" si="265"/>
        <v>681</v>
      </c>
      <c r="V1648" s="45" t="str">
        <f t="shared" si="266"/>
        <v>訂正：会員名簿（45号別冊分）</v>
      </c>
      <c r="W1648" s="51"/>
      <c r="X1648" s="88">
        <v>1638</v>
      </c>
      <c r="Y1648" s="65"/>
      <c r="Z1648" s="46"/>
    </row>
    <row r="1649" spans="1:26" ht="13.5" hidden="1" customHeight="1">
      <c r="A1649" s="29" t="str">
        <f t="shared" ca="1" si="262"/>
        <v>46</v>
      </c>
      <c r="B1649" s="32">
        <f t="shared" ca="1" si="263"/>
        <v>1984</v>
      </c>
      <c r="C1649" s="32">
        <f t="shared" ca="1" si="264"/>
        <v>10</v>
      </c>
      <c r="D1649" s="28">
        <v>12</v>
      </c>
      <c r="E1649" s="32">
        <f t="shared" ca="1" si="267"/>
        <v>692</v>
      </c>
      <c r="F1649" s="40" t="s">
        <v>1289</v>
      </c>
      <c r="G1649" s="40"/>
      <c r="H1649" s="43"/>
      <c r="I1649" s="115" t="str">
        <f t="shared" ca="1" si="261"/>
        <v>.</v>
      </c>
      <c r="J1649" s="40" t="s">
        <v>7111</v>
      </c>
      <c r="K1649" s="40" t="s">
        <v>2762</v>
      </c>
      <c r="L1649" s="40" t="s">
        <v>2724</v>
      </c>
      <c r="M1649" s="40"/>
      <c r="N1649" s="47"/>
      <c r="O1649" s="47"/>
      <c r="P1649" s="47"/>
      <c r="Q1649" s="40"/>
      <c r="R1649" s="40"/>
      <c r="S1649" s="48"/>
      <c r="T1649" s="48"/>
      <c r="U1649" s="31" t="str">
        <f t="shared" ca="1" si="265"/>
        <v>681</v>
      </c>
      <c r="V1649" s="45" t="str">
        <f t="shared" si="266"/>
        <v>編集後記</v>
      </c>
      <c r="W1649" s="51"/>
      <c r="X1649" s="88">
        <v>1639</v>
      </c>
      <c r="Y1649" s="65"/>
      <c r="Z1649" s="46"/>
    </row>
    <row r="1650" spans="1:26" ht="13.5" hidden="1" customHeight="1">
      <c r="A1650" s="29" t="str">
        <f t="shared" ca="1" si="262"/>
        <v>47</v>
      </c>
      <c r="B1650" s="56">
        <f t="shared" ca="1" si="263"/>
        <v>1984</v>
      </c>
      <c r="C1650" s="56">
        <f t="shared" ca="1" si="264"/>
        <v>12</v>
      </c>
      <c r="D1650" s="28">
        <v>0</v>
      </c>
      <c r="E1650" s="32" t="str">
        <f t="shared" ca="1" si="267"/>
        <v>693</v>
      </c>
      <c r="F1650" s="28" t="str">
        <f ca="1">$W$11&amp;$A1650&amp;$W$12&amp;B1650&amp;$W$13&amp;TEXT($C1650,"00")&amp;$W$14&amp;TEXT($P1650,"00")&amp;IF(LEN(U1650)&gt;=1,$W$15&amp;$U1650&amp;$W$16,"")&amp;$W$17&amp;$H1650</f>
        <v>第47号1984年12/01[693]:第18回大会／第19回大会</v>
      </c>
      <c r="G1650" s="40"/>
      <c r="H1650" s="43" t="s">
        <v>6877</v>
      </c>
      <c r="I1650" s="115" t="str">
        <f t="shared" ca="1" si="261"/>
        <v>.</v>
      </c>
      <c r="J1650" s="40" t="s">
        <v>1179</v>
      </c>
      <c r="K1650" s="40" t="s">
        <v>1263</v>
      </c>
      <c r="L1650" s="43"/>
      <c r="M1650" s="40"/>
      <c r="N1650" s="47">
        <v>1984</v>
      </c>
      <c r="O1650" s="47">
        <v>12</v>
      </c>
      <c r="P1650" s="47">
        <v>1</v>
      </c>
      <c r="Q1650" s="40" t="s">
        <v>2080</v>
      </c>
      <c r="R1650" s="40"/>
      <c r="S1650" s="48"/>
      <c r="T1650" s="48"/>
      <c r="U1650" s="31" t="str">
        <f t="shared" ca="1" si="265"/>
        <v>693</v>
      </c>
      <c r="V1650" s="45" t="str">
        <f t="shared" ca="1" si="266"/>
        <v>第18回大会／第19回大会第47号1984年12/01[693]:第18回大会／第19回大会</v>
      </c>
      <c r="W1650" s="51"/>
      <c r="X1650" s="88">
        <v>1640</v>
      </c>
      <c r="Y1650" s="65"/>
      <c r="Z1650" s="46"/>
    </row>
    <row r="1651" spans="1:26" ht="13.5" hidden="1" customHeight="1">
      <c r="A1651" s="29" t="str">
        <f t="shared" ca="1" si="262"/>
        <v>47</v>
      </c>
      <c r="B1651" s="56">
        <f t="shared" ca="1" si="263"/>
        <v>1984</v>
      </c>
      <c r="C1651" s="56">
        <f t="shared" ca="1" si="264"/>
        <v>12</v>
      </c>
      <c r="D1651" s="28">
        <v>1</v>
      </c>
      <c r="E1651" s="32">
        <f t="shared" ca="1" si="267"/>
        <v>693</v>
      </c>
      <c r="F1651" s="28" t="str">
        <f>IF(RIGHT(L1651,1)=$W$24,"",M1651&amp;$W$25)&amp;J1651&amp;$W$22&amp;K1651&amp;IF(AND(LEN(N1651)&gt;0,LEN(N1651)&lt;4)," 第"&amp;N1651&amp;$W$21,N1651)&amp;$W$23&amp;O1651&amp;"/"&amp;P1651&amp;IF(RIGHT(L1651,1)=$W$24,"/"&amp;Q1651,"")&amp;"、"&amp;S1651&amp;"、"&amp;R1651&amp;IF(LEN(H1651)&gt;0,$W$27&amp;H1651,"")&amp;IF(RIGHT(L1651,1)=$W$24,"",$W$26)</f>
        <v>大会．全 第18回　1983/7/1-2、工業技術院筑波研究センター、つくば市</v>
      </c>
      <c r="G1651" s="40" t="s">
        <v>29</v>
      </c>
      <c r="H1651" s="41" t="s">
        <v>2820</v>
      </c>
      <c r="I1651" s="115" t="str">
        <f t="shared" ca="1" si="261"/>
        <v>.</v>
      </c>
      <c r="J1651" s="40" t="s">
        <v>252</v>
      </c>
      <c r="K1651" s="40" t="s">
        <v>1194</v>
      </c>
      <c r="L1651" s="40" t="s">
        <v>6942</v>
      </c>
      <c r="M1651" s="40" t="s">
        <v>1302</v>
      </c>
      <c r="N1651" s="47">
        <v>18</v>
      </c>
      <c r="O1651" s="47">
        <v>1983</v>
      </c>
      <c r="P1651" s="47">
        <v>7</v>
      </c>
      <c r="Q1651" s="40" t="s">
        <v>1893</v>
      </c>
      <c r="R1651" s="40" t="s">
        <v>2081</v>
      </c>
      <c r="S1651" s="48" t="s">
        <v>2082</v>
      </c>
      <c r="T1651" s="48"/>
      <c r="U1651" s="31" t="str">
        <f t="shared" ca="1" si="265"/>
        <v>693</v>
      </c>
      <c r="V1651" s="45" t="str">
        <f t="shared" si="266"/>
        <v>大会．全 第18回　1983/7/1-2、工業技術院筑波研究センター、つくば市</v>
      </c>
      <c r="W1651" s="51"/>
      <c r="X1651" s="88">
        <v>1641</v>
      </c>
      <c r="Y1651" s="65"/>
      <c r="Z1651" s="46"/>
    </row>
    <row r="1652" spans="1:26" ht="13.5" hidden="1" customHeight="1">
      <c r="A1652" s="29" t="str">
        <f t="shared" ca="1" si="262"/>
        <v>47</v>
      </c>
      <c r="B1652" s="56">
        <f t="shared" ca="1" si="263"/>
        <v>1984</v>
      </c>
      <c r="C1652" s="56">
        <f t="shared" ca="1" si="264"/>
        <v>12</v>
      </c>
      <c r="D1652" s="28">
        <v>1</v>
      </c>
      <c r="E1652" s="32">
        <f t="shared" ca="1" si="267"/>
        <v>693</v>
      </c>
      <c r="F1652" s="28" t="str">
        <f>M1652&amp;"（"&amp;J1652&amp;$W$19&amp;K1652&amp;IF(LEN(N1652)&gt;0," 第"&amp;N1652&amp;$W$21,"")&amp;" "&amp;O1652&amp;"/"&amp;P1652&amp;$W$20&amp;S1652&amp;IF(LEN(H1652)&gt;0,$W$19&amp;H1652,"")&amp;"）"</f>
        <v>抄録（大会/全 第18回 1983/7、工業技術院筑波研究センター）</v>
      </c>
      <c r="G1652" s="40" t="s">
        <v>79</v>
      </c>
      <c r="H1652" s="43"/>
      <c r="I1652" s="115" t="str">
        <f t="shared" ca="1" si="261"/>
        <v>.</v>
      </c>
      <c r="J1652" s="40" t="s">
        <v>252</v>
      </c>
      <c r="K1652" s="40" t="s">
        <v>1194</v>
      </c>
      <c r="L1652" s="40" t="s">
        <v>6939</v>
      </c>
      <c r="M1652" s="40" t="s">
        <v>1486</v>
      </c>
      <c r="N1652" s="47">
        <v>18</v>
      </c>
      <c r="O1652" s="47">
        <v>1983</v>
      </c>
      <c r="P1652" s="47">
        <v>7</v>
      </c>
      <c r="Q1652" s="40" t="s">
        <v>1893</v>
      </c>
      <c r="R1652" s="40" t="s">
        <v>2081</v>
      </c>
      <c r="S1652" s="48" t="s">
        <v>2082</v>
      </c>
      <c r="T1652" s="48"/>
      <c r="U1652" s="31" t="str">
        <f t="shared" ca="1" si="265"/>
        <v>693</v>
      </c>
      <c r="V1652" s="45" t="str">
        <f t="shared" si="266"/>
        <v>抄録（大会/全 第18回 1983/7、工業技術院筑波研究センター）</v>
      </c>
      <c r="W1652" s="51"/>
      <c r="X1652" s="88">
        <v>1642</v>
      </c>
      <c r="Y1652" s="65"/>
      <c r="Z1652" s="46"/>
    </row>
    <row r="1653" spans="1:26" s="12" customFormat="1" ht="13.5" hidden="1" customHeight="1">
      <c r="A1653" s="18">
        <v>47</v>
      </c>
      <c r="B1653" s="15">
        <v>1984</v>
      </c>
      <c r="C1653" s="15">
        <v>12</v>
      </c>
      <c r="D1653" s="18">
        <v>1</v>
      </c>
      <c r="E1653" s="15">
        <v>693</v>
      </c>
      <c r="F1653" s="19" t="s">
        <v>3982</v>
      </c>
      <c r="G1653" s="16" t="s">
        <v>4090</v>
      </c>
      <c r="H1653" s="17"/>
      <c r="I1653" s="115" t="str">
        <f t="shared" ca="1" si="261"/>
        <v>.</v>
      </c>
      <c r="J1653" s="16" t="s">
        <v>2856</v>
      </c>
      <c r="K1653" s="16" t="s">
        <v>1194</v>
      </c>
      <c r="L1653" s="16" t="s">
        <v>2857</v>
      </c>
      <c r="M1653" s="16" t="s">
        <v>183</v>
      </c>
      <c r="N1653" s="15">
        <v>18</v>
      </c>
      <c r="O1653" s="15">
        <v>1983</v>
      </c>
      <c r="P1653" s="15">
        <v>7</v>
      </c>
      <c r="Q1653" s="16" t="s">
        <v>1893</v>
      </c>
      <c r="R1653" s="18" t="s">
        <v>2081</v>
      </c>
      <c r="S1653" s="54" t="s">
        <v>80</v>
      </c>
      <c r="T1653" s="54"/>
      <c r="U1653" s="69">
        <v>693</v>
      </c>
      <c r="V1653" s="45" t="str">
        <f t="shared" si="266"/>
        <v>ヒース・カーター法によるスポーツ選手の体型分類と種目間の類似度について</v>
      </c>
      <c r="W1653" s="70"/>
      <c r="X1653" s="88">
        <v>1643</v>
      </c>
      <c r="Y1653" s="66"/>
      <c r="Z1653" s="16"/>
    </row>
    <row r="1654" spans="1:26" s="12" customFormat="1" ht="13.5" hidden="1" customHeight="1">
      <c r="A1654" s="18">
        <v>47</v>
      </c>
      <c r="B1654" s="15">
        <v>1984</v>
      </c>
      <c r="C1654" s="15">
        <v>12</v>
      </c>
      <c r="D1654" s="18">
        <v>1</v>
      </c>
      <c r="E1654" s="15">
        <v>693</v>
      </c>
      <c r="F1654" s="19" t="s">
        <v>3984</v>
      </c>
      <c r="G1654" s="16" t="s">
        <v>4091</v>
      </c>
      <c r="H1654" s="17"/>
      <c r="I1654" s="115" t="str">
        <f t="shared" ca="1" si="261"/>
        <v>.</v>
      </c>
      <c r="J1654" s="16" t="s">
        <v>2856</v>
      </c>
      <c r="K1654" s="16" t="s">
        <v>1194</v>
      </c>
      <c r="L1654" s="16" t="s">
        <v>2857</v>
      </c>
      <c r="M1654" s="16" t="s">
        <v>183</v>
      </c>
      <c r="N1654" s="15">
        <v>18</v>
      </c>
      <c r="O1654" s="15">
        <v>1983</v>
      </c>
      <c r="P1654" s="15">
        <v>7</v>
      </c>
      <c r="Q1654" s="16" t="s">
        <v>1893</v>
      </c>
      <c r="R1654" s="18" t="s">
        <v>2081</v>
      </c>
      <c r="S1654" s="54" t="s">
        <v>80</v>
      </c>
      <c r="T1654" s="54"/>
      <c r="U1654" s="69">
        <v>693</v>
      </c>
      <c r="V1654" s="45" t="str">
        <f t="shared" si="266"/>
        <v>形態計測からみた運動者と非運動者の足</v>
      </c>
      <c r="W1654" s="70"/>
      <c r="X1654" s="88">
        <v>1644</v>
      </c>
      <c r="Y1654" s="66"/>
      <c r="Z1654" s="16"/>
    </row>
    <row r="1655" spans="1:26" s="12" customFormat="1" ht="13.5" hidden="1" customHeight="1">
      <c r="A1655" s="18">
        <v>47</v>
      </c>
      <c r="B1655" s="15">
        <v>1984</v>
      </c>
      <c r="C1655" s="15">
        <v>12</v>
      </c>
      <c r="D1655" s="18">
        <v>2</v>
      </c>
      <c r="E1655" s="15">
        <v>694</v>
      </c>
      <c r="F1655" s="19" t="s">
        <v>3986</v>
      </c>
      <c r="G1655" s="16" t="s">
        <v>4092</v>
      </c>
      <c r="H1655" s="17"/>
      <c r="I1655" s="115" t="str">
        <f t="shared" ca="1" si="261"/>
        <v>.</v>
      </c>
      <c r="J1655" s="16" t="s">
        <v>2856</v>
      </c>
      <c r="K1655" s="16" t="s">
        <v>1194</v>
      </c>
      <c r="L1655" s="16" t="s">
        <v>2857</v>
      </c>
      <c r="M1655" s="16" t="s">
        <v>183</v>
      </c>
      <c r="N1655" s="15">
        <v>18</v>
      </c>
      <c r="O1655" s="15">
        <v>1983</v>
      </c>
      <c r="P1655" s="15">
        <v>7</v>
      </c>
      <c r="Q1655" s="16" t="s">
        <v>1893</v>
      </c>
      <c r="R1655" s="18" t="s">
        <v>2081</v>
      </c>
      <c r="S1655" s="54" t="s">
        <v>80</v>
      </c>
      <c r="T1655" s="54"/>
      <c r="U1655" s="69">
        <v>693</v>
      </c>
      <c r="V1655" s="45" t="str">
        <f t="shared" si="266"/>
        <v>階段昇降時の足の動きについて</v>
      </c>
      <c r="W1655" s="70"/>
      <c r="X1655" s="88">
        <v>1645</v>
      </c>
      <c r="Y1655" s="66"/>
      <c r="Z1655" s="16"/>
    </row>
    <row r="1656" spans="1:26" s="12" customFormat="1" ht="13.5" hidden="1" customHeight="1">
      <c r="A1656" s="18">
        <v>47</v>
      </c>
      <c r="B1656" s="15">
        <v>1984</v>
      </c>
      <c r="C1656" s="15">
        <v>12</v>
      </c>
      <c r="D1656" s="18">
        <v>2</v>
      </c>
      <c r="E1656" s="15">
        <v>694</v>
      </c>
      <c r="F1656" s="19" t="s">
        <v>3988</v>
      </c>
      <c r="G1656" s="16" t="s">
        <v>4093</v>
      </c>
      <c r="H1656" s="17"/>
      <c r="I1656" s="115" t="str">
        <f t="shared" ca="1" si="261"/>
        <v>.</v>
      </c>
      <c r="J1656" s="16" t="s">
        <v>2856</v>
      </c>
      <c r="K1656" s="16" t="s">
        <v>1194</v>
      </c>
      <c r="L1656" s="16" t="s">
        <v>2857</v>
      </c>
      <c r="M1656" s="16" t="s">
        <v>183</v>
      </c>
      <c r="N1656" s="15">
        <v>18</v>
      </c>
      <c r="O1656" s="15">
        <v>1983</v>
      </c>
      <c r="P1656" s="15">
        <v>7</v>
      </c>
      <c r="Q1656" s="16" t="s">
        <v>1893</v>
      </c>
      <c r="R1656" s="18" t="s">
        <v>2081</v>
      </c>
      <c r="S1656" s="54" t="s">
        <v>80</v>
      </c>
      <c r="T1656" s="54"/>
      <c r="U1656" s="69">
        <v>693</v>
      </c>
      <c r="V1656" s="45" t="str">
        <f t="shared" si="266"/>
        <v>足底圧五点変化からみた幼児の片脚支持能と運動発達</v>
      </c>
      <c r="W1656" s="70"/>
      <c r="X1656" s="88">
        <v>1646</v>
      </c>
      <c r="Y1656" s="66"/>
      <c r="Z1656" s="16"/>
    </row>
    <row r="1657" spans="1:26" s="12" customFormat="1" ht="13.5" hidden="1" customHeight="1">
      <c r="A1657" s="18">
        <v>47</v>
      </c>
      <c r="B1657" s="15">
        <v>1984</v>
      </c>
      <c r="C1657" s="15">
        <v>12</v>
      </c>
      <c r="D1657" s="18">
        <v>2</v>
      </c>
      <c r="E1657" s="15">
        <v>694</v>
      </c>
      <c r="F1657" s="19" t="s">
        <v>3990</v>
      </c>
      <c r="G1657" s="16" t="s">
        <v>4094</v>
      </c>
      <c r="H1657" s="17"/>
      <c r="I1657" s="115" t="str">
        <f t="shared" ca="1" si="261"/>
        <v>.</v>
      </c>
      <c r="J1657" s="16" t="s">
        <v>2856</v>
      </c>
      <c r="K1657" s="16" t="s">
        <v>1194</v>
      </c>
      <c r="L1657" s="16" t="s">
        <v>2857</v>
      </c>
      <c r="M1657" s="16" t="s">
        <v>183</v>
      </c>
      <c r="N1657" s="15">
        <v>18</v>
      </c>
      <c r="O1657" s="15">
        <v>1983</v>
      </c>
      <c r="P1657" s="15">
        <v>7</v>
      </c>
      <c r="Q1657" s="16" t="s">
        <v>1893</v>
      </c>
      <c r="R1657" s="18" t="s">
        <v>2081</v>
      </c>
      <c r="S1657" s="54" t="s">
        <v>80</v>
      </c>
      <c r="T1657" s="54"/>
      <c r="U1657" s="69">
        <v>693</v>
      </c>
      <c r="V1657" s="45" t="str">
        <f t="shared" si="266"/>
        <v>片麻痺回復過程の一評価法　−手書き文字による評価−</v>
      </c>
      <c r="W1657" s="70"/>
      <c r="X1657" s="88">
        <v>1647</v>
      </c>
      <c r="Y1657" s="66"/>
      <c r="Z1657" s="16"/>
    </row>
    <row r="1658" spans="1:26" s="12" customFormat="1" ht="13.5" hidden="1" customHeight="1">
      <c r="A1658" s="18">
        <v>47</v>
      </c>
      <c r="B1658" s="15">
        <v>1984</v>
      </c>
      <c r="C1658" s="15">
        <v>12</v>
      </c>
      <c r="D1658" s="18">
        <v>3</v>
      </c>
      <c r="E1658" s="15">
        <v>695</v>
      </c>
      <c r="F1658" s="19" t="s">
        <v>3992</v>
      </c>
      <c r="G1658" s="16" t="s">
        <v>4095</v>
      </c>
      <c r="H1658" s="17"/>
      <c r="I1658" s="115" t="str">
        <f t="shared" ca="1" si="261"/>
        <v>.</v>
      </c>
      <c r="J1658" s="16" t="s">
        <v>2856</v>
      </c>
      <c r="K1658" s="16" t="s">
        <v>1194</v>
      </c>
      <c r="L1658" s="16" t="s">
        <v>2857</v>
      </c>
      <c r="M1658" s="16" t="s">
        <v>183</v>
      </c>
      <c r="N1658" s="15">
        <v>18</v>
      </c>
      <c r="O1658" s="15">
        <v>1983</v>
      </c>
      <c r="P1658" s="15">
        <v>7</v>
      </c>
      <c r="Q1658" s="16" t="s">
        <v>1893</v>
      </c>
      <c r="R1658" s="18" t="s">
        <v>2081</v>
      </c>
      <c r="S1658" s="54" t="s">
        <v>80</v>
      </c>
      <c r="T1658" s="54"/>
      <c r="U1658" s="69">
        <v>693</v>
      </c>
      <c r="V1658" s="45" t="str">
        <f t="shared" si="266"/>
        <v>カラーTV放送方式を利用したリップリーディングについて</v>
      </c>
      <c r="W1658" s="70"/>
      <c r="X1658" s="88">
        <v>1648</v>
      </c>
      <c r="Y1658" s="66"/>
      <c r="Z1658" s="16"/>
    </row>
    <row r="1659" spans="1:26" s="12" customFormat="1" ht="13.5" hidden="1" customHeight="1">
      <c r="A1659" s="18">
        <v>47</v>
      </c>
      <c r="B1659" s="15">
        <v>1984</v>
      </c>
      <c r="C1659" s="15">
        <v>12</v>
      </c>
      <c r="D1659" s="18">
        <v>3</v>
      </c>
      <c r="E1659" s="15">
        <v>695</v>
      </c>
      <c r="F1659" s="19" t="s">
        <v>3995</v>
      </c>
      <c r="G1659" s="16" t="s">
        <v>4104</v>
      </c>
      <c r="H1659" s="17"/>
      <c r="I1659" s="115" t="str">
        <f t="shared" ca="1" si="261"/>
        <v>.</v>
      </c>
      <c r="J1659" s="16" t="s">
        <v>2856</v>
      </c>
      <c r="K1659" s="16" t="s">
        <v>1194</v>
      </c>
      <c r="L1659" s="16" t="s">
        <v>2857</v>
      </c>
      <c r="M1659" s="16" t="s">
        <v>183</v>
      </c>
      <c r="N1659" s="15">
        <v>18</v>
      </c>
      <c r="O1659" s="15">
        <v>1983</v>
      </c>
      <c r="P1659" s="15">
        <v>7</v>
      </c>
      <c r="Q1659" s="16" t="s">
        <v>1893</v>
      </c>
      <c r="R1659" s="18" t="s">
        <v>2081</v>
      </c>
      <c r="S1659" s="54" t="s">
        <v>80</v>
      </c>
      <c r="T1659" s="54"/>
      <c r="U1659" s="69">
        <v>693</v>
      </c>
      <c r="V1659" s="45" t="str">
        <f t="shared" si="266"/>
        <v>Personal Spaceの研究</v>
      </c>
      <c r="W1659" s="70"/>
      <c r="X1659" s="88">
        <v>1649</v>
      </c>
      <c r="Y1659" s="66"/>
      <c r="Z1659" s="16"/>
    </row>
    <row r="1660" spans="1:26" s="12" customFormat="1" ht="13.5" hidden="1" customHeight="1">
      <c r="A1660" s="18">
        <v>47</v>
      </c>
      <c r="B1660" s="15">
        <v>1984</v>
      </c>
      <c r="C1660" s="15">
        <v>12</v>
      </c>
      <c r="D1660" s="18">
        <v>3</v>
      </c>
      <c r="E1660" s="15">
        <v>695</v>
      </c>
      <c r="F1660" s="19" t="s">
        <v>3997</v>
      </c>
      <c r="G1660" s="16" t="s">
        <v>4096</v>
      </c>
      <c r="H1660" s="17"/>
      <c r="I1660" s="115" t="str">
        <f t="shared" ca="1" si="261"/>
        <v>.</v>
      </c>
      <c r="J1660" s="16" t="s">
        <v>2856</v>
      </c>
      <c r="K1660" s="16" t="s">
        <v>1194</v>
      </c>
      <c r="L1660" s="16" t="s">
        <v>2857</v>
      </c>
      <c r="M1660" s="16" t="s">
        <v>183</v>
      </c>
      <c r="N1660" s="15">
        <v>18</v>
      </c>
      <c r="O1660" s="15">
        <v>1983</v>
      </c>
      <c r="P1660" s="15">
        <v>7</v>
      </c>
      <c r="Q1660" s="16" t="s">
        <v>1893</v>
      </c>
      <c r="R1660" s="18" t="s">
        <v>2081</v>
      </c>
      <c r="S1660" s="54" t="s">
        <v>80</v>
      </c>
      <c r="T1660" s="54"/>
      <c r="U1660" s="69">
        <v>693</v>
      </c>
      <c r="V1660" s="45" t="str">
        <f t="shared" si="266"/>
        <v>筑波研究学園都市住民の交通要求と適応システム</v>
      </c>
      <c r="W1660" s="70"/>
      <c r="X1660" s="88">
        <v>1650</v>
      </c>
      <c r="Y1660" s="66"/>
      <c r="Z1660" s="16"/>
    </row>
    <row r="1661" spans="1:26" s="12" customFormat="1" ht="13.5" hidden="1" customHeight="1">
      <c r="A1661" s="18">
        <v>47</v>
      </c>
      <c r="B1661" s="15">
        <v>1984</v>
      </c>
      <c r="C1661" s="15">
        <v>12</v>
      </c>
      <c r="D1661" s="18">
        <v>4</v>
      </c>
      <c r="E1661" s="15">
        <v>696</v>
      </c>
      <c r="F1661" s="19" t="s">
        <v>3999</v>
      </c>
      <c r="G1661" s="16" t="s">
        <v>4097</v>
      </c>
      <c r="H1661" s="17"/>
      <c r="I1661" s="115" t="str">
        <f t="shared" ca="1" si="261"/>
        <v>.</v>
      </c>
      <c r="J1661" s="16" t="s">
        <v>2856</v>
      </c>
      <c r="K1661" s="16" t="s">
        <v>1194</v>
      </c>
      <c r="L1661" s="16" t="s">
        <v>2857</v>
      </c>
      <c r="M1661" s="16" t="s">
        <v>183</v>
      </c>
      <c r="N1661" s="15">
        <v>18</v>
      </c>
      <c r="O1661" s="15">
        <v>1983</v>
      </c>
      <c r="P1661" s="15">
        <v>7</v>
      </c>
      <c r="Q1661" s="16" t="s">
        <v>1893</v>
      </c>
      <c r="R1661" s="18" t="s">
        <v>2081</v>
      </c>
      <c r="S1661" s="54" t="s">
        <v>80</v>
      </c>
      <c r="T1661" s="54"/>
      <c r="U1661" s="69">
        <v>693</v>
      </c>
      <c r="V1661" s="45" t="str">
        <f t="shared" si="266"/>
        <v>交通経路に対する筑波研究学園都市住民の表現</v>
      </c>
      <c r="W1661" s="70"/>
      <c r="X1661" s="88">
        <v>1651</v>
      </c>
      <c r="Y1661" s="66"/>
      <c r="Z1661" s="16"/>
    </row>
    <row r="1662" spans="1:26" s="12" customFormat="1" ht="13.5" hidden="1" customHeight="1">
      <c r="A1662" s="18">
        <v>47</v>
      </c>
      <c r="B1662" s="15">
        <v>1984</v>
      </c>
      <c r="C1662" s="15">
        <v>12</v>
      </c>
      <c r="D1662" s="18">
        <v>4</v>
      </c>
      <c r="E1662" s="15">
        <v>696</v>
      </c>
      <c r="F1662" s="19" t="s">
        <v>4002</v>
      </c>
      <c r="G1662" s="16" t="s">
        <v>4098</v>
      </c>
      <c r="H1662" s="17"/>
      <c r="I1662" s="115" t="str">
        <f t="shared" ca="1" si="261"/>
        <v>.</v>
      </c>
      <c r="J1662" s="16" t="s">
        <v>2856</v>
      </c>
      <c r="K1662" s="16" t="s">
        <v>1194</v>
      </c>
      <c r="L1662" s="16" t="s">
        <v>2857</v>
      </c>
      <c r="M1662" s="16" t="s">
        <v>183</v>
      </c>
      <c r="N1662" s="15">
        <v>18</v>
      </c>
      <c r="O1662" s="15">
        <v>1983</v>
      </c>
      <c r="P1662" s="15">
        <v>7</v>
      </c>
      <c r="Q1662" s="16" t="s">
        <v>1893</v>
      </c>
      <c r="R1662" s="18" t="s">
        <v>2081</v>
      </c>
      <c r="S1662" s="54" t="s">
        <v>80</v>
      </c>
      <c r="T1662" s="54"/>
      <c r="U1662" s="69">
        <v>693</v>
      </c>
      <c r="V1662" s="45" t="str">
        <f t="shared" si="266"/>
        <v>住温熱環境における主婦の熱敵反応について</v>
      </c>
      <c r="W1662" s="70"/>
      <c r="X1662" s="88">
        <v>1652</v>
      </c>
      <c r="Y1662" s="66"/>
      <c r="Z1662" s="16"/>
    </row>
    <row r="1663" spans="1:26" s="12" customFormat="1" ht="13.5" hidden="1" customHeight="1">
      <c r="A1663" s="18">
        <v>47</v>
      </c>
      <c r="B1663" s="15">
        <v>1984</v>
      </c>
      <c r="C1663" s="15">
        <v>12</v>
      </c>
      <c r="D1663" s="18">
        <v>4</v>
      </c>
      <c r="E1663" s="15">
        <v>696</v>
      </c>
      <c r="F1663" s="19" t="s">
        <v>4004</v>
      </c>
      <c r="G1663" s="16" t="s">
        <v>4099</v>
      </c>
      <c r="H1663" s="17"/>
      <c r="I1663" s="115" t="str">
        <f t="shared" ca="1" si="261"/>
        <v>.</v>
      </c>
      <c r="J1663" s="16" t="s">
        <v>2856</v>
      </c>
      <c r="K1663" s="16" t="s">
        <v>1194</v>
      </c>
      <c r="L1663" s="16" t="s">
        <v>2857</v>
      </c>
      <c r="M1663" s="16" t="s">
        <v>183</v>
      </c>
      <c r="N1663" s="15">
        <v>18</v>
      </c>
      <c r="O1663" s="15">
        <v>1983</v>
      </c>
      <c r="P1663" s="15">
        <v>7</v>
      </c>
      <c r="Q1663" s="16" t="s">
        <v>1893</v>
      </c>
      <c r="R1663" s="18" t="s">
        <v>2081</v>
      </c>
      <c r="S1663" s="54" t="s">
        <v>80</v>
      </c>
      <c r="T1663" s="54"/>
      <c r="U1663" s="69">
        <v>693</v>
      </c>
      <c r="V1663" s="45" t="str">
        <f t="shared" si="266"/>
        <v>常温下作業時および高温下安静時における発汗について</v>
      </c>
      <c r="W1663" s="70"/>
      <c r="X1663" s="88">
        <v>1653</v>
      </c>
      <c r="Y1663" s="66"/>
      <c r="Z1663" s="16"/>
    </row>
    <row r="1664" spans="1:26" s="12" customFormat="1" ht="13.5" hidden="1" customHeight="1">
      <c r="A1664" s="18">
        <v>47</v>
      </c>
      <c r="B1664" s="15">
        <v>1984</v>
      </c>
      <c r="C1664" s="15">
        <v>12</v>
      </c>
      <c r="D1664" s="18">
        <v>5</v>
      </c>
      <c r="E1664" s="15">
        <v>697</v>
      </c>
      <c r="F1664" s="19" t="s">
        <v>4006</v>
      </c>
      <c r="G1664" s="16" t="s">
        <v>4100</v>
      </c>
      <c r="H1664" s="17"/>
      <c r="I1664" s="115" t="str">
        <f t="shared" ca="1" si="261"/>
        <v>.</v>
      </c>
      <c r="J1664" s="16" t="s">
        <v>2856</v>
      </c>
      <c r="K1664" s="16" t="s">
        <v>1194</v>
      </c>
      <c r="L1664" s="16" t="s">
        <v>2857</v>
      </c>
      <c r="M1664" s="16" t="s">
        <v>183</v>
      </c>
      <c r="N1664" s="15">
        <v>18</v>
      </c>
      <c r="O1664" s="15">
        <v>1983</v>
      </c>
      <c r="P1664" s="15">
        <v>7</v>
      </c>
      <c r="Q1664" s="16" t="s">
        <v>1893</v>
      </c>
      <c r="R1664" s="18" t="s">
        <v>2081</v>
      </c>
      <c r="S1664" s="54" t="s">
        <v>80</v>
      </c>
      <c r="T1664" s="54"/>
      <c r="U1664" s="69">
        <v>693</v>
      </c>
      <c r="V1664" s="45" t="str">
        <f t="shared" si="266"/>
        <v>視覚系神経の生理機能動態についての研究（1）　−視覚中枢と末梢視器における相互の生理機能動態について−</v>
      </c>
      <c r="W1664" s="70"/>
      <c r="X1664" s="88">
        <v>1654</v>
      </c>
      <c r="Y1664" s="66"/>
      <c r="Z1664" s="16"/>
    </row>
    <row r="1665" spans="1:26" s="12" customFormat="1" ht="13.5" hidden="1" customHeight="1">
      <c r="A1665" s="18">
        <v>47</v>
      </c>
      <c r="B1665" s="15">
        <v>1984</v>
      </c>
      <c r="C1665" s="15">
        <v>12</v>
      </c>
      <c r="D1665" s="18">
        <v>5</v>
      </c>
      <c r="E1665" s="15">
        <v>697</v>
      </c>
      <c r="F1665" s="19" t="s">
        <v>4008</v>
      </c>
      <c r="G1665" s="16" t="s">
        <v>4101</v>
      </c>
      <c r="H1665" s="17"/>
      <c r="I1665" s="115" t="str">
        <f t="shared" ca="1" si="261"/>
        <v>.</v>
      </c>
      <c r="J1665" s="16" t="s">
        <v>2856</v>
      </c>
      <c r="K1665" s="16" t="s">
        <v>1194</v>
      </c>
      <c r="L1665" s="16" t="s">
        <v>2857</v>
      </c>
      <c r="M1665" s="16" t="s">
        <v>183</v>
      </c>
      <c r="N1665" s="15">
        <v>18</v>
      </c>
      <c r="O1665" s="15">
        <v>1983</v>
      </c>
      <c r="P1665" s="15">
        <v>7</v>
      </c>
      <c r="Q1665" s="16" t="s">
        <v>1893</v>
      </c>
      <c r="R1665" s="18" t="s">
        <v>2081</v>
      </c>
      <c r="S1665" s="54" t="s">
        <v>80</v>
      </c>
      <c r="T1665" s="54"/>
      <c r="U1665" s="69">
        <v>693</v>
      </c>
      <c r="V1665" s="45" t="str">
        <f t="shared" si="266"/>
        <v>重量物取扱作業者の腰部負担について</v>
      </c>
      <c r="W1665" s="70"/>
      <c r="X1665" s="88">
        <v>1655</v>
      </c>
      <c r="Y1665" s="66"/>
      <c r="Z1665" s="16"/>
    </row>
    <row r="1666" spans="1:26" s="12" customFormat="1" ht="13.5" hidden="1" customHeight="1">
      <c r="A1666" s="18">
        <v>47</v>
      </c>
      <c r="B1666" s="15">
        <v>1984</v>
      </c>
      <c r="C1666" s="15">
        <v>12</v>
      </c>
      <c r="D1666" s="18">
        <v>5</v>
      </c>
      <c r="E1666" s="15">
        <v>697</v>
      </c>
      <c r="F1666" s="19" t="s">
        <v>4010</v>
      </c>
      <c r="G1666" s="16" t="s">
        <v>4102</v>
      </c>
      <c r="H1666" s="17"/>
      <c r="I1666" s="115" t="str">
        <f t="shared" ca="1" si="261"/>
        <v>.</v>
      </c>
      <c r="J1666" s="16" t="s">
        <v>2856</v>
      </c>
      <c r="K1666" s="16" t="s">
        <v>1194</v>
      </c>
      <c r="L1666" s="16" t="s">
        <v>2857</v>
      </c>
      <c r="M1666" s="16" t="s">
        <v>183</v>
      </c>
      <c r="N1666" s="15">
        <v>18</v>
      </c>
      <c r="O1666" s="15">
        <v>1983</v>
      </c>
      <c r="P1666" s="15">
        <v>7</v>
      </c>
      <c r="Q1666" s="16" t="s">
        <v>1893</v>
      </c>
      <c r="R1666" s="18" t="s">
        <v>2081</v>
      </c>
      <c r="S1666" s="54" t="s">
        <v>80</v>
      </c>
      <c r="T1666" s="54"/>
      <c r="U1666" s="69">
        <v>693</v>
      </c>
      <c r="V1666" s="45" t="str">
        <f t="shared" si="266"/>
        <v>中小企業における一連続作業時間　−めっき工業と製麺業を例として−</v>
      </c>
      <c r="W1666" s="70"/>
      <c r="X1666" s="88">
        <v>1656</v>
      </c>
      <c r="Y1666" s="66"/>
      <c r="Z1666" s="16"/>
    </row>
    <row r="1667" spans="1:26" s="12" customFormat="1" ht="13.5" hidden="1" customHeight="1">
      <c r="A1667" s="18">
        <v>47</v>
      </c>
      <c r="B1667" s="15">
        <v>1984</v>
      </c>
      <c r="C1667" s="15">
        <v>12</v>
      </c>
      <c r="D1667" s="18">
        <v>6</v>
      </c>
      <c r="E1667" s="15">
        <v>698</v>
      </c>
      <c r="F1667" s="19" t="s">
        <v>4012</v>
      </c>
      <c r="G1667" s="16" t="s">
        <v>4103</v>
      </c>
      <c r="H1667" s="17"/>
      <c r="I1667" s="115" t="str">
        <f t="shared" ca="1" si="261"/>
        <v>.</v>
      </c>
      <c r="J1667" s="16" t="s">
        <v>2856</v>
      </c>
      <c r="K1667" s="16" t="s">
        <v>1194</v>
      </c>
      <c r="L1667" s="16" t="s">
        <v>2857</v>
      </c>
      <c r="M1667" s="16" t="s">
        <v>183</v>
      </c>
      <c r="N1667" s="15">
        <v>18</v>
      </c>
      <c r="O1667" s="15">
        <v>1983</v>
      </c>
      <c r="P1667" s="15">
        <v>7</v>
      </c>
      <c r="Q1667" s="16" t="s">
        <v>1893</v>
      </c>
      <c r="R1667" s="18" t="s">
        <v>2081</v>
      </c>
      <c r="S1667" s="54" t="s">
        <v>80</v>
      </c>
      <c r="T1667" s="54"/>
      <c r="U1667" s="69">
        <v>693</v>
      </c>
      <c r="V1667" s="45" t="str">
        <f t="shared" si="266"/>
        <v>フィリピンの労働力輸出について</v>
      </c>
      <c r="W1667" s="70"/>
      <c r="X1667" s="88">
        <v>1657</v>
      </c>
      <c r="Y1667" s="66"/>
      <c r="Z1667" s="16"/>
    </row>
    <row r="1668" spans="1:26" ht="13.5" hidden="1" customHeight="1">
      <c r="A1668" s="29">
        <f t="shared" ref="A1668:A1674" ca="1" si="269">IF(LEN($J1668)&gt;0,IF($J1668="●",K1668,OFFSET(A1668,IF(LEN(OFFSET(A1668,-1,0))&gt;=1,-1,-2),0)),"")</f>
        <v>47</v>
      </c>
      <c r="B1668" s="56">
        <f t="shared" ref="B1668:C1674" ca="1" si="270">IF(LEN($J1668)&gt;0,IF($J1668="●",N1668,OFFSET(B1668,IF(LEN(OFFSET(B1668,-1,0))&gt;=1,-1,-2),0)),"")</f>
        <v>1984</v>
      </c>
      <c r="C1668" s="56">
        <f t="shared" ca="1" si="270"/>
        <v>12</v>
      </c>
      <c r="D1668" s="28">
        <v>6</v>
      </c>
      <c r="E1668" s="32">
        <f t="shared" ref="E1668:E1674" ca="1" si="271">IF(LEN($J1668)&gt;0,IF($J1668="●",U1668,IF(LEN(D1668)&gt;0,U1668+D1668-1,"")),"")</f>
        <v>698</v>
      </c>
      <c r="F1668" s="40" t="s">
        <v>7001</v>
      </c>
      <c r="G1668" s="40" t="s">
        <v>6973</v>
      </c>
      <c r="H1668" s="43"/>
      <c r="I1668" s="115" t="str">
        <f t="shared" ca="1" si="261"/>
        <v>.</v>
      </c>
      <c r="J1668" s="40" t="s">
        <v>2164</v>
      </c>
      <c r="K1668" s="40" t="s">
        <v>1194</v>
      </c>
      <c r="L1668" s="16" t="s">
        <v>7004</v>
      </c>
      <c r="M1668" s="40" t="s">
        <v>1302</v>
      </c>
      <c r="N1668" s="47">
        <v>18</v>
      </c>
      <c r="O1668" s="47">
        <v>1983</v>
      </c>
      <c r="P1668" s="47">
        <v>7</v>
      </c>
      <c r="Q1668" s="40" t="s">
        <v>1893</v>
      </c>
      <c r="R1668" s="40" t="s">
        <v>2081</v>
      </c>
      <c r="S1668" s="53" t="s">
        <v>2082</v>
      </c>
      <c r="T1668" s="53"/>
      <c r="U1668" s="31">
        <f t="shared" ref="U1668:U1674" ca="1" si="272">IF(LEN($J1668)&gt;0,IF($J1668="●",Q1668,OFFSET(U1668,IF(LEN(OFFSET(U1668,-1,0))&gt;=1,-1,-2),0)),"")</f>
        <v>693</v>
      </c>
      <c r="V1668" s="45" t="str">
        <f t="shared" si="266"/>
        <v>作られた都市と生活働態（43号にまとめ）</v>
      </c>
      <c r="W1668" s="51"/>
      <c r="X1668" s="88">
        <v>1658</v>
      </c>
      <c r="Y1668" s="65"/>
      <c r="Z1668" s="46"/>
    </row>
    <row r="1669" spans="1:26" ht="13.5" hidden="1" customHeight="1">
      <c r="A1669" s="29">
        <f t="shared" ca="1" si="269"/>
        <v>47</v>
      </c>
      <c r="B1669" s="56">
        <f t="shared" ca="1" si="270"/>
        <v>1984</v>
      </c>
      <c r="C1669" s="56">
        <f t="shared" ca="1" si="270"/>
        <v>12</v>
      </c>
      <c r="D1669" s="28">
        <v>6</v>
      </c>
      <c r="E1669" s="32">
        <f t="shared" ca="1" si="271"/>
        <v>698</v>
      </c>
      <c r="F1669" s="40" t="s">
        <v>2083</v>
      </c>
      <c r="G1669" s="40" t="s">
        <v>2084</v>
      </c>
      <c r="H1669" s="43" t="s">
        <v>81</v>
      </c>
      <c r="I1669" s="115" t="str">
        <f t="shared" ca="1" si="261"/>
        <v>.</v>
      </c>
      <c r="J1669" s="40" t="s">
        <v>2164</v>
      </c>
      <c r="K1669" s="40" t="s">
        <v>1194</v>
      </c>
      <c r="L1669" s="40" t="s">
        <v>2918</v>
      </c>
      <c r="M1669" s="40" t="s">
        <v>1486</v>
      </c>
      <c r="N1669" s="47">
        <v>18</v>
      </c>
      <c r="O1669" s="47">
        <v>1983</v>
      </c>
      <c r="P1669" s="47">
        <v>7</v>
      </c>
      <c r="Q1669" s="40" t="s">
        <v>1893</v>
      </c>
      <c r="R1669" s="40" t="s">
        <v>2081</v>
      </c>
      <c r="S1669" s="53" t="s">
        <v>2082</v>
      </c>
      <c r="T1669" s="53"/>
      <c r="U1669" s="31">
        <f t="shared" ca="1" si="272"/>
        <v>693</v>
      </c>
      <c r="V1669" s="45" t="str">
        <f t="shared" si="266"/>
        <v>作られた都市と生活働態A.筑波研究学園都市における住民意識の変容</v>
      </c>
      <c r="W1669" s="51"/>
      <c r="X1669" s="88">
        <v>1659</v>
      </c>
      <c r="Y1669" s="65"/>
      <c r="Z1669" s="46"/>
    </row>
    <row r="1670" spans="1:26" ht="13.5" hidden="1" customHeight="1">
      <c r="A1670" s="29">
        <f t="shared" ca="1" si="269"/>
        <v>47</v>
      </c>
      <c r="B1670" s="56">
        <f t="shared" ca="1" si="270"/>
        <v>1984</v>
      </c>
      <c r="C1670" s="56">
        <f t="shared" ca="1" si="270"/>
        <v>12</v>
      </c>
      <c r="D1670" s="28">
        <v>7</v>
      </c>
      <c r="E1670" s="32">
        <f t="shared" ca="1" si="271"/>
        <v>699</v>
      </c>
      <c r="F1670" s="40" t="s">
        <v>2085</v>
      </c>
      <c r="G1670" s="40" t="s">
        <v>2086</v>
      </c>
      <c r="H1670" s="43" t="s">
        <v>81</v>
      </c>
      <c r="I1670" s="115" t="str">
        <f t="shared" ca="1" si="261"/>
        <v>.</v>
      </c>
      <c r="J1670" s="40" t="s">
        <v>2164</v>
      </c>
      <c r="K1670" s="40" t="s">
        <v>1194</v>
      </c>
      <c r="L1670" s="40" t="s">
        <v>2918</v>
      </c>
      <c r="M1670" s="40" t="s">
        <v>1486</v>
      </c>
      <c r="N1670" s="47">
        <v>18</v>
      </c>
      <c r="O1670" s="47">
        <v>1983</v>
      </c>
      <c r="P1670" s="47">
        <v>7</v>
      </c>
      <c r="Q1670" s="40" t="s">
        <v>1893</v>
      </c>
      <c r="R1670" s="40" t="s">
        <v>2081</v>
      </c>
      <c r="S1670" s="53" t="s">
        <v>2082</v>
      </c>
      <c r="T1670" s="53"/>
      <c r="U1670" s="31">
        <f t="shared" ca="1" si="272"/>
        <v>693</v>
      </c>
      <c r="V1670" s="45" t="str">
        <f t="shared" si="266"/>
        <v>作られた都市と生活働態B.多摩ニュータウンにおける生活環境の課題</v>
      </c>
      <c r="W1670" s="51"/>
      <c r="X1670" s="88">
        <v>1660</v>
      </c>
      <c r="Y1670" s="65"/>
      <c r="Z1670" s="46"/>
    </row>
    <row r="1671" spans="1:26" ht="13.5" hidden="1" customHeight="1">
      <c r="A1671" s="29">
        <f t="shared" ca="1" si="269"/>
        <v>47</v>
      </c>
      <c r="B1671" s="56">
        <f t="shared" ca="1" si="270"/>
        <v>1984</v>
      </c>
      <c r="C1671" s="56">
        <f t="shared" ca="1" si="270"/>
        <v>12</v>
      </c>
      <c r="D1671" s="28">
        <v>7</v>
      </c>
      <c r="E1671" s="32">
        <f t="shared" ca="1" si="271"/>
        <v>699</v>
      </c>
      <c r="F1671" s="40" t="s">
        <v>2087</v>
      </c>
      <c r="G1671" s="40" t="s">
        <v>2088</v>
      </c>
      <c r="H1671" s="43" t="s">
        <v>81</v>
      </c>
      <c r="I1671" s="115" t="str">
        <f t="shared" ca="1" si="261"/>
        <v>.</v>
      </c>
      <c r="J1671" s="40" t="s">
        <v>2164</v>
      </c>
      <c r="K1671" s="40" t="s">
        <v>1194</v>
      </c>
      <c r="L1671" s="40" t="s">
        <v>2918</v>
      </c>
      <c r="M1671" s="40" t="s">
        <v>1486</v>
      </c>
      <c r="N1671" s="47">
        <v>18</v>
      </c>
      <c r="O1671" s="47">
        <v>1983</v>
      </c>
      <c r="P1671" s="47">
        <v>7</v>
      </c>
      <c r="Q1671" s="40" t="s">
        <v>1893</v>
      </c>
      <c r="R1671" s="40" t="s">
        <v>2081</v>
      </c>
      <c r="S1671" s="53" t="s">
        <v>2082</v>
      </c>
      <c r="T1671" s="53"/>
      <c r="U1671" s="31">
        <f t="shared" ca="1" si="272"/>
        <v>693</v>
      </c>
      <c r="V1671" s="45" t="str">
        <f t="shared" si="266"/>
        <v>作られた都市と生活働態C.パプアニューギニア西州の州都ダルーに関する人類生態学的考察</v>
      </c>
      <c r="W1671" s="51"/>
      <c r="X1671" s="88">
        <v>1661</v>
      </c>
      <c r="Y1671" s="65"/>
      <c r="Z1671" s="46"/>
    </row>
    <row r="1672" spans="1:26" ht="13.5" hidden="1" customHeight="1">
      <c r="A1672" s="29">
        <f t="shared" ca="1" si="269"/>
        <v>47</v>
      </c>
      <c r="B1672" s="56">
        <f t="shared" ca="1" si="270"/>
        <v>1984</v>
      </c>
      <c r="C1672" s="56">
        <f t="shared" ca="1" si="270"/>
        <v>12</v>
      </c>
      <c r="D1672" s="28">
        <v>7</v>
      </c>
      <c r="E1672" s="32">
        <f t="shared" ca="1" si="271"/>
        <v>699</v>
      </c>
      <c r="F1672" s="40" t="s">
        <v>2089</v>
      </c>
      <c r="G1672" s="40" t="s">
        <v>811</v>
      </c>
      <c r="H1672" s="43" t="s">
        <v>81</v>
      </c>
      <c r="I1672" s="115" t="str">
        <f t="shared" ca="1" si="261"/>
        <v>.</v>
      </c>
      <c r="J1672" s="40" t="s">
        <v>2164</v>
      </c>
      <c r="K1672" s="40" t="s">
        <v>1194</v>
      </c>
      <c r="L1672" s="40" t="s">
        <v>2918</v>
      </c>
      <c r="M1672" s="40" t="s">
        <v>1486</v>
      </c>
      <c r="N1672" s="47">
        <v>18</v>
      </c>
      <c r="O1672" s="47">
        <v>1983</v>
      </c>
      <c r="P1672" s="47">
        <v>7</v>
      </c>
      <c r="Q1672" s="40" t="s">
        <v>1893</v>
      </c>
      <c r="R1672" s="40" t="s">
        <v>2081</v>
      </c>
      <c r="S1672" s="53" t="s">
        <v>2082</v>
      </c>
      <c r="T1672" s="53"/>
      <c r="U1672" s="31">
        <f t="shared" ca="1" si="272"/>
        <v>693</v>
      </c>
      <c r="V1672" s="45" t="str">
        <f t="shared" si="266"/>
        <v>作られた都市と生活働態D.都市の人間性</v>
      </c>
      <c r="W1672" s="51"/>
      <c r="X1672" s="88">
        <v>1662</v>
      </c>
      <c r="Y1672" s="65"/>
      <c r="Z1672" s="46"/>
    </row>
    <row r="1673" spans="1:26" ht="13.5" hidden="1" customHeight="1">
      <c r="A1673" s="29">
        <f t="shared" ca="1" si="269"/>
        <v>47</v>
      </c>
      <c r="B1673" s="56">
        <f t="shared" ca="1" si="270"/>
        <v>1984</v>
      </c>
      <c r="C1673" s="56">
        <f t="shared" ca="1" si="270"/>
        <v>12</v>
      </c>
      <c r="D1673" s="28">
        <v>8</v>
      </c>
      <c r="E1673" s="32">
        <f t="shared" ca="1" si="271"/>
        <v>700</v>
      </c>
      <c r="F1673" s="28" t="str">
        <f>IF(RIGHT(L1673,1)=$W$24,"",M1673&amp;$W$25)&amp;J1673&amp;$W$22&amp;K1673&amp;IF(AND(LEN(N1673)&gt;0,LEN(N1673)&lt;4)," 第"&amp;N1673&amp;$W$21,N1673)&amp;$W$23&amp;O1673&amp;"/"&amp;P1673&amp;IF(RIGHT(L1673,1)=$W$24,"/"&amp;Q1673,"")&amp;"、"&amp;S1673&amp;"、"&amp;R1673&amp;IF(LEN(H1673)&gt;0,$W$27&amp;H1673,"")&amp;IF(RIGHT(L1673,1)=$W$24,"",$W$26)</f>
        <v>大会．全 第19回　1984/6/29-30、ひまわり荘、宮崎市</v>
      </c>
      <c r="G1673" s="40" t="s">
        <v>2093</v>
      </c>
      <c r="H1673" s="41" t="s">
        <v>2820</v>
      </c>
      <c r="I1673" s="115" t="str">
        <f t="shared" ca="1" si="261"/>
        <v>.</v>
      </c>
      <c r="J1673" s="40" t="s">
        <v>252</v>
      </c>
      <c r="K1673" s="40" t="s">
        <v>1194</v>
      </c>
      <c r="L1673" s="40" t="s">
        <v>6942</v>
      </c>
      <c r="M1673" s="40" t="s">
        <v>2742</v>
      </c>
      <c r="N1673" s="47">
        <v>19</v>
      </c>
      <c r="O1673" s="47">
        <v>1984</v>
      </c>
      <c r="P1673" s="47">
        <v>6</v>
      </c>
      <c r="Q1673" s="40" t="s">
        <v>1156</v>
      </c>
      <c r="R1673" s="40" t="s">
        <v>2091</v>
      </c>
      <c r="S1673" s="48" t="s">
        <v>2092</v>
      </c>
      <c r="T1673" s="48"/>
      <c r="U1673" s="31">
        <f t="shared" ca="1" si="272"/>
        <v>693</v>
      </c>
      <c r="V1673" s="45" t="str">
        <f t="shared" si="266"/>
        <v>大会．全 第19回　1984/6/29-30、ひまわり荘、宮崎市</v>
      </c>
      <c r="W1673" s="51"/>
      <c r="X1673" s="88">
        <v>1663</v>
      </c>
      <c r="Y1673" s="65"/>
      <c r="Z1673" s="46"/>
    </row>
    <row r="1674" spans="1:26" ht="13.5" hidden="1" customHeight="1">
      <c r="A1674" s="29">
        <f t="shared" ca="1" si="269"/>
        <v>47</v>
      </c>
      <c r="B1674" s="56">
        <f t="shared" ca="1" si="270"/>
        <v>1984</v>
      </c>
      <c r="C1674" s="56">
        <f t="shared" ca="1" si="270"/>
        <v>12</v>
      </c>
      <c r="D1674" s="28">
        <v>8</v>
      </c>
      <c r="E1674" s="32">
        <f t="shared" ca="1" si="271"/>
        <v>700</v>
      </c>
      <c r="F1674" s="28" t="str">
        <f>M1674&amp;"（"&amp;J1674&amp;$W$19&amp;K1674&amp;IF(LEN(N1674)&gt;0," 第"&amp;N1674&amp;$W$21,"")&amp;" "&amp;O1674&amp;"/"&amp;P1674&amp;$W$20&amp;S1674&amp;IF(LEN(H1674)&gt;0,$W$19&amp;H1674,"")&amp;"）"</f>
        <v>抄録（大会/全 第19回 1984/6、ひまわり荘）</v>
      </c>
      <c r="G1674" s="40" t="s">
        <v>2090</v>
      </c>
      <c r="H1674" s="43"/>
      <c r="I1674" s="115" t="str">
        <f t="shared" ca="1" si="261"/>
        <v>.</v>
      </c>
      <c r="J1674" s="40" t="s">
        <v>252</v>
      </c>
      <c r="K1674" s="40" t="s">
        <v>1194</v>
      </c>
      <c r="L1674" s="40" t="s">
        <v>6939</v>
      </c>
      <c r="M1674" s="40" t="s">
        <v>1486</v>
      </c>
      <c r="N1674" s="47">
        <v>19</v>
      </c>
      <c r="O1674" s="47">
        <v>1984</v>
      </c>
      <c r="P1674" s="47">
        <v>6</v>
      </c>
      <c r="Q1674" s="40" t="s">
        <v>1156</v>
      </c>
      <c r="R1674" s="40" t="s">
        <v>2091</v>
      </c>
      <c r="S1674" s="48" t="s">
        <v>2092</v>
      </c>
      <c r="T1674" s="48"/>
      <c r="U1674" s="31">
        <f t="shared" ca="1" si="272"/>
        <v>693</v>
      </c>
      <c r="V1674" s="45" t="str">
        <f t="shared" si="266"/>
        <v>抄録（大会/全 第19回 1984/6、ひまわり荘）</v>
      </c>
      <c r="W1674" s="51"/>
      <c r="X1674" s="88">
        <v>1664</v>
      </c>
      <c r="Y1674" s="65"/>
      <c r="Z1674" s="46"/>
    </row>
    <row r="1675" spans="1:26" s="12" customFormat="1" ht="13.5" hidden="1" customHeight="1">
      <c r="A1675" s="18">
        <v>47</v>
      </c>
      <c r="B1675" s="15">
        <v>1984</v>
      </c>
      <c r="C1675" s="15">
        <v>12</v>
      </c>
      <c r="D1675" s="18">
        <v>8</v>
      </c>
      <c r="E1675" s="15">
        <v>700</v>
      </c>
      <c r="F1675" s="19" t="s">
        <v>4105</v>
      </c>
      <c r="G1675" s="16" t="s">
        <v>4106</v>
      </c>
      <c r="H1675" s="17"/>
      <c r="I1675" s="115" t="str">
        <f t="shared" ca="1" si="261"/>
        <v>.</v>
      </c>
      <c r="J1675" s="16" t="s">
        <v>2856</v>
      </c>
      <c r="K1675" s="16" t="s">
        <v>1194</v>
      </c>
      <c r="L1675" s="16" t="s">
        <v>2857</v>
      </c>
      <c r="M1675" s="16" t="s">
        <v>183</v>
      </c>
      <c r="N1675" s="15">
        <v>19</v>
      </c>
      <c r="O1675" s="15">
        <v>1984</v>
      </c>
      <c r="P1675" s="15">
        <v>6</v>
      </c>
      <c r="Q1675" s="16" t="s">
        <v>1156</v>
      </c>
      <c r="R1675" s="18" t="s">
        <v>2091</v>
      </c>
      <c r="S1675" s="54" t="s">
        <v>2092</v>
      </c>
      <c r="T1675" s="54"/>
      <c r="U1675" s="69">
        <v>693</v>
      </c>
      <c r="V1675" s="45" t="str">
        <f t="shared" si="266"/>
        <v>肥満、やせの出現傾向からみた体格の地域的特性</v>
      </c>
      <c r="W1675" s="70"/>
      <c r="X1675" s="88">
        <v>1665</v>
      </c>
      <c r="Y1675" s="66"/>
      <c r="Z1675" s="16"/>
    </row>
    <row r="1676" spans="1:26" s="12" customFormat="1" ht="13.5" hidden="1" customHeight="1">
      <c r="A1676" s="18">
        <v>47</v>
      </c>
      <c r="B1676" s="15">
        <v>1984</v>
      </c>
      <c r="C1676" s="15">
        <v>12</v>
      </c>
      <c r="D1676" s="18">
        <v>8</v>
      </c>
      <c r="E1676" s="15">
        <v>700</v>
      </c>
      <c r="F1676" s="19" t="s">
        <v>4107</v>
      </c>
      <c r="G1676" s="16" t="s">
        <v>4108</v>
      </c>
      <c r="H1676" s="17"/>
      <c r="I1676" s="115" t="str">
        <f t="shared" ref="I1676:I1739" ca="1" si="273">IF(OR($S$1,IF($N$2,OFFSET($O$2,0,ISERROR(FIND($F$2,OFFSET($G1676,0,$T$2)))+$S$2),0)+IF($N$3,OFFSET($O$3,0,ISERROR(FIND($F$3,OFFSET($G1676,0,$T$3)))+$S$3),0)+IF($N$4,OFFSET($O$4,0,ISERROR(FIND($F$4,OFFSET($G1676,0,$T$4)))+$S$4),0)+IF($N$5,OFFSET($O$5,0,ISERROR(FIND($F$5,OFFSET($G1676,0,$T$5)))+$S$5),0)+IF($N$6,OFFSET($O$6,0,ISERROR(FIND($F$6,OFFSET($G1676,0,$T$6)))+$S$6),0)+IF($N$7,OFFSET($O$7,0,ISERROR(FIND($F$7,OFFSET($G1676,0,$T$7)))+$S$7),0)+IF($N$8,OFFSET($O$8,0,ISERROR(FIND($F$8,OFFSET($G1676,0,$T$8)))+$S$8),0)&gt;$Y$1),$W$28,$W$29)</f>
        <v>.</v>
      </c>
      <c r="J1676" s="16" t="s">
        <v>2856</v>
      </c>
      <c r="K1676" s="16" t="s">
        <v>1194</v>
      </c>
      <c r="L1676" s="16" t="s">
        <v>2857</v>
      </c>
      <c r="M1676" s="16" t="s">
        <v>183</v>
      </c>
      <c r="N1676" s="15">
        <v>19</v>
      </c>
      <c r="O1676" s="15">
        <v>1984</v>
      </c>
      <c r="P1676" s="15">
        <v>6</v>
      </c>
      <c r="Q1676" s="16" t="s">
        <v>1156</v>
      </c>
      <c r="R1676" s="18" t="s">
        <v>2091</v>
      </c>
      <c r="S1676" s="54" t="s">
        <v>2092</v>
      </c>
      <c r="T1676" s="54"/>
      <c r="U1676" s="69">
        <v>693</v>
      </c>
      <c r="V1676" s="45" t="str">
        <f t="shared" si="266"/>
        <v>中高年者における50km歩行時の生体負担</v>
      </c>
      <c r="W1676" s="70"/>
      <c r="X1676" s="88">
        <v>1666</v>
      </c>
      <c r="Y1676" s="66"/>
      <c r="Z1676" s="16"/>
    </row>
    <row r="1677" spans="1:26" s="12" customFormat="1" ht="13.5" hidden="1" customHeight="1">
      <c r="A1677" s="18">
        <v>47</v>
      </c>
      <c r="B1677" s="15">
        <v>1984</v>
      </c>
      <c r="C1677" s="15">
        <v>12</v>
      </c>
      <c r="D1677" s="18">
        <v>9</v>
      </c>
      <c r="E1677" s="15">
        <v>701</v>
      </c>
      <c r="F1677" s="19" t="s">
        <v>4109</v>
      </c>
      <c r="G1677" s="16" t="s">
        <v>4110</v>
      </c>
      <c r="H1677" s="17"/>
      <c r="I1677" s="115" t="str">
        <f t="shared" ca="1" si="273"/>
        <v>.</v>
      </c>
      <c r="J1677" s="16" t="s">
        <v>2856</v>
      </c>
      <c r="K1677" s="16" t="s">
        <v>1194</v>
      </c>
      <c r="L1677" s="16" t="s">
        <v>2857</v>
      </c>
      <c r="M1677" s="16" t="s">
        <v>183</v>
      </c>
      <c r="N1677" s="15">
        <v>19</v>
      </c>
      <c r="O1677" s="15">
        <v>1984</v>
      </c>
      <c r="P1677" s="15">
        <v>6</v>
      </c>
      <c r="Q1677" s="16" t="s">
        <v>1156</v>
      </c>
      <c r="R1677" s="18" t="s">
        <v>2091</v>
      </c>
      <c r="S1677" s="54" t="s">
        <v>2092</v>
      </c>
      <c r="T1677" s="54"/>
      <c r="U1677" s="69">
        <v>693</v>
      </c>
      <c r="V1677" s="45" t="str">
        <f t="shared" si="266"/>
        <v>高温環境と作業時代謝性産熱による発汗動態について</v>
      </c>
      <c r="W1677" s="70"/>
      <c r="X1677" s="88">
        <v>1667</v>
      </c>
      <c r="Y1677" s="66"/>
      <c r="Z1677" s="16"/>
    </row>
    <row r="1678" spans="1:26" s="12" customFormat="1" ht="13.5" hidden="1" customHeight="1">
      <c r="A1678" s="18">
        <v>47</v>
      </c>
      <c r="B1678" s="15">
        <v>1984</v>
      </c>
      <c r="C1678" s="15">
        <v>12</v>
      </c>
      <c r="D1678" s="18">
        <v>9</v>
      </c>
      <c r="E1678" s="15">
        <v>701</v>
      </c>
      <c r="F1678" s="19" t="s">
        <v>4111</v>
      </c>
      <c r="G1678" s="16" t="s">
        <v>4112</v>
      </c>
      <c r="H1678" s="17"/>
      <c r="I1678" s="115" t="str">
        <f t="shared" ca="1" si="273"/>
        <v>.</v>
      </c>
      <c r="J1678" s="16" t="s">
        <v>2856</v>
      </c>
      <c r="K1678" s="16" t="s">
        <v>1194</v>
      </c>
      <c r="L1678" s="16" t="s">
        <v>2857</v>
      </c>
      <c r="M1678" s="16" t="s">
        <v>183</v>
      </c>
      <c r="N1678" s="15">
        <v>19</v>
      </c>
      <c r="O1678" s="15">
        <v>1984</v>
      </c>
      <c r="P1678" s="15">
        <v>6</v>
      </c>
      <c r="Q1678" s="16" t="s">
        <v>1156</v>
      </c>
      <c r="R1678" s="18" t="s">
        <v>2091</v>
      </c>
      <c r="S1678" s="54" t="s">
        <v>2092</v>
      </c>
      <c r="T1678" s="54"/>
      <c r="U1678" s="69">
        <v>693</v>
      </c>
      <c r="V1678" s="45" t="str">
        <f t="shared" si="266"/>
        <v>職種ならびに職務経験による生理・心理機能水準の差違</v>
      </c>
      <c r="W1678" s="70"/>
      <c r="X1678" s="88">
        <v>1668</v>
      </c>
      <c r="Y1678" s="66"/>
      <c r="Z1678" s="16"/>
    </row>
    <row r="1679" spans="1:26" s="12" customFormat="1" ht="13.5" hidden="1" customHeight="1">
      <c r="A1679" s="18">
        <v>47</v>
      </c>
      <c r="B1679" s="15">
        <v>1984</v>
      </c>
      <c r="C1679" s="15">
        <v>12</v>
      </c>
      <c r="D1679" s="18">
        <v>9</v>
      </c>
      <c r="E1679" s="15">
        <v>701</v>
      </c>
      <c r="F1679" s="19" t="s">
        <v>2858</v>
      </c>
      <c r="G1679" s="16" t="s">
        <v>2867</v>
      </c>
      <c r="H1679" s="17"/>
      <c r="I1679" s="115" t="str">
        <f t="shared" ca="1" si="273"/>
        <v>.</v>
      </c>
      <c r="J1679" s="16" t="s">
        <v>2856</v>
      </c>
      <c r="K1679" s="16" t="s">
        <v>1194</v>
      </c>
      <c r="L1679" s="16" t="s">
        <v>2857</v>
      </c>
      <c r="M1679" s="16" t="s">
        <v>7078</v>
      </c>
      <c r="N1679" s="15">
        <v>19</v>
      </c>
      <c r="O1679" s="15">
        <v>1984</v>
      </c>
      <c r="P1679" s="15">
        <v>6</v>
      </c>
      <c r="Q1679" s="16" t="s">
        <v>1156</v>
      </c>
      <c r="R1679" s="18" t="s">
        <v>2091</v>
      </c>
      <c r="S1679" s="54" t="s">
        <v>2092</v>
      </c>
      <c r="T1679" s="54"/>
      <c r="U1679" s="69">
        <v>693</v>
      </c>
      <c r="V1679" s="45" t="str">
        <f t="shared" si="266"/>
        <v>[概要]司会のまとめ</v>
      </c>
      <c r="W1679" s="70"/>
      <c r="X1679" s="88">
        <v>1669</v>
      </c>
      <c r="Y1679" s="66"/>
      <c r="Z1679" s="16"/>
    </row>
    <row r="1680" spans="1:26" s="12" customFormat="1" ht="13.5" hidden="1" customHeight="1">
      <c r="A1680" s="18">
        <v>47</v>
      </c>
      <c r="B1680" s="15">
        <v>1984</v>
      </c>
      <c r="C1680" s="15">
        <v>12</v>
      </c>
      <c r="D1680" s="18">
        <v>10</v>
      </c>
      <c r="E1680" s="15">
        <v>702</v>
      </c>
      <c r="F1680" s="19" t="s">
        <v>4113</v>
      </c>
      <c r="G1680" s="16" t="s">
        <v>4114</v>
      </c>
      <c r="H1680" s="17"/>
      <c r="I1680" s="115" t="str">
        <f t="shared" ca="1" si="273"/>
        <v>.</v>
      </c>
      <c r="J1680" s="16" t="s">
        <v>2856</v>
      </c>
      <c r="K1680" s="16" t="s">
        <v>1194</v>
      </c>
      <c r="L1680" s="16" t="s">
        <v>2857</v>
      </c>
      <c r="M1680" s="16" t="s">
        <v>183</v>
      </c>
      <c r="N1680" s="15">
        <v>19</v>
      </c>
      <c r="O1680" s="15">
        <v>1984</v>
      </c>
      <c r="P1680" s="15">
        <v>6</v>
      </c>
      <c r="Q1680" s="16" t="s">
        <v>1156</v>
      </c>
      <c r="R1680" s="18" t="s">
        <v>2091</v>
      </c>
      <c r="S1680" s="54" t="s">
        <v>2092</v>
      </c>
      <c r="T1680" s="54"/>
      <c r="U1680" s="69">
        <v>693</v>
      </c>
      <c r="V1680" s="45" t="str">
        <f t="shared" si="266"/>
        <v>核燃料開発事業従事者のTHI (Tokyo University Health Index)</v>
      </c>
      <c r="W1680" s="70"/>
      <c r="X1680" s="88">
        <v>1670</v>
      </c>
      <c r="Y1680" s="66"/>
      <c r="Z1680" s="16"/>
    </row>
    <row r="1681" spans="1:26" s="12" customFormat="1" ht="13.5" hidden="1" customHeight="1">
      <c r="A1681" s="18">
        <v>47</v>
      </c>
      <c r="B1681" s="15">
        <v>1984</v>
      </c>
      <c r="C1681" s="15">
        <v>12</v>
      </c>
      <c r="D1681" s="18">
        <v>10</v>
      </c>
      <c r="E1681" s="15">
        <v>702</v>
      </c>
      <c r="F1681" s="19" t="s">
        <v>4115</v>
      </c>
      <c r="G1681" s="16" t="s">
        <v>2980</v>
      </c>
      <c r="H1681" s="17"/>
      <c r="I1681" s="115" t="str">
        <f t="shared" ca="1" si="273"/>
        <v>.</v>
      </c>
      <c r="J1681" s="16" t="s">
        <v>2856</v>
      </c>
      <c r="K1681" s="16" t="s">
        <v>1194</v>
      </c>
      <c r="L1681" s="16" t="s">
        <v>2857</v>
      </c>
      <c r="M1681" s="16" t="s">
        <v>183</v>
      </c>
      <c r="N1681" s="15">
        <v>19</v>
      </c>
      <c r="O1681" s="15">
        <v>1984</v>
      </c>
      <c r="P1681" s="15">
        <v>6</v>
      </c>
      <c r="Q1681" s="16" t="s">
        <v>1156</v>
      </c>
      <c r="R1681" s="18" t="s">
        <v>2091</v>
      </c>
      <c r="S1681" s="54" t="s">
        <v>2092</v>
      </c>
      <c r="T1681" s="54"/>
      <c r="U1681" s="69">
        <v>693</v>
      </c>
      <c r="V1681" s="45" t="str">
        <f t="shared" si="266"/>
        <v>イマーションスーツ開発の問題点</v>
      </c>
      <c r="W1681" s="70"/>
      <c r="X1681" s="88">
        <v>1671</v>
      </c>
      <c r="Y1681" s="66"/>
      <c r="Z1681" s="16"/>
    </row>
    <row r="1682" spans="1:26" s="12" customFormat="1" ht="13.5" hidden="1" customHeight="1">
      <c r="A1682" s="18">
        <v>47</v>
      </c>
      <c r="B1682" s="15">
        <v>1984</v>
      </c>
      <c r="C1682" s="15">
        <v>12</v>
      </c>
      <c r="D1682" s="18">
        <v>10</v>
      </c>
      <c r="E1682" s="15">
        <v>702</v>
      </c>
      <c r="F1682" s="19" t="s">
        <v>2858</v>
      </c>
      <c r="G1682" s="16" t="s">
        <v>4116</v>
      </c>
      <c r="H1682" s="17"/>
      <c r="I1682" s="115" t="str">
        <f t="shared" ca="1" si="273"/>
        <v>.</v>
      </c>
      <c r="J1682" s="16" t="s">
        <v>2856</v>
      </c>
      <c r="K1682" s="16" t="s">
        <v>1194</v>
      </c>
      <c r="L1682" s="16" t="s">
        <v>2857</v>
      </c>
      <c r="M1682" s="16" t="s">
        <v>7078</v>
      </c>
      <c r="N1682" s="15">
        <v>19</v>
      </c>
      <c r="O1682" s="15">
        <v>1984</v>
      </c>
      <c r="P1682" s="15">
        <v>6</v>
      </c>
      <c r="Q1682" s="16" t="s">
        <v>1156</v>
      </c>
      <c r="R1682" s="18" t="s">
        <v>2091</v>
      </c>
      <c r="S1682" s="54" t="s">
        <v>2092</v>
      </c>
      <c r="T1682" s="54"/>
      <c r="U1682" s="69">
        <v>693</v>
      </c>
      <c r="V1682" s="45" t="str">
        <f t="shared" si="266"/>
        <v>[概要]司会のまとめ</v>
      </c>
      <c r="W1682" s="70"/>
      <c r="X1682" s="88">
        <v>1672</v>
      </c>
      <c r="Y1682" s="66"/>
      <c r="Z1682" s="16"/>
    </row>
    <row r="1683" spans="1:26" s="12" customFormat="1" ht="13.5" hidden="1" customHeight="1">
      <c r="A1683" s="18">
        <v>47</v>
      </c>
      <c r="B1683" s="15">
        <v>1984</v>
      </c>
      <c r="C1683" s="15">
        <v>12</v>
      </c>
      <c r="D1683" s="18">
        <v>11</v>
      </c>
      <c r="E1683" s="15">
        <v>703</v>
      </c>
      <c r="F1683" s="19" t="s">
        <v>4117</v>
      </c>
      <c r="G1683" s="16" t="s">
        <v>4118</v>
      </c>
      <c r="H1683" s="17"/>
      <c r="I1683" s="115" t="str">
        <f t="shared" ca="1" si="273"/>
        <v>.</v>
      </c>
      <c r="J1683" s="16" t="s">
        <v>2856</v>
      </c>
      <c r="K1683" s="16" t="s">
        <v>1194</v>
      </c>
      <c r="L1683" s="16" t="s">
        <v>2857</v>
      </c>
      <c r="M1683" s="16" t="s">
        <v>183</v>
      </c>
      <c r="N1683" s="15">
        <v>19</v>
      </c>
      <c r="O1683" s="15">
        <v>1984</v>
      </c>
      <c r="P1683" s="15">
        <v>6</v>
      </c>
      <c r="Q1683" s="16" t="s">
        <v>1156</v>
      </c>
      <c r="R1683" s="18" t="s">
        <v>2091</v>
      </c>
      <c r="S1683" s="54" t="s">
        <v>2092</v>
      </c>
      <c r="T1683" s="54"/>
      <c r="U1683" s="69">
        <v>693</v>
      </c>
      <c r="V1683" s="45" t="str">
        <f t="shared" si="266"/>
        <v>精神遅滞児における急激な体位変換による脈波波高の変化</v>
      </c>
      <c r="W1683" s="70"/>
      <c r="X1683" s="88">
        <v>1673</v>
      </c>
      <c r="Y1683" s="66"/>
      <c r="Z1683" s="16"/>
    </row>
    <row r="1684" spans="1:26" s="12" customFormat="1" ht="13.5" hidden="1" customHeight="1">
      <c r="A1684" s="18">
        <v>47</v>
      </c>
      <c r="B1684" s="15">
        <v>1984</v>
      </c>
      <c r="C1684" s="15">
        <v>12</v>
      </c>
      <c r="D1684" s="18">
        <v>11</v>
      </c>
      <c r="E1684" s="15">
        <v>703</v>
      </c>
      <c r="F1684" s="19" t="s">
        <v>4119</v>
      </c>
      <c r="G1684" s="16" t="s">
        <v>4120</v>
      </c>
      <c r="H1684" s="17"/>
      <c r="I1684" s="115" t="str">
        <f t="shared" ca="1" si="273"/>
        <v>.</v>
      </c>
      <c r="J1684" s="16" t="s">
        <v>2856</v>
      </c>
      <c r="K1684" s="16" t="s">
        <v>1194</v>
      </c>
      <c r="L1684" s="16" t="s">
        <v>2857</v>
      </c>
      <c r="M1684" s="16" t="s">
        <v>183</v>
      </c>
      <c r="N1684" s="15">
        <v>19</v>
      </c>
      <c r="O1684" s="15">
        <v>1984</v>
      </c>
      <c r="P1684" s="15">
        <v>6</v>
      </c>
      <c r="Q1684" s="16" t="s">
        <v>1156</v>
      </c>
      <c r="R1684" s="18" t="s">
        <v>2091</v>
      </c>
      <c r="S1684" s="54" t="s">
        <v>2092</v>
      </c>
      <c r="T1684" s="54"/>
      <c r="U1684" s="69">
        <v>693</v>
      </c>
      <c r="V1684" s="45" t="str">
        <f t="shared" si="266"/>
        <v>戦後・東京50キロ圏における生活者行動パターンの変化と現在</v>
      </c>
      <c r="W1684" s="70"/>
      <c r="X1684" s="88">
        <v>1674</v>
      </c>
      <c r="Y1684" s="66"/>
      <c r="Z1684" s="16"/>
    </row>
    <row r="1685" spans="1:26" s="12" customFormat="1" ht="13.5" hidden="1" customHeight="1">
      <c r="A1685" s="18">
        <v>47</v>
      </c>
      <c r="B1685" s="15">
        <v>1984</v>
      </c>
      <c r="C1685" s="15">
        <v>12</v>
      </c>
      <c r="D1685" s="18">
        <v>11</v>
      </c>
      <c r="E1685" s="15">
        <v>703</v>
      </c>
      <c r="F1685" s="19" t="s">
        <v>4121</v>
      </c>
      <c r="G1685" s="16" t="s">
        <v>4122</v>
      </c>
      <c r="H1685" s="17"/>
      <c r="I1685" s="115" t="str">
        <f t="shared" ca="1" si="273"/>
        <v>.</v>
      </c>
      <c r="J1685" s="16" t="s">
        <v>2856</v>
      </c>
      <c r="K1685" s="16" t="s">
        <v>1194</v>
      </c>
      <c r="L1685" s="16" t="s">
        <v>2857</v>
      </c>
      <c r="M1685" s="16" t="s">
        <v>183</v>
      </c>
      <c r="N1685" s="15">
        <v>19</v>
      </c>
      <c r="O1685" s="15">
        <v>1984</v>
      </c>
      <c r="P1685" s="15">
        <v>6</v>
      </c>
      <c r="Q1685" s="16" t="s">
        <v>1156</v>
      </c>
      <c r="R1685" s="18" t="s">
        <v>2091</v>
      </c>
      <c r="S1685" s="54" t="s">
        <v>2092</v>
      </c>
      <c r="T1685" s="54"/>
      <c r="U1685" s="69">
        <v>693</v>
      </c>
      <c r="V1685" s="45" t="str">
        <f t="shared" si="266"/>
        <v>フィリピンにおける子どもの生活意識</v>
      </c>
      <c r="W1685" s="70"/>
      <c r="X1685" s="88">
        <v>1675</v>
      </c>
      <c r="Y1685" s="66"/>
      <c r="Z1685" s="16"/>
    </row>
    <row r="1686" spans="1:26" s="12" customFormat="1" ht="13.5" hidden="1" customHeight="1">
      <c r="A1686" s="18">
        <v>47</v>
      </c>
      <c r="B1686" s="15">
        <v>1984</v>
      </c>
      <c r="C1686" s="15">
        <v>12</v>
      </c>
      <c r="D1686" s="18">
        <v>12</v>
      </c>
      <c r="E1686" s="15">
        <v>704</v>
      </c>
      <c r="F1686" s="19" t="s">
        <v>2858</v>
      </c>
      <c r="G1686" s="16" t="s">
        <v>4123</v>
      </c>
      <c r="H1686" s="17"/>
      <c r="I1686" s="115" t="str">
        <f t="shared" ca="1" si="273"/>
        <v>.</v>
      </c>
      <c r="J1686" s="16" t="s">
        <v>2856</v>
      </c>
      <c r="K1686" s="16" t="s">
        <v>1194</v>
      </c>
      <c r="L1686" s="16" t="s">
        <v>2857</v>
      </c>
      <c r="M1686" s="16" t="s">
        <v>7078</v>
      </c>
      <c r="N1686" s="15">
        <v>19</v>
      </c>
      <c r="O1686" s="15">
        <v>1984</v>
      </c>
      <c r="P1686" s="15">
        <v>6</v>
      </c>
      <c r="Q1686" s="16" t="s">
        <v>1156</v>
      </c>
      <c r="R1686" s="18" t="s">
        <v>2091</v>
      </c>
      <c r="S1686" s="54" t="s">
        <v>2092</v>
      </c>
      <c r="T1686" s="54"/>
      <c r="U1686" s="69">
        <v>693</v>
      </c>
      <c r="V1686" s="45" t="str">
        <f t="shared" si="266"/>
        <v>[概要]司会のまとめ</v>
      </c>
      <c r="W1686" s="70"/>
      <c r="X1686" s="88">
        <v>1676</v>
      </c>
      <c r="Y1686" s="66"/>
      <c r="Z1686" s="16"/>
    </row>
    <row r="1687" spans="1:26" s="12" customFormat="1" ht="13.5" hidden="1" customHeight="1">
      <c r="A1687" s="18">
        <v>47</v>
      </c>
      <c r="B1687" s="15">
        <v>1984</v>
      </c>
      <c r="C1687" s="15">
        <v>12</v>
      </c>
      <c r="D1687" s="18">
        <v>12</v>
      </c>
      <c r="E1687" s="15">
        <v>704</v>
      </c>
      <c r="F1687" s="19" t="s">
        <v>4124</v>
      </c>
      <c r="G1687" s="16" t="s">
        <v>4125</v>
      </c>
      <c r="H1687" s="17"/>
      <c r="I1687" s="115" t="str">
        <f t="shared" ca="1" si="273"/>
        <v>.</v>
      </c>
      <c r="J1687" s="16" t="s">
        <v>2856</v>
      </c>
      <c r="K1687" s="16" t="s">
        <v>1194</v>
      </c>
      <c r="L1687" s="16" t="s">
        <v>2857</v>
      </c>
      <c r="M1687" s="16" t="s">
        <v>183</v>
      </c>
      <c r="N1687" s="15">
        <v>19</v>
      </c>
      <c r="O1687" s="15">
        <v>1984</v>
      </c>
      <c r="P1687" s="15">
        <v>6</v>
      </c>
      <c r="Q1687" s="16" t="s">
        <v>1156</v>
      </c>
      <c r="R1687" s="18" t="s">
        <v>2091</v>
      </c>
      <c r="S1687" s="54" t="s">
        <v>2092</v>
      </c>
      <c r="T1687" s="54"/>
      <c r="U1687" s="69">
        <v>693</v>
      </c>
      <c r="V1687" s="45" t="str">
        <f t="shared" si="266"/>
        <v>Vo2maxnの向上に寄与する持久性トレーニングについて</v>
      </c>
      <c r="W1687" s="70"/>
      <c r="X1687" s="88">
        <v>1677</v>
      </c>
      <c r="Y1687" s="66"/>
      <c r="Z1687" s="16"/>
    </row>
    <row r="1688" spans="1:26" s="12" customFormat="1" ht="13.5" hidden="1" customHeight="1">
      <c r="A1688" s="18">
        <v>47</v>
      </c>
      <c r="B1688" s="15">
        <v>1984</v>
      </c>
      <c r="C1688" s="15">
        <v>12</v>
      </c>
      <c r="D1688" s="18">
        <v>13</v>
      </c>
      <c r="E1688" s="15">
        <v>705</v>
      </c>
      <c r="F1688" s="19" t="s">
        <v>4126</v>
      </c>
      <c r="G1688" s="16" t="s">
        <v>4127</v>
      </c>
      <c r="H1688" s="17"/>
      <c r="I1688" s="115" t="str">
        <f t="shared" ca="1" si="273"/>
        <v>.</v>
      </c>
      <c r="J1688" s="16" t="s">
        <v>2856</v>
      </c>
      <c r="K1688" s="16" t="s">
        <v>1194</v>
      </c>
      <c r="L1688" s="16" t="s">
        <v>2857</v>
      </c>
      <c r="M1688" s="16" t="s">
        <v>183</v>
      </c>
      <c r="N1688" s="15">
        <v>19</v>
      </c>
      <c r="O1688" s="15">
        <v>1984</v>
      </c>
      <c r="P1688" s="15">
        <v>6</v>
      </c>
      <c r="Q1688" s="16" t="s">
        <v>1156</v>
      </c>
      <c r="R1688" s="18" t="s">
        <v>2091</v>
      </c>
      <c r="S1688" s="54" t="s">
        <v>2092</v>
      </c>
      <c r="T1688" s="54"/>
      <c r="U1688" s="69">
        <v>693</v>
      </c>
      <c r="V1688" s="45" t="str">
        <f t="shared" si="266"/>
        <v>急激減量が運動時循環反応に及ぼす影響</v>
      </c>
      <c r="W1688" s="70"/>
      <c r="X1688" s="88">
        <v>1678</v>
      </c>
      <c r="Y1688" s="66"/>
      <c r="Z1688" s="16"/>
    </row>
    <row r="1689" spans="1:26" s="12" customFormat="1" ht="13.5" hidden="1" customHeight="1">
      <c r="A1689" s="18">
        <v>47</v>
      </c>
      <c r="B1689" s="15">
        <v>1984</v>
      </c>
      <c r="C1689" s="15">
        <v>12</v>
      </c>
      <c r="D1689" s="18">
        <v>13</v>
      </c>
      <c r="E1689" s="15">
        <v>705</v>
      </c>
      <c r="F1689" s="19" t="s">
        <v>4128</v>
      </c>
      <c r="G1689" s="16" t="s">
        <v>4129</v>
      </c>
      <c r="H1689" s="17"/>
      <c r="I1689" s="115" t="str">
        <f t="shared" ca="1" si="273"/>
        <v>.</v>
      </c>
      <c r="J1689" s="16" t="s">
        <v>2856</v>
      </c>
      <c r="K1689" s="16" t="s">
        <v>1194</v>
      </c>
      <c r="L1689" s="16" t="s">
        <v>2857</v>
      </c>
      <c r="M1689" s="16" t="s">
        <v>183</v>
      </c>
      <c r="N1689" s="15">
        <v>19</v>
      </c>
      <c r="O1689" s="15">
        <v>1984</v>
      </c>
      <c r="P1689" s="15">
        <v>6</v>
      </c>
      <c r="Q1689" s="16" t="s">
        <v>1156</v>
      </c>
      <c r="R1689" s="18" t="s">
        <v>2091</v>
      </c>
      <c r="S1689" s="54" t="s">
        <v>2092</v>
      </c>
      <c r="T1689" s="54"/>
      <c r="U1689" s="69">
        <v>693</v>
      </c>
      <c r="V1689" s="45" t="str">
        <f t="shared" si="266"/>
        <v>トレーニング中止による最大酸素摂取量の変化について</v>
      </c>
      <c r="W1689" s="70"/>
      <c r="X1689" s="88">
        <v>1679</v>
      </c>
      <c r="Y1689" s="66"/>
      <c r="Z1689" s="16"/>
    </row>
    <row r="1690" spans="1:26" s="12" customFormat="1" ht="13.5" hidden="1" customHeight="1">
      <c r="A1690" s="18">
        <v>47</v>
      </c>
      <c r="B1690" s="15">
        <v>1984</v>
      </c>
      <c r="C1690" s="15">
        <v>12</v>
      </c>
      <c r="D1690" s="18">
        <v>13</v>
      </c>
      <c r="E1690" s="15">
        <v>705</v>
      </c>
      <c r="F1690" s="19" t="s">
        <v>2858</v>
      </c>
      <c r="G1690" s="16" t="s">
        <v>2912</v>
      </c>
      <c r="H1690" s="17"/>
      <c r="I1690" s="115" t="str">
        <f t="shared" ca="1" si="273"/>
        <v>.</v>
      </c>
      <c r="J1690" s="16" t="s">
        <v>2856</v>
      </c>
      <c r="K1690" s="16" t="s">
        <v>1194</v>
      </c>
      <c r="L1690" s="16" t="s">
        <v>2857</v>
      </c>
      <c r="M1690" s="16" t="s">
        <v>7078</v>
      </c>
      <c r="N1690" s="15">
        <v>19</v>
      </c>
      <c r="O1690" s="15">
        <v>1984</v>
      </c>
      <c r="P1690" s="15">
        <v>6</v>
      </c>
      <c r="Q1690" s="16" t="s">
        <v>1156</v>
      </c>
      <c r="R1690" s="18" t="s">
        <v>2091</v>
      </c>
      <c r="S1690" s="54" t="s">
        <v>2092</v>
      </c>
      <c r="T1690" s="54"/>
      <c r="U1690" s="69">
        <v>693</v>
      </c>
      <c r="V1690" s="45" t="str">
        <f t="shared" si="266"/>
        <v>[概要]司会のまとめ</v>
      </c>
      <c r="W1690" s="70"/>
      <c r="X1690" s="88">
        <v>1680</v>
      </c>
      <c r="Y1690" s="66"/>
      <c r="Z1690" s="16"/>
    </row>
    <row r="1691" spans="1:26" s="12" customFormat="1" ht="13.5" hidden="1" customHeight="1">
      <c r="A1691" s="18">
        <v>47</v>
      </c>
      <c r="B1691" s="15">
        <v>1984</v>
      </c>
      <c r="C1691" s="15">
        <v>12</v>
      </c>
      <c r="D1691" s="18">
        <v>14</v>
      </c>
      <c r="E1691" s="15">
        <v>706</v>
      </c>
      <c r="F1691" s="19" t="s">
        <v>4130</v>
      </c>
      <c r="G1691" s="16" t="s">
        <v>4131</v>
      </c>
      <c r="H1691" s="17"/>
      <c r="I1691" s="115" t="str">
        <f t="shared" ca="1" si="273"/>
        <v>.</v>
      </c>
      <c r="J1691" s="16" t="s">
        <v>2856</v>
      </c>
      <c r="K1691" s="16" t="s">
        <v>1194</v>
      </c>
      <c r="L1691" s="16" t="s">
        <v>2857</v>
      </c>
      <c r="M1691" s="16" t="s">
        <v>183</v>
      </c>
      <c r="N1691" s="15">
        <v>19</v>
      </c>
      <c r="O1691" s="15">
        <v>1984</v>
      </c>
      <c r="P1691" s="15">
        <v>6</v>
      </c>
      <c r="Q1691" s="16" t="s">
        <v>1156</v>
      </c>
      <c r="R1691" s="18" t="s">
        <v>2091</v>
      </c>
      <c r="S1691" s="54" t="s">
        <v>2092</v>
      </c>
      <c r="T1691" s="54"/>
      <c r="U1691" s="69">
        <v>693</v>
      </c>
      <c r="V1691" s="45" t="str">
        <f t="shared" si="266"/>
        <v>ハワイにおける日系米人の握力</v>
      </c>
      <c r="W1691" s="70"/>
      <c r="X1691" s="88">
        <v>1681</v>
      </c>
      <c r="Y1691" s="66"/>
      <c r="Z1691" s="16"/>
    </row>
    <row r="1692" spans="1:26" s="12" customFormat="1" ht="13.5" hidden="1" customHeight="1">
      <c r="A1692" s="18">
        <v>47</v>
      </c>
      <c r="B1692" s="15">
        <v>1984</v>
      </c>
      <c r="C1692" s="15">
        <v>12</v>
      </c>
      <c r="D1692" s="18">
        <v>14</v>
      </c>
      <c r="E1692" s="15">
        <v>706</v>
      </c>
      <c r="F1692" s="19" t="s">
        <v>4132</v>
      </c>
      <c r="G1692" s="16" t="s">
        <v>3775</v>
      </c>
      <c r="H1692" s="17"/>
      <c r="I1692" s="115" t="str">
        <f t="shared" ca="1" si="273"/>
        <v>.</v>
      </c>
      <c r="J1692" s="16" t="s">
        <v>2856</v>
      </c>
      <c r="K1692" s="16" t="s">
        <v>1194</v>
      </c>
      <c r="L1692" s="16" t="s">
        <v>2857</v>
      </c>
      <c r="M1692" s="16" t="s">
        <v>183</v>
      </c>
      <c r="N1692" s="15">
        <v>19</v>
      </c>
      <c r="O1692" s="15">
        <v>1984</v>
      </c>
      <c r="P1692" s="15">
        <v>6</v>
      </c>
      <c r="Q1692" s="16" t="s">
        <v>1156</v>
      </c>
      <c r="R1692" s="18" t="s">
        <v>2091</v>
      </c>
      <c r="S1692" s="54" t="s">
        <v>2092</v>
      </c>
      <c r="T1692" s="54"/>
      <c r="U1692" s="69">
        <v>693</v>
      </c>
      <c r="V1692" s="45" t="str">
        <f t="shared" si="266"/>
        <v>自転車の走行状態と事故</v>
      </c>
      <c r="W1692" s="70"/>
      <c r="X1692" s="88">
        <v>1682</v>
      </c>
      <c r="Y1692" s="66"/>
      <c r="Z1692" s="16"/>
    </row>
    <row r="1693" spans="1:26" s="12" customFormat="1" ht="13.5" hidden="1" customHeight="1">
      <c r="A1693" s="18">
        <v>47</v>
      </c>
      <c r="B1693" s="15">
        <v>1984</v>
      </c>
      <c r="C1693" s="15">
        <v>12</v>
      </c>
      <c r="D1693" s="18">
        <v>15</v>
      </c>
      <c r="E1693" s="15">
        <v>707</v>
      </c>
      <c r="F1693" s="19" t="s">
        <v>4133</v>
      </c>
      <c r="G1693" s="16" t="s">
        <v>4134</v>
      </c>
      <c r="H1693" s="17"/>
      <c r="I1693" s="115" t="str">
        <f t="shared" ca="1" si="273"/>
        <v>.</v>
      </c>
      <c r="J1693" s="16" t="s">
        <v>2856</v>
      </c>
      <c r="K1693" s="16" t="s">
        <v>1194</v>
      </c>
      <c r="L1693" s="16" t="s">
        <v>2857</v>
      </c>
      <c r="M1693" s="16" t="s">
        <v>183</v>
      </c>
      <c r="N1693" s="15">
        <v>19</v>
      </c>
      <c r="O1693" s="15">
        <v>1984</v>
      </c>
      <c r="P1693" s="15">
        <v>6</v>
      </c>
      <c r="Q1693" s="16" t="s">
        <v>1156</v>
      </c>
      <c r="R1693" s="18" t="s">
        <v>2091</v>
      </c>
      <c r="S1693" s="54" t="s">
        <v>2092</v>
      </c>
      <c r="T1693" s="54"/>
      <c r="U1693" s="69">
        <v>693</v>
      </c>
      <c r="V1693" s="45" t="str">
        <f t="shared" si="266"/>
        <v>殿筋の収縮におけるレリーフ、収縮強度、および筋活動の関連</v>
      </c>
      <c r="W1693" s="70"/>
      <c r="X1693" s="88">
        <v>1683</v>
      </c>
      <c r="Y1693" s="66"/>
      <c r="Z1693" s="16"/>
    </row>
    <row r="1694" spans="1:26" s="12" customFormat="1" ht="13.5" hidden="1" customHeight="1">
      <c r="A1694" s="18">
        <v>47</v>
      </c>
      <c r="B1694" s="15">
        <v>1984</v>
      </c>
      <c r="C1694" s="15">
        <v>12</v>
      </c>
      <c r="D1694" s="18">
        <v>15</v>
      </c>
      <c r="E1694" s="15">
        <v>707</v>
      </c>
      <c r="F1694" s="19" t="s">
        <v>2858</v>
      </c>
      <c r="G1694" s="16" t="s">
        <v>4112</v>
      </c>
      <c r="H1694" s="17"/>
      <c r="I1694" s="115" t="str">
        <f t="shared" ca="1" si="273"/>
        <v>.</v>
      </c>
      <c r="J1694" s="16" t="s">
        <v>2856</v>
      </c>
      <c r="K1694" s="16" t="s">
        <v>1194</v>
      </c>
      <c r="L1694" s="16" t="s">
        <v>2857</v>
      </c>
      <c r="M1694" s="16" t="s">
        <v>7078</v>
      </c>
      <c r="N1694" s="15">
        <v>19</v>
      </c>
      <c r="O1694" s="15">
        <v>1984</v>
      </c>
      <c r="P1694" s="15">
        <v>6</v>
      </c>
      <c r="Q1694" s="16" t="s">
        <v>1156</v>
      </c>
      <c r="R1694" s="18" t="s">
        <v>2091</v>
      </c>
      <c r="S1694" s="54" t="s">
        <v>2092</v>
      </c>
      <c r="T1694" s="54"/>
      <c r="U1694" s="69">
        <v>693</v>
      </c>
      <c r="V1694" s="45" t="str">
        <f t="shared" si="266"/>
        <v>[概要]司会のまとめ</v>
      </c>
      <c r="W1694" s="70"/>
      <c r="X1694" s="88">
        <v>1684</v>
      </c>
      <c r="Y1694" s="66"/>
      <c r="Z1694" s="16"/>
    </row>
    <row r="1695" spans="1:26" s="12" customFormat="1" ht="13.5" customHeight="1">
      <c r="A1695" s="18">
        <v>47</v>
      </c>
      <c r="B1695" s="15">
        <v>1984</v>
      </c>
      <c r="C1695" s="15">
        <v>12</v>
      </c>
      <c r="D1695" s="18">
        <v>16</v>
      </c>
      <c r="E1695" s="15">
        <v>708</v>
      </c>
      <c r="F1695" s="19" t="s">
        <v>4135</v>
      </c>
      <c r="G1695" s="16" t="s">
        <v>4136</v>
      </c>
      <c r="H1695" s="17"/>
      <c r="I1695" s="115" t="str">
        <f t="shared" ca="1" si="273"/>
        <v>●</v>
      </c>
      <c r="J1695" s="16" t="s">
        <v>2856</v>
      </c>
      <c r="K1695" s="16" t="s">
        <v>1194</v>
      </c>
      <c r="L1695" s="16" t="s">
        <v>2857</v>
      </c>
      <c r="M1695" s="16" t="s">
        <v>183</v>
      </c>
      <c r="N1695" s="15">
        <v>19</v>
      </c>
      <c r="O1695" s="15">
        <v>1984</v>
      </c>
      <c r="P1695" s="15">
        <v>6</v>
      </c>
      <c r="Q1695" s="16" t="s">
        <v>1156</v>
      </c>
      <c r="R1695" s="18" t="s">
        <v>2091</v>
      </c>
      <c r="S1695" s="54" t="s">
        <v>2092</v>
      </c>
      <c r="T1695" s="54"/>
      <c r="U1695" s="69">
        <v>693</v>
      </c>
      <c r="V1695" s="45" t="str">
        <f t="shared" si="266"/>
        <v>なぜ上肢の保持は疲れやすいか</v>
      </c>
      <c r="W1695" s="70"/>
      <c r="X1695" s="88">
        <v>1685</v>
      </c>
      <c r="Y1695" s="66"/>
      <c r="Z1695" s="16"/>
    </row>
    <row r="1696" spans="1:26" s="12" customFormat="1" ht="13.5" hidden="1" customHeight="1">
      <c r="A1696" s="18">
        <v>47</v>
      </c>
      <c r="B1696" s="15">
        <v>1984</v>
      </c>
      <c r="C1696" s="15">
        <v>12</v>
      </c>
      <c r="D1696" s="18">
        <v>16</v>
      </c>
      <c r="E1696" s="15">
        <v>708</v>
      </c>
      <c r="F1696" s="19" t="s">
        <v>4137</v>
      </c>
      <c r="G1696" s="16" t="s">
        <v>3918</v>
      </c>
      <c r="H1696" s="17"/>
      <c r="I1696" s="115" t="str">
        <f t="shared" ca="1" si="273"/>
        <v>.</v>
      </c>
      <c r="J1696" s="16" t="s">
        <v>2856</v>
      </c>
      <c r="K1696" s="16" t="s">
        <v>1194</v>
      </c>
      <c r="L1696" s="16" t="s">
        <v>2857</v>
      </c>
      <c r="M1696" s="16" t="s">
        <v>183</v>
      </c>
      <c r="N1696" s="15">
        <v>19</v>
      </c>
      <c r="O1696" s="15">
        <v>1984</v>
      </c>
      <c r="P1696" s="15">
        <v>6</v>
      </c>
      <c r="Q1696" s="16" t="s">
        <v>1156</v>
      </c>
      <c r="R1696" s="18" t="s">
        <v>2091</v>
      </c>
      <c r="S1696" s="54" t="s">
        <v>2092</v>
      </c>
      <c r="T1696" s="54"/>
      <c r="U1696" s="69">
        <v>693</v>
      </c>
      <c r="V1696" s="45" t="str">
        <f t="shared" ref="V1696:V1758" si="274">$H1696&amp;$F1696</f>
        <v>平衡歩行板課業からみた幼児の動的姿勢制御能の発達</v>
      </c>
      <c r="W1696" s="70"/>
      <c r="X1696" s="88">
        <v>1686</v>
      </c>
      <c r="Y1696" s="66"/>
      <c r="Z1696" s="16"/>
    </row>
    <row r="1697" spans="1:26" s="12" customFormat="1" ht="13.5" hidden="1" customHeight="1">
      <c r="A1697" s="18">
        <v>47</v>
      </c>
      <c r="B1697" s="15">
        <v>1984</v>
      </c>
      <c r="C1697" s="15">
        <v>12</v>
      </c>
      <c r="D1697" s="18">
        <v>16</v>
      </c>
      <c r="E1697" s="15">
        <v>708</v>
      </c>
      <c r="F1697" s="19" t="s">
        <v>4138</v>
      </c>
      <c r="G1697" s="16" t="s">
        <v>4123</v>
      </c>
      <c r="H1697" s="17"/>
      <c r="I1697" s="115" t="str">
        <f t="shared" ca="1" si="273"/>
        <v>.</v>
      </c>
      <c r="J1697" s="16" t="s">
        <v>2856</v>
      </c>
      <c r="K1697" s="16" t="s">
        <v>1194</v>
      </c>
      <c r="L1697" s="16" t="s">
        <v>2857</v>
      </c>
      <c r="M1697" s="16" t="s">
        <v>183</v>
      </c>
      <c r="N1697" s="15">
        <v>19</v>
      </c>
      <c r="O1697" s="15">
        <v>1984</v>
      </c>
      <c r="P1697" s="15">
        <v>6</v>
      </c>
      <c r="Q1697" s="16" t="s">
        <v>1156</v>
      </c>
      <c r="R1697" s="18" t="s">
        <v>2091</v>
      </c>
      <c r="S1697" s="54" t="s">
        <v>2092</v>
      </c>
      <c r="T1697" s="54"/>
      <c r="U1697" s="69">
        <v>693</v>
      </c>
      <c r="V1697" s="45" t="str">
        <f t="shared" si="274"/>
        <v>視覚障害者の直立時における重心動揺</v>
      </c>
      <c r="W1697" s="70"/>
      <c r="X1697" s="88">
        <v>1687</v>
      </c>
      <c r="Y1697" s="66"/>
      <c r="Z1697" s="16"/>
    </row>
    <row r="1698" spans="1:26" s="12" customFormat="1" ht="13.5" hidden="1" customHeight="1">
      <c r="A1698" s="18">
        <v>47</v>
      </c>
      <c r="B1698" s="15">
        <v>1984</v>
      </c>
      <c r="C1698" s="15">
        <v>12</v>
      </c>
      <c r="D1698" s="18">
        <v>16</v>
      </c>
      <c r="E1698" s="15">
        <v>708</v>
      </c>
      <c r="F1698" s="19" t="s">
        <v>2858</v>
      </c>
      <c r="G1698" s="16" t="s">
        <v>4129</v>
      </c>
      <c r="H1698" s="17"/>
      <c r="I1698" s="115" t="str">
        <f t="shared" ca="1" si="273"/>
        <v>.</v>
      </c>
      <c r="J1698" s="16" t="s">
        <v>2856</v>
      </c>
      <c r="K1698" s="16" t="s">
        <v>1194</v>
      </c>
      <c r="L1698" s="16" t="s">
        <v>2857</v>
      </c>
      <c r="M1698" s="16" t="s">
        <v>7078</v>
      </c>
      <c r="N1698" s="15">
        <v>19</v>
      </c>
      <c r="O1698" s="15">
        <v>1984</v>
      </c>
      <c r="P1698" s="15">
        <v>6</v>
      </c>
      <c r="Q1698" s="16" t="s">
        <v>1156</v>
      </c>
      <c r="R1698" s="18" t="s">
        <v>2091</v>
      </c>
      <c r="S1698" s="54" t="s">
        <v>2092</v>
      </c>
      <c r="T1698" s="54"/>
      <c r="U1698" s="69">
        <v>693</v>
      </c>
      <c r="V1698" s="45" t="str">
        <f t="shared" si="274"/>
        <v>[概要]司会のまとめ</v>
      </c>
      <c r="W1698" s="70"/>
      <c r="X1698" s="88">
        <v>1688</v>
      </c>
      <c r="Y1698" s="66"/>
      <c r="Z1698" s="16"/>
    </row>
    <row r="1699" spans="1:26" s="12" customFormat="1" ht="13.5" hidden="1" customHeight="1">
      <c r="A1699" s="18">
        <v>47</v>
      </c>
      <c r="B1699" s="15">
        <v>1984</v>
      </c>
      <c r="C1699" s="15">
        <v>12</v>
      </c>
      <c r="D1699" s="18">
        <v>17</v>
      </c>
      <c r="E1699" s="15">
        <v>709</v>
      </c>
      <c r="F1699" s="19" t="s">
        <v>2095</v>
      </c>
      <c r="G1699" s="16" t="s">
        <v>4139</v>
      </c>
      <c r="H1699" s="17" t="s">
        <v>2094</v>
      </c>
      <c r="I1699" s="115" t="str">
        <f t="shared" ca="1" si="273"/>
        <v>.</v>
      </c>
      <c r="J1699" s="21" t="s">
        <v>4013</v>
      </c>
      <c r="K1699" s="16" t="s">
        <v>1194</v>
      </c>
      <c r="L1699" s="16" t="s">
        <v>2918</v>
      </c>
      <c r="M1699" s="16" t="s">
        <v>183</v>
      </c>
      <c r="N1699" s="15">
        <v>19</v>
      </c>
      <c r="O1699" s="15">
        <v>1984</v>
      </c>
      <c r="P1699" s="15">
        <v>6</v>
      </c>
      <c r="Q1699" s="16" t="s">
        <v>1156</v>
      </c>
      <c r="R1699" s="18" t="s">
        <v>2091</v>
      </c>
      <c r="S1699" s="54" t="s">
        <v>2092</v>
      </c>
      <c r="T1699" s="54"/>
      <c r="U1699" s="69">
        <v>693</v>
      </c>
      <c r="V1699" s="45" t="str">
        <f t="shared" si="274"/>
        <v>日本人の生活のゆくえ衣生活のゆくえ</v>
      </c>
      <c r="W1699" s="70"/>
      <c r="X1699" s="88">
        <v>1689</v>
      </c>
      <c r="Y1699" s="66"/>
      <c r="Z1699" s="16"/>
    </row>
    <row r="1700" spans="1:26" s="12" customFormat="1" ht="13.5" hidden="1" customHeight="1">
      <c r="A1700" s="18">
        <v>47</v>
      </c>
      <c r="B1700" s="15">
        <v>1984</v>
      </c>
      <c r="C1700" s="15">
        <v>12</v>
      </c>
      <c r="D1700" s="18">
        <v>17</v>
      </c>
      <c r="E1700" s="15">
        <v>709</v>
      </c>
      <c r="F1700" s="19" t="s">
        <v>2096</v>
      </c>
      <c r="G1700" s="16" t="s">
        <v>3660</v>
      </c>
      <c r="H1700" s="17" t="s">
        <v>2094</v>
      </c>
      <c r="I1700" s="115" t="str">
        <f t="shared" ca="1" si="273"/>
        <v>.</v>
      </c>
      <c r="J1700" s="21" t="s">
        <v>4013</v>
      </c>
      <c r="K1700" s="16" t="s">
        <v>1194</v>
      </c>
      <c r="L1700" s="16" t="s">
        <v>2918</v>
      </c>
      <c r="M1700" s="16" t="s">
        <v>183</v>
      </c>
      <c r="N1700" s="15">
        <v>19</v>
      </c>
      <c r="O1700" s="15">
        <v>1984</v>
      </c>
      <c r="P1700" s="15">
        <v>6</v>
      </c>
      <c r="Q1700" s="16" t="s">
        <v>1156</v>
      </c>
      <c r="R1700" s="18" t="s">
        <v>2091</v>
      </c>
      <c r="S1700" s="54" t="s">
        <v>2092</v>
      </c>
      <c r="T1700" s="54"/>
      <c r="U1700" s="69">
        <v>693</v>
      </c>
      <c r="V1700" s="45" t="str">
        <f t="shared" si="274"/>
        <v>日本人の生活のゆくえ食生活のゆくえ</v>
      </c>
      <c r="W1700" s="70"/>
      <c r="X1700" s="88">
        <v>1690</v>
      </c>
      <c r="Y1700" s="66"/>
      <c r="Z1700" s="16"/>
    </row>
    <row r="1701" spans="1:26" s="12" customFormat="1" ht="13.5" hidden="1" customHeight="1">
      <c r="A1701" s="18">
        <v>47</v>
      </c>
      <c r="B1701" s="15">
        <v>1984</v>
      </c>
      <c r="C1701" s="15">
        <v>12</v>
      </c>
      <c r="D1701" s="18">
        <v>18</v>
      </c>
      <c r="E1701" s="15">
        <v>710</v>
      </c>
      <c r="F1701" s="19" t="s">
        <v>2097</v>
      </c>
      <c r="G1701" s="16" t="s">
        <v>4140</v>
      </c>
      <c r="H1701" s="17" t="s">
        <v>2094</v>
      </c>
      <c r="I1701" s="115" t="str">
        <f t="shared" ca="1" si="273"/>
        <v>.</v>
      </c>
      <c r="J1701" s="21" t="s">
        <v>4013</v>
      </c>
      <c r="K1701" s="16" t="s">
        <v>1194</v>
      </c>
      <c r="L1701" s="16" t="s">
        <v>2918</v>
      </c>
      <c r="M1701" s="16" t="s">
        <v>183</v>
      </c>
      <c r="N1701" s="15">
        <v>19</v>
      </c>
      <c r="O1701" s="15">
        <v>1984</v>
      </c>
      <c r="P1701" s="15">
        <v>6</v>
      </c>
      <c r="Q1701" s="16" t="s">
        <v>1156</v>
      </c>
      <c r="R1701" s="18" t="s">
        <v>2091</v>
      </c>
      <c r="S1701" s="54" t="s">
        <v>2092</v>
      </c>
      <c r="T1701" s="54"/>
      <c r="U1701" s="69">
        <v>693</v>
      </c>
      <c r="V1701" s="45" t="str">
        <f t="shared" si="274"/>
        <v>日本人の生活のゆくえ住宅生活のゆくえ</v>
      </c>
      <c r="W1701" s="70"/>
      <c r="X1701" s="88">
        <v>1691</v>
      </c>
      <c r="Y1701" s="66"/>
      <c r="Z1701" s="16"/>
    </row>
    <row r="1702" spans="1:26" s="12" customFormat="1" ht="13.5" hidden="1" customHeight="1">
      <c r="A1702" s="18">
        <v>47</v>
      </c>
      <c r="B1702" s="15">
        <v>1984</v>
      </c>
      <c r="C1702" s="15">
        <v>12</v>
      </c>
      <c r="D1702" s="18">
        <v>18</v>
      </c>
      <c r="E1702" s="15">
        <v>710</v>
      </c>
      <c r="F1702" s="19" t="s">
        <v>2099</v>
      </c>
      <c r="G1702" s="16" t="s">
        <v>3762</v>
      </c>
      <c r="H1702" s="17" t="s">
        <v>2094</v>
      </c>
      <c r="I1702" s="115" t="str">
        <f t="shared" ca="1" si="273"/>
        <v>.</v>
      </c>
      <c r="J1702" s="21" t="s">
        <v>4013</v>
      </c>
      <c r="K1702" s="16" t="s">
        <v>1194</v>
      </c>
      <c r="L1702" s="16" t="s">
        <v>2918</v>
      </c>
      <c r="M1702" s="16" t="s">
        <v>183</v>
      </c>
      <c r="N1702" s="15">
        <v>19</v>
      </c>
      <c r="O1702" s="15">
        <v>1984</v>
      </c>
      <c r="P1702" s="15">
        <v>6</v>
      </c>
      <c r="Q1702" s="16" t="s">
        <v>1156</v>
      </c>
      <c r="R1702" s="18" t="s">
        <v>2091</v>
      </c>
      <c r="S1702" s="54" t="s">
        <v>2092</v>
      </c>
      <c r="T1702" s="54"/>
      <c r="U1702" s="69">
        <v>693</v>
      </c>
      <c r="V1702" s="45" t="str">
        <f t="shared" si="274"/>
        <v>日本人の生活のゆくえ労働生活のゆくえ</v>
      </c>
      <c r="W1702" s="70"/>
      <c r="X1702" s="88">
        <v>1692</v>
      </c>
      <c r="Y1702" s="66"/>
      <c r="Z1702" s="16"/>
    </row>
    <row r="1703" spans="1:26" s="12" customFormat="1" ht="13.5" hidden="1" customHeight="1">
      <c r="A1703" s="18">
        <v>47</v>
      </c>
      <c r="B1703" s="15">
        <v>1984</v>
      </c>
      <c r="C1703" s="15">
        <v>12</v>
      </c>
      <c r="D1703" s="18">
        <v>18</v>
      </c>
      <c r="E1703" s="15">
        <v>710</v>
      </c>
      <c r="F1703" s="18" t="s">
        <v>7029</v>
      </c>
      <c r="G1703" s="16" t="s">
        <v>2958</v>
      </c>
      <c r="H1703" s="17"/>
      <c r="I1703" s="115" t="str">
        <f t="shared" ca="1" si="273"/>
        <v>.</v>
      </c>
      <c r="J1703" s="21" t="s">
        <v>4013</v>
      </c>
      <c r="K1703" s="16" t="s">
        <v>1194</v>
      </c>
      <c r="L1703" s="16" t="s">
        <v>7004</v>
      </c>
      <c r="M1703" s="16" t="s">
        <v>7078</v>
      </c>
      <c r="N1703" s="15">
        <v>19</v>
      </c>
      <c r="O1703" s="15">
        <v>1984</v>
      </c>
      <c r="P1703" s="15">
        <v>6</v>
      </c>
      <c r="Q1703" s="16" t="s">
        <v>1156</v>
      </c>
      <c r="R1703" s="18" t="s">
        <v>2091</v>
      </c>
      <c r="S1703" s="54" t="s">
        <v>2092</v>
      </c>
      <c r="T1703" s="54"/>
      <c r="U1703" s="69">
        <v>693</v>
      </c>
      <c r="V1703" s="45" t="str">
        <f t="shared" si="274"/>
        <v>日本人の生活のゆくえ：司会のまとめ</v>
      </c>
      <c r="W1703" s="70"/>
      <c r="X1703" s="88">
        <v>1693</v>
      </c>
      <c r="Y1703" s="66"/>
      <c r="Z1703" s="16"/>
    </row>
    <row r="1704" spans="1:26" s="12" customFormat="1" ht="13.5" hidden="1" customHeight="1">
      <c r="A1704" s="18">
        <v>47</v>
      </c>
      <c r="B1704" s="15">
        <v>1984</v>
      </c>
      <c r="C1704" s="15">
        <v>12</v>
      </c>
      <c r="D1704" s="18">
        <v>19</v>
      </c>
      <c r="E1704" s="15">
        <v>711</v>
      </c>
      <c r="F1704" s="19" t="s">
        <v>822</v>
      </c>
      <c r="G1704" s="16" t="s">
        <v>2869</v>
      </c>
      <c r="H1704" s="17" t="s">
        <v>2100</v>
      </c>
      <c r="I1704" s="115" t="str">
        <f t="shared" ca="1" si="273"/>
        <v>.</v>
      </c>
      <c r="J1704" s="21" t="s">
        <v>4013</v>
      </c>
      <c r="K1704" s="16" t="s">
        <v>1194</v>
      </c>
      <c r="L1704" s="16" t="s">
        <v>2918</v>
      </c>
      <c r="M1704" s="16" t="s">
        <v>183</v>
      </c>
      <c r="N1704" s="15">
        <v>19</v>
      </c>
      <c r="O1704" s="15">
        <v>1984</v>
      </c>
      <c r="P1704" s="15">
        <v>6</v>
      </c>
      <c r="Q1704" s="16" t="s">
        <v>1156</v>
      </c>
      <c r="R1704" s="18" t="s">
        <v>2091</v>
      </c>
      <c r="S1704" s="54" t="s">
        <v>2092</v>
      </c>
      <c r="T1704" s="54"/>
      <c r="U1704" s="69">
        <v>693</v>
      </c>
      <c r="V1704" s="45" t="str">
        <f t="shared" si="274"/>
        <v>サバイバル物理的ストレスに対して</v>
      </c>
      <c r="W1704" s="70"/>
      <c r="X1704" s="88">
        <v>1694</v>
      </c>
      <c r="Y1704" s="66"/>
      <c r="Z1704" s="16"/>
    </row>
    <row r="1705" spans="1:26" s="12" customFormat="1" ht="13.5" hidden="1" customHeight="1">
      <c r="A1705" s="18">
        <v>47</v>
      </c>
      <c r="B1705" s="15">
        <v>1984</v>
      </c>
      <c r="C1705" s="15">
        <v>12</v>
      </c>
      <c r="D1705" s="18">
        <v>19</v>
      </c>
      <c r="E1705" s="15">
        <v>711</v>
      </c>
      <c r="F1705" s="19" t="s">
        <v>823</v>
      </c>
      <c r="G1705" s="16" t="s">
        <v>4142</v>
      </c>
      <c r="H1705" s="17" t="s">
        <v>2100</v>
      </c>
      <c r="I1705" s="115" t="str">
        <f t="shared" ca="1" si="273"/>
        <v>.</v>
      </c>
      <c r="J1705" s="21" t="s">
        <v>4141</v>
      </c>
      <c r="K1705" s="16" t="s">
        <v>1194</v>
      </c>
      <c r="L1705" s="16" t="s">
        <v>2918</v>
      </c>
      <c r="M1705" s="16" t="s">
        <v>183</v>
      </c>
      <c r="N1705" s="15">
        <v>19</v>
      </c>
      <c r="O1705" s="15">
        <v>1984</v>
      </c>
      <c r="P1705" s="15">
        <v>6</v>
      </c>
      <c r="Q1705" s="16" t="s">
        <v>1156</v>
      </c>
      <c r="R1705" s="18" t="s">
        <v>2091</v>
      </c>
      <c r="S1705" s="54" t="s">
        <v>2092</v>
      </c>
      <c r="T1705" s="54"/>
      <c r="U1705" s="69">
        <v>693</v>
      </c>
      <c r="V1705" s="45" t="str">
        <f t="shared" si="274"/>
        <v>サバイバル身体運動ストレスによるサバイバル</v>
      </c>
      <c r="W1705" s="70"/>
      <c r="X1705" s="88">
        <v>1695</v>
      </c>
      <c r="Y1705" s="66"/>
      <c r="Z1705" s="16"/>
    </row>
    <row r="1706" spans="1:26" s="12" customFormat="1" ht="13.5" hidden="1" customHeight="1">
      <c r="A1706" s="18">
        <v>47</v>
      </c>
      <c r="B1706" s="15">
        <v>1984</v>
      </c>
      <c r="C1706" s="15">
        <v>12</v>
      </c>
      <c r="D1706" s="18">
        <v>20</v>
      </c>
      <c r="E1706" s="15">
        <v>712</v>
      </c>
      <c r="F1706" s="19" t="s">
        <v>4143</v>
      </c>
      <c r="G1706" s="16" t="s">
        <v>7886</v>
      </c>
      <c r="H1706" s="17" t="s">
        <v>2100</v>
      </c>
      <c r="I1706" s="115" t="str">
        <f t="shared" ca="1" si="273"/>
        <v>.</v>
      </c>
      <c r="J1706" s="21" t="s">
        <v>4141</v>
      </c>
      <c r="K1706" s="16" t="s">
        <v>1194</v>
      </c>
      <c r="L1706" s="16" t="s">
        <v>2918</v>
      </c>
      <c r="M1706" s="16" t="s">
        <v>183</v>
      </c>
      <c r="N1706" s="15">
        <v>19</v>
      </c>
      <c r="O1706" s="15">
        <v>1984</v>
      </c>
      <c r="P1706" s="15">
        <v>6</v>
      </c>
      <c r="Q1706" s="16" t="s">
        <v>1156</v>
      </c>
      <c r="R1706" s="18" t="s">
        <v>2091</v>
      </c>
      <c r="S1706" s="54" t="s">
        <v>2092</v>
      </c>
      <c r="T1706" s="54"/>
      <c r="U1706" s="69">
        <v>693</v>
      </c>
      <c r="V1706" s="45" t="str">
        <f t="shared" si="274"/>
        <v>サバイバル疾病に対するサバイバル</v>
      </c>
      <c r="W1706" s="70"/>
      <c r="X1706" s="88">
        <v>1696</v>
      </c>
      <c r="Y1706" s="66"/>
      <c r="Z1706" s="16"/>
    </row>
    <row r="1707" spans="1:26" s="12" customFormat="1" ht="13.5" hidden="1" customHeight="1">
      <c r="A1707" s="18">
        <v>47</v>
      </c>
      <c r="B1707" s="15">
        <v>1984</v>
      </c>
      <c r="C1707" s="15">
        <v>12</v>
      </c>
      <c r="D1707" s="18">
        <v>20</v>
      </c>
      <c r="E1707" s="15">
        <v>712</v>
      </c>
      <c r="F1707" s="19" t="s">
        <v>4144</v>
      </c>
      <c r="G1707" s="16" t="s">
        <v>4145</v>
      </c>
      <c r="H1707" s="17" t="s">
        <v>2100</v>
      </c>
      <c r="I1707" s="115" t="str">
        <f t="shared" ca="1" si="273"/>
        <v>.</v>
      </c>
      <c r="J1707" s="21" t="s">
        <v>4141</v>
      </c>
      <c r="K1707" s="16" t="s">
        <v>1194</v>
      </c>
      <c r="L1707" s="16" t="s">
        <v>2918</v>
      </c>
      <c r="M1707" s="16" t="s">
        <v>183</v>
      </c>
      <c r="N1707" s="15">
        <v>19</v>
      </c>
      <c r="O1707" s="15">
        <v>1984</v>
      </c>
      <c r="P1707" s="15">
        <v>6</v>
      </c>
      <c r="Q1707" s="16" t="s">
        <v>1156</v>
      </c>
      <c r="R1707" s="18" t="s">
        <v>2091</v>
      </c>
      <c r="S1707" s="54" t="s">
        <v>2092</v>
      </c>
      <c r="T1707" s="54"/>
      <c r="U1707" s="69">
        <v>693</v>
      </c>
      <c r="V1707" s="45" t="str">
        <f t="shared" si="274"/>
        <v>サバイバル心理ストレスに対して</v>
      </c>
      <c r="W1707" s="70"/>
      <c r="X1707" s="88">
        <v>1697</v>
      </c>
      <c r="Y1707" s="66"/>
      <c r="Z1707" s="16"/>
    </row>
    <row r="1708" spans="1:26" s="12" customFormat="1" ht="13.5" hidden="1" customHeight="1">
      <c r="A1708" s="18">
        <v>47</v>
      </c>
      <c r="B1708" s="15">
        <v>1984</v>
      </c>
      <c r="C1708" s="15">
        <v>12</v>
      </c>
      <c r="D1708" s="18">
        <v>20</v>
      </c>
      <c r="E1708" s="15">
        <v>712</v>
      </c>
      <c r="F1708" s="19" t="s">
        <v>824</v>
      </c>
      <c r="G1708" s="16" t="s">
        <v>3920</v>
      </c>
      <c r="H1708" s="17" t="s">
        <v>2100</v>
      </c>
      <c r="I1708" s="115" t="str">
        <f t="shared" ca="1" si="273"/>
        <v>.</v>
      </c>
      <c r="J1708" s="21" t="s">
        <v>4141</v>
      </c>
      <c r="K1708" s="16" t="s">
        <v>1194</v>
      </c>
      <c r="L1708" s="16" t="s">
        <v>2918</v>
      </c>
      <c r="M1708" s="16" t="s">
        <v>183</v>
      </c>
      <c r="N1708" s="15">
        <v>19</v>
      </c>
      <c r="O1708" s="15">
        <v>1984</v>
      </c>
      <c r="P1708" s="15">
        <v>6</v>
      </c>
      <c r="Q1708" s="16" t="s">
        <v>1156</v>
      </c>
      <c r="R1708" s="18" t="s">
        <v>2091</v>
      </c>
      <c r="S1708" s="54" t="s">
        <v>2092</v>
      </c>
      <c r="T1708" s="54"/>
      <c r="U1708" s="69">
        <v>693</v>
      </c>
      <c r="V1708" s="45" t="str">
        <f t="shared" si="274"/>
        <v>サバイバル南極生活におけるサバイバル</v>
      </c>
      <c r="W1708" s="70"/>
      <c r="X1708" s="88">
        <v>1698</v>
      </c>
      <c r="Y1708" s="66"/>
      <c r="Z1708" s="16"/>
    </row>
    <row r="1709" spans="1:26" s="12" customFormat="1" ht="13.5" hidden="1" customHeight="1">
      <c r="A1709" s="18">
        <v>47</v>
      </c>
      <c r="B1709" s="15">
        <v>1984</v>
      </c>
      <c r="C1709" s="15">
        <v>12</v>
      </c>
      <c r="D1709" s="18">
        <v>21</v>
      </c>
      <c r="E1709" s="15">
        <v>713</v>
      </c>
      <c r="F1709" s="18" t="s">
        <v>7028</v>
      </c>
      <c r="G1709" s="16" t="s">
        <v>4146</v>
      </c>
      <c r="H1709" s="17"/>
      <c r="I1709" s="115" t="str">
        <f t="shared" ca="1" si="273"/>
        <v>.</v>
      </c>
      <c r="J1709" s="21" t="s">
        <v>4141</v>
      </c>
      <c r="K1709" s="16" t="s">
        <v>1194</v>
      </c>
      <c r="L1709" s="16" t="s">
        <v>7004</v>
      </c>
      <c r="M1709" s="16" t="s">
        <v>7078</v>
      </c>
      <c r="N1709" s="15">
        <v>19</v>
      </c>
      <c r="O1709" s="15">
        <v>1984</v>
      </c>
      <c r="P1709" s="15">
        <v>6</v>
      </c>
      <c r="Q1709" s="16" t="s">
        <v>1156</v>
      </c>
      <c r="R1709" s="18" t="s">
        <v>2091</v>
      </c>
      <c r="S1709" s="54" t="s">
        <v>2092</v>
      </c>
      <c r="T1709" s="54"/>
      <c r="U1709" s="69">
        <v>693</v>
      </c>
      <c r="V1709" s="45" t="str">
        <f t="shared" si="274"/>
        <v>サバイバル：司会のまとめ</v>
      </c>
      <c r="W1709" s="70"/>
      <c r="X1709" s="88">
        <v>1699</v>
      </c>
      <c r="Y1709" s="66"/>
      <c r="Z1709" s="16"/>
    </row>
    <row r="1710" spans="1:26" ht="13.5" hidden="1" customHeight="1">
      <c r="A1710" s="29">
        <f t="shared" ref="A1710:A1724" ca="1" si="275">IF(LEN($J1710)&gt;0,IF($J1710="●",K1710,OFFSET(A1710,IF(LEN(OFFSET(A1710,-1,0))&gt;=1,-1,-2),0)),"")</f>
        <v>47</v>
      </c>
      <c r="B1710" s="56">
        <f t="shared" ref="B1710:B1724" ca="1" si="276">IF(LEN($J1710)&gt;0,IF($J1710="●",N1710,OFFSET(B1710,IF(LEN(OFFSET(B1710,-1,0))&gt;=1,-1,-2),0)),"")</f>
        <v>1984</v>
      </c>
      <c r="C1710" s="56">
        <f t="shared" ref="C1710:C1724" ca="1" si="277">IF(LEN($J1710)&gt;0,IF($J1710="●",O1710,OFFSET(C1710,IF(LEN(OFFSET(C1710,-1,0))&gt;=1,-1,-2),0)),"")</f>
        <v>12</v>
      </c>
      <c r="D1710" s="28">
        <v>21</v>
      </c>
      <c r="E1710" s="32">
        <f t="shared" ref="E1710:E1724" ca="1" si="278">IF(LEN($J1710)&gt;0,IF($J1710="●",U1710,IF(LEN(D1710)&gt;0,U1710+D1710-1,"")),"")</f>
        <v>713</v>
      </c>
      <c r="F1710" s="40" t="s">
        <v>825</v>
      </c>
      <c r="G1710" s="40" t="s">
        <v>826</v>
      </c>
      <c r="H1710" s="43" t="s">
        <v>2604</v>
      </c>
      <c r="I1710" s="115" t="str">
        <f t="shared" ca="1" si="273"/>
        <v>.</v>
      </c>
      <c r="J1710" s="40" t="s">
        <v>7118</v>
      </c>
      <c r="K1710" s="40" t="s">
        <v>7768</v>
      </c>
      <c r="L1710" s="40" t="s">
        <v>7769</v>
      </c>
      <c r="M1710" s="40" t="s">
        <v>1611</v>
      </c>
      <c r="N1710" s="47"/>
      <c r="O1710" s="47"/>
      <c r="P1710" s="47"/>
      <c r="Q1710" s="40"/>
      <c r="R1710" s="40"/>
      <c r="S1710" s="48" t="s">
        <v>2602</v>
      </c>
      <c r="T1710" s="48"/>
      <c r="U1710" s="31">
        <f t="shared" ref="U1710:U1724" ca="1" si="279">IF(LEN($J1710)&gt;0,IF($J1710="●",Q1710,OFFSET(U1710,IF(LEN(OFFSET(U1710,-1,0))&gt;=1,-1,-2),0)),"")</f>
        <v>693</v>
      </c>
      <c r="V1710" s="45" t="str">
        <f t="shared" si="274"/>
        <v>働態学われらが働態学研究会と学術会議との関係について</v>
      </c>
      <c r="W1710" s="51"/>
      <c r="X1710" s="88">
        <v>1700</v>
      </c>
      <c r="Y1710" s="65"/>
      <c r="Z1710" s="46"/>
    </row>
    <row r="1711" spans="1:26" ht="13.5" hidden="1" customHeight="1">
      <c r="A1711" s="29">
        <f t="shared" ca="1" si="275"/>
        <v>47</v>
      </c>
      <c r="B1711" s="56">
        <f t="shared" ca="1" si="276"/>
        <v>1984</v>
      </c>
      <c r="C1711" s="56">
        <f t="shared" ca="1" si="277"/>
        <v>12</v>
      </c>
      <c r="D1711" s="28">
        <v>22</v>
      </c>
      <c r="E1711" s="32">
        <f t="shared" ca="1" si="278"/>
        <v>714</v>
      </c>
      <c r="F1711" s="40" t="s">
        <v>827</v>
      </c>
      <c r="G1711" s="40"/>
      <c r="H1711" s="43"/>
      <c r="I1711" s="115" t="str">
        <f t="shared" ca="1" si="273"/>
        <v>.</v>
      </c>
      <c r="J1711" s="40" t="s">
        <v>1487</v>
      </c>
      <c r="K1711" s="40" t="s">
        <v>2109</v>
      </c>
      <c r="L1711" s="40" t="s">
        <v>7615</v>
      </c>
      <c r="M1711" s="40" t="s">
        <v>2638</v>
      </c>
      <c r="N1711" s="47">
        <v>10</v>
      </c>
      <c r="O1711" s="47">
        <v>1984</v>
      </c>
      <c r="P1711" s="47">
        <v>11</v>
      </c>
      <c r="Q1711" s="40" t="s">
        <v>830</v>
      </c>
      <c r="R1711" s="40" t="s">
        <v>1912</v>
      </c>
      <c r="S1711" s="48" t="s">
        <v>832</v>
      </c>
      <c r="T1711" s="48"/>
      <c r="U1711" s="31">
        <f t="shared" ca="1" si="279"/>
        <v>693</v>
      </c>
      <c r="V1711" s="45" t="str">
        <f t="shared" si="274"/>
        <v>人類働態学研究会西日本地方会第10回大会および研修会（案内）</v>
      </c>
      <c r="W1711" s="51"/>
      <c r="X1711" s="88">
        <v>1701</v>
      </c>
      <c r="Y1711" s="65"/>
      <c r="Z1711" s="46"/>
    </row>
    <row r="1712" spans="1:26" ht="13.5" hidden="1" customHeight="1">
      <c r="A1712" s="29">
        <f t="shared" ca="1" si="275"/>
        <v>47</v>
      </c>
      <c r="B1712" s="56">
        <f t="shared" ca="1" si="276"/>
        <v>1984</v>
      </c>
      <c r="C1712" s="56">
        <f t="shared" ca="1" si="277"/>
        <v>12</v>
      </c>
      <c r="D1712" s="28">
        <v>22</v>
      </c>
      <c r="E1712" s="32">
        <f t="shared" ca="1" si="278"/>
        <v>714</v>
      </c>
      <c r="F1712" s="40" t="s">
        <v>828</v>
      </c>
      <c r="G1712" s="40"/>
      <c r="H1712" s="43"/>
      <c r="I1712" s="115" t="str">
        <f t="shared" ca="1" si="273"/>
        <v>.</v>
      </c>
      <c r="J1712" s="40" t="s">
        <v>1487</v>
      </c>
      <c r="K1712" s="40" t="s">
        <v>1491</v>
      </c>
      <c r="L1712" s="40" t="s">
        <v>7615</v>
      </c>
      <c r="M1712" s="40" t="s">
        <v>2638</v>
      </c>
      <c r="N1712" s="47">
        <v>15</v>
      </c>
      <c r="O1712" s="47">
        <v>1985</v>
      </c>
      <c r="P1712" s="47">
        <v>1</v>
      </c>
      <c r="Q1712" s="40" t="s">
        <v>2759</v>
      </c>
      <c r="R1712" s="40" t="s">
        <v>2317</v>
      </c>
      <c r="S1712" s="48" t="s">
        <v>833</v>
      </c>
      <c r="T1712" s="48"/>
      <c r="U1712" s="31">
        <f t="shared" ca="1" si="279"/>
        <v>693</v>
      </c>
      <c r="V1712" s="45" t="str">
        <f t="shared" si="274"/>
        <v>人類働態学研究会東日本地方会第15回大会（案内）</v>
      </c>
      <c r="W1712" s="51"/>
      <c r="X1712" s="88">
        <v>1702</v>
      </c>
      <c r="Y1712" s="65"/>
      <c r="Z1712" s="46"/>
    </row>
    <row r="1713" spans="1:26" ht="13.5" hidden="1" customHeight="1">
      <c r="A1713" s="29">
        <f t="shared" ca="1" si="275"/>
        <v>47</v>
      </c>
      <c r="B1713" s="56">
        <f t="shared" ca="1" si="276"/>
        <v>1984</v>
      </c>
      <c r="C1713" s="56">
        <f t="shared" ca="1" si="277"/>
        <v>12</v>
      </c>
      <c r="D1713" s="28">
        <v>22</v>
      </c>
      <c r="E1713" s="32">
        <f t="shared" ca="1" si="278"/>
        <v>714</v>
      </c>
      <c r="F1713" s="40" t="s">
        <v>7715</v>
      </c>
      <c r="G1713" s="40" t="s">
        <v>2078</v>
      </c>
      <c r="H1713" s="40" t="s">
        <v>7694</v>
      </c>
      <c r="I1713" s="115" t="str">
        <f t="shared" ca="1" si="273"/>
        <v>.</v>
      </c>
      <c r="J1713" s="40" t="s">
        <v>7206</v>
      </c>
      <c r="K1713" s="40" t="s">
        <v>2762</v>
      </c>
      <c r="L1713" s="43"/>
      <c r="M1713" s="40"/>
      <c r="N1713" s="47"/>
      <c r="O1713" s="47"/>
      <c r="P1713" s="47"/>
      <c r="Q1713" s="40"/>
      <c r="R1713" s="40"/>
      <c r="S1713" s="48" t="s">
        <v>2762</v>
      </c>
      <c r="T1713" s="48"/>
      <c r="U1713" s="31">
        <f t="shared" ca="1" si="279"/>
        <v>693</v>
      </c>
      <c r="V1713" s="45" t="str">
        <f t="shared" si="274"/>
        <v>コラム、連載博多だより2/4</v>
      </c>
      <c r="W1713" s="51"/>
      <c r="X1713" s="88">
        <v>1703</v>
      </c>
      <c r="Y1713" s="65"/>
      <c r="Z1713" s="46"/>
    </row>
    <row r="1714" spans="1:26" ht="13.5" hidden="1" customHeight="1">
      <c r="A1714" s="29">
        <f t="shared" ca="1" si="275"/>
        <v>47</v>
      </c>
      <c r="B1714" s="56">
        <f t="shared" ca="1" si="276"/>
        <v>1984</v>
      </c>
      <c r="C1714" s="56">
        <f t="shared" ca="1" si="277"/>
        <v>12</v>
      </c>
      <c r="D1714" s="28">
        <v>22</v>
      </c>
      <c r="E1714" s="32">
        <f t="shared" ca="1" si="278"/>
        <v>714</v>
      </c>
      <c r="F1714" s="40" t="s">
        <v>1289</v>
      </c>
      <c r="G1714" s="40"/>
      <c r="H1714" s="43"/>
      <c r="I1714" s="115" t="str">
        <f t="shared" ca="1" si="273"/>
        <v>.</v>
      </c>
      <c r="J1714" s="40" t="s">
        <v>7111</v>
      </c>
      <c r="K1714" s="40" t="s">
        <v>2762</v>
      </c>
      <c r="L1714" s="40" t="s">
        <v>2724</v>
      </c>
      <c r="M1714" s="40"/>
      <c r="N1714" s="47"/>
      <c r="O1714" s="47"/>
      <c r="P1714" s="47"/>
      <c r="Q1714" s="40"/>
      <c r="R1714" s="40"/>
      <c r="S1714" s="48"/>
      <c r="T1714" s="48"/>
      <c r="U1714" s="31">
        <f t="shared" ca="1" si="279"/>
        <v>693</v>
      </c>
      <c r="V1714" s="45" t="str">
        <f t="shared" si="274"/>
        <v>編集後記</v>
      </c>
      <c r="W1714" s="51"/>
      <c r="X1714" s="88">
        <v>1704</v>
      </c>
      <c r="Y1714" s="65"/>
      <c r="Z1714" s="46"/>
    </row>
    <row r="1715" spans="1:26" ht="13.5" hidden="1" customHeight="1">
      <c r="A1715" s="29" t="str">
        <f t="shared" ca="1" si="275"/>
        <v>48</v>
      </c>
      <c r="B1715" s="56">
        <f t="shared" ca="1" si="276"/>
        <v>1985</v>
      </c>
      <c r="C1715" s="56">
        <f t="shared" ca="1" si="277"/>
        <v>3</v>
      </c>
      <c r="D1715" s="28">
        <v>0</v>
      </c>
      <c r="E1715" s="32" t="str">
        <f t="shared" ca="1" si="278"/>
        <v>715</v>
      </c>
      <c r="F1715" s="28" t="str">
        <f ca="1">$W$11&amp;$A1715&amp;$W$12&amp;B1715&amp;$W$13&amp;TEXT($C1715,"00")&amp;$W$14&amp;TEXT($P1715,"00")&amp;IF(LEN(U1715)&gt;=1,$W$15&amp;$U1715&amp;$W$16,"")&amp;$W$17&amp;$H1715</f>
        <v>第48号1985年03/31[715]:生活特集／西地10／東地15</v>
      </c>
      <c r="G1715" s="40"/>
      <c r="H1715" s="43" t="s">
        <v>6878</v>
      </c>
      <c r="I1715" s="115" t="str">
        <f t="shared" ca="1" si="273"/>
        <v>.</v>
      </c>
      <c r="J1715" s="40" t="s">
        <v>1179</v>
      </c>
      <c r="K1715" s="40" t="s">
        <v>2633</v>
      </c>
      <c r="L1715" s="43"/>
      <c r="M1715" s="40"/>
      <c r="N1715" s="47">
        <v>1985</v>
      </c>
      <c r="O1715" s="47">
        <v>3</v>
      </c>
      <c r="P1715" s="47">
        <v>31</v>
      </c>
      <c r="Q1715" s="40" t="s">
        <v>834</v>
      </c>
      <c r="R1715" s="40"/>
      <c r="S1715" s="48"/>
      <c r="T1715" s="48"/>
      <c r="U1715" s="31" t="str">
        <f t="shared" ca="1" si="279"/>
        <v>715</v>
      </c>
      <c r="V1715" s="45" t="str">
        <f t="shared" ca="1" si="274"/>
        <v>生活特集／西地10／東地15第48号1985年03/31[715]:生活特集／西地10／東地15</v>
      </c>
      <c r="W1715" s="51"/>
      <c r="X1715" s="88">
        <v>1705</v>
      </c>
      <c r="Y1715" s="65"/>
      <c r="Z1715" s="46"/>
    </row>
    <row r="1716" spans="1:26" ht="13.5" hidden="1" customHeight="1">
      <c r="A1716" s="29" t="str">
        <f t="shared" ca="1" si="275"/>
        <v>48</v>
      </c>
      <c r="B1716" s="56">
        <f t="shared" ca="1" si="276"/>
        <v>1985</v>
      </c>
      <c r="C1716" s="56">
        <f t="shared" ca="1" si="277"/>
        <v>3</v>
      </c>
      <c r="D1716" s="28">
        <v>1</v>
      </c>
      <c r="E1716" s="32">
        <f t="shared" ca="1" si="278"/>
        <v>715</v>
      </c>
      <c r="F1716" s="40" t="s">
        <v>7737</v>
      </c>
      <c r="G1716" s="40"/>
      <c r="H1716" s="40" t="s">
        <v>7728</v>
      </c>
      <c r="I1716" s="115" t="str">
        <f t="shared" ca="1" si="273"/>
        <v>.</v>
      </c>
      <c r="J1716" s="40" t="s">
        <v>7205</v>
      </c>
      <c r="K1716" s="40"/>
      <c r="L1716" s="43" t="s">
        <v>7086</v>
      </c>
      <c r="M1716" s="40" t="s">
        <v>1302</v>
      </c>
      <c r="N1716" s="47"/>
      <c r="O1716" s="47"/>
      <c r="P1716" s="47"/>
      <c r="Q1716" s="40"/>
      <c r="R1716" s="40"/>
      <c r="S1716" s="48"/>
      <c r="T1716" s="48"/>
      <c r="U1716" s="31" t="str">
        <f t="shared" ca="1" si="279"/>
        <v>715</v>
      </c>
      <c r="V1716" s="45" t="str">
        <f t="shared" si="274"/>
        <v>特集生活、連載特集生活3/7</v>
      </c>
      <c r="W1716" s="51"/>
      <c r="X1716" s="88">
        <v>1706</v>
      </c>
      <c r="Y1716" s="65"/>
      <c r="Z1716" s="46"/>
    </row>
    <row r="1717" spans="1:26" ht="13.5" hidden="1" customHeight="1">
      <c r="A1717" s="29" t="str">
        <f t="shared" ca="1" si="275"/>
        <v>48</v>
      </c>
      <c r="B1717" s="56">
        <f t="shared" ca="1" si="276"/>
        <v>1985</v>
      </c>
      <c r="C1717" s="56">
        <f t="shared" ca="1" si="277"/>
        <v>3</v>
      </c>
      <c r="D1717" s="28">
        <v>1</v>
      </c>
      <c r="E1717" s="32">
        <f t="shared" ca="1" si="278"/>
        <v>715</v>
      </c>
      <c r="F1717" s="40" t="s">
        <v>835</v>
      </c>
      <c r="G1717" s="40" t="s">
        <v>836</v>
      </c>
      <c r="H1717" s="40" t="s">
        <v>7729</v>
      </c>
      <c r="I1717" s="115" t="str">
        <f t="shared" ca="1" si="273"/>
        <v>.</v>
      </c>
      <c r="J1717" s="40" t="s">
        <v>7205</v>
      </c>
      <c r="K1717" s="40"/>
      <c r="L1717" s="43"/>
      <c r="M1717" s="40" t="s">
        <v>2303</v>
      </c>
      <c r="N1717" s="47"/>
      <c r="O1717" s="47"/>
      <c r="P1717" s="47"/>
      <c r="Q1717" s="40"/>
      <c r="R1717" s="40"/>
      <c r="S1717" s="48"/>
      <c r="T1717" s="48"/>
      <c r="U1717" s="31" t="str">
        <f t="shared" ca="1" si="279"/>
        <v>715</v>
      </c>
      <c r="V1717" s="45" t="str">
        <f t="shared" si="274"/>
        <v>特集生活生活論</v>
      </c>
      <c r="W1717" s="51"/>
      <c r="X1717" s="88">
        <v>1707</v>
      </c>
      <c r="Y1717" s="65"/>
      <c r="Z1717" s="46"/>
    </row>
    <row r="1718" spans="1:26" ht="13.5" hidden="1" customHeight="1">
      <c r="A1718" s="29" t="str">
        <f t="shared" ca="1" si="275"/>
        <v>48</v>
      </c>
      <c r="B1718" s="56">
        <f t="shared" ca="1" si="276"/>
        <v>1985</v>
      </c>
      <c r="C1718" s="56">
        <f t="shared" ca="1" si="277"/>
        <v>3</v>
      </c>
      <c r="D1718" s="28">
        <v>2</v>
      </c>
      <c r="E1718" s="32">
        <f t="shared" ca="1" si="278"/>
        <v>716</v>
      </c>
      <c r="F1718" s="40"/>
      <c r="G1718" s="40" t="s">
        <v>837</v>
      </c>
      <c r="H1718" s="43" t="s">
        <v>7149</v>
      </c>
      <c r="I1718" s="115" t="str">
        <f t="shared" ca="1" si="273"/>
        <v>.</v>
      </c>
      <c r="J1718" s="40" t="s">
        <v>7205</v>
      </c>
      <c r="K1718" s="40"/>
      <c r="L1718" s="43" t="s">
        <v>2008</v>
      </c>
      <c r="M1718" s="40"/>
      <c r="N1718" s="47"/>
      <c r="O1718" s="47"/>
      <c r="P1718" s="47"/>
      <c r="Q1718" s="40"/>
      <c r="R1718" s="40"/>
      <c r="S1718" s="48"/>
      <c r="T1718" s="48"/>
      <c r="U1718" s="31" t="str">
        <f t="shared" ca="1" si="279"/>
        <v>715</v>
      </c>
      <c r="V1718" s="45" t="str">
        <f t="shared" si="274"/>
        <v>？</v>
      </c>
      <c r="W1718" s="51"/>
      <c r="X1718" s="88">
        <v>1708</v>
      </c>
      <c r="Y1718" s="65"/>
      <c r="Z1718" s="46"/>
    </row>
    <row r="1719" spans="1:26" ht="13.5" hidden="1" customHeight="1">
      <c r="A1719" s="29" t="str">
        <f t="shared" ca="1" si="275"/>
        <v>48</v>
      </c>
      <c r="B1719" s="56">
        <f t="shared" ca="1" si="276"/>
        <v>1985</v>
      </c>
      <c r="C1719" s="56">
        <f t="shared" ca="1" si="277"/>
        <v>3</v>
      </c>
      <c r="D1719" s="28">
        <v>2</v>
      </c>
      <c r="E1719" s="32">
        <f t="shared" ca="1" si="278"/>
        <v>716</v>
      </c>
      <c r="F1719" s="40" t="s">
        <v>838</v>
      </c>
      <c r="G1719" s="40" t="s">
        <v>839</v>
      </c>
      <c r="H1719" s="43" t="s">
        <v>7131</v>
      </c>
      <c r="I1719" s="115" t="str">
        <f t="shared" ca="1" si="273"/>
        <v>.</v>
      </c>
      <c r="J1719" s="40" t="s">
        <v>7205</v>
      </c>
      <c r="K1719" s="40"/>
      <c r="L1719" s="43" t="s">
        <v>2008</v>
      </c>
      <c r="M1719" s="40"/>
      <c r="N1719" s="47"/>
      <c r="O1719" s="47"/>
      <c r="P1719" s="47"/>
      <c r="Q1719" s="40"/>
      <c r="R1719" s="40"/>
      <c r="S1719" s="48"/>
      <c r="T1719" s="48"/>
      <c r="U1719" s="31" t="str">
        <f t="shared" ca="1" si="279"/>
        <v>715</v>
      </c>
      <c r="V1719" s="45" t="str">
        <f t="shared" si="274"/>
        <v>運動トライアスロンと私</v>
      </c>
      <c r="W1719" s="51"/>
      <c r="X1719" s="88">
        <v>1709</v>
      </c>
      <c r="Y1719" s="65"/>
      <c r="Z1719" s="46"/>
    </row>
    <row r="1720" spans="1:26" ht="13.5" hidden="1" customHeight="1">
      <c r="A1720" s="29" t="str">
        <f t="shared" ca="1" si="275"/>
        <v>48</v>
      </c>
      <c r="B1720" s="56">
        <f t="shared" ca="1" si="276"/>
        <v>1985</v>
      </c>
      <c r="C1720" s="56">
        <f t="shared" ca="1" si="277"/>
        <v>3</v>
      </c>
      <c r="D1720" s="28">
        <v>3</v>
      </c>
      <c r="E1720" s="32">
        <f t="shared" ca="1" si="278"/>
        <v>717</v>
      </c>
      <c r="F1720" s="40" t="s">
        <v>840</v>
      </c>
      <c r="G1720" s="40" t="s">
        <v>8059</v>
      </c>
      <c r="H1720" s="43" t="s">
        <v>7152</v>
      </c>
      <c r="I1720" s="115" t="str">
        <f t="shared" ca="1" si="273"/>
        <v>.</v>
      </c>
      <c r="J1720" s="40" t="s">
        <v>7205</v>
      </c>
      <c r="K1720" s="40" t="s">
        <v>678</v>
      </c>
      <c r="L1720" s="43" t="s">
        <v>810</v>
      </c>
      <c r="M1720" s="40" t="s">
        <v>7635</v>
      </c>
      <c r="N1720" s="47"/>
      <c r="O1720" s="47"/>
      <c r="P1720" s="47"/>
      <c r="Q1720" s="40"/>
      <c r="R1720" s="40"/>
      <c r="S1720" s="48"/>
      <c r="T1720" s="48"/>
      <c r="U1720" s="31" t="str">
        <f t="shared" ca="1" si="279"/>
        <v>715</v>
      </c>
      <c r="V1720" s="45" t="str">
        <f t="shared" si="274"/>
        <v>国際労働衛生スウェーデン労働衛生事情</v>
      </c>
      <c r="W1720" s="51"/>
      <c r="X1720" s="88">
        <v>1710</v>
      </c>
      <c r="Y1720" s="65"/>
      <c r="Z1720" s="46"/>
    </row>
    <row r="1721" spans="1:26" ht="13.5" hidden="1" customHeight="1">
      <c r="A1721" s="29" t="str">
        <f t="shared" ca="1" si="275"/>
        <v>48</v>
      </c>
      <c r="B1721" s="56">
        <f t="shared" ca="1" si="276"/>
        <v>1985</v>
      </c>
      <c r="C1721" s="56">
        <f t="shared" ca="1" si="277"/>
        <v>3</v>
      </c>
      <c r="D1721" s="28">
        <v>5</v>
      </c>
      <c r="E1721" s="32">
        <f t="shared" ca="1" si="278"/>
        <v>719</v>
      </c>
      <c r="F1721" s="40" t="s">
        <v>841</v>
      </c>
      <c r="G1721" s="40" t="s">
        <v>842</v>
      </c>
      <c r="H1721" s="43"/>
      <c r="I1721" s="115" t="str">
        <f t="shared" ca="1" si="273"/>
        <v>.</v>
      </c>
      <c r="J1721" s="40" t="s">
        <v>1700</v>
      </c>
      <c r="K1721" s="40" t="s">
        <v>1300</v>
      </c>
      <c r="L1721" s="43"/>
      <c r="M1721" s="40"/>
      <c r="N1721" s="47"/>
      <c r="O1721" s="47"/>
      <c r="P1721" s="47"/>
      <c r="Q1721" s="40"/>
      <c r="R1721" s="40"/>
      <c r="S1721" s="48"/>
      <c r="T1721" s="48"/>
      <c r="U1721" s="31" t="str">
        <f t="shared" ca="1" si="279"/>
        <v>715</v>
      </c>
      <c r="V1721" s="45" t="str">
        <f t="shared" si="274"/>
        <v>大妻女子大学人間生活科学研究所生理生態研究部門</v>
      </c>
      <c r="W1721" s="51"/>
      <c r="X1721" s="88">
        <v>1711</v>
      </c>
      <c r="Y1721" s="65"/>
      <c r="Z1721" s="46"/>
    </row>
    <row r="1722" spans="1:26" ht="13.5" hidden="1" customHeight="1">
      <c r="A1722" s="29" t="str">
        <f t="shared" ca="1" si="275"/>
        <v>48</v>
      </c>
      <c r="B1722" s="56">
        <f t="shared" ca="1" si="276"/>
        <v>1985</v>
      </c>
      <c r="C1722" s="56">
        <f t="shared" ca="1" si="277"/>
        <v>3</v>
      </c>
      <c r="D1722" s="28">
        <v>5</v>
      </c>
      <c r="E1722" s="32">
        <f t="shared" ca="1" si="278"/>
        <v>719</v>
      </c>
      <c r="F1722" s="28" t="str">
        <f>IF(RIGHT(L1722,1)=$W$24,"",M1722&amp;$W$25)&amp;J1722&amp;$W$22&amp;K1722&amp;IF(AND(LEN(N1722)&gt;0,LEN(N1722)&lt;4)," 第"&amp;N1722&amp;$W$21,N1722)&amp;$W$23&amp;O1722&amp;"/"&amp;P1722&amp;IF(RIGHT(L1722,1)=$W$24,"/"&amp;Q1722,"")&amp;"、"&amp;S1722&amp;"、"&amp;R1722&amp;IF(LEN(H1722)&gt;0,$W$27&amp;H1722,"")&amp;IF(RIGHT(L1722,1)=$W$24,"",$W$26)</f>
        <v>研修・催事．夏季　1984/8/23-24、ブリジストン株式会社、東京都</v>
      </c>
      <c r="G1722" s="40" t="s">
        <v>860</v>
      </c>
      <c r="H1722" s="43"/>
      <c r="I1722" s="115" t="str">
        <f t="shared" ca="1" si="273"/>
        <v>.</v>
      </c>
      <c r="J1722" s="40" t="s">
        <v>7780</v>
      </c>
      <c r="K1722" s="40" t="s">
        <v>2165</v>
      </c>
      <c r="L1722" s="40" t="s">
        <v>7012</v>
      </c>
      <c r="M1722" s="40" t="s">
        <v>313</v>
      </c>
      <c r="N1722" s="47"/>
      <c r="O1722" s="47">
        <v>1984</v>
      </c>
      <c r="P1722" s="47">
        <v>8</v>
      </c>
      <c r="Q1722" s="40" t="s">
        <v>843</v>
      </c>
      <c r="R1722" s="40" t="s">
        <v>804</v>
      </c>
      <c r="S1722" s="48" t="s">
        <v>844</v>
      </c>
      <c r="T1722" s="48"/>
      <c r="U1722" s="31" t="str">
        <f t="shared" ca="1" si="279"/>
        <v>715</v>
      </c>
      <c r="V1722" s="45" t="str">
        <f t="shared" si="274"/>
        <v>研修・催事．夏季　1984/8/23-24、ブリジストン株式会社、東京都</v>
      </c>
      <c r="W1722" s="51"/>
      <c r="X1722" s="88">
        <v>1712</v>
      </c>
      <c r="Y1722" s="65"/>
      <c r="Z1722" s="46"/>
    </row>
    <row r="1723" spans="1:26" ht="13.5" hidden="1" customHeight="1">
      <c r="A1723" s="29" t="str">
        <f t="shared" ca="1" si="275"/>
        <v>48</v>
      </c>
      <c r="B1723" s="56">
        <f t="shared" ca="1" si="276"/>
        <v>1985</v>
      </c>
      <c r="C1723" s="56">
        <f t="shared" ca="1" si="277"/>
        <v>3</v>
      </c>
      <c r="D1723" s="28">
        <v>1</v>
      </c>
      <c r="E1723" s="32">
        <f t="shared" ca="1" si="278"/>
        <v>715</v>
      </c>
      <c r="F1723" s="28" t="str">
        <f>IF(RIGHT(L1723,1)=$W$24,"",M1723&amp;$W$25)&amp;J1723&amp;$W$22&amp;K1723&amp;IF(AND(LEN(N1723)&gt;0,LEN(N1723)&lt;4)," 第"&amp;N1723&amp;$W$21,N1723)&amp;$W$23&amp;O1723&amp;"/"&amp;P1723&amp;IF(RIGHT(L1723,1)=$W$24,"/"&amp;Q1723,"")&amp;"、"&amp;S1723&amp;"、"&amp;R1723&amp;IF(LEN(H1723)&gt;0,$W$27&amp;H1723,"")&amp;IF(RIGHT(L1723,1)=$W$24,"",$W$26)</f>
        <v>大会．西 第10回　1984/11/30-12/1、久留米大学医学部筑水会館、久留米市</v>
      </c>
      <c r="G1723" s="40" t="s">
        <v>29</v>
      </c>
      <c r="H1723" s="41" t="s">
        <v>2820</v>
      </c>
      <c r="I1723" s="115" t="str">
        <f t="shared" ca="1" si="273"/>
        <v>.</v>
      </c>
      <c r="J1723" s="40" t="s">
        <v>252</v>
      </c>
      <c r="K1723" s="40" t="s">
        <v>1769</v>
      </c>
      <c r="L1723" s="40" t="s">
        <v>6942</v>
      </c>
      <c r="M1723" s="40" t="s">
        <v>2742</v>
      </c>
      <c r="N1723" s="47">
        <v>10</v>
      </c>
      <c r="O1723" s="47">
        <v>1984</v>
      </c>
      <c r="P1723" s="47">
        <v>11</v>
      </c>
      <c r="Q1723" s="40" t="s">
        <v>829</v>
      </c>
      <c r="R1723" s="40" t="s">
        <v>831</v>
      </c>
      <c r="S1723" s="48" t="s">
        <v>846</v>
      </c>
      <c r="T1723" s="48"/>
      <c r="U1723" s="31" t="str">
        <f t="shared" ca="1" si="279"/>
        <v>715</v>
      </c>
      <c r="V1723" s="45" t="str">
        <f t="shared" si="274"/>
        <v>大会．西 第10回　1984/11/30-12/1、久留米大学医学部筑水会館、久留米市</v>
      </c>
      <c r="W1723" s="51"/>
      <c r="X1723" s="88">
        <v>1713</v>
      </c>
      <c r="Y1723" s="65"/>
      <c r="Z1723" s="46"/>
    </row>
    <row r="1724" spans="1:26" ht="13.5" hidden="1" customHeight="1">
      <c r="A1724" s="29" t="str">
        <f t="shared" ca="1" si="275"/>
        <v>48</v>
      </c>
      <c r="B1724" s="56">
        <f t="shared" ca="1" si="276"/>
        <v>1985</v>
      </c>
      <c r="C1724" s="56">
        <f t="shared" ca="1" si="277"/>
        <v>3</v>
      </c>
      <c r="D1724" s="28">
        <v>1</v>
      </c>
      <c r="E1724" s="32">
        <f t="shared" ca="1" si="278"/>
        <v>715</v>
      </c>
      <c r="F1724" s="28" t="str">
        <f>M1724&amp;"（"&amp;J1724&amp;$W$19&amp;K1724&amp;IF(LEN(N1724)&gt;0," 第"&amp;N1724&amp;$W$21,"")&amp;" "&amp;O1724&amp;"/"&amp;P1724&amp;$W$20&amp;S1724&amp;IF(LEN(H1724)&gt;0,$W$19&amp;H1724,"")&amp;"）"</f>
        <v>抄録（大会/西 第10回 1984/11、久留米大学医学部筑水会館）</v>
      </c>
      <c r="G1724" s="40" t="s">
        <v>845</v>
      </c>
      <c r="H1724" s="43"/>
      <c r="I1724" s="115" t="str">
        <f t="shared" ca="1" si="273"/>
        <v>.</v>
      </c>
      <c r="J1724" s="40" t="s">
        <v>252</v>
      </c>
      <c r="K1724" s="40" t="s">
        <v>1769</v>
      </c>
      <c r="L1724" s="40" t="s">
        <v>6939</v>
      </c>
      <c r="M1724" s="40" t="s">
        <v>1486</v>
      </c>
      <c r="N1724" s="47">
        <v>10</v>
      </c>
      <c r="O1724" s="47">
        <v>1984</v>
      </c>
      <c r="P1724" s="47">
        <v>11</v>
      </c>
      <c r="Q1724" s="40" t="s">
        <v>829</v>
      </c>
      <c r="R1724" s="40" t="s">
        <v>831</v>
      </c>
      <c r="S1724" s="48" t="s">
        <v>846</v>
      </c>
      <c r="T1724" s="48"/>
      <c r="U1724" s="31" t="str">
        <f t="shared" ca="1" si="279"/>
        <v>715</v>
      </c>
      <c r="V1724" s="45" t="str">
        <f t="shared" si="274"/>
        <v>抄録（大会/西 第10回 1984/11、久留米大学医学部筑水会館）</v>
      </c>
      <c r="W1724" s="51"/>
      <c r="X1724" s="88">
        <v>1714</v>
      </c>
      <c r="Y1724" s="65"/>
      <c r="Z1724" s="46"/>
    </row>
    <row r="1725" spans="1:26" s="13" customFormat="1" ht="13.5" hidden="1" customHeight="1">
      <c r="A1725" s="18">
        <v>48</v>
      </c>
      <c r="B1725" s="15">
        <v>1985</v>
      </c>
      <c r="C1725" s="15">
        <v>3</v>
      </c>
      <c r="D1725" s="18">
        <v>6</v>
      </c>
      <c r="E1725" s="15">
        <v>720</v>
      </c>
      <c r="F1725" s="19" t="s">
        <v>4175</v>
      </c>
      <c r="G1725" s="16" t="s">
        <v>4176</v>
      </c>
      <c r="H1725" s="17"/>
      <c r="I1725" s="115" t="str">
        <f t="shared" ca="1" si="273"/>
        <v>.</v>
      </c>
      <c r="J1725" s="16" t="s">
        <v>2856</v>
      </c>
      <c r="K1725" s="16" t="s">
        <v>1769</v>
      </c>
      <c r="L1725" s="16" t="s">
        <v>2857</v>
      </c>
      <c r="M1725" s="16" t="s">
        <v>183</v>
      </c>
      <c r="N1725" s="15">
        <v>10</v>
      </c>
      <c r="O1725" s="15">
        <v>1984</v>
      </c>
      <c r="P1725" s="15">
        <v>11</v>
      </c>
      <c r="Q1725" s="18" t="s">
        <v>829</v>
      </c>
      <c r="R1725" s="18" t="s">
        <v>831</v>
      </c>
      <c r="S1725" s="54" t="s">
        <v>846</v>
      </c>
      <c r="T1725" s="54"/>
      <c r="U1725" s="69">
        <v>715</v>
      </c>
      <c r="V1725" s="45" t="str">
        <f t="shared" si="274"/>
        <v>音楽鑑賞がHeart rateに及ぼす影響</v>
      </c>
      <c r="W1725" s="70"/>
      <c r="X1725" s="88">
        <v>1715</v>
      </c>
      <c r="Y1725" s="66"/>
      <c r="Z1725" s="16"/>
    </row>
    <row r="1726" spans="1:26" s="13" customFormat="1" ht="13.5" hidden="1" customHeight="1">
      <c r="A1726" s="18">
        <v>48</v>
      </c>
      <c r="B1726" s="15">
        <v>1985</v>
      </c>
      <c r="C1726" s="15">
        <v>3</v>
      </c>
      <c r="D1726" s="18">
        <v>6</v>
      </c>
      <c r="E1726" s="15">
        <v>720</v>
      </c>
      <c r="F1726" s="19" t="s">
        <v>4177</v>
      </c>
      <c r="G1726" s="16" t="s">
        <v>4178</v>
      </c>
      <c r="H1726" s="17"/>
      <c r="I1726" s="115" t="str">
        <f t="shared" ca="1" si="273"/>
        <v>.</v>
      </c>
      <c r="J1726" s="16" t="s">
        <v>2856</v>
      </c>
      <c r="K1726" s="16" t="s">
        <v>1769</v>
      </c>
      <c r="L1726" s="16" t="s">
        <v>2857</v>
      </c>
      <c r="M1726" s="16" t="s">
        <v>183</v>
      </c>
      <c r="N1726" s="15">
        <v>10</v>
      </c>
      <c r="O1726" s="15">
        <v>1984</v>
      </c>
      <c r="P1726" s="15">
        <v>11</v>
      </c>
      <c r="Q1726" s="18" t="s">
        <v>829</v>
      </c>
      <c r="R1726" s="18" t="s">
        <v>831</v>
      </c>
      <c r="S1726" s="54" t="s">
        <v>846</v>
      </c>
      <c r="T1726" s="54"/>
      <c r="U1726" s="69">
        <v>715</v>
      </c>
      <c r="V1726" s="45" t="str">
        <f t="shared" si="274"/>
        <v>日常生活行動中のDouble productの非観血的連続記録法に関する検討</v>
      </c>
      <c r="W1726" s="70"/>
      <c r="X1726" s="88">
        <v>1716</v>
      </c>
      <c r="Y1726" s="66"/>
      <c r="Z1726" s="16"/>
    </row>
    <row r="1727" spans="1:26" s="13" customFormat="1" ht="13.5" hidden="1" customHeight="1">
      <c r="A1727" s="18">
        <v>48</v>
      </c>
      <c r="B1727" s="15">
        <v>1985</v>
      </c>
      <c r="C1727" s="15">
        <v>3</v>
      </c>
      <c r="D1727" s="18">
        <v>6</v>
      </c>
      <c r="E1727" s="15">
        <v>720</v>
      </c>
      <c r="F1727" s="19" t="s">
        <v>4179</v>
      </c>
      <c r="G1727" s="16" t="s">
        <v>4180</v>
      </c>
      <c r="H1727" s="17"/>
      <c r="I1727" s="115" t="str">
        <f t="shared" ca="1" si="273"/>
        <v>.</v>
      </c>
      <c r="J1727" s="16" t="s">
        <v>2856</v>
      </c>
      <c r="K1727" s="16" t="s">
        <v>1769</v>
      </c>
      <c r="L1727" s="16" t="s">
        <v>2857</v>
      </c>
      <c r="M1727" s="16" t="s">
        <v>183</v>
      </c>
      <c r="N1727" s="15">
        <v>10</v>
      </c>
      <c r="O1727" s="15">
        <v>1984</v>
      </c>
      <c r="P1727" s="15">
        <v>11</v>
      </c>
      <c r="Q1727" s="18" t="s">
        <v>829</v>
      </c>
      <c r="R1727" s="18" t="s">
        <v>831</v>
      </c>
      <c r="S1727" s="54" t="s">
        <v>846</v>
      </c>
      <c r="T1727" s="54"/>
      <c r="U1727" s="69">
        <v>715</v>
      </c>
      <c r="V1727" s="45" t="str">
        <f t="shared" si="274"/>
        <v>VDT作業時の生理負担に及ぼす画面輝度の影響</v>
      </c>
      <c r="W1727" s="70"/>
      <c r="X1727" s="88">
        <v>1717</v>
      </c>
      <c r="Y1727" s="66"/>
      <c r="Z1727" s="16"/>
    </row>
    <row r="1728" spans="1:26" s="13" customFormat="1" ht="13.5" hidden="1" customHeight="1">
      <c r="A1728" s="18">
        <v>48</v>
      </c>
      <c r="B1728" s="15">
        <v>1985</v>
      </c>
      <c r="C1728" s="15">
        <v>3</v>
      </c>
      <c r="D1728" s="18">
        <v>7</v>
      </c>
      <c r="E1728" s="15">
        <v>721</v>
      </c>
      <c r="F1728" s="19" t="s">
        <v>4181</v>
      </c>
      <c r="G1728" s="16" t="s">
        <v>4182</v>
      </c>
      <c r="H1728" s="17"/>
      <c r="I1728" s="115" t="str">
        <f t="shared" ca="1" si="273"/>
        <v>.</v>
      </c>
      <c r="J1728" s="16" t="s">
        <v>2856</v>
      </c>
      <c r="K1728" s="16" t="s">
        <v>1769</v>
      </c>
      <c r="L1728" s="16" t="s">
        <v>2857</v>
      </c>
      <c r="M1728" s="16" t="s">
        <v>183</v>
      </c>
      <c r="N1728" s="15">
        <v>10</v>
      </c>
      <c r="O1728" s="15">
        <v>1984</v>
      </c>
      <c r="P1728" s="15">
        <v>11</v>
      </c>
      <c r="Q1728" s="18" t="s">
        <v>829</v>
      </c>
      <c r="R1728" s="18" t="s">
        <v>831</v>
      </c>
      <c r="S1728" s="54" t="s">
        <v>846</v>
      </c>
      <c r="T1728" s="54"/>
      <c r="U1728" s="69">
        <v>715</v>
      </c>
      <c r="V1728" s="45" t="str">
        <f t="shared" si="274"/>
        <v>上肢の前方保持と側方保持による疲労性の相違</v>
      </c>
      <c r="W1728" s="70"/>
      <c r="X1728" s="88">
        <v>1718</v>
      </c>
      <c r="Y1728" s="66"/>
      <c r="Z1728" s="16"/>
    </row>
    <row r="1729" spans="1:26" s="13" customFormat="1" ht="13.5" hidden="1" customHeight="1">
      <c r="A1729" s="18">
        <v>48</v>
      </c>
      <c r="B1729" s="15">
        <v>1985</v>
      </c>
      <c r="C1729" s="15">
        <v>3</v>
      </c>
      <c r="D1729" s="18">
        <v>7</v>
      </c>
      <c r="E1729" s="15">
        <v>721</v>
      </c>
      <c r="F1729" s="19" t="s">
        <v>4183</v>
      </c>
      <c r="G1729" s="16" t="s">
        <v>4184</v>
      </c>
      <c r="H1729" s="17"/>
      <c r="I1729" s="115" t="str">
        <f t="shared" ca="1" si="273"/>
        <v>.</v>
      </c>
      <c r="J1729" s="16" t="s">
        <v>2856</v>
      </c>
      <c r="K1729" s="16" t="s">
        <v>1769</v>
      </c>
      <c r="L1729" s="16" t="s">
        <v>2857</v>
      </c>
      <c r="M1729" s="16" t="s">
        <v>183</v>
      </c>
      <c r="N1729" s="15">
        <v>10</v>
      </c>
      <c r="O1729" s="15">
        <v>1984</v>
      </c>
      <c r="P1729" s="15">
        <v>11</v>
      </c>
      <c r="Q1729" s="18" t="s">
        <v>829</v>
      </c>
      <c r="R1729" s="18" t="s">
        <v>831</v>
      </c>
      <c r="S1729" s="54" t="s">
        <v>846</v>
      </c>
      <c r="T1729" s="54"/>
      <c r="U1729" s="69">
        <v>715</v>
      </c>
      <c r="V1729" s="45" t="str">
        <f t="shared" si="274"/>
        <v>精神遅滞児における筋力発揮のトレーニング</v>
      </c>
      <c r="W1729" s="70"/>
      <c r="X1729" s="88">
        <v>1719</v>
      </c>
      <c r="Y1729" s="66"/>
      <c r="Z1729" s="16"/>
    </row>
    <row r="1730" spans="1:26" s="13" customFormat="1" ht="13.5" hidden="1" customHeight="1">
      <c r="A1730" s="18">
        <v>48</v>
      </c>
      <c r="B1730" s="15">
        <v>1985</v>
      </c>
      <c r="C1730" s="15">
        <v>3</v>
      </c>
      <c r="D1730" s="18">
        <v>7</v>
      </c>
      <c r="E1730" s="15">
        <v>721</v>
      </c>
      <c r="F1730" s="19" t="s">
        <v>4185</v>
      </c>
      <c r="G1730" s="16" t="s">
        <v>4186</v>
      </c>
      <c r="H1730" s="17"/>
      <c r="I1730" s="115" t="str">
        <f t="shared" ca="1" si="273"/>
        <v>.</v>
      </c>
      <c r="J1730" s="16" t="s">
        <v>2856</v>
      </c>
      <c r="K1730" s="16" t="s">
        <v>1769</v>
      </c>
      <c r="L1730" s="16" t="s">
        <v>2857</v>
      </c>
      <c r="M1730" s="16" t="s">
        <v>183</v>
      </c>
      <c r="N1730" s="15">
        <v>10</v>
      </c>
      <c r="O1730" s="15">
        <v>1984</v>
      </c>
      <c r="P1730" s="15">
        <v>11</v>
      </c>
      <c r="Q1730" s="18" t="s">
        <v>829</v>
      </c>
      <c r="R1730" s="18" t="s">
        <v>831</v>
      </c>
      <c r="S1730" s="54" t="s">
        <v>846</v>
      </c>
      <c r="T1730" s="54"/>
      <c r="U1730" s="69">
        <v>715</v>
      </c>
      <c r="V1730" s="45" t="str">
        <f t="shared" si="274"/>
        <v>児童期における有酸素的機能の発達</v>
      </c>
      <c r="W1730" s="70"/>
      <c r="X1730" s="88">
        <v>1720</v>
      </c>
      <c r="Y1730" s="66"/>
      <c r="Z1730" s="16"/>
    </row>
    <row r="1731" spans="1:26" s="13" customFormat="1" ht="13.5" hidden="1" customHeight="1">
      <c r="A1731" s="18">
        <v>48</v>
      </c>
      <c r="B1731" s="15">
        <v>1985</v>
      </c>
      <c r="C1731" s="15">
        <v>3</v>
      </c>
      <c r="D1731" s="18">
        <v>8</v>
      </c>
      <c r="E1731" s="15">
        <v>722</v>
      </c>
      <c r="F1731" s="19" t="s">
        <v>4187</v>
      </c>
      <c r="G1731" s="16" t="s">
        <v>4188</v>
      </c>
      <c r="H1731" s="17"/>
      <c r="I1731" s="115" t="str">
        <f t="shared" ca="1" si="273"/>
        <v>.</v>
      </c>
      <c r="J1731" s="16" t="s">
        <v>2856</v>
      </c>
      <c r="K1731" s="16" t="s">
        <v>1769</v>
      </c>
      <c r="L1731" s="16" t="s">
        <v>2857</v>
      </c>
      <c r="M1731" s="16" t="s">
        <v>183</v>
      </c>
      <c r="N1731" s="15">
        <v>10</v>
      </c>
      <c r="O1731" s="15">
        <v>1984</v>
      </c>
      <c r="P1731" s="15">
        <v>11</v>
      </c>
      <c r="Q1731" s="18" t="s">
        <v>829</v>
      </c>
      <c r="R1731" s="18" t="s">
        <v>831</v>
      </c>
      <c r="S1731" s="54" t="s">
        <v>846</v>
      </c>
      <c r="T1731" s="54"/>
      <c r="U1731" s="69">
        <v>715</v>
      </c>
      <c r="V1731" s="45" t="str">
        <f t="shared" si="274"/>
        <v>運動負荷時の下腿容積変化からみた脚持久力</v>
      </c>
      <c r="W1731" s="70"/>
      <c r="X1731" s="88">
        <v>1721</v>
      </c>
      <c r="Y1731" s="66"/>
      <c r="Z1731" s="16"/>
    </row>
    <row r="1732" spans="1:26" s="13" customFormat="1" ht="13.5" hidden="1" customHeight="1">
      <c r="A1732" s="18">
        <v>48</v>
      </c>
      <c r="B1732" s="15">
        <v>1985</v>
      </c>
      <c r="C1732" s="15">
        <v>3</v>
      </c>
      <c r="D1732" s="18">
        <v>8</v>
      </c>
      <c r="E1732" s="15">
        <v>722</v>
      </c>
      <c r="F1732" s="19" t="s">
        <v>4189</v>
      </c>
      <c r="G1732" s="16" t="s">
        <v>4190</v>
      </c>
      <c r="H1732" s="17"/>
      <c r="I1732" s="115" t="str">
        <f t="shared" ca="1" si="273"/>
        <v>.</v>
      </c>
      <c r="J1732" s="16" t="s">
        <v>2856</v>
      </c>
      <c r="K1732" s="16" t="s">
        <v>1769</v>
      </c>
      <c r="L1732" s="16" t="s">
        <v>2857</v>
      </c>
      <c r="M1732" s="16" t="s">
        <v>183</v>
      </c>
      <c r="N1732" s="15">
        <v>10</v>
      </c>
      <c r="O1732" s="15">
        <v>1984</v>
      </c>
      <c r="P1732" s="15">
        <v>11</v>
      </c>
      <c r="Q1732" s="18" t="s">
        <v>829</v>
      </c>
      <c r="R1732" s="18" t="s">
        <v>831</v>
      </c>
      <c r="S1732" s="54" t="s">
        <v>846</v>
      </c>
      <c r="T1732" s="54"/>
      <c r="U1732" s="69">
        <v>715</v>
      </c>
      <c r="V1732" s="45" t="str">
        <f t="shared" si="274"/>
        <v>学校給食における厨房の現状および問題点</v>
      </c>
      <c r="W1732" s="70"/>
      <c r="X1732" s="88">
        <v>1722</v>
      </c>
      <c r="Y1732" s="66"/>
      <c r="Z1732" s="16"/>
    </row>
    <row r="1733" spans="1:26" s="13" customFormat="1" ht="13.5" hidden="1" customHeight="1">
      <c r="A1733" s="18">
        <v>48</v>
      </c>
      <c r="B1733" s="15">
        <v>1985</v>
      </c>
      <c r="C1733" s="15">
        <v>3</v>
      </c>
      <c r="D1733" s="18">
        <v>8</v>
      </c>
      <c r="E1733" s="15">
        <v>722</v>
      </c>
      <c r="F1733" s="19" t="s">
        <v>4191</v>
      </c>
      <c r="G1733" s="16" t="s">
        <v>4192</v>
      </c>
      <c r="H1733" s="17"/>
      <c r="I1733" s="115" t="str">
        <f t="shared" ca="1" si="273"/>
        <v>.</v>
      </c>
      <c r="J1733" s="16" t="s">
        <v>2856</v>
      </c>
      <c r="K1733" s="16" t="s">
        <v>1769</v>
      </c>
      <c r="L1733" s="16" t="s">
        <v>2857</v>
      </c>
      <c r="M1733" s="16" t="s">
        <v>183</v>
      </c>
      <c r="N1733" s="15">
        <v>10</v>
      </c>
      <c r="O1733" s="15">
        <v>1984</v>
      </c>
      <c r="P1733" s="15">
        <v>11</v>
      </c>
      <c r="Q1733" s="18" t="s">
        <v>829</v>
      </c>
      <c r="R1733" s="18" t="s">
        <v>831</v>
      </c>
      <c r="S1733" s="54" t="s">
        <v>846</v>
      </c>
      <c r="T1733" s="54"/>
      <c r="U1733" s="69">
        <v>715</v>
      </c>
      <c r="V1733" s="45" t="str">
        <f t="shared" si="274"/>
        <v>体位変換による頭部インピーダンスの変化</v>
      </c>
      <c r="W1733" s="70"/>
      <c r="X1733" s="88">
        <v>1723</v>
      </c>
      <c r="Y1733" s="66"/>
      <c r="Z1733" s="16"/>
    </row>
    <row r="1734" spans="1:26" s="13" customFormat="1" ht="13.5" hidden="1" customHeight="1">
      <c r="A1734" s="18">
        <v>48</v>
      </c>
      <c r="B1734" s="15">
        <v>1985</v>
      </c>
      <c r="C1734" s="15">
        <v>3</v>
      </c>
      <c r="D1734" s="18">
        <v>9</v>
      </c>
      <c r="E1734" s="15">
        <v>723</v>
      </c>
      <c r="F1734" s="19" t="s">
        <v>4193</v>
      </c>
      <c r="G1734" s="16" t="s">
        <v>4194</v>
      </c>
      <c r="H1734" s="17"/>
      <c r="I1734" s="115" t="str">
        <f t="shared" ca="1" si="273"/>
        <v>.</v>
      </c>
      <c r="J1734" s="16" t="s">
        <v>2856</v>
      </c>
      <c r="K1734" s="16" t="s">
        <v>1769</v>
      </c>
      <c r="L1734" s="16" t="s">
        <v>2857</v>
      </c>
      <c r="M1734" s="16" t="s">
        <v>183</v>
      </c>
      <c r="N1734" s="15">
        <v>10</v>
      </c>
      <c r="O1734" s="15">
        <v>1984</v>
      </c>
      <c r="P1734" s="15">
        <v>11</v>
      </c>
      <c r="Q1734" s="18" t="s">
        <v>829</v>
      </c>
      <c r="R1734" s="18" t="s">
        <v>831</v>
      </c>
      <c r="S1734" s="54" t="s">
        <v>846</v>
      </c>
      <c r="T1734" s="54"/>
      <c r="U1734" s="69">
        <v>715</v>
      </c>
      <c r="V1734" s="45" t="str">
        <f t="shared" si="274"/>
        <v>振動病患者のレイノー現象誘発テストについて</v>
      </c>
      <c r="W1734" s="70"/>
      <c r="X1734" s="88">
        <v>1724</v>
      </c>
      <c r="Y1734" s="66"/>
      <c r="Z1734" s="16"/>
    </row>
    <row r="1735" spans="1:26" s="13" customFormat="1" ht="13.5" hidden="1" customHeight="1">
      <c r="A1735" s="18">
        <v>48</v>
      </c>
      <c r="B1735" s="15">
        <v>1985</v>
      </c>
      <c r="C1735" s="15">
        <v>3</v>
      </c>
      <c r="D1735" s="18">
        <v>9</v>
      </c>
      <c r="E1735" s="15">
        <v>723</v>
      </c>
      <c r="F1735" s="19" t="s">
        <v>4195</v>
      </c>
      <c r="G1735" s="16" t="s">
        <v>4196</v>
      </c>
      <c r="H1735" s="17"/>
      <c r="I1735" s="115" t="str">
        <f t="shared" ca="1" si="273"/>
        <v>.</v>
      </c>
      <c r="J1735" s="16" t="s">
        <v>2856</v>
      </c>
      <c r="K1735" s="16" t="s">
        <v>1769</v>
      </c>
      <c r="L1735" s="16" t="s">
        <v>2857</v>
      </c>
      <c r="M1735" s="16" t="s">
        <v>183</v>
      </c>
      <c r="N1735" s="15">
        <v>10</v>
      </c>
      <c r="O1735" s="15">
        <v>1984</v>
      </c>
      <c r="P1735" s="15">
        <v>11</v>
      </c>
      <c r="Q1735" s="18" t="s">
        <v>829</v>
      </c>
      <c r="R1735" s="18" t="s">
        <v>831</v>
      </c>
      <c r="S1735" s="54" t="s">
        <v>846</v>
      </c>
      <c r="T1735" s="54"/>
      <c r="U1735" s="69">
        <v>715</v>
      </c>
      <c r="V1735" s="45" t="str">
        <f t="shared" si="274"/>
        <v>普通感冒の時間生物学的観察</v>
      </c>
      <c r="W1735" s="70"/>
      <c r="X1735" s="88">
        <v>1725</v>
      </c>
      <c r="Y1735" s="66"/>
      <c r="Z1735" s="16"/>
    </row>
    <row r="1736" spans="1:26" s="13" customFormat="1" ht="13.5" hidden="1" customHeight="1">
      <c r="A1736" s="18">
        <v>48</v>
      </c>
      <c r="B1736" s="15">
        <v>1985</v>
      </c>
      <c r="C1736" s="15">
        <v>3</v>
      </c>
      <c r="D1736" s="18">
        <v>9</v>
      </c>
      <c r="E1736" s="15">
        <v>723</v>
      </c>
      <c r="F1736" s="19" t="s">
        <v>4197</v>
      </c>
      <c r="G1736" s="16" t="s">
        <v>4198</v>
      </c>
      <c r="H1736" s="17"/>
      <c r="I1736" s="115" t="str">
        <f t="shared" ca="1" si="273"/>
        <v>.</v>
      </c>
      <c r="J1736" s="16" t="s">
        <v>2856</v>
      </c>
      <c r="K1736" s="16" t="s">
        <v>1769</v>
      </c>
      <c r="L1736" s="16" t="s">
        <v>2857</v>
      </c>
      <c r="M1736" s="16" t="s">
        <v>183</v>
      </c>
      <c r="N1736" s="15">
        <v>10</v>
      </c>
      <c r="O1736" s="15">
        <v>1984</v>
      </c>
      <c r="P1736" s="15">
        <v>11</v>
      </c>
      <c r="Q1736" s="18" t="s">
        <v>829</v>
      </c>
      <c r="R1736" s="18" t="s">
        <v>831</v>
      </c>
      <c r="S1736" s="54" t="s">
        <v>846</v>
      </c>
      <c r="T1736" s="54"/>
      <c r="U1736" s="69">
        <v>715</v>
      </c>
      <c r="V1736" s="45" t="str">
        <f t="shared" si="274"/>
        <v>夜間就業糖尿病患者の食事療法</v>
      </c>
      <c r="W1736" s="70"/>
      <c r="X1736" s="88">
        <v>1726</v>
      </c>
      <c r="Y1736" s="66"/>
      <c r="Z1736" s="16"/>
    </row>
    <row r="1737" spans="1:26" s="13" customFormat="1" ht="13.5" hidden="1" customHeight="1">
      <c r="A1737" s="18">
        <v>48</v>
      </c>
      <c r="B1737" s="15">
        <v>1985</v>
      </c>
      <c r="C1737" s="15">
        <v>3</v>
      </c>
      <c r="D1737" s="18">
        <v>9</v>
      </c>
      <c r="E1737" s="15">
        <v>723</v>
      </c>
      <c r="F1737" s="19" t="s">
        <v>4199</v>
      </c>
      <c r="G1737" s="16" t="s">
        <v>2695</v>
      </c>
      <c r="H1737" s="17"/>
      <c r="I1737" s="115" t="str">
        <f t="shared" ca="1" si="273"/>
        <v>.</v>
      </c>
      <c r="J1737" s="16" t="s">
        <v>2856</v>
      </c>
      <c r="K1737" s="16" t="s">
        <v>1769</v>
      </c>
      <c r="L1737" s="16" t="s">
        <v>2857</v>
      </c>
      <c r="M1737" s="16" t="s">
        <v>183</v>
      </c>
      <c r="N1737" s="15">
        <v>10</v>
      </c>
      <c r="O1737" s="15">
        <v>1984</v>
      </c>
      <c r="P1737" s="15">
        <v>11</v>
      </c>
      <c r="Q1737" s="18" t="s">
        <v>829</v>
      </c>
      <c r="R1737" s="18" t="s">
        <v>831</v>
      </c>
      <c r="S1737" s="54" t="s">
        <v>846</v>
      </c>
      <c r="T1737" s="54"/>
      <c r="U1737" s="69">
        <v>715</v>
      </c>
      <c r="V1737" s="45" t="str">
        <f t="shared" si="274"/>
        <v>はだしの子ども達の特徴について</v>
      </c>
      <c r="W1737" s="70"/>
      <c r="X1737" s="88">
        <v>1727</v>
      </c>
      <c r="Y1737" s="66"/>
      <c r="Z1737" s="16"/>
    </row>
    <row r="1738" spans="1:26" ht="13.5" hidden="1" customHeight="1">
      <c r="A1738" s="29">
        <f t="shared" ref="A1738:A1744" ca="1" si="280">IF(LEN($J1738)&gt;0,IF($J1738="●",K1738,OFFSET(A1738,IF(LEN(OFFSET(A1738,-1,0))&gt;=1,-1,-2),0)),"")</f>
        <v>48</v>
      </c>
      <c r="B1738" s="56">
        <f t="shared" ref="B1738:C1744" ca="1" si="281">IF(LEN($J1738)&gt;0,IF($J1738="●",N1738,OFFSET(B1738,IF(LEN(OFFSET(B1738,-1,0))&gt;=1,-1,-2),0)),"")</f>
        <v>1985</v>
      </c>
      <c r="C1738" s="56">
        <f t="shared" ca="1" si="281"/>
        <v>3</v>
      </c>
      <c r="D1738" s="28">
        <v>10</v>
      </c>
      <c r="E1738" s="32">
        <f t="shared" ref="E1738:E1744" ca="1" si="282">IF(LEN($J1738)&gt;0,IF($J1738="●",U1738,IF(LEN(D1738)&gt;0,U1738+D1738-1,"")),"")</f>
        <v>724</v>
      </c>
      <c r="F1738" s="40" t="s">
        <v>847</v>
      </c>
      <c r="G1738" s="40" t="s">
        <v>6974</v>
      </c>
      <c r="H1738" s="43"/>
      <c r="I1738" s="115" t="str">
        <f t="shared" ca="1" si="273"/>
        <v>.</v>
      </c>
      <c r="J1738" s="40" t="s">
        <v>2164</v>
      </c>
      <c r="K1738" s="40" t="s">
        <v>1769</v>
      </c>
      <c r="L1738" s="16" t="s">
        <v>7004</v>
      </c>
      <c r="M1738" s="40" t="s">
        <v>1302</v>
      </c>
      <c r="N1738" s="47">
        <v>10</v>
      </c>
      <c r="O1738" s="47">
        <v>1984</v>
      </c>
      <c r="P1738" s="47">
        <v>11</v>
      </c>
      <c r="Q1738" s="40" t="s">
        <v>829</v>
      </c>
      <c r="R1738" s="40" t="s">
        <v>831</v>
      </c>
      <c r="S1738" s="53" t="s">
        <v>846</v>
      </c>
      <c r="T1738" s="53"/>
      <c r="U1738" s="31">
        <f t="shared" ref="U1738:U1744" ca="1" si="283">IF(LEN($J1738)&gt;0,IF($J1738="●",Q1738,OFFSET(U1738,IF(LEN(OFFSET(U1738,-1,0))&gt;=1,-1,-2),0)),"")</f>
        <v>715</v>
      </c>
      <c r="V1738" s="45" t="str">
        <f t="shared" si="274"/>
        <v>新しい健康管理の視点</v>
      </c>
      <c r="W1738" s="51"/>
      <c r="X1738" s="88">
        <v>1728</v>
      </c>
      <c r="Y1738" s="65"/>
      <c r="Z1738" s="46"/>
    </row>
    <row r="1739" spans="1:26" ht="13.5" hidden="1" customHeight="1">
      <c r="A1739" s="29">
        <f t="shared" ca="1" si="280"/>
        <v>48</v>
      </c>
      <c r="B1739" s="56">
        <f t="shared" ca="1" si="281"/>
        <v>1985</v>
      </c>
      <c r="C1739" s="56">
        <f t="shared" ca="1" si="281"/>
        <v>3</v>
      </c>
      <c r="D1739" s="28">
        <v>10</v>
      </c>
      <c r="E1739" s="32">
        <f t="shared" ca="1" si="282"/>
        <v>724</v>
      </c>
      <c r="F1739" s="40" t="s">
        <v>848</v>
      </c>
      <c r="G1739" s="40" t="s">
        <v>849</v>
      </c>
      <c r="H1739" s="43" t="s">
        <v>847</v>
      </c>
      <c r="I1739" s="115" t="str">
        <f t="shared" ca="1" si="273"/>
        <v>.</v>
      </c>
      <c r="J1739" s="40" t="s">
        <v>2164</v>
      </c>
      <c r="K1739" s="40" t="s">
        <v>1769</v>
      </c>
      <c r="L1739" s="40" t="s">
        <v>2918</v>
      </c>
      <c r="M1739" s="40" t="s">
        <v>1486</v>
      </c>
      <c r="N1739" s="47">
        <v>10</v>
      </c>
      <c r="O1739" s="47">
        <v>1984</v>
      </c>
      <c r="P1739" s="47">
        <v>11</v>
      </c>
      <c r="Q1739" s="40" t="s">
        <v>829</v>
      </c>
      <c r="R1739" s="40" t="s">
        <v>831</v>
      </c>
      <c r="S1739" s="53" t="s">
        <v>846</v>
      </c>
      <c r="T1739" s="53"/>
      <c r="U1739" s="31">
        <f t="shared" ca="1" si="283"/>
        <v>715</v>
      </c>
      <c r="V1739" s="45" t="str">
        <f t="shared" si="274"/>
        <v>新しい健康管理の視点学童の健康管理</v>
      </c>
      <c r="W1739" s="51"/>
      <c r="X1739" s="88">
        <v>1729</v>
      </c>
      <c r="Y1739" s="65"/>
      <c r="Z1739" s="46"/>
    </row>
    <row r="1740" spans="1:26" ht="13.5" hidden="1" customHeight="1">
      <c r="A1740" s="29">
        <f t="shared" ca="1" si="280"/>
        <v>48</v>
      </c>
      <c r="B1740" s="56">
        <f t="shared" ca="1" si="281"/>
        <v>1985</v>
      </c>
      <c r="C1740" s="56">
        <f t="shared" ca="1" si="281"/>
        <v>3</v>
      </c>
      <c r="D1740" s="28">
        <v>10</v>
      </c>
      <c r="E1740" s="32">
        <f t="shared" ca="1" si="282"/>
        <v>724</v>
      </c>
      <c r="F1740" s="40" t="s">
        <v>850</v>
      </c>
      <c r="G1740" s="40" t="s">
        <v>851</v>
      </c>
      <c r="H1740" s="43" t="s">
        <v>847</v>
      </c>
      <c r="I1740" s="115" t="str">
        <f t="shared" ref="I1740:I1803" ca="1" si="284">IF(OR($S$1,IF($N$2,OFFSET($O$2,0,ISERROR(FIND($F$2,OFFSET($G1740,0,$T$2)))+$S$2),0)+IF($N$3,OFFSET($O$3,0,ISERROR(FIND($F$3,OFFSET($G1740,0,$T$3)))+$S$3),0)+IF($N$4,OFFSET($O$4,0,ISERROR(FIND($F$4,OFFSET($G1740,0,$T$4)))+$S$4),0)+IF($N$5,OFFSET($O$5,0,ISERROR(FIND($F$5,OFFSET($G1740,0,$T$5)))+$S$5),0)+IF($N$6,OFFSET($O$6,0,ISERROR(FIND($F$6,OFFSET($G1740,0,$T$6)))+$S$6),0)+IF($N$7,OFFSET($O$7,0,ISERROR(FIND($F$7,OFFSET($G1740,0,$T$7)))+$S$7),0)+IF($N$8,OFFSET($O$8,0,ISERROR(FIND($F$8,OFFSET($G1740,0,$T$8)))+$S$8),0)&gt;$Y$1),$W$28,$W$29)</f>
        <v>.</v>
      </c>
      <c r="J1740" s="40" t="s">
        <v>2164</v>
      </c>
      <c r="K1740" s="40" t="s">
        <v>1769</v>
      </c>
      <c r="L1740" s="40" t="s">
        <v>2918</v>
      </c>
      <c r="M1740" s="40" t="s">
        <v>1486</v>
      </c>
      <c r="N1740" s="47">
        <v>10</v>
      </c>
      <c r="O1740" s="47">
        <v>1984</v>
      </c>
      <c r="P1740" s="47">
        <v>11</v>
      </c>
      <c r="Q1740" s="40" t="s">
        <v>829</v>
      </c>
      <c r="R1740" s="40" t="s">
        <v>831</v>
      </c>
      <c r="S1740" s="53" t="s">
        <v>846</v>
      </c>
      <c r="T1740" s="53"/>
      <c r="U1740" s="31">
        <f t="shared" ca="1" si="283"/>
        <v>715</v>
      </c>
      <c r="V1740" s="45" t="str">
        <f t="shared" si="274"/>
        <v>新しい健康管理の視点職場における健康管理</v>
      </c>
      <c r="W1740" s="51"/>
      <c r="X1740" s="88">
        <v>1730</v>
      </c>
      <c r="Y1740" s="65"/>
      <c r="Z1740" s="46"/>
    </row>
    <row r="1741" spans="1:26" ht="13.5" hidden="1" customHeight="1">
      <c r="A1741" s="29">
        <f t="shared" ca="1" si="280"/>
        <v>48</v>
      </c>
      <c r="B1741" s="56">
        <f t="shared" ca="1" si="281"/>
        <v>1985</v>
      </c>
      <c r="C1741" s="56">
        <f t="shared" ca="1" si="281"/>
        <v>3</v>
      </c>
      <c r="D1741" s="28">
        <v>10</v>
      </c>
      <c r="E1741" s="32">
        <f t="shared" ca="1" si="282"/>
        <v>724</v>
      </c>
      <c r="F1741" s="40" t="s">
        <v>852</v>
      </c>
      <c r="G1741" s="40" t="s">
        <v>853</v>
      </c>
      <c r="H1741" s="43" t="s">
        <v>847</v>
      </c>
      <c r="I1741" s="115" t="str">
        <f t="shared" ca="1" si="284"/>
        <v>.</v>
      </c>
      <c r="J1741" s="40" t="s">
        <v>2164</v>
      </c>
      <c r="K1741" s="40" t="s">
        <v>1769</v>
      </c>
      <c r="L1741" s="40" t="s">
        <v>2918</v>
      </c>
      <c r="M1741" s="40" t="s">
        <v>1486</v>
      </c>
      <c r="N1741" s="47">
        <v>10</v>
      </c>
      <c r="O1741" s="47">
        <v>1984</v>
      </c>
      <c r="P1741" s="47">
        <v>11</v>
      </c>
      <c r="Q1741" s="40" t="s">
        <v>829</v>
      </c>
      <c r="R1741" s="40" t="s">
        <v>831</v>
      </c>
      <c r="S1741" s="53" t="s">
        <v>846</v>
      </c>
      <c r="T1741" s="53"/>
      <c r="U1741" s="31">
        <f t="shared" ca="1" si="283"/>
        <v>715</v>
      </c>
      <c r="V1741" s="45" t="str">
        <f t="shared" si="274"/>
        <v>新しい健康管理の視点思春期と家庭医</v>
      </c>
      <c r="W1741" s="51"/>
      <c r="X1741" s="88">
        <v>1731</v>
      </c>
      <c r="Y1741" s="65"/>
      <c r="Z1741" s="46"/>
    </row>
    <row r="1742" spans="1:26" ht="13.5" hidden="1" customHeight="1">
      <c r="A1742" s="29">
        <f t="shared" ca="1" si="280"/>
        <v>48</v>
      </c>
      <c r="B1742" s="56">
        <f t="shared" ca="1" si="281"/>
        <v>1985</v>
      </c>
      <c r="C1742" s="56">
        <f t="shared" ca="1" si="281"/>
        <v>3</v>
      </c>
      <c r="D1742" s="28">
        <v>11</v>
      </c>
      <c r="E1742" s="32">
        <f t="shared" ca="1" si="282"/>
        <v>725</v>
      </c>
      <c r="F1742" s="40" t="s">
        <v>854</v>
      </c>
      <c r="G1742" s="40" t="s">
        <v>849</v>
      </c>
      <c r="H1742" s="43"/>
      <c r="I1742" s="115" t="str">
        <f t="shared" ca="1" si="284"/>
        <v>.</v>
      </c>
      <c r="J1742" s="40" t="s">
        <v>7780</v>
      </c>
      <c r="K1742" s="40" t="s">
        <v>861</v>
      </c>
      <c r="L1742" s="16" t="s">
        <v>7079</v>
      </c>
      <c r="M1742" s="40" t="s">
        <v>1486</v>
      </c>
      <c r="N1742" s="47"/>
      <c r="O1742" s="47"/>
      <c r="P1742" s="47"/>
      <c r="Q1742" s="40"/>
      <c r="R1742" s="40"/>
      <c r="S1742" s="48"/>
      <c r="T1742" s="48"/>
      <c r="U1742" s="31">
        <f t="shared" ca="1" si="283"/>
        <v>715</v>
      </c>
      <c r="V1742" s="45" t="str">
        <f t="shared" si="274"/>
        <v>人類働態学から見た感染症</v>
      </c>
      <c r="W1742" s="51"/>
      <c r="X1742" s="88">
        <v>1732</v>
      </c>
      <c r="Y1742" s="65"/>
      <c r="Z1742" s="46"/>
    </row>
    <row r="1743" spans="1:26" ht="13.5" hidden="1" customHeight="1">
      <c r="A1743" s="29">
        <f t="shared" ca="1" si="280"/>
        <v>48</v>
      </c>
      <c r="B1743" s="56">
        <f t="shared" ca="1" si="281"/>
        <v>1985</v>
      </c>
      <c r="C1743" s="56">
        <f t="shared" ca="1" si="281"/>
        <v>3</v>
      </c>
      <c r="D1743" s="28">
        <v>11</v>
      </c>
      <c r="E1743" s="32">
        <f t="shared" ca="1" si="282"/>
        <v>725</v>
      </c>
      <c r="F1743" s="28" t="str">
        <f>IF(RIGHT(L1743,1)=$W$24,"",M1743&amp;$W$25)&amp;J1743&amp;$W$22&amp;K1743&amp;IF(AND(LEN(N1743)&gt;0,LEN(N1743)&lt;4)," 第"&amp;N1743&amp;$W$21,N1743)&amp;$W$23&amp;O1743&amp;"/"&amp;P1743&amp;IF(RIGHT(L1743,1)=$W$24,"/"&amp;Q1743,"")&amp;"、"&amp;S1743&amp;"、"&amp;R1743&amp;IF(LEN(H1743)&gt;0,$W$27&amp;H1743,"")&amp;IF(RIGHT(L1743,1)=$W$24,"",$W$26)</f>
        <v>大会．東 第15回　1985/1/19、立教大、東京都</v>
      </c>
      <c r="G1743" s="40" t="s">
        <v>1486</v>
      </c>
      <c r="H1743" s="41" t="s">
        <v>2820</v>
      </c>
      <c r="I1743" s="115" t="str">
        <f t="shared" ca="1" si="284"/>
        <v>.</v>
      </c>
      <c r="J1743" s="40" t="s">
        <v>252</v>
      </c>
      <c r="K1743" s="40" t="s">
        <v>1185</v>
      </c>
      <c r="L1743" s="40" t="s">
        <v>6942</v>
      </c>
      <c r="M1743" s="40" t="s">
        <v>2742</v>
      </c>
      <c r="N1743" s="47">
        <v>15</v>
      </c>
      <c r="O1743" s="47">
        <v>1985</v>
      </c>
      <c r="P1743" s="47">
        <v>1</v>
      </c>
      <c r="Q1743" s="40" t="s">
        <v>2193</v>
      </c>
      <c r="R1743" s="40" t="s">
        <v>2317</v>
      </c>
      <c r="S1743" s="48" t="s">
        <v>862</v>
      </c>
      <c r="T1743" s="48"/>
      <c r="U1743" s="31">
        <f t="shared" ca="1" si="283"/>
        <v>715</v>
      </c>
      <c r="V1743" s="45" t="str">
        <f t="shared" si="274"/>
        <v>大会．東 第15回　1985/1/19、立教大、東京都</v>
      </c>
      <c r="W1743" s="51"/>
      <c r="X1743" s="88">
        <v>1733</v>
      </c>
      <c r="Y1743" s="65"/>
      <c r="Z1743" s="46"/>
    </row>
    <row r="1744" spans="1:26" ht="13.5" hidden="1" customHeight="1">
      <c r="A1744" s="29">
        <f t="shared" ca="1" si="280"/>
        <v>48</v>
      </c>
      <c r="B1744" s="56">
        <f t="shared" ca="1" si="281"/>
        <v>1985</v>
      </c>
      <c r="C1744" s="56">
        <f t="shared" ca="1" si="281"/>
        <v>3</v>
      </c>
      <c r="D1744" s="28">
        <v>11</v>
      </c>
      <c r="E1744" s="32">
        <f t="shared" ca="1" si="282"/>
        <v>725</v>
      </c>
      <c r="F1744" s="28" t="str">
        <f>M1744&amp;"（"&amp;J1744&amp;$W$19&amp;K1744&amp;IF(LEN(N1744)&gt;0," 第"&amp;N1744&amp;$W$21,"")&amp;" "&amp;O1744&amp;"/"&amp;P1744&amp;$W$20&amp;S1744&amp;IF(LEN(H1744)&gt;0,$W$19&amp;H1744,"")&amp;"）"</f>
        <v>抄録（大会/東 第15回 1985/1、立教大）</v>
      </c>
      <c r="G1744" s="40" t="s">
        <v>855</v>
      </c>
      <c r="H1744" s="43"/>
      <c r="I1744" s="115" t="str">
        <f t="shared" ca="1" si="284"/>
        <v>.</v>
      </c>
      <c r="J1744" s="40" t="s">
        <v>252</v>
      </c>
      <c r="K1744" s="40" t="s">
        <v>1185</v>
      </c>
      <c r="L1744" s="40" t="s">
        <v>6939</v>
      </c>
      <c r="M1744" s="40" t="s">
        <v>1486</v>
      </c>
      <c r="N1744" s="47">
        <v>15</v>
      </c>
      <c r="O1744" s="47">
        <v>1985</v>
      </c>
      <c r="P1744" s="47">
        <v>1</v>
      </c>
      <c r="Q1744" s="40" t="s">
        <v>2193</v>
      </c>
      <c r="R1744" s="40" t="s">
        <v>2317</v>
      </c>
      <c r="S1744" s="48" t="s">
        <v>862</v>
      </c>
      <c r="T1744" s="48"/>
      <c r="U1744" s="31">
        <f t="shared" ca="1" si="283"/>
        <v>715</v>
      </c>
      <c r="V1744" s="45" t="str">
        <f t="shared" si="274"/>
        <v>抄録（大会/東 第15回 1985/1、立教大）</v>
      </c>
      <c r="W1744" s="51"/>
      <c r="X1744" s="88">
        <v>1734</v>
      </c>
      <c r="Y1744" s="65"/>
      <c r="Z1744" s="46"/>
    </row>
    <row r="1745" spans="1:26" s="12" customFormat="1" ht="13.5" hidden="1" customHeight="1">
      <c r="A1745" s="18">
        <v>48</v>
      </c>
      <c r="B1745" s="15">
        <v>1985</v>
      </c>
      <c r="C1745" s="15">
        <v>3</v>
      </c>
      <c r="D1745" s="18">
        <v>11</v>
      </c>
      <c r="E1745" s="15">
        <v>725</v>
      </c>
      <c r="F1745" s="19" t="s">
        <v>4148</v>
      </c>
      <c r="G1745" s="16" t="s">
        <v>4149</v>
      </c>
      <c r="H1745" s="17"/>
      <c r="I1745" s="115" t="str">
        <f t="shared" ca="1" si="284"/>
        <v>.</v>
      </c>
      <c r="J1745" s="16" t="s">
        <v>2856</v>
      </c>
      <c r="K1745" s="16" t="s">
        <v>1185</v>
      </c>
      <c r="L1745" s="16" t="s">
        <v>2857</v>
      </c>
      <c r="M1745" s="16" t="s">
        <v>183</v>
      </c>
      <c r="N1745" s="15">
        <v>15</v>
      </c>
      <c r="O1745" s="15">
        <v>1985</v>
      </c>
      <c r="P1745" s="15">
        <v>1</v>
      </c>
      <c r="Q1745" s="18" t="s">
        <v>2193</v>
      </c>
      <c r="R1745" s="18" t="s">
        <v>3113</v>
      </c>
      <c r="S1745" s="54" t="s">
        <v>4147</v>
      </c>
      <c r="T1745" s="54"/>
      <c r="U1745" s="69">
        <v>715</v>
      </c>
      <c r="V1745" s="45" t="str">
        <f t="shared" si="274"/>
        <v>片脚・両脚作業が循環機能に及ぼす影響</v>
      </c>
      <c r="W1745" s="70"/>
      <c r="X1745" s="88">
        <v>1735</v>
      </c>
      <c r="Y1745" s="66"/>
      <c r="Z1745" s="16"/>
    </row>
    <row r="1746" spans="1:26" s="12" customFormat="1" ht="13.5" hidden="1" customHeight="1">
      <c r="A1746" s="18">
        <v>48</v>
      </c>
      <c r="B1746" s="15">
        <v>1985</v>
      </c>
      <c r="C1746" s="15">
        <v>3</v>
      </c>
      <c r="D1746" s="18">
        <v>12</v>
      </c>
      <c r="E1746" s="15">
        <v>726</v>
      </c>
      <c r="F1746" s="19" t="s">
        <v>4150</v>
      </c>
      <c r="G1746" s="16" t="s">
        <v>4151</v>
      </c>
      <c r="H1746" s="17"/>
      <c r="I1746" s="115" t="str">
        <f t="shared" ca="1" si="284"/>
        <v>.</v>
      </c>
      <c r="J1746" s="16" t="s">
        <v>2856</v>
      </c>
      <c r="K1746" s="16" t="s">
        <v>1185</v>
      </c>
      <c r="L1746" s="16" t="s">
        <v>2857</v>
      </c>
      <c r="M1746" s="16" t="s">
        <v>183</v>
      </c>
      <c r="N1746" s="15">
        <v>15</v>
      </c>
      <c r="O1746" s="15">
        <v>1985</v>
      </c>
      <c r="P1746" s="15">
        <v>1</v>
      </c>
      <c r="Q1746" s="18" t="s">
        <v>2193</v>
      </c>
      <c r="R1746" s="18" t="s">
        <v>804</v>
      </c>
      <c r="S1746" s="54" t="s">
        <v>4147</v>
      </c>
      <c r="T1746" s="54"/>
      <c r="U1746" s="69">
        <v>715</v>
      </c>
      <c r="V1746" s="45" t="str">
        <f t="shared" si="274"/>
        <v>温熱環境が運動中のヒトの発汗に及ぼす影響</v>
      </c>
      <c r="W1746" s="70"/>
      <c r="X1746" s="88">
        <v>1736</v>
      </c>
      <c r="Y1746" s="66"/>
      <c r="Z1746" s="16"/>
    </row>
    <row r="1747" spans="1:26" s="13" customFormat="1" ht="13.5" hidden="1" customHeight="1">
      <c r="A1747" s="18">
        <v>48</v>
      </c>
      <c r="B1747" s="15">
        <v>1985</v>
      </c>
      <c r="C1747" s="15">
        <v>3</v>
      </c>
      <c r="D1747" s="18">
        <v>12</v>
      </c>
      <c r="E1747" s="15">
        <v>726</v>
      </c>
      <c r="F1747" s="19" t="s">
        <v>4152</v>
      </c>
      <c r="G1747" s="16" t="s">
        <v>4153</v>
      </c>
      <c r="H1747" s="17"/>
      <c r="I1747" s="115" t="str">
        <f t="shared" ca="1" si="284"/>
        <v>.</v>
      </c>
      <c r="J1747" s="16" t="s">
        <v>2856</v>
      </c>
      <c r="K1747" s="16" t="s">
        <v>1185</v>
      </c>
      <c r="L1747" s="16" t="s">
        <v>2857</v>
      </c>
      <c r="M1747" s="16" t="s">
        <v>183</v>
      </c>
      <c r="N1747" s="15">
        <v>15</v>
      </c>
      <c r="O1747" s="15">
        <v>1985</v>
      </c>
      <c r="P1747" s="15">
        <v>1</v>
      </c>
      <c r="Q1747" s="18" t="s">
        <v>2193</v>
      </c>
      <c r="R1747" s="18" t="s">
        <v>804</v>
      </c>
      <c r="S1747" s="54" t="s">
        <v>4147</v>
      </c>
      <c r="T1747" s="54"/>
      <c r="U1747" s="69">
        <v>715</v>
      </c>
      <c r="V1747" s="45" t="str">
        <f t="shared" si="274"/>
        <v>運針動作の二次元モデル</v>
      </c>
      <c r="W1747" s="70"/>
      <c r="X1747" s="88">
        <v>1737</v>
      </c>
      <c r="Y1747" s="66"/>
      <c r="Z1747" s="16"/>
    </row>
    <row r="1748" spans="1:26" s="13" customFormat="1" ht="13.5" hidden="1" customHeight="1">
      <c r="A1748" s="18">
        <v>48</v>
      </c>
      <c r="B1748" s="15">
        <v>1985</v>
      </c>
      <c r="C1748" s="15">
        <v>3</v>
      </c>
      <c r="D1748" s="18">
        <v>12</v>
      </c>
      <c r="E1748" s="15">
        <v>726</v>
      </c>
      <c r="F1748" s="19" t="s">
        <v>4154</v>
      </c>
      <c r="G1748" s="16" t="s">
        <v>4155</v>
      </c>
      <c r="H1748" s="17"/>
      <c r="I1748" s="115" t="str">
        <f t="shared" ca="1" si="284"/>
        <v>.</v>
      </c>
      <c r="J1748" s="16" t="s">
        <v>2856</v>
      </c>
      <c r="K1748" s="16" t="s">
        <v>1185</v>
      </c>
      <c r="L1748" s="16" t="s">
        <v>2857</v>
      </c>
      <c r="M1748" s="16" t="s">
        <v>183</v>
      </c>
      <c r="N1748" s="15">
        <v>15</v>
      </c>
      <c r="O1748" s="15">
        <v>1985</v>
      </c>
      <c r="P1748" s="15">
        <v>1</v>
      </c>
      <c r="Q1748" s="18" t="s">
        <v>2193</v>
      </c>
      <c r="R1748" s="18" t="s">
        <v>804</v>
      </c>
      <c r="S1748" s="54" t="s">
        <v>4147</v>
      </c>
      <c r="T1748" s="54"/>
      <c r="U1748" s="69">
        <v>715</v>
      </c>
      <c r="V1748" s="45" t="str">
        <f t="shared" si="274"/>
        <v>ラット大腿骨の部位別にみた強制走行運動負荷の影響</v>
      </c>
      <c r="W1748" s="70"/>
      <c r="X1748" s="88">
        <v>1738</v>
      </c>
      <c r="Y1748" s="66"/>
      <c r="Z1748" s="16"/>
    </row>
    <row r="1749" spans="1:26" s="13" customFormat="1" ht="13.5" hidden="1" customHeight="1">
      <c r="A1749" s="18">
        <v>48</v>
      </c>
      <c r="B1749" s="15">
        <v>1985</v>
      </c>
      <c r="C1749" s="15">
        <v>3</v>
      </c>
      <c r="D1749" s="18">
        <v>13</v>
      </c>
      <c r="E1749" s="15">
        <v>727</v>
      </c>
      <c r="F1749" s="19" t="s">
        <v>4156</v>
      </c>
      <c r="G1749" s="16" t="s">
        <v>4157</v>
      </c>
      <c r="H1749" s="17"/>
      <c r="I1749" s="115" t="str">
        <f t="shared" ca="1" si="284"/>
        <v>.</v>
      </c>
      <c r="J1749" s="16" t="s">
        <v>2856</v>
      </c>
      <c r="K1749" s="16" t="s">
        <v>1185</v>
      </c>
      <c r="L1749" s="16" t="s">
        <v>2857</v>
      </c>
      <c r="M1749" s="16" t="s">
        <v>183</v>
      </c>
      <c r="N1749" s="15">
        <v>15</v>
      </c>
      <c r="O1749" s="15">
        <v>1985</v>
      </c>
      <c r="P1749" s="15">
        <v>1</v>
      </c>
      <c r="Q1749" s="18" t="s">
        <v>2193</v>
      </c>
      <c r="R1749" s="18" t="s">
        <v>804</v>
      </c>
      <c r="S1749" s="54" t="s">
        <v>4147</v>
      </c>
      <c r="T1749" s="54"/>
      <c r="U1749" s="69">
        <v>715</v>
      </c>
      <c r="V1749" s="45" t="str">
        <f t="shared" si="274"/>
        <v>某核燃料開発事業所の喫煙実態</v>
      </c>
      <c r="W1749" s="70"/>
      <c r="X1749" s="88">
        <v>1739</v>
      </c>
      <c r="Y1749" s="66"/>
      <c r="Z1749" s="16"/>
    </row>
    <row r="1750" spans="1:26" s="13" customFormat="1" ht="13.5" hidden="1" customHeight="1">
      <c r="A1750" s="18">
        <v>48</v>
      </c>
      <c r="B1750" s="15">
        <v>1985</v>
      </c>
      <c r="C1750" s="15">
        <v>3</v>
      </c>
      <c r="D1750" s="18">
        <v>13</v>
      </c>
      <c r="E1750" s="15">
        <v>727</v>
      </c>
      <c r="F1750" s="19" t="s">
        <v>4158</v>
      </c>
      <c r="G1750" s="16" t="s">
        <v>4159</v>
      </c>
      <c r="H1750" s="17"/>
      <c r="I1750" s="115" t="str">
        <f t="shared" ca="1" si="284"/>
        <v>.</v>
      </c>
      <c r="J1750" s="16" t="s">
        <v>2856</v>
      </c>
      <c r="K1750" s="16" t="s">
        <v>1185</v>
      </c>
      <c r="L1750" s="16" t="s">
        <v>2857</v>
      </c>
      <c r="M1750" s="16" t="s">
        <v>183</v>
      </c>
      <c r="N1750" s="15">
        <v>15</v>
      </c>
      <c r="O1750" s="15">
        <v>1985</v>
      </c>
      <c r="P1750" s="15">
        <v>1</v>
      </c>
      <c r="Q1750" s="18" t="s">
        <v>2193</v>
      </c>
      <c r="R1750" s="18" t="s">
        <v>804</v>
      </c>
      <c r="S1750" s="54" t="s">
        <v>4147</v>
      </c>
      <c r="T1750" s="54"/>
      <c r="U1750" s="69">
        <v>715</v>
      </c>
      <c r="V1750" s="45" t="str">
        <f t="shared" si="274"/>
        <v>外来患者の待ち合い室における行動調査の試み</v>
      </c>
      <c r="W1750" s="70"/>
      <c r="X1750" s="88">
        <v>1740</v>
      </c>
      <c r="Y1750" s="66"/>
      <c r="Z1750" s="16"/>
    </row>
    <row r="1751" spans="1:26" s="13" customFormat="1" ht="13.5" hidden="1" customHeight="1">
      <c r="A1751" s="18">
        <v>48</v>
      </c>
      <c r="B1751" s="15">
        <v>1985</v>
      </c>
      <c r="C1751" s="15">
        <v>3</v>
      </c>
      <c r="D1751" s="18">
        <v>13</v>
      </c>
      <c r="E1751" s="15">
        <v>727</v>
      </c>
      <c r="F1751" s="19" t="s">
        <v>4160</v>
      </c>
      <c r="G1751" s="16" t="s">
        <v>4058</v>
      </c>
      <c r="H1751" s="17"/>
      <c r="I1751" s="115" t="str">
        <f t="shared" ca="1" si="284"/>
        <v>.</v>
      </c>
      <c r="J1751" s="16" t="s">
        <v>2856</v>
      </c>
      <c r="K1751" s="16" t="s">
        <v>1185</v>
      </c>
      <c r="L1751" s="16" t="s">
        <v>2857</v>
      </c>
      <c r="M1751" s="16" t="s">
        <v>183</v>
      </c>
      <c r="N1751" s="15">
        <v>15</v>
      </c>
      <c r="O1751" s="15">
        <v>1985</v>
      </c>
      <c r="P1751" s="15">
        <v>1</v>
      </c>
      <c r="Q1751" s="18" t="s">
        <v>2193</v>
      </c>
      <c r="R1751" s="18" t="s">
        <v>804</v>
      </c>
      <c r="S1751" s="54" t="s">
        <v>4147</v>
      </c>
      <c r="T1751" s="54"/>
      <c r="U1751" s="69">
        <v>715</v>
      </c>
      <c r="V1751" s="45" t="str">
        <f t="shared" si="274"/>
        <v>人間の空間行動に関する研究−相互交渉における最適空間配置についての検討−</v>
      </c>
      <c r="W1751" s="70"/>
      <c r="X1751" s="88">
        <v>1741</v>
      </c>
      <c r="Y1751" s="66"/>
      <c r="Z1751" s="16"/>
    </row>
    <row r="1752" spans="1:26" s="13" customFormat="1" ht="13.5" hidden="1" customHeight="1">
      <c r="A1752" s="18">
        <v>48</v>
      </c>
      <c r="B1752" s="15">
        <v>1985</v>
      </c>
      <c r="C1752" s="15">
        <v>3</v>
      </c>
      <c r="D1752" s="18">
        <v>14</v>
      </c>
      <c r="E1752" s="15">
        <v>728</v>
      </c>
      <c r="F1752" s="19" t="s">
        <v>4161</v>
      </c>
      <c r="G1752" s="16" t="s">
        <v>3730</v>
      </c>
      <c r="H1752" s="17"/>
      <c r="I1752" s="115" t="str">
        <f t="shared" ca="1" si="284"/>
        <v>.</v>
      </c>
      <c r="J1752" s="16" t="s">
        <v>2856</v>
      </c>
      <c r="K1752" s="16" t="s">
        <v>1185</v>
      </c>
      <c r="L1752" s="16" t="s">
        <v>2857</v>
      </c>
      <c r="M1752" s="16" t="s">
        <v>183</v>
      </c>
      <c r="N1752" s="15">
        <v>15</v>
      </c>
      <c r="O1752" s="15">
        <v>1985</v>
      </c>
      <c r="P1752" s="15">
        <v>1</v>
      </c>
      <c r="Q1752" s="18" t="s">
        <v>2193</v>
      </c>
      <c r="R1752" s="18" t="s">
        <v>804</v>
      </c>
      <c r="S1752" s="54" t="s">
        <v>4147</v>
      </c>
      <c r="T1752" s="54"/>
      <c r="U1752" s="69">
        <v>715</v>
      </c>
      <c r="V1752" s="45" t="str">
        <f t="shared" si="274"/>
        <v>南極越冬隊におけるコミュニケーションについての考察</v>
      </c>
      <c r="W1752" s="70"/>
      <c r="X1752" s="88">
        <v>1742</v>
      </c>
      <c r="Y1752" s="66"/>
      <c r="Z1752" s="16"/>
    </row>
    <row r="1753" spans="1:26" s="13" customFormat="1" ht="13.5" hidden="1" customHeight="1">
      <c r="A1753" s="18">
        <v>48</v>
      </c>
      <c r="B1753" s="15">
        <v>1985</v>
      </c>
      <c r="C1753" s="15">
        <v>3</v>
      </c>
      <c r="D1753" s="18">
        <v>14</v>
      </c>
      <c r="E1753" s="15">
        <v>728</v>
      </c>
      <c r="F1753" s="19" t="s">
        <v>4162</v>
      </c>
      <c r="G1753" s="16" t="s">
        <v>4163</v>
      </c>
      <c r="H1753" s="17"/>
      <c r="I1753" s="115" t="str">
        <f t="shared" ca="1" si="284"/>
        <v>.</v>
      </c>
      <c r="J1753" s="16" t="s">
        <v>2856</v>
      </c>
      <c r="K1753" s="16" t="s">
        <v>1185</v>
      </c>
      <c r="L1753" s="16" t="s">
        <v>2857</v>
      </c>
      <c r="M1753" s="16" t="s">
        <v>183</v>
      </c>
      <c r="N1753" s="15">
        <v>15</v>
      </c>
      <c r="O1753" s="15">
        <v>1985</v>
      </c>
      <c r="P1753" s="15">
        <v>1</v>
      </c>
      <c r="Q1753" s="18" t="s">
        <v>2193</v>
      </c>
      <c r="R1753" s="18" t="s">
        <v>804</v>
      </c>
      <c r="S1753" s="54" t="s">
        <v>4147</v>
      </c>
      <c r="T1753" s="54"/>
      <c r="U1753" s="69">
        <v>715</v>
      </c>
      <c r="V1753" s="45" t="str">
        <f t="shared" si="274"/>
        <v>幼児における座位拘束姿勢保持中の自発的動作</v>
      </c>
      <c r="W1753" s="70"/>
      <c r="X1753" s="88">
        <v>1743</v>
      </c>
      <c r="Y1753" s="66"/>
      <c r="Z1753" s="16"/>
    </row>
    <row r="1754" spans="1:26" s="13" customFormat="1" ht="13.5" hidden="1" customHeight="1">
      <c r="A1754" s="18">
        <v>48</v>
      </c>
      <c r="B1754" s="15">
        <v>1985</v>
      </c>
      <c r="C1754" s="15">
        <v>3</v>
      </c>
      <c r="D1754" s="18">
        <v>15</v>
      </c>
      <c r="E1754" s="15">
        <v>729</v>
      </c>
      <c r="F1754" s="19" t="s">
        <v>4164</v>
      </c>
      <c r="G1754" s="16" t="s">
        <v>4165</v>
      </c>
      <c r="H1754" s="17"/>
      <c r="I1754" s="115" t="str">
        <f t="shared" ca="1" si="284"/>
        <v>.</v>
      </c>
      <c r="J1754" s="16" t="s">
        <v>2856</v>
      </c>
      <c r="K1754" s="16" t="s">
        <v>1185</v>
      </c>
      <c r="L1754" s="16" t="s">
        <v>2857</v>
      </c>
      <c r="M1754" s="16" t="s">
        <v>183</v>
      </c>
      <c r="N1754" s="15">
        <v>15</v>
      </c>
      <c r="O1754" s="15">
        <v>1985</v>
      </c>
      <c r="P1754" s="15">
        <v>1</v>
      </c>
      <c r="Q1754" s="18" t="s">
        <v>2193</v>
      </c>
      <c r="R1754" s="18" t="s">
        <v>804</v>
      </c>
      <c r="S1754" s="54" t="s">
        <v>4147</v>
      </c>
      <c r="T1754" s="54"/>
      <c r="U1754" s="69">
        <v>715</v>
      </c>
      <c r="V1754" s="45" t="str">
        <f t="shared" si="274"/>
        <v>視覚障害児の動的平衡能</v>
      </c>
      <c r="W1754" s="70"/>
      <c r="X1754" s="88">
        <v>1744</v>
      </c>
      <c r="Y1754" s="66"/>
      <c r="Z1754" s="16"/>
    </row>
    <row r="1755" spans="1:26" s="13" customFormat="1" ht="13.5" hidden="1" customHeight="1">
      <c r="A1755" s="18">
        <v>48</v>
      </c>
      <c r="B1755" s="15">
        <v>1985</v>
      </c>
      <c r="C1755" s="15">
        <v>3</v>
      </c>
      <c r="D1755" s="18">
        <v>15</v>
      </c>
      <c r="E1755" s="15">
        <v>729</v>
      </c>
      <c r="F1755" s="19" t="s">
        <v>4166</v>
      </c>
      <c r="G1755" s="16" t="s">
        <v>4167</v>
      </c>
      <c r="H1755" s="17"/>
      <c r="I1755" s="115" t="str">
        <f t="shared" ca="1" si="284"/>
        <v>.</v>
      </c>
      <c r="J1755" s="16" t="s">
        <v>2856</v>
      </c>
      <c r="K1755" s="16" t="s">
        <v>1185</v>
      </c>
      <c r="L1755" s="16" t="s">
        <v>2857</v>
      </c>
      <c r="M1755" s="16" t="s">
        <v>183</v>
      </c>
      <c r="N1755" s="15">
        <v>15</v>
      </c>
      <c r="O1755" s="15">
        <v>1985</v>
      </c>
      <c r="P1755" s="15">
        <v>1</v>
      </c>
      <c r="Q1755" s="18" t="s">
        <v>2193</v>
      </c>
      <c r="R1755" s="18" t="s">
        <v>804</v>
      </c>
      <c r="S1755" s="54" t="s">
        <v>4147</v>
      </c>
      <c r="T1755" s="54"/>
      <c r="U1755" s="69">
        <v>715</v>
      </c>
      <c r="V1755" s="45" t="str">
        <f t="shared" si="274"/>
        <v>車椅子と作業姿勢</v>
      </c>
      <c r="W1755" s="70"/>
      <c r="X1755" s="88">
        <v>1745</v>
      </c>
      <c r="Y1755" s="66"/>
      <c r="Z1755" s="16"/>
    </row>
    <row r="1756" spans="1:26" s="13" customFormat="1" ht="13.5" hidden="1" customHeight="1">
      <c r="A1756" s="18">
        <v>48</v>
      </c>
      <c r="B1756" s="15">
        <v>1985</v>
      </c>
      <c r="C1756" s="15">
        <v>3</v>
      </c>
      <c r="D1756" s="18">
        <v>15</v>
      </c>
      <c r="E1756" s="15">
        <v>729</v>
      </c>
      <c r="F1756" s="19" t="s">
        <v>4168</v>
      </c>
      <c r="G1756" s="16" t="s">
        <v>4169</v>
      </c>
      <c r="H1756" s="17"/>
      <c r="I1756" s="115" t="str">
        <f t="shared" ca="1" si="284"/>
        <v>.</v>
      </c>
      <c r="J1756" s="16" t="s">
        <v>2856</v>
      </c>
      <c r="K1756" s="16" t="s">
        <v>1185</v>
      </c>
      <c r="L1756" s="16" t="s">
        <v>2857</v>
      </c>
      <c r="M1756" s="16" t="s">
        <v>183</v>
      </c>
      <c r="N1756" s="15">
        <v>15</v>
      </c>
      <c r="O1756" s="15">
        <v>1985</v>
      </c>
      <c r="P1756" s="15">
        <v>1</v>
      </c>
      <c r="Q1756" s="18" t="s">
        <v>2193</v>
      </c>
      <c r="R1756" s="18" t="s">
        <v>804</v>
      </c>
      <c r="S1756" s="54" t="s">
        <v>4147</v>
      </c>
      <c r="T1756" s="54"/>
      <c r="U1756" s="69">
        <v>715</v>
      </c>
      <c r="V1756" s="45" t="str">
        <f t="shared" si="274"/>
        <v>重症心身障害児施設入所児の行動観察</v>
      </c>
      <c r="W1756" s="70"/>
      <c r="X1756" s="88">
        <v>1746</v>
      </c>
      <c r="Y1756" s="66"/>
      <c r="Z1756" s="16"/>
    </row>
    <row r="1757" spans="1:26" s="13" customFormat="1" ht="13.5" hidden="1" customHeight="1">
      <c r="A1757" s="18">
        <v>48</v>
      </c>
      <c r="B1757" s="15">
        <v>1985</v>
      </c>
      <c r="C1757" s="15">
        <v>3</v>
      </c>
      <c r="D1757" s="18">
        <v>16</v>
      </c>
      <c r="E1757" s="15">
        <v>730</v>
      </c>
      <c r="F1757" s="19" t="s">
        <v>4170</v>
      </c>
      <c r="G1757" s="16" t="s">
        <v>4171</v>
      </c>
      <c r="H1757" s="17"/>
      <c r="I1757" s="115" t="str">
        <f t="shared" ca="1" si="284"/>
        <v>.</v>
      </c>
      <c r="J1757" s="16" t="s">
        <v>2856</v>
      </c>
      <c r="K1757" s="16" t="s">
        <v>1185</v>
      </c>
      <c r="L1757" s="16" t="s">
        <v>2857</v>
      </c>
      <c r="M1757" s="16" t="s">
        <v>183</v>
      </c>
      <c r="N1757" s="15">
        <v>15</v>
      </c>
      <c r="O1757" s="15">
        <v>1985</v>
      </c>
      <c r="P1757" s="15">
        <v>1</v>
      </c>
      <c r="Q1757" s="18" t="s">
        <v>2193</v>
      </c>
      <c r="R1757" s="18" t="s">
        <v>804</v>
      </c>
      <c r="S1757" s="54" t="s">
        <v>4147</v>
      </c>
      <c r="T1757" s="54"/>
      <c r="U1757" s="69">
        <v>715</v>
      </c>
      <c r="V1757" s="45" t="str">
        <f t="shared" si="274"/>
        <v>高齢者用入浴システムの検討</v>
      </c>
      <c r="W1757" s="70"/>
      <c r="X1757" s="88">
        <v>1747</v>
      </c>
      <c r="Y1757" s="66"/>
      <c r="Z1757" s="16"/>
    </row>
    <row r="1758" spans="1:26" s="13" customFormat="1" ht="13.5" hidden="1" customHeight="1">
      <c r="A1758" s="18">
        <v>48</v>
      </c>
      <c r="B1758" s="15">
        <v>1985</v>
      </c>
      <c r="C1758" s="15">
        <v>3</v>
      </c>
      <c r="D1758" s="18">
        <v>16</v>
      </c>
      <c r="E1758" s="15">
        <v>730</v>
      </c>
      <c r="F1758" s="19" t="s">
        <v>4172</v>
      </c>
      <c r="G1758" s="16" t="s">
        <v>4056</v>
      </c>
      <c r="H1758" s="17"/>
      <c r="I1758" s="115" t="str">
        <f t="shared" ca="1" si="284"/>
        <v>.</v>
      </c>
      <c r="J1758" s="16" t="s">
        <v>2856</v>
      </c>
      <c r="K1758" s="16" t="s">
        <v>1185</v>
      </c>
      <c r="L1758" s="16" t="s">
        <v>2857</v>
      </c>
      <c r="M1758" s="16" t="s">
        <v>183</v>
      </c>
      <c r="N1758" s="15">
        <v>15</v>
      </c>
      <c r="O1758" s="15">
        <v>1985</v>
      </c>
      <c r="P1758" s="15">
        <v>1</v>
      </c>
      <c r="Q1758" s="18" t="s">
        <v>2193</v>
      </c>
      <c r="R1758" s="18" t="s">
        <v>804</v>
      </c>
      <c r="S1758" s="54" t="s">
        <v>4147</v>
      </c>
      <c r="T1758" s="54"/>
      <c r="U1758" s="69">
        <v>715</v>
      </c>
      <c r="V1758" s="45" t="str">
        <f t="shared" si="274"/>
        <v>階段ノンスリップの有効性の検討</v>
      </c>
      <c r="W1758" s="70"/>
      <c r="X1758" s="88">
        <v>1748</v>
      </c>
      <c r="Y1758" s="66"/>
      <c r="Z1758" s="16"/>
    </row>
    <row r="1759" spans="1:26" s="13" customFormat="1" ht="13.5" hidden="1" customHeight="1">
      <c r="A1759" s="18">
        <v>48</v>
      </c>
      <c r="B1759" s="15">
        <v>1985</v>
      </c>
      <c r="C1759" s="15">
        <v>3</v>
      </c>
      <c r="D1759" s="18">
        <v>16</v>
      </c>
      <c r="E1759" s="15">
        <v>730</v>
      </c>
      <c r="F1759" s="19" t="s">
        <v>4173</v>
      </c>
      <c r="G1759" s="16" t="s">
        <v>4174</v>
      </c>
      <c r="H1759" s="17"/>
      <c r="I1759" s="115" t="str">
        <f t="shared" ca="1" si="284"/>
        <v>.</v>
      </c>
      <c r="J1759" s="16" t="s">
        <v>2856</v>
      </c>
      <c r="K1759" s="16" t="s">
        <v>1185</v>
      </c>
      <c r="L1759" s="16" t="s">
        <v>2857</v>
      </c>
      <c r="M1759" s="16" t="s">
        <v>183</v>
      </c>
      <c r="N1759" s="15">
        <v>15</v>
      </c>
      <c r="O1759" s="15">
        <v>1985</v>
      </c>
      <c r="P1759" s="15">
        <v>1</v>
      </c>
      <c r="Q1759" s="18" t="s">
        <v>2193</v>
      </c>
      <c r="R1759" s="18" t="s">
        <v>804</v>
      </c>
      <c r="S1759" s="54" t="s">
        <v>4147</v>
      </c>
      <c r="T1759" s="54"/>
      <c r="U1759" s="69">
        <v>715</v>
      </c>
      <c r="V1759" s="45" t="str">
        <f t="shared" ref="V1759:V1820" si="285">$H1759&amp;$F1759</f>
        <v>漁船員の海中転落事故−まぐろ漁船について−</v>
      </c>
      <c r="W1759" s="70"/>
      <c r="X1759" s="88">
        <v>1749</v>
      </c>
      <c r="Y1759" s="66"/>
      <c r="Z1759" s="16"/>
    </row>
    <row r="1760" spans="1:26" ht="13.5" hidden="1" customHeight="1">
      <c r="A1760" s="29">
        <f t="shared" ref="A1760:A1804" ca="1" si="286">IF(LEN($J1760)&gt;0,IF($J1760="●",K1760,OFFSET(A1760,IF(LEN(OFFSET(A1760,-1,0))&gt;=1,-1,-2),0)),"")</f>
        <v>48</v>
      </c>
      <c r="B1760" s="56">
        <f t="shared" ref="B1760:B1804" ca="1" si="287">IF(LEN($J1760)&gt;0,IF($J1760="●",N1760,OFFSET(B1760,IF(LEN(OFFSET(B1760,-1,0))&gt;=1,-1,-2),0)),"")</f>
        <v>1985</v>
      </c>
      <c r="C1760" s="56">
        <f t="shared" ref="C1760:C1804" ca="1" si="288">IF(LEN($J1760)&gt;0,IF($J1760="●",O1760,OFFSET(C1760,IF(LEN(OFFSET(C1760,-1,0))&gt;=1,-1,-2),0)),"")</f>
        <v>3</v>
      </c>
      <c r="D1760" s="28">
        <v>17</v>
      </c>
      <c r="E1760" s="32">
        <f t="shared" ref="E1760:E1804" ca="1" si="289">IF(LEN($J1760)&gt;0,IF($J1760="●",U1760,IF(LEN(D1760)&gt;0,U1760+D1760-1,"")),"")</f>
        <v>731</v>
      </c>
      <c r="F1760" s="28" t="str">
        <f>IF(RIGHT(L1760,1)=$W$24,"",M1760&amp;$W$25)&amp;J1760&amp;$W$22&amp;K1760&amp;IF(AND(LEN(N1760)&gt;0,LEN(N1760)&lt;4)," 第"&amp;N1760&amp;$W$21,N1760)&amp;$W$23&amp;O1760&amp;"/"&amp;P1760&amp;IF(RIGHT(L1760,1)=$W$24,"/"&amp;Q1760,"")&amp;"、"&amp;S1760&amp;"、"&amp;R1760&amp;IF(LEN(H1760)&gt;0,$W$27&amp;H1760,"")&amp;IF(RIGHT(L1760,1)=$W$24,"",$W$26)</f>
        <v>研修・催事．秋季　1984/11/10、音丸耕堂・音丸馦先生作業場、東京都/漆塗りのスキルの獲得と伝承</v>
      </c>
      <c r="G1760" s="40" t="s">
        <v>2335</v>
      </c>
      <c r="H1760" s="43" t="s">
        <v>6952</v>
      </c>
      <c r="I1760" s="115" t="str">
        <f t="shared" ca="1" si="284"/>
        <v>.</v>
      </c>
      <c r="J1760" s="40" t="s">
        <v>7780</v>
      </c>
      <c r="K1760" s="40" t="s">
        <v>1001</v>
      </c>
      <c r="L1760" s="40" t="s">
        <v>7012</v>
      </c>
      <c r="M1760" s="40" t="s">
        <v>7616</v>
      </c>
      <c r="N1760" s="47"/>
      <c r="O1760" s="47">
        <v>1984</v>
      </c>
      <c r="P1760" s="47">
        <v>11</v>
      </c>
      <c r="Q1760" s="40" t="s">
        <v>495</v>
      </c>
      <c r="R1760" s="40" t="s">
        <v>2317</v>
      </c>
      <c r="S1760" s="48" t="s">
        <v>2680</v>
      </c>
      <c r="T1760" s="48"/>
      <c r="U1760" s="31">
        <f t="shared" ref="U1760:U1804" ca="1" si="290">IF(LEN($J1760)&gt;0,IF($J1760="●",Q1760,OFFSET(U1760,IF(LEN(OFFSET(U1760,-1,0))&gt;=1,-1,-2),0)),"")</f>
        <v>715</v>
      </c>
      <c r="V1760" s="45" t="str">
        <f t="shared" si="285"/>
        <v>漆塗りのスキルの獲得と伝承研修・催事．秋季　1984/11/10、音丸耕堂・音丸馦先生作業場、東京都/漆塗りのスキルの獲得と伝承</v>
      </c>
      <c r="W1760" s="51"/>
      <c r="X1760" s="88">
        <v>1750</v>
      </c>
      <c r="Y1760" s="65"/>
      <c r="Z1760" s="46"/>
    </row>
    <row r="1761" spans="1:26" ht="13.5" hidden="1" customHeight="1">
      <c r="A1761" s="29">
        <f t="shared" ca="1" si="286"/>
        <v>48</v>
      </c>
      <c r="B1761" s="56">
        <f t="shared" ca="1" si="287"/>
        <v>1985</v>
      </c>
      <c r="C1761" s="56">
        <f t="shared" ca="1" si="288"/>
        <v>3</v>
      </c>
      <c r="D1761" s="28">
        <v>18</v>
      </c>
      <c r="E1761" s="32">
        <f t="shared" ca="1" si="289"/>
        <v>732</v>
      </c>
      <c r="F1761" s="28" t="str">
        <f>"J.H.E.（Vol."&amp;N1761&amp;" No."&amp;O1761&amp;", "&amp;P1761&amp;"/"&amp;Q1761&amp;"）"</f>
        <v>J.H.E.（Vol.12 No.2, 1983/12）</v>
      </c>
      <c r="G1761" s="40"/>
      <c r="H1761" s="43"/>
      <c r="I1761" s="115" t="str">
        <f t="shared" ca="1" si="284"/>
        <v>.</v>
      </c>
      <c r="J1761" s="40" t="s">
        <v>7111</v>
      </c>
      <c r="K1761" s="40" t="s">
        <v>1199</v>
      </c>
      <c r="L1761" s="40" t="s">
        <v>1921</v>
      </c>
      <c r="M1761" s="40" t="s">
        <v>7108</v>
      </c>
      <c r="N1761" s="47">
        <v>12</v>
      </c>
      <c r="O1761" s="47">
        <v>2</v>
      </c>
      <c r="P1761" s="47">
        <v>1983</v>
      </c>
      <c r="Q1761" s="40" t="s">
        <v>1330</v>
      </c>
      <c r="R1761" s="40"/>
      <c r="S1761" s="48"/>
      <c r="T1761" s="48"/>
      <c r="U1761" s="31">
        <f t="shared" ca="1" si="290"/>
        <v>715</v>
      </c>
      <c r="V1761" s="45" t="str">
        <f t="shared" si="285"/>
        <v>J.H.E.（Vol.12 No.2, 1983/12）</v>
      </c>
      <c r="W1761" s="51"/>
      <c r="X1761" s="88">
        <v>1751</v>
      </c>
      <c r="Y1761" s="65"/>
      <c r="Z1761" s="46"/>
    </row>
    <row r="1762" spans="1:26" ht="13.5" hidden="1" customHeight="1">
      <c r="A1762" s="29">
        <f t="shared" ca="1" si="286"/>
        <v>48</v>
      </c>
      <c r="B1762" s="56">
        <f t="shared" ca="1" si="287"/>
        <v>1985</v>
      </c>
      <c r="C1762" s="56">
        <f t="shared" ca="1" si="288"/>
        <v>3</v>
      </c>
      <c r="D1762" s="28">
        <v>20</v>
      </c>
      <c r="E1762" s="32">
        <f t="shared" ca="1" si="289"/>
        <v>734</v>
      </c>
      <c r="F1762" s="40" t="s">
        <v>1372</v>
      </c>
      <c r="G1762" s="40"/>
      <c r="H1762" s="43"/>
      <c r="I1762" s="115" t="str">
        <f t="shared" ca="1" si="284"/>
        <v>.</v>
      </c>
      <c r="J1762" s="40" t="s">
        <v>1700</v>
      </c>
      <c r="K1762" s="40" t="s">
        <v>1372</v>
      </c>
      <c r="L1762" s="43"/>
      <c r="M1762" s="40"/>
      <c r="N1762" s="47"/>
      <c r="O1762" s="47"/>
      <c r="P1762" s="47"/>
      <c r="Q1762" s="40"/>
      <c r="R1762" s="40"/>
      <c r="S1762" s="48"/>
      <c r="T1762" s="48"/>
      <c r="U1762" s="31">
        <f t="shared" ca="1" si="290"/>
        <v>715</v>
      </c>
      <c r="V1762" s="45" t="str">
        <f t="shared" si="285"/>
        <v>働態ミニ情報</v>
      </c>
      <c r="W1762" s="51"/>
      <c r="X1762" s="88">
        <v>1752</v>
      </c>
      <c r="Y1762" s="65"/>
      <c r="Z1762" s="46"/>
    </row>
    <row r="1763" spans="1:26" ht="13.5" hidden="1" customHeight="1">
      <c r="A1763" s="29">
        <f t="shared" ca="1" si="286"/>
        <v>48</v>
      </c>
      <c r="B1763" s="56">
        <f t="shared" ca="1" si="287"/>
        <v>1985</v>
      </c>
      <c r="C1763" s="56">
        <f t="shared" ca="1" si="288"/>
        <v>3</v>
      </c>
      <c r="D1763" s="28">
        <v>20</v>
      </c>
      <c r="E1763" s="32">
        <f t="shared" ca="1" si="289"/>
        <v>734</v>
      </c>
      <c r="F1763" s="40" t="s">
        <v>856</v>
      </c>
      <c r="G1763" s="40"/>
      <c r="H1763" s="43"/>
      <c r="I1763" s="115" t="str">
        <f t="shared" ca="1" si="284"/>
        <v>.</v>
      </c>
      <c r="J1763" s="40" t="s">
        <v>1700</v>
      </c>
      <c r="K1763" s="40" t="s">
        <v>1701</v>
      </c>
      <c r="L1763" s="43"/>
      <c r="M1763" s="40"/>
      <c r="N1763" s="47"/>
      <c r="O1763" s="47"/>
      <c r="P1763" s="47"/>
      <c r="Q1763" s="40"/>
      <c r="R1763" s="40"/>
      <c r="S1763" s="48"/>
      <c r="T1763" s="48"/>
      <c r="U1763" s="31">
        <f t="shared" ca="1" si="290"/>
        <v>715</v>
      </c>
      <c r="V1763" s="45" t="str">
        <f t="shared" si="285"/>
        <v>Primate Morphophysiology: Locomotor Analyses and Human Bipedalism., Shiro Kondo Ed.、東大出版会、1985</v>
      </c>
      <c r="W1763" s="51"/>
      <c r="X1763" s="88">
        <v>1753</v>
      </c>
      <c r="Y1763" s="65"/>
      <c r="Z1763" s="46"/>
    </row>
    <row r="1764" spans="1:26" ht="13.5" hidden="1" customHeight="1">
      <c r="A1764" s="29">
        <f t="shared" ca="1" si="286"/>
        <v>48</v>
      </c>
      <c r="B1764" s="56">
        <f t="shared" ca="1" si="287"/>
        <v>1985</v>
      </c>
      <c r="C1764" s="56">
        <f t="shared" ca="1" si="288"/>
        <v>3</v>
      </c>
      <c r="D1764" s="28">
        <v>20</v>
      </c>
      <c r="E1764" s="32">
        <f t="shared" ca="1" si="289"/>
        <v>734</v>
      </c>
      <c r="F1764" s="40" t="s">
        <v>857</v>
      </c>
      <c r="G1764" s="40"/>
      <c r="H1764" s="43"/>
      <c r="I1764" s="115" t="str">
        <f t="shared" ca="1" si="284"/>
        <v>.</v>
      </c>
      <c r="J1764" s="40" t="s">
        <v>7110</v>
      </c>
      <c r="K1764" s="40" t="s">
        <v>7768</v>
      </c>
      <c r="L1764" s="40" t="s">
        <v>7770</v>
      </c>
      <c r="M1764" s="40"/>
      <c r="N1764" s="47"/>
      <c r="O1764" s="47"/>
      <c r="P1764" s="47"/>
      <c r="Q1764" s="40"/>
      <c r="R1764" s="40"/>
      <c r="S1764" s="48"/>
      <c r="T1764" s="48"/>
      <c r="U1764" s="31">
        <f t="shared" ca="1" si="290"/>
        <v>715</v>
      </c>
      <c r="V1764" s="45" t="str">
        <f t="shared" si="285"/>
        <v>西日本地方会だより</v>
      </c>
      <c r="W1764" s="51"/>
      <c r="X1764" s="88">
        <v>1754</v>
      </c>
      <c r="Y1764" s="65"/>
      <c r="Z1764" s="46"/>
    </row>
    <row r="1765" spans="1:26" ht="13.5" hidden="1" customHeight="1">
      <c r="A1765" s="29">
        <f t="shared" ca="1" si="286"/>
        <v>48</v>
      </c>
      <c r="B1765" s="56">
        <f t="shared" ca="1" si="287"/>
        <v>1985</v>
      </c>
      <c r="C1765" s="56">
        <f t="shared" ca="1" si="288"/>
        <v>3</v>
      </c>
      <c r="D1765" s="28">
        <v>20</v>
      </c>
      <c r="E1765" s="32">
        <f t="shared" ca="1" si="289"/>
        <v>734</v>
      </c>
      <c r="F1765" s="40" t="s">
        <v>7716</v>
      </c>
      <c r="G1765" s="40" t="s">
        <v>2078</v>
      </c>
      <c r="H1765" s="40" t="s">
        <v>7694</v>
      </c>
      <c r="I1765" s="115" t="str">
        <f t="shared" ca="1" si="284"/>
        <v>.</v>
      </c>
      <c r="J1765" s="40" t="s">
        <v>7206</v>
      </c>
      <c r="K1765" s="40" t="s">
        <v>2762</v>
      </c>
      <c r="L1765" s="43"/>
      <c r="M1765" s="40"/>
      <c r="N1765" s="47"/>
      <c r="O1765" s="47"/>
      <c r="P1765" s="47"/>
      <c r="Q1765" s="40"/>
      <c r="R1765" s="40"/>
      <c r="S1765" s="48" t="s">
        <v>2762</v>
      </c>
      <c r="T1765" s="48"/>
      <c r="U1765" s="31">
        <f t="shared" ca="1" si="290"/>
        <v>715</v>
      </c>
      <c r="V1765" s="45" t="str">
        <f t="shared" si="285"/>
        <v>コラム、連載博多だより3/4</v>
      </c>
      <c r="W1765" s="51"/>
      <c r="X1765" s="88">
        <v>1755</v>
      </c>
      <c r="Y1765" s="65"/>
      <c r="Z1765" s="46"/>
    </row>
    <row r="1766" spans="1:26" ht="13.5" hidden="1" customHeight="1">
      <c r="A1766" s="29">
        <f t="shared" ca="1" si="286"/>
        <v>48</v>
      </c>
      <c r="B1766" s="56">
        <f t="shared" ca="1" si="287"/>
        <v>1985</v>
      </c>
      <c r="C1766" s="56">
        <f t="shared" ca="1" si="288"/>
        <v>3</v>
      </c>
      <c r="D1766" s="28">
        <v>20</v>
      </c>
      <c r="E1766" s="32">
        <f t="shared" ca="1" si="289"/>
        <v>734</v>
      </c>
      <c r="F1766" s="40" t="s">
        <v>858</v>
      </c>
      <c r="G1766" s="40"/>
      <c r="H1766" s="43" t="s">
        <v>7169</v>
      </c>
      <c r="I1766" s="115" t="str">
        <f t="shared" ca="1" si="284"/>
        <v>.</v>
      </c>
      <c r="J1766" s="40" t="s">
        <v>7206</v>
      </c>
      <c r="K1766" s="40" t="s">
        <v>321</v>
      </c>
      <c r="L1766" s="43"/>
      <c r="M1766" s="40" t="s">
        <v>7096</v>
      </c>
      <c r="N1766" s="47"/>
      <c r="O1766" s="47"/>
      <c r="P1766" s="47"/>
      <c r="Q1766" s="40"/>
      <c r="R1766" s="40"/>
      <c r="S1766" s="48" t="s">
        <v>1316</v>
      </c>
      <c r="T1766" s="48"/>
      <c r="U1766" s="31">
        <f t="shared" ca="1" si="290"/>
        <v>715</v>
      </c>
      <c r="V1766" s="45" t="str">
        <f t="shared" si="285"/>
        <v>祝篠崎信夫元代表幹事受勲</v>
      </c>
      <c r="W1766" s="51"/>
      <c r="X1766" s="88">
        <v>1756</v>
      </c>
      <c r="Y1766" s="65"/>
      <c r="Z1766" s="46"/>
    </row>
    <row r="1767" spans="1:26" ht="13.5" hidden="1" customHeight="1">
      <c r="A1767" s="29">
        <f t="shared" ca="1" si="286"/>
        <v>48</v>
      </c>
      <c r="B1767" s="56">
        <f t="shared" ca="1" si="287"/>
        <v>1985</v>
      </c>
      <c r="C1767" s="56">
        <f t="shared" ca="1" si="288"/>
        <v>3</v>
      </c>
      <c r="D1767" s="28">
        <v>20</v>
      </c>
      <c r="E1767" s="32">
        <f t="shared" ca="1" si="289"/>
        <v>734</v>
      </c>
      <c r="F1767" s="40" t="s">
        <v>859</v>
      </c>
      <c r="G1767" s="40"/>
      <c r="H1767" s="43"/>
      <c r="I1767" s="115" t="str">
        <f t="shared" ca="1" si="284"/>
        <v>.</v>
      </c>
      <c r="J1767" s="40" t="s">
        <v>1487</v>
      </c>
      <c r="K1767" s="40" t="s">
        <v>1292</v>
      </c>
      <c r="L1767" s="40" t="s">
        <v>7615</v>
      </c>
      <c r="M1767" s="40" t="s">
        <v>2638</v>
      </c>
      <c r="N1767" s="47">
        <v>20</v>
      </c>
      <c r="O1767" s="47">
        <v>1985</v>
      </c>
      <c r="P1767" s="47">
        <v>7</v>
      </c>
      <c r="Q1767" s="40" t="s">
        <v>864</v>
      </c>
      <c r="R1767" s="40" t="s">
        <v>2317</v>
      </c>
      <c r="S1767" s="48" t="s">
        <v>866</v>
      </c>
      <c r="T1767" s="48"/>
      <c r="U1767" s="31">
        <f t="shared" ca="1" si="290"/>
        <v>715</v>
      </c>
      <c r="V1767" s="45" t="str">
        <f t="shared" si="285"/>
        <v>人類働態学研究会第20回大会（案内）</v>
      </c>
      <c r="W1767" s="51"/>
      <c r="X1767" s="88">
        <v>1757</v>
      </c>
      <c r="Y1767" s="65"/>
      <c r="Z1767" s="46"/>
    </row>
    <row r="1768" spans="1:26" ht="13.5" hidden="1" customHeight="1">
      <c r="A1768" s="29">
        <f t="shared" ca="1" si="286"/>
        <v>48</v>
      </c>
      <c r="B1768" s="56">
        <f t="shared" ca="1" si="287"/>
        <v>1985</v>
      </c>
      <c r="C1768" s="56">
        <f t="shared" ca="1" si="288"/>
        <v>3</v>
      </c>
      <c r="D1768" s="28">
        <v>20</v>
      </c>
      <c r="E1768" s="32">
        <f t="shared" ca="1" si="289"/>
        <v>734</v>
      </c>
      <c r="F1768" s="28" t="str">
        <f>H1768&amp;IF(LEN(O1768)&gt;0,$W$18&amp;IF(LEN(O1768)&gt;3,O1768&amp;"年度","第"&amp;O1768&amp;IF(LEN(P1768)&gt;0,"期","回"))&amp;IF(LEN(P1768)&gt;0,"第"&amp;P1768&amp;"回",""),"")</f>
        <v>幹事会：第8期第2回</v>
      </c>
      <c r="G1768" s="40"/>
      <c r="H1768" s="40" t="s">
        <v>7101</v>
      </c>
      <c r="I1768" s="115" t="str">
        <f t="shared" ca="1" si="284"/>
        <v>.</v>
      </c>
      <c r="J1768" s="40" t="s">
        <v>7111</v>
      </c>
      <c r="K1768" s="40" t="s">
        <v>1050</v>
      </c>
      <c r="L1768" s="40" t="s">
        <v>7103</v>
      </c>
      <c r="M1768" s="40"/>
      <c r="N1768" s="47"/>
      <c r="O1768" s="47">
        <v>8</v>
      </c>
      <c r="P1768" s="47">
        <v>2</v>
      </c>
      <c r="Q1768" s="40"/>
      <c r="R1768" s="40"/>
      <c r="S1768" s="48"/>
      <c r="T1768" s="48"/>
      <c r="U1768" s="31">
        <f t="shared" ca="1" si="290"/>
        <v>715</v>
      </c>
      <c r="V1768" s="45" t="str">
        <f t="shared" si="285"/>
        <v>幹事会幹事会：第8期第2回</v>
      </c>
      <c r="W1768" s="51"/>
      <c r="X1768" s="88">
        <v>1758</v>
      </c>
      <c r="Y1768" s="65"/>
      <c r="Z1768" s="46"/>
    </row>
    <row r="1769" spans="1:26" ht="13.5" hidden="1" customHeight="1">
      <c r="A1769" s="29">
        <f t="shared" ca="1" si="286"/>
        <v>48</v>
      </c>
      <c r="B1769" s="32">
        <f t="shared" ca="1" si="287"/>
        <v>1985</v>
      </c>
      <c r="C1769" s="32">
        <f t="shared" ca="1" si="288"/>
        <v>3</v>
      </c>
      <c r="D1769" s="28">
        <v>20</v>
      </c>
      <c r="E1769" s="32">
        <f t="shared" ca="1" si="289"/>
        <v>734</v>
      </c>
      <c r="F1769" s="40" t="s">
        <v>1289</v>
      </c>
      <c r="G1769" s="40"/>
      <c r="H1769" s="43"/>
      <c r="I1769" s="115" t="str">
        <f t="shared" ca="1" si="284"/>
        <v>.</v>
      </c>
      <c r="J1769" s="40" t="s">
        <v>7111</v>
      </c>
      <c r="K1769" s="40" t="s">
        <v>2762</v>
      </c>
      <c r="L1769" s="40" t="s">
        <v>2724</v>
      </c>
      <c r="M1769" s="40"/>
      <c r="N1769" s="47"/>
      <c r="O1769" s="47"/>
      <c r="P1769" s="47"/>
      <c r="Q1769" s="40"/>
      <c r="R1769" s="40"/>
      <c r="S1769" s="48"/>
      <c r="T1769" s="48"/>
      <c r="U1769" s="31">
        <f t="shared" ca="1" si="290"/>
        <v>715</v>
      </c>
      <c r="V1769" s="45" t="str">
        <f t="shared" si="285"/>
        <v>編集後記</v>
      </c>
      <c r="W1769" s="51"/>
      <c r="X1769" s="88">
        <v>1759</v>
      </c>
      <c r="Y1769" s="65"/>
      <c r="Z1769" s="46"/>
    </row>
    <row r="1770" spans="1:26" ht="13.5" hidden="1" customHeight="1">
      <c r="A1770" s="29" t="str">
        <f t="shared" ca="1" si="286"/>
        <v>49</v>
      </c>
      <c r="B1770" s="32">
        <f t="shared" ca="1" si="287"/>
        <v>1985</v>
      </c>
      <c r="C1770" s="32">
        <f t="shared" ca="1" si="288"/>
        <v>7</v>
      </c>
      <c r="D1770" s="28">
        <v>0</v>
      </c>
      <c r="E1770" s="32" t="str">
        <f t="shared" ca="1" si="289"/>
        <v>735</v>
      </c>
      <c r="F1770" s="28" t="str">
        <f ca="1">$W$11&amp;$A1770&amp;$W$12&amp;B1770&amp;$W$13&amp;TEXT($C1770,"00")&amp;$W$14&amp;TEXT($P1770,"00")&amp;IF(LEN(U1770)&gt;=1,$W$15&amp;$U1770&amp;$W$16,"")&amp;$W$17&amp;$H1770</f>
        <v>第49号1985年07/01[735]:生活特集／他</v>
      </c>
      <c r="G1770" s="40"/>
      <c r="H1770" s="43" t="s">
        <v>6879</v>
      </c>
      <c r="I1770" s="115" t="str">
        <f t="shared" ca="1" si="284"/>
        <v>.</v>
      </c>
      <c r="J1770" s="40" t="s">
        <v>1179</v>
      </c>
      <c r="K1770" s="40" t="s">
        <v>2172</v>
      </c>
      <c r="L1770" s="43"/>
      <c r="M1770" s="40"/>
      <c r="N1770" s="47">
        <v>1985</v>
      </c>
      <c r="O1770" s="47">
        <v>7</v>
      </c>
      <c r="P1770" s="47">
        <v>1</v>
      </c>
      <c r="Q1770" s="40" t="s">
        <v>867</v>
      </c>
      <c r="R1770" s="40"/>
      <c r="S1770" s="48"/>
      <c r="T1770" s="48"/>
      <c r="U1770" s="31" t="str">
        <f t="shared" ca="1" si="290"/>
        <v>735</v>
      </c>
      <c r="V1770" s="45" t="str">
        <f t="shared" ca="1" si="285"/>
        <v>生活特集／他第49号1985年07/01[735]:生活特集／他</v>
      </c>
      <c r="W1770" s="51"/>
      <c r="X1770" s="88">
        <v>1760</v>
      </c>
      <c r="Y1770" s="65"/>
      <c r="Z1770" s="46"/>
    </row>
    <row r="1771" spans="1:26" ht="13.5" hidden="1" customHeight="1">
      <c r="A1771" s="29" t="str">
        <f t="shared" ca="1" si="286"/>
        <v>49</v>
      </c>
      <c r="B1771" s="56">
        <f t="shared" ca="1" si="287"/>
        <v>1985</v>
      </c>
      <c r="C1771" s="56">
        <f t="shared" ca="1" si="288"/>
        <v>7</v>
      </c>
      <c r="D1771" s="28">
        <v>1</v>
      </c>
      <c r="E1771" s="32">
        <f t="shared" ca="1" si="289"/>
        <v>735</v>
      </c>
      <c r="F1771" s="40" t="s">
        <v>7738</v>
      </c>
      <c r="G1771" s="40"/>
      <c r="H1771" s="40" t="s">
        <v>7728</v>
      </c>
      <c r="I1771" s="115" t="str">
        <f t="shared" ca="1" si="284"/>
        <v>.</v>
      </c>
      <c r="J1771" s="40" t="s">
        <v>7205</v>
      </c>
      <c r="K1771" s="40"/>
      <c r="L1771" s="43" t="s">
        <v>7086</v>
      </c>
      <c r="M1771" s="40" t="s">
        <v>1302</v>
      </c>
      <c r="N1771" s="47"/>
      <c r="O1771" s="47"/>
      <c r="P1771" s="47"/>
      <c r="Q1771" s="40"/>
      <c r="R1771" s="40"/>
      <c r="S1771" s="48"/>
      <c r="T1771" s="48"/>
      <c r="U1771" s="31" t="str">
        <f t="shared" ca="1" si="290"/>
        <v>735</v>
      </c>
      <c r="V1771" s="45" t="str">
        <f t="shared" si="285"/>
        <v>特集生活、連載特集生活4/7</v>
      </c>
      <c r="W1771" s="51"/>
      <c r="X1771" s="88">
        <v>1761</v>
      </c>
      <c r="Y1771" s="65"/>
      <c r="Z1771" s="46"/>
    </row>
    <row r="1772" spans="1:26" ht="13.5" hidden="1" customHeight="1">
      <c r="A1772" s="29" t="str">
        <f t="shared" ca="1" si="286"/>
        <v>49</v>
      </c>
      <c r="B1772" s="32">
        <f t="shared" ca="1" si="287"/>
        <v>1985</v>
      </c>
      <c r="C1772" s="32">
        <f t="shared" ca="1" si="288"/>
        <v>7</v>
      </c>
      <c r="D1772" s="28">
        <v>1</v>
      </c>
      <c r="E1772" s="32">
        <f t="shared" ca="1" si="289"/>
        <v>735</v>
      </c>
      <c r="F1772" s="40" t="s">
        <v>868</v>
      </c>
      <c r="G1772" s="40" t="s">
        <v>869</v>
      </c>
      <c r="H1772" s="43" t="s">
        <v>7731</v>
      </c>
      <c r="I1772" s="115" t="str">
        <f t="shared" ca="1" si="284"/>
        <v>.</v>
      </c>
      <c r="J1772" s="40" t="s">
        <v>7205</v>
      </c>
      <c r="K1772" s="40"/>
      <c r="L1772" s="43"/>
      <c r="M1772" s="40" t="s">
        <v>2303</v>
      </c>
      <c r="N1772" s="47"/>
      <c r="O1772" s="47"/>
      <c r="P1772" s="47"/>
      <c r="Q1772" s="40"/>
      <c r="R1772" s="40"/>
      <c r="S1772" s="48"/>
      <c r="T1772" s="48"/>
      <c r="U1772" s="31" t="str">
        <f t="shared" ca="1" si="290"/>
        <v>735</v>
      </c>
      <c r="V1772" s="45" t="str">
        <f t="shared" si="285"/>
        <v>健康、特集生活生活医学－生活と健康</v>
      </c>
      <c r="W1772" s="51"/>
      <c r="X1772" s="88">
        <v>1762</v>
      </c>
      <c r="Y1772" s="65"/>
      <c r="Z1772" s="46"/>
    </row>
    <row r="1773" spans="1:26" ht="13.5" hidden="1" customHeight="1">
      <c r="A1773" s="29" t="str">
        <f t="shared" ca="1" si="286"/>
        <v>49</v>
      </c>
      <c r="B1773" s="32">
        <f t="shared" ca="1" si="287"/>
        <v>1985</v>
      </c>
      <c r="C1773" s="32">
        <f t="shared" ca="1" si="288"/>
        <v>7</v>
      </c>
      <c r="D1773" s="28">
        <v>2</v>
      </c>
      <c r="E1773" s="32">
        <f t="shared" ca="1" si="289"/>
        <v>736</v>
      </c>
      <c r="F1773" s="40" t="s">
        <v>870</v>
      </c>
      <c r="G1773" s="40" t="s">
        <v>871</v>
      </c>
      <c r="H1773" s="43" t="s">
        <v>7732</v>
      </c>
      <c r="I1773" s="115" t="str">
        <f t="shared" ca="1" si="284"/>
        <v>.</v>
      </c>
      <c r="J1773" s="40" t="s">
        <v>7205</v>
      </c>
      <c r="K1773" s="40"/>
      <c r="L1773" s="43"/>
      <c r="M1773" s="40" t="s">
        <v>2303</v>
      </c>
      <c r="N1773" s="47"/>
      <c r="O1773" s="47"/>
      <c r="P1773" s="47"/>
      <c r="Q1773" s="40"/>
      <c r="R1773" s="40"/>
      <c r="S1773" s="48"/>
      <c r="T1773" s="48"/>
      <c r="U1773" s="31" t="str">
        <f t="shared" ca="1" si="290"/>
        <v>735</v>
      </c>
      <c r="V1773" s="45" t="str">
        <f t="shared" si="285"/>
        <v>障害者、特集生活病者・障害者の生活</v>
      </c>
      <c r="W1773" s="51"/>
      <c r="X1773" s="88">
        <v>1763</v>
      </c>
      <c r="Y1773" s="65"/>
      <c r="Z1773" s="46"/>
    </row>
    <row r="1774" spans="1:26" ht="13.5" hidden="1" customHeight="1">
      <c r="A1774" s="29" t="str">
        <f t="shared" ca="1" si="286"/>
        <v>49</v>
      </c>
      <c r="B1774" s="32">
        <f t="shared" ca="1" si="287"/>
        <v>1985</v>
      </c>
      <c r="C1774" s="32">
        <f t="shared" ca="1" si="288"/>
        <v>7</v>
      </c>
      <c r="D1774" s="28">
        <v>4</v>
      </c>
      <c r="E1774" s="32">
        <f t="shared" ca="1" si="289"/>
        <v>738</v>
      </c>
      <c r="F1774" s="40" t="s">
        <v>7710</v>
      </c>
      <c r="G1774" s="40" t="s">
        <v>428</v>
      </c>
      <c r="H1774" s="43" t="s">
        <v>7692</v>
      </c>
      <c r="I1774" s="115" t="str">
        <f t="shared" ca="1" si="284"/>
        <v>.</v>
      </c>
      <c r="J1774" s="40" t="s">
        <v>7205</v>
      </c>
      <c r="K1774" s="40"/>
      <c r="L1774" s="43"/>
      <c r="M1774" s="40" t="s">
        <v>2303</v>
      </c>
      <c r="N1774" s="47"/>
      <c r="O1774" s="47"/>
      <c r="P1774" s="47"/>
      <c r="Q1774" s="40"/>
      <c r="R1774" s="40"/>
      <c r="S1774" s="48"/>
      <c r="T1774" s="48"/>
      <c r="U1774" s="31" t="str">
        <f t="shared" ca="1" si="290"/>
        <v>735</v>
      </c>
      <c r="V1774" s="45" t="str">
        <f t="shared" si="285"/>
        <v>労働、連載働くとは　そのⅡ/3　‐自然態への回帰‐</v>
      </c>
      <c r="W1774" s="51"/>
      <c r="X1774" s="88">
        <v>1764</v>
      </c>
      <c r="Y1774" s="65"/>
      <c r="Z1774" s="46"/>
    </row>
    <row r="1775" spans="1:26" ht="13.5" hidden="1" customHeight="1">
      <c r="A1775" s="29" t="str">
        <f t="shared" ca="1" si="286"/>
        <v>49</v>
      </c>
      <c r="B1775" s="32">
        <f t="shared" ca="1" si="287"/>
        <v>1985</v>
      </c>
      <c r="C1775" s="32">
        <f t="shared" ca="1" si="288"/>
        <v>7</v>
      </c>
      <c r="D1775" s="28">
        <v>6</v>
      </c>
      <c r="E1775" s="32">
        <f t="shared" ca="1" si="289"/>
        <v>740</v>
      </c>
      <c r="F1775" s="40" t="s">
        <v>2022</v>
      </c>
      <c r="G1775" s="40" t="s">
        <v>2023</v>
      </c>
      <c r="H1775" s="43" t="s">
        <v>7170</v>
      </c>
      <c r="I1775" s="115" t="str">
        <f t="shared" ca="1" si="284"/>
        <v>.</v>
      </c>
      <c r="J1775" s="40" t="s">
        <v>7205</v>
      </c>
      <c r="K1775" s="40"/>
      <c r="L1775" s="43" t="s">
        <v>2008</v>
      </c>
      <c r="M1775" s="40"/>
      <c r="N1775" s="47"/>
      <c r="O1775" s="47"/>
      <c r="P1775" s="47"/>
      <c r="Q1775" s="40"/>
      <c r="R1775" s="40"/>
      <c r="S1775" s="48"/>
      <c r="T1775" s="48"/>
      <c r="U1775" s="31" t="str">
        <f t="shared" ca="1" si="290"/>
        <v>735</v>
      </c>
      <c r="V1775" s="45" t="str">
        <f t="shared" si="285"/>
        <v>生活海難遺族世帯を訪ねて</v>
      </c>
      <c r="W1775" s="51"/>
      <c r="X1775" s="88">
        <v>1765</v>
      </c>
      <c r="Y1775" s="65"/>
      <c r="Z1775" s="46"/>
    </row>
    <row r="1776" spans="1:26" ht="13.5" hidden="1" customHeight="1">
      <c r="A1776" s="29" t="str">
        <f t="shared" ca="1" si="286"/>
        <v>49</v>
      </c>
      <c r="B1776" s="32">
        <f t="shared" ca="1" si="287"/>
        <v>1985</v>
      </c>
      <c r="C1776" s="32">
        <f t="shared" ca="1" si="288"/>
        <v>7</v>
      </c>
      <c r="D1776" s="28">
        <v>6</v>
      </c>
      <c r="E1776" s="32">
        <f t="shared" ca="1" si="289"/>
        <v>740</v>
      </c>
      <c r="F1776" s="40" t="s">
        <v>872</v>
      </c>
      <c r="G1776" s="40"/>
      <c r="H1776" s="43"/>
      <c r="I1776" s="115" t="str">
        <f t="shared" ca="1" si="284"/>
        <v>.</v>
      </c>
      <c r="J1776" s="40" t="s">
        <v>1700</v>
      </c>
      <c r="K1776" s="40" t="s">
        <v>7112</v>
      </c>
      <c r="L1776" s="43"/>
      <c r="M1776" s="40"/>
      <c r="N1776" s="47"/>
      <c r="O1776" s="47"/>
      <c r="P1776" s="47"/>
      <c r="Q1776" s="40"/>
      <c r="R1776" s="40"/>
      <c r="S1776" s="48"/>
      <c r="T1776" s="48"/>
      <c r="U1776" s="31" t="str">
        <f t="shared" ca="1" si="290"/>
        <v>735</v>
      </c>
      <c r="V1776" s="45" t="str">
        <f t="shared" si="285"/>
        <v>働態ミニ情報その1</v>
      </c>
      <c r="W1776" s="51"/>
      <c r="X1776" s="88">
        <v>1766</v>
      </c>
      <c r="Y1776" s="65"/>
      <c r="Z1776" s="46"/>
    </row>
    <row r="1777" spans="1:26" ht="13.5" hidden="1" customHeight="1">
      <c r="A1777" s="29" t="str">
        <f t="shared" ca="1" si="286"/>
        <v>49</v>
      </c>
      <c r="B1777" s="32">
        <f t="shared" ca="1" si="287"/>
        <v>1985</v>
      </c>
      <c r="C1777" s="32">
        <f t="shared" ca="1" si="288"/>
        <v>7</v>
      </c>
      <c r="D1777" s="28">
        <v>6</v>
      </c>
      <c r="E1777" s="32">
        <f t="shared" ca="1" si="289"/>
        <v>740</v>
      </c>
      <c r="F1777" s="40" t="s">
        <v>873</v>
      </c>
      <c r="G1777" s="40"/>
      <c r="H1777" s="43"/>
      <c r="I1777" s="115" t="str">
        <f t="shared" ca="1" si="284"/>
        <v>.</v>
      </c>
      <c r="J1777" s="40" t="s">
        <v>1700</v>
      </c>
      <c r="K1777" s="40" t="s">
        <v>1701</v>
      </c>
      <c r="L1777" s="43"/>
      <c r="M1777" s="40"/>
      <c r="N1777" s="47"/>
      <c r="O1777" s="47"/>
      <c r="P1777" s="47"/>
      <c r="Q1777" s="40"/>
      <c r="R1777" s="40"/>
      <c r="S1777" s="48"/>
      <c r="T1777" s="48"/>
      <c r="U1777" s="31" t="str">
        <f t="shared" ca="1" si="290"/>
        <v>735</v>
      </c>
      <c r="V1777" s="45" t="str">
        <f t="shared" si="285"/>
        <v>VDT・健康セミナー～テクノストレスとその対策～、田村博他著、労働経済社、1984</v>
      </c>
      <c r="W1777" s="51"/>
      <c r="X1777" s="88">
        <v>1767</v>
      </c>
      <c r="Y1777" s="65"/>
      <c r="Z1777" s="46"/>
    </row>
    <row r="1778" spans="1:26" ht="13.5" hidden="1" customHeight="1">
      <c r="A1778" s="29" t="str">
        <f t="shared" ca="1" si="286"/>
        <v>49</v>
      </c>
      <c r="B1778" s="32">
        <f t="shared" ca="1" si="287"/>
        <v>1985</v>
      </c>
      <c r="C1778" s="32">
        <f t="shared" ca="1" si="288"/>
        <v>7</v>
      </c>
      <c r="D1778" s="28">
        <v>7</v>
      </c>
      <c r="E1778" s="32">
        <f t="shared" ca="1" si="289"/>
        <v>741</v>
      </c>
      <c r="F1778" s="40" t="s">
        <v>960</v>
      </c>
      <c r="G1778" s="40" t="s">
        <v>789</v>
      </c>
      <c r="H1778" s="43" t="s">
        <v>7172</v>
      </c>
      <c r="I1778" s="115" t="str">
        <f t="shared" ca="1" si="284"/>
        <v>.</v>
      </c>
      <c r="J1778" s="40" t="s">
        <v>7205</v>
      </c>
      <c r="K1778" s="40" t="s">
        <v>678</v>
      </c>
      <c r="L1778" s="43" t="s">
        <v>810</v>
      </c>
      <c r="M1778" s="40" t="s">
        <v>7635</v>
      </c>
      <c r="N1778" s="47"/>
      <c r="O1778" s="47"/>
      <c r="P1778" s="47"/>
      <c r="Q1778" s="40"/>
      <c r="R1778" s="40"/>
      <c r="S1778" s="48"/>
      <c r="T1778" s="48"/>
      <c r="U1778" s="31" t="str">
        <f t="shared" ca="1" si="290"/>
        <v>735</v>
      </c>
      <c r="V1778" s="45" t="str">
        <f t="shared" si="285"/>
        <v>国際文化労働の国際化と職場における文化摩擦</v>
      </c>
      <c r="W1778" s="51"/>
      <c r="X1778" s="88">
        <v>1768</v>
      </c>
      <c r="Y1778" s="65"/>
      <c r="Z1778" s="46"/>
    </row>
    <row r="1779" spans="1:26" ht="13.5" hidden="1" customHeight="1">
      <c r="A1779" s="29" t="str">
        <f t="shared" ca="1" si="286"/>
        <v>49</v>
      </c>
      <c r="B1779" s="32">
        <f t="shared" ca="1" si="287"/>
        <v>1985</v>
      </c>
      <c r="C1779" s="32">
        <f t="shared" ca="1" si="288"/>
        <v>7</v>
      </c>
      <c r="D1779" s="28">
        <v>8</v>
      </c>
      <c r="E1779" s="32">
        <f t="shared" ca="1" si="289"/>
        <v>742</v>
      </c>
      <c r="F1779" s="40" t="s">
        <v>961</v>
      </c>
      <c r="G1779" s="40" t="s">
        <v>2683</v>
      </c>
      <c r="H1779" s="43"/>
      <c r="I1779" s="115" t="str">
        <f t="shared" ca="1" si="284"/>
        <v>.</v>
      </c>
      <c r="J1779" s="40" t="s">
        <v>1700</v>
      </c>
      <c r="K1779" s="40" t="s">
        <v>1300</v>
      </c>
      <c r="L1779" s="43"/>
      <c r="M1779" s="40"/>
      <c r="N1779" s="47"/>
      <c r="O1779" s="47"/>
      <c r="P1779" s="47"/>
      <c r="Q1779" s="40"/>
      <c r="R1779" s="40"/>
      <c r="S1779" s="48"/>
      <c r="T1779" s="48"/>
      <c r="U1779" s="31" t="str">
        <f t="shared" ca="1" si="290"/>
        <v>735</v>
      </c>
      <c r="V1779" s="45" t="str">
        <f t="shared" si="285"/>
        <v>宮崎大学　教育学部　特殊教育研究室</v>
      </c>
      <c r="W1779" s="51"/>
      <c r="X1779" s="88">
        <v>1769</v>
      </c>
      <c r="Y1779" s="65"/>
      <c r="Z1779" s="46"/>
    </row>
    <row r="1780" spans="1:26" ht="13.5" hidden="1" customHeight="1">
      <c r="A1780" s="29" t="str">
        <f t="shared" ca="1" si="286"/>
        <v>49</v>
      </c>
      <c r="B1780" s="32">
        <f t="shared" ca="1" si="287"/>
        <v>1985</v>
      </c>
      <c r="C1780" s="32">
        <f t="shared" ca="1" si="288"/>
        <v>7</v>
      </c>
      <c r="D1780" s="28">
        <v>8</v>
      </c>
      <c r="E1780" s="32">
        <f t="shared" ca="1" si="289"/>
        <v>742</v>
      </c>
      <c r="F1780" s="28" t="str">
        <f>"J.H.E.（Vol."&amp;N1780&amp;" No."&amp;O1780&amp;", "&amp;P1780&amp;"/"&amp;Q1780&amp;"）"</f>
        <v>J.H.E.（Vol.13 No.1, 1984/9）</v>
      </c>
      <c r="G1780" s="40"/>
      <c r="H1780" s="43"/>
      <c r="I1780" s="115" t="str">
        <f t="shared" ca="1" si="284"/>
        <v>.</v>
      </c>
      <c r="J1780" s="40" t="s">
        <v>7111</v>
      </c>
      <c r="K1780" s="40" t="s">
        <v>1199</v>
      </c>
      <c r="L1780" s="40" t="s">
        <v>1921</v>
      </c>
      <c r="M1780" s="40" t="s">
        <v>7108</v>
      </c>
      <c r="N1780" s="47">
        <v>13</v>
      </c>
      <c r="O1780" s="47">
        <v>1</v>
      </c>
      <c r="P1780" s="47">
        <v>1984</v>
      </c>
      <c r="Q1780" s="46">
        <v>9</v>
      </c>
      <c r="R1780" s="40"/>
      <c r="S1780" s="48"/>
      <c r="T1780" s="48"/>
      <c r="U1780" s="31" t="str">
        <f t="shared" ca="1" si="290"/>
        <v>735</v>
      </c>
      <c r="V1780" s="45" t="str">
        <f t="shared" si="285"/>
        <v>J.H.E.（Vol.13 No.1, 1984/9）</v>
      </c>
      <c r="W1780" s="51"/>
      <c r="X1780" s="88">
        <v>1770</v>
      </c>
      <c r="Y1780" s="65"/>
      <c r="Z1780" s="46"/>
    </row>
    <row r="1781" spans="1:26" ht="13.5" hidden="1" customHeight="1">
      <c r="A1781" s="29" t="str">
        <f t="shared" ca="1" si="286"/>
        <v>49</v>
      </c>
      <c r="B1781" s="32">
        <f t="shared" ca="1" si="287"/>
        <v>1985</v>
      </c>
      <c r="C1781" s="32">
        <f t="shared" ca="1" si="288"/>
        <v>7</v>
      </c>
      <c r="D1781" s="28">
        <v>11</v>
      </c>
      <c r="E1781" s="32">
        <f t="shared" ca="1" si="289"/>
        <v>745</v>
      </c>
      <c r="F1781" s="40" t="s">
        <v>7717</v>
      </c>
      <c r="G1781" s="40" t="s">
        <v>2078</v>
      </c>
      <c r="H1781" s="40" t="s">
        <v>7694</v>
      </c>
      <c r="I1781" s="115" t="str">
        <f t="shared" ca="1" si="284"/>
        <v>.</v>
      </c>
      <c r="J1781" s="40" t="s">
        <v>7206</v>
      </c>
      <c r="K1781" s="40" t="s">
        <v>2762</v>
      </c>
      <c r="L1781" s="43"/>
      <c r="M1781" s="40"/>
      <c r="N1781" s="47"/>
      <c r="O1781" s="47"/>
      <c r="P1781" s="47"/>
      <c r="Q1781" s="40"/>
      <c r="R1781" s="40"/>
      <c r="S1781" s="48" t="s">
        <v>2762</v>
      </c>
      <c r="T1781" s="48"/>
      <c r="U1781" s="31" t="str">
        <f t="shared" ca="1" si="290"/>
        <v>735</v>
      </c>
      <c r="V1781" s="45" t="str">
        <f t="shared" si="285"/>
        <v>コラム、連載博多だより4/4</v>
      </c>
      <c r="W1781" s="51"/>
      <c r="X1781" s="88">
        <v>1771</v>
      </c>
      <c r="Y1781" s="65"/>
      <c r="Z1781" s="46"/>
    </row>
    <row r="1782" spans="1:26" ht="13.5" hidden="1" customHeight="1">
      <c r="A1782" s="29" t="str">
        <f t="shared" ca="1" si="286"/>
        <v>49</v>
      </c>
      <c r="B1782" s="32">
        <f t="shared" ca="1" si="287"/>
        <v>1985</v>
      </c>
      <c r="C1782" s="32">
        <f t="shared" ca="1" si="288"/>
        <v>7</v>
      </c>
      <c r="D1782" s="28">
        <v>11</v>
      </c>
      <c r="E1782" s="32">
        <f t="shared" ca="1" si="289"/>
        <v>745</v>
      </c>
      <c r="F1782" s="40" t="s">
        <v>962</v>
      </c>
      <c r="G1782" s="40"/>
      <c r="H1782" s="43"/>
      <c r="I1782" s="115" t="str">
        <f t="shared" ca="1" si="284"/>
        <v>.</v>
      </c>
      <c r="J1782" s="40" t="s">
        <v>7111</v>
      </c>
      <c r="K1782" s="40" t="s">
        <v>1199</v>
      </c>
      <c r="L1782" s="40" t="s">
        <v>1299</v>
      </c>
      <c r="M1782" s="40"/>
      <c r="N1782" s="47"/>
      <c r="O1782" s="47"/>
      <c r="P1782" s="47"/>
      <c r="Q1782" s="40"/>
      <c r="R1782" s="40"/>
      <c r="S1782" s="48"/>
      <c r="T1782" s="48"/>
      <c r="U1782" s="31" t="str">
        <f t="shared" ca="1" si="290"/>
        <v>735</v>
      </c>
      <c r="V1782" s="45" t="str">
        <f t="shared" si="285"/>
        <v>JHE1983年度刊行助成金の報告</v>
      </c>
      <c r="W1782" s="51"/>
      <c r="X1782" s="88">
        <v>1772</v>
      </c>
      <c r="Y1782" s="65"/>
      <c r="Z1782" s="46"/>
    </row>
    <row r="1783" spans="1:26" ht="13.5" hidden="1" customHeight="1">
      <c r="A1783" s="29" t="str">
        <f t="shared" ca="1" si="286"/>
        <v>49</v>
      </c>
      <c r="B1783" s="32">
        <f t="shared" ca="1" si="287"/>
        <v>1985</v>
      </c>
      <c r="C1783" s="32">
        <f t="shared" ca="1" si="288"/>
        <v>7</v>
      </c>
      <c r="D1783" s="28">
        <v>11</v>
      </c>
      <c r="E1783" s="32">
        <f t="shared" ca="1" si="289"/>
        <v>745</v>
      </c>
      <c r="F1783" s="40" t="s">
        <v>963</v>
      </c>
      <c r="G1783" s="40"/>
      <c r="H1783" s="43"/>
      <c r="I1783" s="115" t="str">
        <f t="shared" ca="1" si="284"/>
        <v>.</v>
      </c>
      <c r="J1783" s="40" t="s">
        <v>1700</v>
      </c>
      <c r="K1783" s="40" t="s">
        <v>1372</v>
      </c>
      <c r="L1783" s="43"/>
      <c r="M1783" s="40"/>
      <c r="N1783" s="47"/>
      <c r="O1783" s="47"/>
      <c r="P1783" s="47"/>
      <c r="Q1783" s="40"/>
      <c r="R1783" s="40"/>
      <c r="S1783" s="48"/>
      <c r="T1783" s="48"/>
      <c r="U1783" s="31" t="str">
        <f t="shared" ca="1" si="290"/>
        <v>735</v>
      </c>
      <c r="V1783" s="45" t="str">
        <f t="shared" si="285"/>
        <v>働態ミニ情報その2</v>
      </c>
      <c r="W1783" s="51"/>
      <c r="X1783" s="88">
        <v>1773</v>
      </c>
      <c r="Y1783" s="65"/>
      <c r="Z1783" s="46"/>
    </row>
    <row r="1784" spans="1:26" ht="13.5" hidden="1" customHeight="1">
      <c r="A1784" s="29" t="str">
        <f t="shared" ca="1" si="286"/>
        <v>49</v>
      </c>
      <c r="B1784" s="32">
        <f t="shared" ca="1" si="287"/>
        <v>1985</v>
      </c>
      <c r="C1784" s="32">
        <f t="shared" ca="1" si="288"/>
        <v>7</v>
      </c>
      <c r="D1784" s="28">
        <v>11</v>
      </c>
      <c r="E1784" s="32">
        <f t="shared" ca="1" si="289"/>
        <v>745</v>
      </c>
      <c r="F1784" s="40" t="s">
        <v>964</v>
      </c>
      <c r="G1784" s="40"/>
      <c r="H1784" s="43"/>
      <c r="I1784" s="115" t="str">
        <f t="shared" ca="1" si="284"/>
        <v>.</v>
      </c>
      <c r="J1784" s="40" t="s">
        <v>1700</v>
      </c>
      <c r="K1784" s="40" t="s">
        <v>1701</v>
      </c>
      <c r="L1784" s="43"/>
      <c r="M1784" s="40"/>
      <c r="N1784" s="47"/>
      <c r="O1784" s="47"/>
      <c r="P1784" s="47"/>
      <c r="Q1784" s="40"/>
      <c r="R1784" s="40"/>
      <c r="S1784" s="48"/>
      <c r="T1784" s="48"/>
      <c r="U1784" s="31" t="str">
        <f t="shared" ca="1" si="290"/>
        <v>735</v>
      </c>
      <c r="V1784" s="45" t="str">
        <f t="shared" si="285"/>
        <v>Handbook of Nautical Medicine,1984</v>
      </c>
      <c r="W1784" s="51"/>
      <c r="X1784" s="88">
        <v>1774</v>
      </c>
      <c r="Y1784" s="65"/>
      <c r="Z1784" s="46"/>
    </row>
    <row r="1785" spans="1:26" ht="13.5" hidden="1" customHeight="1">
      <c r="A1785" s="29" t="str">
        <f t="shared" ca="1" si="286"/>
        <v>49</v>
      </c>
      <c r="B1785" s="32">
        <f t="shared" ca="1" si="287"/>
        <v>1985</v>
      </c>
      <c r="C1785" s="32">
        <f t="shared" ca="1" si="288"/>
        <v>7</v>
      </c>
      <c r="D1785" s="28">
        <v>11</v>
      </c>
      <c r="E1785" s="32">
        <f t="shared" ca="1" si="289"/>
        <v>745</v>
      </c>
      <c r="F1785" s="28" t="str">
        <f t="shared" ref="F1785:F1793" si="291">H1785&amp;IF(LEN(O1785)&gt;0,$W$18&amp;IF(LEN(O1785)&gt;3,O1785&amp;"年度","第"&amp;O1785&amp;IF(LEN(P1785)&gt;0,"期","回"))&amp;IF(LEN(P1785)&gt;0,"第"&amp;P1785&amp;"回",""),"")</f>
        <v>幹事会：第8期第3回</v>
      </c>
      <c r="G1785" s="40"/>
      <c r="H1785" s="40" t="s">
        <v>7101</v>
      </c>
      <c r="I1785" s="115" t="str">
        <f t="shared" ca="1" si="284"/>
        <v>.</v>
      </c>
      <c r="J1785" s="40" t="s">
        <v>7111</v>
      </c>
      <c r="K1785" s="40" t="s">
        <v>1050</v>
      </c>
      <c r="L1785" s="40" t="s">
        <v>7103</v>
      </c>
      <c r="M1785" s="40"/>
      <c r="N1785" s="47"/>
      <c r="O1785" s="47">
        <v>8</v>
      </c>
      <c r="P1785" s="47">
        <v>3</v>
      </c>
      <c r="Q1785" s="40"/>
      <c r="R1785" s="40"/>
      <c r="S1785" s="48"/>
      <c r="T1785" s="48"/>
      <c r="U1785" s="31" t="str">
        <f t="shared" ca="1" si="290"/>
        <v>735</v>
      </c>
      <c r="V1785" s="45" t="str">
        <f t="shared" si="285"/>
        <v>幹事会幹事会：第8期第3回</v>
      </c>
      <c r="W1785" s="51"/>
      <c r="X1785" s="88">
        <v>1775</v>
      </c>
      <c r="Y1785" s="65"/>
      <c r="Z1785" s="46"/>
    </row>
    <row r="1786" spans="1:26" ht="13.5" hidden="1" customHeight="1">
      <c r="A1786" s="29" t="str">
        <f t="shared" ca="1" si="286"/>
        <v>49</v>
      </c>
      <c r="B1786" s="32">
        <f t="shared" ca="1" si="287"/>
        <v>1985</v>
      </c>
      <c r="C1786" s="32">
        <f t="shared" ca="1" si="288"/>
        <v>7</v>
      </c>
      <c r="D1786" s="28">
        <v>11</v>
      </c>
      <c r="E1786" s="32">
        <f t="shared" ca="1" si="289"/>
        <v>745</v>
      </c>
      <c r="F1786" s="28" t="str">
        <f t="shared" si="291"/>
        <v>幹事会：第8期第4回</v>
      </c>
      <c r="G1786" s="40"/>
      <c r="H1786" s="40" t="s">
        <v>7101</v>
      </c>
      <c r="I1786" s="115" t="str">
        <f t="shared" ca="1" si="284"/>
        <v>.</v>
      </c>
      <c r="J1786" s="40" t="s">
        <v>7111</v>
      </c>
      <c r="K1786" s="40" t="s">
        <v>1050</v>
      </c>
      <c r="L1786" s="40" t="s">
        <v>7103</v>
      </c>
      <c r="M1786" s="40"/>
      <c r="N1786" s="47"/>
      <c r="O1786" s="47">
        <v>8</v>
      </c>
      <c r="P1786" s="47">
        <v>4</v>
      </c>
      <c r="Q1786" s="40"/>
      <c r="R1786" s="40"/>
      <c r="S1786" s="48"/>
      <c r="T1786" s="48"/>
      <c r="U1786" s="31" t="str">
        <f t="shared" ca="1" si="290"/>
        <v>735</v>
      </c>
      <c r="V1786" s="45" t="str">
        <f t="shared" si="285"/>
        <v>幹事会幹事会：第8期第4回</v>
      </c>
      <c r="W1786" s="51"/>
      <c r="X1786" s="88">
        <v>1776</v>
      </c>
      <c r="Y1786" s="65"/>
      <c r="Z1786" s="46"/>
    </row>
    <row r="1787" spans="1:26" ht="13.5" hidden="1" customHeight="1">
      <c r="A1787" s="29" t="str">
        <f t="shared" ca="1" si="286"/>
        <v>49</v>
      </c>
      <c r="B1787" s="32">
        <f t="shared" ca="1" si="287"/>
        <v>1985</v>
      </c>
      <c r="C1787" s="32">
        <f t="shared" ca="1" si="288"/>
        <v>7</v>
      </c>
      <c r="D1787" s="28">
        <v>11</v>
      </c>
      <c r="E1787" s="32">
        <f t="shared" ca="1" si="289"/>
        <v>745</v>
      </c>
      <c r="F1787" s="28" t="str">
        <f t="shared" si="291"/>
        <v>幹事会：第8期第5回</v>
      </c>
      <c r="G1787" s="40"/>
      <c r="H1787" s="40" t="s">
        <v>7101</v>
      </c>
      <c r="I1787" s="115" t="str">
        <f t="shared" ca="1" si="284"/>
        <v>.</v>
      </c>
      <c r="J1787" s="40" t="s">
        <v>7111</v>
      </c>
      <c r="K1787" s="40" t="s">
        <v>1050</v>
      </c>
      <c r="L1787" s="40" t="s">
        <v>7103</v>
      </c>
      <c r="M1787" s="40"/>
      <c r="N1787" s="47"/>
      <c r="O1787" s="47">
        <v>8</v>
      </c>
      <c r="P1787" s="47">
        <v>5</v>
      </c>
      <c r="Q1787" s="40"/>
      <c r="R1787" s="40"/>
      <c r="S1787" s="48"/>
      <c r="T1787" s="48"/>
      <c r="U1787" s="31" t="str">
        <f t="shared" ca="1" si="290"/>
        <v>735</v>
      </c>
      <c r="V1787" s="45" t="str">
        <f t="shared" si="285"/>
        <v>幹事会幹事会：第8期第5回</v>
      </c>
      <c r="W1787" s="51"/>
      <c r="X1787" s="88">
        <v>1777</v>
      </c>
      <c r="Y1787" s="65"/>
      <c r="Z1787" s="46"/>
    </row>
    <row r="1788" spans="1:26" ht="13.5" hidden="1" customHeight="1">
      <c r="A1788" s="29" t="str">
        <f t="shared" ca="1" si="286"/>
        <v>49</v>
      </c>
      <c r="B1788" s="32">
        <f t="shared" ca="1" si="287"/>
        <v>1985</v>
      </c>
      <c r="C1788" s="32">
        <f t="shared" ca="1" si="288"/>
        <v>7</v>
      </c>
      <c r="D1788" s="28">
        <v>11</v>
      </c>
      <c r="E1788" s="32">
        <f t="shared" ca="1" si="289"/>
        <v>745</v>
      </c>
      <c r="F1788" s="28" t="str">
        <f t="shared" si="291"/>
        <v>幹事会：第8期第6回</v>
      </c>
      <c r="G1788" s="40"/>
      <c r="H1788" s="40" t="s">
        <v>7101</v>
      </c>
      <c r="I1788" s="115" t="str">
        <f t="shared" ca="1" si="284"/>
        <v>.</v>
      </c>
      <c r="J1788" s="40" t="s">
        <v>7111</v>
      </c>
      <c r="K1788" s="40" t="s">
        <v>1050</v>
      </c>
      <c r="L1788" s="40" t="s">
        <v>7103</v>
      </c>
      <c r="M1788" s="40"/>
      <c r="N1788" s="47"/>
      <c r="O1788" s="47">
        <v>8</v>
      </c>
      <c r="P1788" s="47">
        <v>6</v>
      </c>
      <c r="Q1788" s="40"/>
      <c r="R1788" s="40"/>
      <c r="S1788" s="48"/>
      <c r="T1788" s="48"/>
      <c r="U1788" s="31" t="str">
        <f t="shared" ca="1" si="290"/>
        <v>735</v>
      </c>
      <c r="V1788" s="45" t="str">
        <f t="shared" si="285"/>
        <v>幹事会幹事会：第8期第6回</v>
      </c>
      <c r="W1788" s="51"/>
      <c r="X1788" s="88">
        <v>1778</v>
      </c>
      <c r="Y1788" s="65"/>
      <c r="Z1788" s="46"/>
    </row>
    <row r="1789" spans="1:26" ht="13.5" hidden="1" customHeight="1">
      <c r="A1789" s="29" t="str">
        <f t="shared" ca="1" si="286"/>
        <v>49</v>
      </c>
      <c r="B1789" s="32">
        <f t="shared" ca="1" si="287"/>
        <v>1985</v>
      </c>
      <c r="C1789" s="32">
        <f t="shared" ca="1" si="288"/>
        <v>7</v>
      </c>
      <c r="D1789" s="28">
        <v>12</v>
      </c>
      <c r="E1789" s="32">
        <f t="shared" ca="1" si="289"/>
        <v>746</v>
      </c>
      <c r="F1789" s="28" t="str">
        <f t="shared" si="291"/>
        <v>幹事会：第8期第7回</v>
      </c>
      <c r="G1789" s="40"/>
      <c r="H1789" s="40" t="s">
        <v>7101</v>
      </c>
      <c r="I1789" s="115" t="str">
        <f t="shared" ca="1" si="284"/>
        <v>.</v>
      </c>
      <c r="J1789" s="40" t="s">
        <v>7111</v>
      </c>
      <c r="K1789" s="40" t="s">
        <v>1050</v>
      </c>
      <c r="L1789" s="40" t="s">
        <v>7103</v>
      </c>
      <c r="M1789" s="40"/>
      <c r="N1789" s="47"/>
      <c r="O1789" s="47">
        <v>8</v>
      </c>
      <c r="P1789" s="47">
        <v>7</v>
      </c>
      <c r="Q1789" s="40"/>
      <c r="R1789" s="40"/>
      <c r="S1789" s="48"/>
      <c r="T1789" s="48"/>
      <c r="U1789" s="31" t="str">
        <f t="shared" ca="1" si="290"/>
        <v>735</v>
      </c>
      <c r="V1789" s="45" t="str">
        <f t="shared" si="285"/>
        <v>幹事会幹事会：第8期第7回</v>
      </c>
      <c r="W1789" s="51"/>
      <c r="X1789" s="88">
        <v>1779</v>
      </c>
      <c r="Y1789" s="65"/>
      <c r="Z1789" s="46"/>
    </row>
    <row r="1790" spans="1:26" ht="13.5" hidden="1" customHeight="1">
      <c r="A1790" s="29" t="str">
        <f t="shared" ca="1" si="286"/>
        <v>49</v>
      </c>
      <c r="B1790" s="32">
        <f t="shared" ca="1" si="287"/>
        <v>1985</v>
      </c>
      <c r="C1790" s="32">
        <f t="shared" ca="1" si="288"/>
        <v>7</v>
      </c>
      <c r="D1790" s="28">
        <v>12</v>
      </c>
      <c r="E1790" s="32">
        <f t="shared" ca="1" si="289"/>
        <v>746</v>
      </c>
      <c r="F1790" s="28" t="str">
        <f t="shared" si="291"/>
        <v>JHE編集会議：1983年度第2回</v>
      </c>
      <c r="G1790" s="40"/>
      <c r="H1790" s="40" t="s">
        <v>1148</v>
      </c>
      <c r="I1790" s="115" t="str">
        <f t="shared" ca="1" si="284"/>
        <v>.</v>
      </c>
      <c r="J1790" s="40" t="s">
        <v>7111</v>
      </c>
      <c r="K1790" s="40" t="s">
        <v>1050</v>
      </c>
      <c r="L1790" s="40" t="s">
        <v>7773</v>
      </c>
      <c r="M1790" s="40"/>
      <c r="N1790" s="47"/>
      <c r="O1790" s="47">
        <v>1983</v>
      </c>
      <c r="P1790" s="47">
        <v>2</v>
      </c>
      <c r="Q1790" s="40"/>
      <c r="R1790" s="40"/>
      <c r="S1790" s="48"/>
      <c r="T1790" s="48"/>
      <c r="U1790" s="31" t="str">
        <f t="shared" ca="1" si="290"/>
        <v>735</v>
      </c>
      <c r="V1790" s="45" t="str">
        <f t="shared" si="285"/>
        <v>JHE編集会議JHE編集会議：1983年度第2回</v>
      </c>
      <c r="W1790" s="51"/>
      <c r="X1790" s="88">
        <v>1780</v>
      </c>
      <c r="Y1790" s="65"/>
      <c r="Z1790" s="46"/>
    </row>
    <row r="1791" spans="1:26" ht="13.5" hidden="1" customHeight="1">
      <c r="A1791" s="29" t="str">
        <f t="shared" ca="1" si="286"/>
        <v>49</v>
      </c>
      <c r="B1791" s="32">
        <f t="shared" ca="1" si="287"/>
        <v>1985</v>
      </c>
      <c r="C1791" s="32">
        <f t="shared" ca="1" si="288"/>
        <v>7</v>
      </c>
      <c r="D1791" s="28">
        <v>12</v>
      </c>
      <c r="E1791" s="32">
        <f t="shared" ca="1" si="289"/>
        <v>746</v>
      </c>
      <c r="F1791" s="28" t="str">
        <f t="shared" si="291"/>
        <v>JHE編集会議：1984年度第1回</v>
      </c>
      <c r="G1791" s="40"/>
      <c r="H1791" s="40" t="s">
        <v>1148</v>
      </c>
      <c r="I1791" s="115" t="str">
        <f t="shared" ca="1" si="284"/>
        <v>.</v>
      </c>
      <c r="J1791" s="40" t="s">
        <v>7111</v>
      </c>
      <c r="K1791" s="40" t="s">
        <v>1050</v>
      </c>
      <c r="L1791" s="40" t="s">
        <v>7773</v>
      </c>
      <c r="M1791" s="40"/>
      <c r="N1791" s="47"/>
      <c r="O1791" s="47">
        <v>1984</v>
      </c>
      <c r="P1791" s="47">
        <v>1</v>
      </c>
      <c r="Q1791" s="40"/>
      <c r="R1791" s="40"/>
      <c r="S1791" s="48"/>
      <c r="T1791" s="48"/>
      <c r="U1791" s="31" t="str">
        <f t="shared" ca="1" si="290"/>
        <v>735</v>
      </c>
      <c r="V1791" s="45" t="str">
        <f t="shared" si="285"/>
        <v>JHE編集会議JHE編集会議：1984年度第1回</v>
      </c>
      <c r="W1791" s="51"/>
      <c r="X1791" s="88">
        <v>1781</v>
      </c>
      <c r="Y1791" s="65"/>
      <c r="Z1791" s="46"/>
    </row>
    <row r="1792" spans="1:26" ht="13.5" hidden="1" customHeight="1">
      <c r="A1792" s="29" t="str">
        <f t="shared" ca="1" si="286"/>
        <v>49</v>
      </c>
      <c r="B1792" s="32">
        <f t="shared" ca="1" si="287"/>
        <v>1985</v>
      </c>
      <c r="C1792" s="32">
        <f t="shared" ca="1" si="288"/>
        <v>7</v>
      </c>
      <c r="D1792" s="28">
        <v>12</v>
      </c>
      <c r="E1792" s="32">
        <f t="shared" ca="1" si="289"/>
        <v>746</v>
      </c>
      <c r="F1792" s="28" t="str">
        <f t="shared" si="291"/>
        <v>JHE編集会議：1984年度第2回</v>
      </c>
      <c r="G1792" s="40"/>
      <c r="H1792" s="40" t="s">
        <v>1148</v>
      </c>
      <c r="I1792" s="115" t="str">
        <f t="shared" ca="1" si="284"/>
        <v>.</v>
      </c>
      <c r="J1792" s="40" t="s">
        <v>7111</v>
      </c>
      <c r="K1792" s="40" t="s">
        <v>1050</v>
      </c>
      <c r="L1792" s="40" t="s">
        <v>7773</v>
      </c>
      <c r="M1792" s="40"/>
      <c r="N1792" s="47"/>
      <c r="O1792" s="47">
        <v>1984</v>
      </c>
      <c r="P1792" s="47">
        <v>2</v>
      </c>
      <c r="Q1792" s="40"/>
      <c r="R1792" s="40"/>
      <c r="S1792" s="48"/>
      <c r="T1792" s="48"/>
      <c r="U1792" s="31" t="str">
        <f t="shared" ca="1" si="290"/>
        <v>735</v>
      </c>
      <c r="V1792" s="45" t="str">
        <f t="shared" si="285"/>
        <v>JHE編集会議JHE編集会議：1984年度第2回</v>
      </c>
      <c r="W1792" s="51"/>
      <c r="X1792" s="88">
        <v>1782</v>
      </c>
      <c r="Y1792" s="65"/>
      <c r="Z1792" s="46"/>
    </row>
    <row r="1793" spans="1:26" ht="13.5" hidden="1" customHeight="1">
      <c r="A1793" s="29" t="str">
        <f t="shared" ca="1" si="286"/>
        <v>49</v>
      </c>
      <c r="B1793" s="32">
        <f t="shared" ca="1" si="287"/>
        <v>1985</v>
      </c>
      <c r="C1793" s="32">
        <f t="shared" ca="1" si="288"/>
        <v>7</v>
      </c>
      <c r="D1793" s="28">
        <v>12</v>
      </c>
      <c r="E1793" s="32">
        <f t="shared" ca="1" si="289"/>
        <v>746</v>
      </c>
      <c r="F1793" s="28" t="str">
        <f t="shared" si="291"/>
        <v>JHE編集会議：1985年度第1回</v>
      </c>
      <c r="G1793" s="40"/>
      <c r="H1793" s="40" t="s">
        <v>1148</v>
      </c>
      <c r="I1793" s="115" t="str">
        <f t="shared" ca="1" si="284"/>
        <v>.</v>
      </c>
      <c r="J1793" s="40" t="s">
        <v>7111</v>
      </c>
      <c r="K1793" s="40" t="s">
        <v>1050</v>
      </c>
      <c r="L1793" s="40" t="s">
        <v>7773</v>
      </c>
      <c r="M1793" s="40"/>
      <c r="N1793" s="47"/>
      <c r="O1793" s="47">
        <v>1985</v>
      </c>
      <c r="P1793" s="47">
        <v>1</v>
      </c>
      <c r="Q1793" s="40"/>
      <c r="R1793" s="40"/>
      <c r="S1793" s="48"/>
      <c r="T1793" s="48"/>
      <c r="U1793" s="31" t="str">
        <f t="shared" ca="1" si="290"/>
        <v>735</v>
      </c>
      <c r="V1793" s="45" t="str">
        <f t="shared" si="285"/>
        <v>JHE編集会議JHE編集会議：1985年度第1回</v>
      </c>
      <c r="W1793" s="51"/>
      <c r="X1793" s="88">
        <v>1783</v>
      </c>
      <c r="Y1793" s="65"/>
      <c r="Z1793" s="46"/>
    </row>
    <row r="1794" spans="1:26" ht="13.5" hidden="1" customHeight="1">
      <c r="A1794" s="29" t="str">
        <f t="shared" ca="1" si="286"/>
        <v>49</v>
      </c>
      <c r="B1794" s="32">
        <f t="shared" ca="1" si="287"/>
        <v>1985</v>
      </c>
      <c r="C1794" s="32">
        <f t="shared" ca="1" si="288"/>
        <v>7</v>
      </c>
      <c r="D1794" s="28">
        <v>12</v>
      </c>
      <c r="E1794" s="32">
        <f t="shared" ca="1" si="289"/>
        <v>746</v>
      </c>
      <c r="F1794" s="40" t="s">
        <v>1289</v>
      </c>
      <c r="G1794" s="40"/>
      <c r="H1794" s="43"/>
      <c r="I1794" s="115" t="str">
        <f t="shared" ca="1" si="284"/>
        <v>.</v>
      </c>
      <c r="J1794" s="40" t="s">
        <v>7111</v>
      </c>
      <c r="K1794" s="40" t="s">
        <v>2762</v>
      </c>
      <c r="L1794" s="40" t="s">
        <v>2724</v>
      </c>
      <c r="M1794" s="40"/>
      <c r="N1794" s="47"/>
      <c r="O1794" s="47"/>
      <c r="P1794" s="47"/>
      <c r="Q1794" s="40"/>
      <c r="R1794" s="40"/>
      <c r="S1794" s="48"/>
      <c r="T1794" s="48"/>
      <c r="U1794" s="31" t="str">
        <f t="shared" ca="1" si="290"/>
        <v>735</v>
      </c>
      <c r="V1794" s="45" t="str">
        <f t="shared" si="285"/>
        <v>編集後記</v>
      </c>
      <c r="W1794" s="51"/>
      <c r="X1794" s="88">
        <v>1784</v>
      </c>
      <c r="Y1794" s="65"/>
      <c r="Z1794" s="46"/>
    </row>
    <row r="1795" spans="1:26" ht="13.5" hidden="1" customHeight="1">
      <c r="A1795" s="29" t="str">
        <f t="shared" ca="1" si="286"/>
        <v>50</v>
      </c>
      <c r="B1795" s="32">
        <f t="shared" ca="1" si="287"/>
        <v>1985</v>
      </c>
      <c r="C1795" s="32">
        <f t="shared" ca="1" si="288"/>
        <v>12</v>
      </c>
      <c r="D1795" s="28">
        <v>0</v>
      </c>
      <c r="E1795" s="32" t="str">
        <f t="shared" ca="1" si="289"/>
        <v>747</v>
      </c>
      <c r="F1795" s="28" t="str">
        <f ca="1">$W$11&amp;$A1795&amp;$W$12&amp;B1795&amp;$W$13&amp;TEXT($C1795,"00")&amp;$W$14&amp;TEXT($P1795,"00")&amp;IF(LEN(U1795)&gt;=1,$W$15&amp;$U1795&amp;$W$16,"")&amp;$W$17&amp;$H1795</f>
        <v>第50号1985年12/01[747]:生活特集／第20回大会／会報・JHE総目次</v>
      </c>
      <c r="G1795" s="40"/>
      <c r="H1795" s="43" t="s">
        <v>6880</v>
      </c>
      <c r="I1795" s="115" t="str">
        <f t="shared" ca="1" si="284"/>
        <v>.</v>
      </c>
      <c r="J1795" s="40" t="s">
        <v>1179</v>
      </c>
      <c r="K1795" s="40" t="s">
        <v>1266</v>
      </c>
      <c r="L1795" s="43"/>
      <c r="M1795" s="40"/>
      <c r="N1795" s="47">
        <v>1985</v>
      </c>
      <c r="O1795" s="47">
        <v>12</v>
      </c>
      <c r="P1795" s="47">
        <v>1</v>
      </c>
      <c r="Q1795" s="40" t="s">
        <v>965</v>
      </c>
      <c r="R1795" s="40"/>
      <c r="S1795" s="48"/>
      <c r="T1795" s="48"/>
      <c r="U1795" s="31" t="str">
        <f t="shared" ca="1" si="290"/>
        <v>747</v>
      </c>
      <c r="V1795" s="45" t="str">
        <f t="shared" ca="1" si="285"/>
        <v>生活特集／第20回大会／会報・JHE総目次第50号1985年12/01[747]:生活特集／第20回大会／会報・JHE総目次</v>
      </c>
      <c r="W1795" s="51"/>
      <c r="X1795" s="88">
        <v>1785</v>
      </c>
      <c r="Y1795" s="65"/>
      <c r="Z1795" s="46"/>
    </row>
    <row r="1796" spans="1:26" ht="13.5" hidden="1" customHeight="1">
      <c r="A1796" s="29" t="str">
        <f t="shared" ca="1" si="286"/>
        <v>50</v>
      </c>
      <c r="B1796" s="56">
        <f t="shared" ca="1" si="287"/>
        <v>1985</v>
      </c>
      <c r="C1796" s="56">
        <f t="shared" ca="1" si="288"/>
        <v>12</v>
      </c>
      <c r="D1796" s="28">
        <v>1</v>
      </c>
      <c r="E1796" s="32">
        <f t="shared" ca="1" si="289"/>
        <v>747</v>
      </c>
      <c r="F1796" s="40" t="s">
        <v>7739</v>
      </c>
      <c r="G1796" s="40"/>
      <c r="H1796" s="40" t="s">
        <v>7728</v>
      </c>
      <c r="I1796" s="115" t="str">
        <f t="shared" ca="1" si="284"/>
        <v>.</v>
      </c>
      <c r="J1796" s="40" t="s">
        <v>7205</v>
      </c>
      <c r="K1796" s="40"/>
      <c r="L1796" s="43" t="s">
        <v>7086</v>
      </c>
      <c r="M1796" s="40" t="s">
        <v>1302</v>
      </c>
      <c r="N1796" s="47"/>
      <c r="O1796" s="47"/>
      <c r="P1796" s="47"/>
      <c r="Q1796" s="40"/>
      <c r="R1796" s="40"/>
      <c r="S1796" s="48"/>
      <c r="T1796" s="48"/>
      <c r="U1796" s="31" t="str">
        <f t="shared" ca="1" si="290"/>
        <v>747</v>
      </c>
      <c r="V1796" s="45" t="str">
        <f t="shared" si="285"/>
        <v>特集生活、連載特集生活5/7</v>
      </c>
      <c r="W1796" s="51"/>
      <c r="X1796" s="88">
        <v>1786</v>
      </c>
      <c r="Y1796" s="65"/>
      <c r="Z1796" s="46"/>
    </row>
    <row r="1797" spans="1:26" ht="13.5" hidden="1" customHeight="1">
      <c r="A1797" s="29" t="str">
        <f t="shared" ca="1" si="286"/>
        <v>50</v>
      </c>
      <c r="B1797" s="32">
        <f t="shared" ca="1" si="287"/>
        <v>1985</v>
      </c>
      <c r="C1797" s="32">
        <f t="shared" ca="1" si="288"/>
        <v>12</v>
      </c>
      <c r="D1797" s="28">
        <v>1</v>
      </c>
      <c r="E1797" s="32">
        <f t="shared" ca="1" si="289"/>
        <v>747</v>
      </c>
      <c r="F1797" s="40" t="s">
        <v>966</v>
      </c>
      <c r="G1797" s="40" t="s">
        <v>967</v>
      </c>
      <c r="H1797" s="40" t="s">
        <v>7729</v>
      </c>
      <c r="I1797" s="115" t="str">
        <f t="shared" ca="1" si="284"/>
        <v>.</v>
      </c>
      <c r="J1797" s="40" t="s">
        <v>7205</v>
      </c>
      <c r="K1797" s="40"/>
      <c r="L1797" s="43"/>
      <c r="M1797" s="40" t="s">
        <v>2303</v>
      </c>
      <c r="N1797" s="47"/>
      <c r="O1797" s="47"/>
      <c r="P1797" s="47"/>
      <c r="Q1797" s="40"/>
      <c r="R1797" s="40"/>
      <c r="S1797" s="48"/>
      <c r="T1797" s="48"/>
      <c r="U1797" s="31" t="str">
        <f t="shared" ca="1" si="290"/>
        <v>747</v>
      </c>
      <c r="V1797" s="45" t="str">
        <f t="shared" si="285"/>
        <v>特集生活日本的労使関係と単身赴任問題</v>
      </c>
      <c r="W1797" s="51"/>
      <c r="X1797" s="88">
        <v>1787</v>
      </c>
      <c r="Y1797" s="65"/>
      <c r="Z1797" s="46"/>
    </row>
    <row r="1798" spans="1:26" ht="13.5" hidden="1" customHeight="1">
      <c r="A1798" s="29" t="str">
        <f t="shared" ca="1" si="286"/>
        <v>50</v>
      </c>
      <c r="B1798" s="32">
        <f t="shared" ca="1" si="287"/>
        <v>1985</v>
      </c>
      <c r="C1798" s="32">
        <f t="shared" ca="1" si="288"/>
        <v>12</v>
      </c>
      <c r="D1798" s="28">
        <v>2</v>
      </c>
      <c r="E1798" s="32">
        <f t="shared" ca="1" si="289"/>
        <v>748</v>
      </c>
      <c r="F1798" s="40" t="s">
        <v>968</v>
      </c>
      <c r="G1798" s="40" t="s">
        <v>2580</v>
      </c>
      <c r="H1798" s="40" t="s">
        <v>7729</v>
      </c>
      <c r="I1798" s="115" t="str">
        <f t="shared" ca="1" si="284"/>
        <v>.</v>
      </c>
      <c r="J1798" s="40" t="s">
        <v>7205</v>
      </c>
      <c r="K1798" s="40"/>
      <c r="L1798" s="43"/>
      <c r="M1798" s="40" t="s">
        <v>2303</v>
      </c>
      <c r="N1798" s="47"/>
      <c r="O1798" s="47"/>
      <c r="P1798" s="47"/>
      <c r="Q1798" s="40"/>
      <c r="R1798" s="40"/>
      <c r="S1798" s="48"/>
      <c r="T1798" s="48"/>
      <c r="U1798" s="31" t="str">
        <f t="shared" ca="1" si="290"/>
        <v>747</v>
      </c>
      <c r="V1798" s="45" t="str">
        <f t="shared" si="285"/>
        <v>特集生活南極越冬隊の仕事と遊びを考える</v>
      </c>
      <c r="W1798" s="51"/>
      <c r="X1798" s="88">
        <v>1788</v>
      </c>
      <c r="Y1798" s="65"/>
      <c r="Z1798" s="46"/>
    </row>
    <row r="1799" spans="1:26" ht="13.5" hidden="1" customHeight="1">
      <c r="A1799" s="29" t="str">
        <f t="shared" ca="1" si="286"/>
        <v>50</v>
      </c>
      <c r="B1799" s="32">
        <f t="shared" ca="1" si="287"/>
        <v>1985</v>
      </c>
      <c r="C1799" s="32">
        <f t="shared" ca="1" si="288"/>
        <v>12</v>
      </c>
      <c r="D1799" s="28">
        <v>4</v>
      </c>
      <c r="E1799" s="32">
        <f t="shared" ca="1" si="289"/>
        <v>750</v>
      </c>
      <c r="F1799" s="40"/>
      <c r="G1799" s="40" t="s">
        <v>969</v>
      </c>
      <c r="H1799" s="43" t="s">
        <v>7147</v>
      </c>
      <c r="I1799" s="115" t="str">
        <f t="shared" ca="1" si="284"/>
        <v>.</v>
      </c>
      <c r="J1799" s="40" t="s">
        <v>7205</v>
      </c>
      <c r="K1799" s="40"/>
      <c r="L1799" s="43" t="s">
        <v>2008</v>
      </c>
      <c r="M1799" s="40"/>
      <c r="N1799" s="47"/>
      <c r="O1799" s="47"/>
      <c r="P1799" s="47"/>
      <c r="Q1799" s="40"/>
      <c r="R1799" s="40"/>
      <c r="S1799" s="48"/>
      <c r="T1799" s="48"/>
      <c r="U1799" s="31" t="str">
        <f t="shared" ca="1" si="290"/>
        <v>747</v>
      </c>
      <c r="V1799" s="45" t="str">
        <f t="shared" si="285"/>
        <v>？</v>
      </c>
      <c r="W1799" s="51"/>
      <c r="X1799" s="88">
        <v>1789</v>
      </c>
      <c r="Y1799" s="65"/>
      <c r="Z1799" s="46"/>
    </row>
    <row r="1800" spans="1:26" ht="13.5" hidden="1" customHeight="1">
      <c r="A1800" s="29" t="str">
        <f t="shared" ca="1" si="286"/>
        <v>50</v>
      </c>
      <c r="B1800" s="32">
        <f t="shared" ca="1" si="287"/>
        <v>1985</v>
      </c>
      <c r="C1800" s="32">
        <f t="shared" ca="1" si="288"/>
        <v>12</v>
      </c>
      <c r="D1800" s="28">
        <v>5</v>
      </c>
      <c r="E1800" s="32">
        <f t="shared" ca="1" si="289"/>
        <v>751</v>
      </c>
      <c r="F1800" s="40" t="s">
        <v>1646</v>
      </c>
      <c r="G1800" s="40" t="s">
        <v>1647</v>
      </c>
      <c r="H1800" s="43" t="s">
        <v>7143</v>
      </c>
      <c r="I1800" s="115" t="str">
        <f t="shared" ca="1" si="284"/>
        <v>.</v>
      </c>
      <c r="J1800" s="40" t="s">
        <v>1700</v>
      </c>
      <c r="K1800" s="40" t="s">
        <v>678</v>
      </c>
      <c r="L1800" s="43" t="s">
        <v>810</v>
      </c>
      <c r="M1800" s="40" t="s">
        <v>7636</v>
      </c>
      <c r="N1800" s="47"/>
      <c r="O1800" s="47"/>
      <c r="P1800" s="47"/>
      <c r="Q1800" s="40"/>
      <c r="R1800" s="40"/>
      <c r="S1800" s="48"/>
      <c r="T1800" s="48"/>
      <c r="U1800" s="31" t="str">
        <f t="shared" ca="1" si="290"/>
        <v>747</v>
      </c>
      <c r="V1800" s="45" t="str">
        <f t="shared" si="285"/>
        <v>国際研究第10回国際バイオメカニクス学会</v>
      </c>
      <c r="W1800" s="51"/>
      <c r="X1800" s="88">
        <v>1790</v>
      </c>
      <c r="Y1800" s="65"/>
      <c r="Z1800" s="46"/>
    </row>
    <row r="1801" spans="1:26" ht="13.5" hidden="1" customHeight="1">
      <c r="A1801" s="29" t="str">
        <f t="shared" ca="1" si="286"/>
        <v>50</v>
      </c>
      <c r="B1801" s="32">
        <f t="shared" ca="1" si="287"/>
        <v>1985</v>
      </c>
      <c r="C1801" s="32">
        <f t="shared" ca="1" si="288"/>
        <v>12</v>
      </c>
      <c r="D1801" s="28">
        <v>7</v>
      </c>
      <c r="E1801" s="32">
        <f t="shared" ca="1" si="289"/>
        <v>753</v>
      </c>
      <c r="F1801" s="40" t="s">
        <v>1648</v>
      </c>
      <c r="G1801" s="40" t="s">
        <v>2416</v>
      </c>
      <c r="H1801" s="43"/>
      <c r="I1801" s="115" t="str">
        <f t="shared" ca="1" si="284"/>
        <v>.</v>
      </c>
      <c r="J1801" s="40" t="s">
        <v>1700</v>
      </c>
      <c r="K1801" s="40" t="s">
        <v>1300</v>
      </c>
      <c r="L1801" s="43"/>
      <c r="M1801" s="40"/>
      <c r="N1801" s="47"/>
      <c r="O1801" s="47"/>
      <c r="P1801" s="47"/>
      <c r="Q1801" s="40"/>
      <c r="R1801" s="40"/>
      <c r="S1801" s="48"/>
      <c r="T1801" s="48"/>
      <c r="U1801" s="31" t="str">
        <f t="shared" ca="1" si="290"/>
        <v>747</v>
      </c>
      <c r="V1801" s="45" t="str">
        <f t="shared" si="285"/>
        <v>中央大学文学部心理学研究室</v>
      </c>
      <c r="W1801" s="51"/>
      <c r="X1801" s="88">
        <v>1791</v>
      </c>
      <c r="Y1801" s="65"/>
      <c r="Z1801" s="46"/>
    </row>
    <row r="1802" spans="1:26" ht="13.5" hidden="1" customHeight="1">
      <c r="A1802" s="29" t="str">
        <f t="shared" ca="1" si="286"/>
        <v>50</v>
      </c>
      <c r="B1802" s="32">
        <f t="shared" ca="1" si="287"/>
        <v>1985</v>
      </c>
      <c r="C1802" s="32">
        <f t="shared" ca="1" si="288"/>
        <v>12</v>
      </c>
      <c r="D1802" s="28">
        <v>7</v>
      </c>
      <c r="E1802" s="32">
        <f t="shared" ca="1" si="289"/>
        <v>753</v>
      </c>
      <c r="F1802" s="40" t="s">
        <v>872</v>
      </c>
      <c r="G1802" s="40"/>
      <c r="H1802" s="43"/>
      <c r="I1802" s="115" t="str">
        <f t="shared" ca="1" si="284"/>
        <v>.</v>
      </c>
      <c r="J1802" s="40" t="s">
        <v>1700</v>
      </c>
      <c r="K1802" s="40" t="s">
        <v>1372</v>
      </c>
      <c r="L1802" s="43"/>
      <c r="M1802" s="40"/>
      <c r="N1802" s="47"/>
      <c r="O1802" s="47"/>
      <c r="P1802" s="47"/>
      <c r="Q1802" s="40"/>
      <c r="R1802" s="40"/>
      <c r="S1802" s="48"/>
      <c r="T1802" s="48"/>
      <c r="U1802" s="31" t="str">
        <f t="shared" ca="1" si="290"/>
        <v>747</v>
      </c>
      <c r="V1802" s="45" t="str">
        <f t="shared" si="285"/>
        <v>働態ミニ情報その1</v>
      </c>
      <c r="W1802" s="51"/>
      <c r="X1802" s="88">
        <v>1792</v>
      </c>
      <c r="Y1802" s="65"/>
      <c r="Z1802" s="46"/>
    </row>
    <row r="1803" spans="1:26" ht="13.5" hidden="1" customHeight="1">
      <c r="A1803" s="29" t="str">
        <f t="shared" ca="1" si="286"/>
        <v>50</v>
      </c>
      <c r="B1803" s="32">
        <f t="shared" ca="1" si="287"/>
        <v>1985</v>
      </c>
      <c r="C1803" s="32">
        <f t="shared" ca="1" si="288"/>
        <v>12</v>
      </c>
      <c r="D1803" s="28">
        <v>7</v>
      </c>
      <c r="E1803" s="32">
        <f t="shared" ca="1" si="289"/>
        <v>753</v>
      </c>
      <c r="F1803" s="28" t="str">
        <f>IF(RIGHT(L1803,1)=$W$24,"",M1803&amp;$W$25)&amp;J1803&amp;$W$22&amp;K1803&amp;IF(AND(LEN(N1803)&gt;0,LEN(N1803)&lt;4)," 第"&amp;N1803&amp;$W$21,N1803)&amp;$W$23&amp;O1803&amp;"/"&amp;P1803&amp;IF(RIGHT(L1803,1)=$W$24,"/"&amp;Q1803,"")&amp;"、"&amp;S1803&amp;"、"&amp;R1803&amp;IF(LEN(H1803)&gt;0,$W$27&amp;H1803,"")&amp;IF(RIGHT(L1803,1)=$W$24,"",$W$26)</f>
        <v>大会．全 第20回　1985/7/18-19、大妻女子大、東京都</v>
      </c>
      <c r="G1803" s="40" t="s">
        <v>1650</v>
      </c>
      <c r="H1803" s="41" t="s">
        <v>2820</v>
      </c>
      <c r="I1803" s="115" t="str">
        <f t="shared" ca="1" si="284"/>
        <v>.</v>
      </c>
      <c r="J1803" s="40" t="s">
        <v>252</v>
      </c>
      <c r="K1803" s="40" t="s">
        <v>1194</v>
      </c>
      <c r="L1803" s="40" t="s">
        <v>6942</v>
      </c>
      <c r="M1803" s="40" t="s">
        <v>2742</v>
      </c>
      <c r="N1803" s="47">
        <v>20</v>
      </c>
      <c r="O1803" s="47">
        <v>1985</v>
      </c>
      <c r="P1803" s="47">
        <v>7</v>
      </c>
      <c r="Q1803" s="40" t="s">
        <v>863</v>
      </c>
      <c r="R1803" s="40" t="s">
        <v>804</v>
      </c>
      <c r="S1803" s="48" t="s">
        <v>865</v>
      </c>
      <c r="T1803" s="48"/>
      <c r="U1803" s="31" t="str">
        <f t="shared" ca="1" si="290"/>
        <v>747</v>
      </c>
      <c r="V1803" s="45" t="str">
        <f t="shared" si="285"/>
        <v>大会．全 第20回　1985/7/18-19、大妻女子大、東京都</v>
      </c>
      <c r="W1803" s="51"/>
      <c r="X1803" s="88">
        <v>1793</v>
      </c>
      <c r="Y1803" s="65"/>
      <c r="Z1803" s="46"/>
    </row>
    <row r="1804" spans="1:26" ht="13.5" hidden="1" customHeight="1">
      <c r="A1804" s="29" t="str">
        <f t="shared" ca="1" si="286"/>
        <v>50</v>
      </c>
      <c r="B1804" s="32">
        <f t="shared" ca="1" si="287"/>
        <v>1985</v>
      </c>
      <c r="C1804" s="32">
        <f t="shared" ca="1" si="288"/>
        <v>12</v>
      </c>
      <c r="D1804" s="28">
        <v>7</v>
      </c>
      <c r="E1804" s="32">
        <f t="shared" ca="1" si="289"/>
        <v>753</v>
      </c>
      <c r="F1804" s="28" t="str">
        <f>M1804&amp;"（"&amp;J1804&amp;$W$19&amp;K1804&amp;IF(LEN(N1804)&gt;0," 第"&amp;N1804&amp;$W$21,"")&amp;" "&amp;O1804&amp;"/"&amp;P1804&amp;$W$20&amp;S1804&amp;IF(LEN(H1804)&gt;0,$W$19&amp;H1804,"")&amp;"）"</f>
        <v>抄録（大会/全 第20回 1985/7、大妻女子大）</v>
      </c>
      <c r="G1804" s="40" t="s">
        <v>1649</v>
      </c>
      <c r="H1804" s="43"/>
      <c r="I1804" s="115" t="str">
        <f t="shared" ref="I1804:I1867" ca="1" si="292">IF(OR($S$1,IF($N$2,OFFSET($O$2,0,ISERROR(FIND($F$2,OFFSET($G1804,0,$T$2)))+$S$2),0)+IF($N$3,OFFSET($O$3,0,ISERROR(FIND($F$3,OFFSET($G1804,0,$T$3)))+$S$3),0)+IF($N$4,OFFSET($O$4,0,ISERROR(FIND($F$4,OFFSET($G1804,0,$T$4)))+$S$4),0)+IF($N$5,OFFSET($O$5,0,ISERROR(FIND($F$5,OFFSET($G1804,0,$T$5)))+$S$5),0)+IF($N$6,OFFSET($O$6,0,ISERROR(FIND($F$6,OFFSET($G1804,0,$T$6)))+$S$6),0)+IF($N$7,OFFSET($O$7,0,ISERROR(FIND($F$7,OFFSET($G1804,0,$T$7)))+$S$7),0)+IF($N$8,OFFSET($O$8,0,ISERROR(FIND($F$8,OFFSET($G1804,0,$T$8)))+$S$8),0)&gt;$Y$1),$W$28,$W$29)</f>
        <v>.</v>
      </c>
      <c r="J1804" s="40" t="s">
        <v>252</v>
      </c>
      <c r="K1804" s="40" t="s">
        <v>1194</v>
      </c>
      <c r="L1804" s="40" t="s">
        <v>6939</v>
      </c>
      <c r="M1804" s="40" t="s">
        <v>1486</v>
      </c>
      <c r="N1804" s="47">
        <v>20</v>
      </c>
      <c r="O1804" s="47">
        <v>1985</v>
      </c>
      <c r="P1804" s="47">
        <v>7</v>
      </c>
      <c r="Q1804" s="40" t="s">
        <v>863</v>
      </c>
      <c r="R1804" s="40" t="s">
        <v>804</v>
      </c>
      <c r="S1804" s="48" t="s">
        <v>865</v>
      </c>
      <c r="T1804" s="48"/>
      <c r="U1804" s="31" t="str">
        <f t="shared" ca="1" si="290"/>
        <v>747</v>
      </c>
      <c r="V1804" s="45" t="str">
        <f t="shared" si="285"/>
        <v>抄録（大会/全 第20回 1985/7、大妻女子大）</v>
      </c>
      <c r="W1804" s="51"/>
      <c r="X1804" s="88">
        <v>1794</v>
      </c>
      <c r="Y1804" s="65"/>
      <c r="Z1804" s="46"/>
    </row>
    <row r="1805" spans="1:26" s="13" customFormat="1" ht="13.5" hidden="1" customHeight="1">
      <c r="A1805" s="18">
        <v>50</v>
      </c>
      <c r="B1805" s="15">
        <v>1985</v>
      </c>
      <c r="C1805" s="15">
        <v>12</v>
      </c>
      <c r="D1805" s="18">
        <v>7</v>
      </c>
      <c r="E1805" s="15">
        <v>753</v>
      </c>
      <c r="F1805" s="19" t="s">
        <v>4200</v>
      </c>
      <c r="G1805" s="16" t="s">
        <v>4201</v>
      </c>
      <c r="H1805" s="17"/>
      <c r="I1805" s="115" t="str">
        <f t="shared" ca="1" si="292"/>
        <v>.</v>
      </c>
      <c r="J1805" s="16" t="s">
        <v>2856</v>
      </c>
      <c r="K1805" s="16" t="s">
        <v>1194</v>
      </c>
      <c r="L1805" s="16" t="s">
        <v>2857</v>
      </c>
      <c r="M1805" s="16" t="s">
        <v>183</v>
      </c>
      <c r="N1805" s="15">
        <v>20</v>
      </c>
      <c r="O1805" s="15">
        <v>1985</v>
      </c>
      <c r="P1805" s="15">
        <v>7</v>
      </c>
      <c r="Q1805" s="16" t="s">
        <v>863</v>
      </c>
      <c r="R1805" s="18" t="s">
        <v>804</v>
      </c>
      <c r="S1805" s="54" t="s">
        <v>865</v>
      </c>
      <c r="T1805" s="54"/>
      <c r="U1805" s="69">
        <v>747</v>
      </c>
      <c r="V1805" s="45" t="str">
        <f t="shared" si="285"/>
        <v>韓国青年女性の冷感分布について</v>
      </c>
      <c r="W1805" s="70"/>
      <c r="X1805" s="88">
        <v>1795</v>
      </c>
      <c r="Y1805" s="66"/>
      <c r="Z1805" s="16"/>
    </row>
    <row r="1806" spans="1:26" s="13" customFormat="1" ht="13.5" hidden="1" customHeight="1">
      <c r="A1806" s="18">
        <v>50</v>
      </c>
      <c r="B1806" s="15">
        <v>1985</v>
      </c>
      <c r="C1806" s="15">
        <v>12</v>
      </c>
      <c r="D1806" s="18">
        <v>7</v>
      </c>
      <c r="E1806" s="15">
        <v>753</v>
      </c>
      <c r="F1806" s="19" t="s">
        <v>4202</v>
      </c>
      <c r="G1806" s="16" t="s">
        <v>4203</v>
      </c>
      <c r="H1806" s="17"/>
      <c r="I1806" s="115" t="str">
        <f t="shared" ca="1" si="292"/>
        <v>.</v>
      </c>
      <c r="J1806" s="16" t="s">
        <v>2856</v>
      </c>
      <c r="K1806" s="16" t="s">
        <v>1194</v>
      </c>
      <c r="L1806" s="16" t="s">
        <v>2857</v>
      </c>
      <c r="M1806" s="16" t="s">
        <v>183</v>
      </c>
      <c r="N1806" s="15">
        <v>20</v>
      </c>
      <c r="O1806" s="15">
        <v>1985</v>
      </c>
      <c r="P1806" s="15">
        <v>7</v>
      </c>
      <c r="Q1806" s="16" t="s">
        <v>863</v>
      </c>
      <c r="R1806" s="18" t="s">
        <v>804</v>
      </c>
      <c r="S1806" s="54" t="s">
        <v>865</v>
      </c>
      <c r="T1806" s="54"/>
      <c r="U1806" s="69">
        <v>747</v>
      </c>
      <c r="V1806" s="45" t="str">
        <f t="shared" si="285"/>
        <v>等尺性収縮時の自覚症状と表面筋電図の関係</v>
      </c>
      <c r="W1806" s="70"/>
      <c r="X1806" s="88">
        <v>1796</v>
      </c>
      <c r="Y1806" s="66"/>
      <c r="Z1806" s="16"/>
    </row>
    <row r="1807" spans="1:26" s="13" customFormat="1" ht="13.5" hidden="1" customHeight="1">
      <c r="A1807" s="18">
        <v>50</v>
      </c>
      <c r="B1807" s="15">
        <v>1985</v>
      </c>
      <c r="C1807" s="15">
        <v>12</v>
      </c>
      <c r="D1807" s="18">
        <v>8</v>
      </c>
      <c r="E1807" s="15">
        <v>754</v>
      </c>
      <c r="F1807" s="19" t="s">
        <v>4204</v>
      </c>
      <c r="G1807" s="16" t="s">
        <v>4205</v>
      </c>
      <c r="H1807" s="17"/>
      <c r="I1807" s="115" t="str">
        <f t="shared" ca="1" si="292"/>
        <v>.</v>
      </c>
      <c r="J1807" s="16" t="s">
        <v>2856</v>
      </c>
      <c r="K1807" s="16" t="s">
        <v>1194</v>
      </c>
      <c r="L1807" s="16" t="s">
        <v>2857</v>
      </c>
      <c r="M1807" s="16" t="s">
        <v>183</v>
      </c>
      <c r="N1807" s="15">
        <v>20</v>
      </c>
      <c r="O1807" s="15">
        <v>1985</v>
      </c>
      <c r="P1807" s="15">
        <v>7</v>
      </c>
      <c r="Q1807" s="16" t="s">
        <v>863</v>
      </c>
      <c r="R1807" s="18" t="s">
        <v>804</v>
      </c>
      <c r="S1807" s="54" t="s">
        <v>865</v>
      </c>
      <c r="T1807" s="54"/>
      <c r="U1807" s="69">
        <v>747</v>
      </c>
      <c r="V1807" s="45" t="str">
        <f t="shared" si="285"/>
        <v>執務空間の個性化−同一平面研究室の使い方の違いについて−</v>
      </c>
      <c r="W1807" s="70"/>
      <c r="X1807" s="88">
        <v>1797</v>
      </c>
      <c r="Y1807" s="66"/>
      <c r="Z1807" s="16"/>
    </row>
    <row r="1808" spans="1:26" s="13" customFormat="1" ht="13.5" hidden="1" customHeight="1">
      <c r="A1808" s="18">
        <v>50</v>
      </c>
      <c r="B1808" s="15">
        <v>1985</v>
      </c>
      <c r="C1808" s="15">
        <v>12</v>
      </c>
      <c r="D1808" s="18">
        <v>8</v>
      </c>
      <c r="E1808" s="15">
        <v>754</v>
      </c>
      <c r="F1808" s="19" t="s">
        <v>4206</v>
      </c>
      <c r="G1808" s="16" t="s">
        <v>3225</v>
      </c>
      <c r="H1808" s="17"/>
      <c r="I1808" s="115" t="str">
        <f t="shared" ca="1" si="292"/>
        <v>.</v>
      </c>
      <c r="J1808" s="16" t="s">
        <v>2856</v>
      </c>
      <c r="K1808" s="16" t="s">
        <v>1194</v>
      </c>
      <c r="L1808" s="16" t="s">
        <v>2857</v>
      </c>
      <c r="M1808" s="16" t="s">
        <v>183</v>
      </c>
      <c r="N1808" s="15">
        <v>20</v>
      </c>
      <c r="O1808" s="15">
        <v>1985</v>
      </c>
      <c r="P1808" s="15">
        <v>7</v>
      </c>
      <c r="Q1808" s="16" t="s">
        <v>863</v>
      </c>
      <c r="R1808" s="18" t="s">
        <v>804</v>
      </c>
      <c r="S1808" s="54" t="s">
        <v>865</v>
      </c>
      <c r="T1808" s="54"/>
      <c r="U1808" s="69">
        <v>747</v>
      </c>
      <c r="V1808" s="45" t="str">
        <f t="shared" si="285"/>
        <v>団地家庭の住まい方−経時データによるシナリオ−</v>
      </c>
      <c r="W1808" s="70"/>
      <c r="X1808" s="88">
        <v>1798</v>
      </c>
      <c r="Y1808" s="66"/>
      <c r="Z1808" s="16"/>
    </row>
    <row r="1809" spans="1:26" s="13" customFormat="1" ht="13.5" hidden="1" customHeight="1">
      <c r="A1809" s="18">
        <v>50</v>
      </c>
      <c r="B1809" s="15">
        <v>1985</v>
      </c>
      <c r="C1809" s="15">
        <v>12</v>
      </c>
      <c r="D1809" s="18">
        <v>8</v>
      </c>
      <c r="E1809" s="15">
        <v>754</v>
      </c>
      <c r="F1809" s="19" t="s">
        <v>4207</v>
      </c>
      <c r="G1809" s="16" t="s">
        <v>4208</v>
      </c>
      <c r="H1809" s="17"/>
      <c r="I1809" s="115" t="str">
        <f t="shared" ca="1" si="292"/>
        <v>.</v>
      </c>
      <c r="J1809" s="16" t="s">
        <v>2856</v>
      </c>
      <c r="K1809" s="16" t="s">
        <v>1194</v>
      </c>
      <c r="L1809" s="16" t="s">
        <v>2857</v>
      </c>
      <c r="M1809" s="16" t="s">
        <v>183</v>
      </c>
      <c r="N1809" s="15">
        <v>20</v>
      </c>
      <c r="O1809" s="15">
        <v>1985</v>
      </c>
      <c r="P1809" s="15">
        <v>7</v>
      </c>
      <c r="Q1809" s="16" t="s">
        <v>863</v>
      </c>
      <c r="R1809" s="18" t="s">
        <v>804</v>
      </c>
      <c r="S1809" s="54" t="s">
        <v>865</v>
      </c>
      <c r="T1809" s="54"/>
      <c r="U1809" s="69">
        <v>747</v>
      </c>
      <c r="V1809" s="45" t="str">
        <f t="shared" si="285"/>
        <v>「聴覚障害者」の聞こえ</v>
      </c>
      <c r="W1809" s="70"/>
      <c r="X1809" s="88">
        <v>1799</v>
      </c>
      <c r="Y1809" s="66"/>
      <c r="Z1809" s="16"/>
    </row>
    <row r="1810" spans="1:26" s="13" customFormat="1" ht="13.5" hidden="1" customHeight="1">
      <c r="A1810" s="18">
        <v>50</v>
      </c>
      <c r="B1810" s="15">
        <v>1985</v>
      </c>
      <c r="C1810" s="15">
        <v>12</v>
      </c>
      <c r="D1810" s="18">
        <v>9</v>
      </c>
      <c r="E1810" s="15">
        <v>755</v>
      </c>
      <c r="F1810" s="19" t="s">
        <v>4209</v>
      </c>
      <c r="G1810" s="16" t="s">
        <v>4210</v>
      </c>
      <c r="H1810" s="17"/>
      <c r="I1810" s="115" t="str">
        <f t="shared" ca="1" si="292"/>
        <v>.</v>
      </c>
      <c r="J1810" s="16" t="s">
        <v>2856</v>
      </c>
      <c r="K1810" s="16" t="s">
        <v>1194</v>
      </c>
      <c r="L1810" s="16" t="s">
        <v>2857</v>
      </c>
      <c r="M1810" s="16" t="s">
        <v>183</v>
      </c>
      <c r="N1810" s="15">
        <v>20</v>
      </c>
      <c r="O1810" s="15">
        <v>1985</v>
      </c>
      <c r="P1810" s="15">
        <v>7</v>
      </c>
      <c r="Q1810" s="16" t="s">
        <v>863</v>
      </c>
      <c r="R1810" s="18" t="s">
        <v>804</v>
      </c>
      <c r="S1810" s="54" t="s">
        <v>865</v>
      </c>
      <c r="T1810" s="54"/>
      <c r="U1810" s="69">
        <v>747</v>
      </c>
      <c r="V1810" s="45" t="str">
        <f t="shared" si="285"/>
        <v>先天性盲人の直立時重心動揺</v>
      </c>
      <c r="W1810" s="70"/>
      <c r="X1810" s="88">
        <v>1800</v>
      </c>
      <c r="Y1810" s="66"/>
      <c r="Z1810" s="16"/>
    </row>
    <row r="1811" spans="1:26" s="13" customFormat="1" ht="13.5" hidden="1" customHeight="1">
      <c r="A1811" s="18">
        <v>50</v>
      </c>
      <c r="B1811" s="15">
        <v>1985</v>
      </c>
      <c r="C1811" s="15">
        <v>12</v>
      </c>
      <c r="D1811" s="18">
        <v>9</v>
      </c>
      <c r="E1811" s="15">
        <v>755</v>
      </c>
      <c r="F1811" s="19" t="s">
        <v>4211</v>
      </c>
      <c r="G1811" s="16" t="s">
        <v>4212</v>
      </c>
      <c r="H1811" s="17"/>
      <c r="I1811" s="115" t="str">
        <f t="shared" ca="1" si="292"/>
        <v>.</v>
      </c>
      <c r="J1811" s="16" t="s">
        <v>2856</v>
      </c>
      <c r="K1811" s="16" t="s">
        <v>1194</v>
      </c>
      <c r="L1811" s="16" t="s">
        <v>2857</v>
      </c>
      <c r="M1811" s="16" t="s">
        <v>183</v>
      </c>
      <c r="N1811" s="15">
        <v>20</v>
      </c>
      <c r="O1811" s="15">
        <v>1985</v>
      </c>
      <c r="P1811" s="15">
        <v>7</v>
      </c>
      <c r="Q1811" s="16" t="s">
        <v>863</v>
      </c>
      <c r="R1811" s="18" t="s">
        <v>804</v>
      </c>
      <c r="S1811" s="54" t="s">
        <v>865</v>
      </c>
      <c r="T1811" s="54"/>
      <c r="U1811" s="69">
        <v>747</v>
      </c>
      <c r="V1811" s="45" t="str">
        <f t="shared" si="285"/>
        <v>小学生の足部形態について</v>
      </c>
      <c r="W1811" s="70"/>
      <c r="X1811" s="88">
        <v>1801</v>
      </c>
      <c r="Y1811" s="66"/>
      <c r="Z1811" s="16"/>
    </row>
    <row r="1812" spans="1:26" s="13" customFormat="1" ht="13.5" hidden="1" customHeight="1">
      <c r="A1812" s="18">
        <v>50</v>
      </c>
      <c r="B1812" s="15">
        <v>1985</v>
      </c>
      <c r="C1812" s="15">
        <v>12</v>
      </c>
      <c r="D1812" s="18">
        <v>9</v>
      </c>
      <c r="E1812" s="15">
        <v>755</v>
      </c>
      <c r="F1812" s="19" t="s">
        <v>4213</v>
      </c>
      <c r="G1812" s="16" t="s">
        <v>4214</v>
      </c>
      <c r="H1812" s="17"/>
      <c r="I1812" s="115" t="str">
        <f t="shared" ca="1" si="292"/>
        <v>.</v>
      </c>
      <c r="J1812" s="16" t="s">
        <v>2856</v>
      </c>
      <c r="K1812" s="16" t="s">
        <v>1194</v>
      </c>
      <c r="L1812" s="16" t="s">
        <v>2857</v>
      </c>
      <c r="M1812" s="16" t="s">
        <v>183</v>
      </c>
      <c r="N1812" s="15">
        <v>20</v>
      </c>
      <c r="O1812" s="15">
        <v>1985</v>
      </c>
      <c r="P1812" s="15">
        <v>7</v>
      </c>
      <c r="Q1812" s="16" t="s">
        <v>863</v>
      </c>
      <c r="R1812" s="18" t="s">
        <v>804</v>
      </c>
      <c r="S1812" s="54" t="s">
        <v>865</v>
      </c>
      <c r="T1812" s="54"/>
      <c r="U1812" s="69">
        <v>747</v>
      </c>
      <c r="V1812" s="45" t="str">
        <f t="shared" si="285"/>
        <v>日本人の出会いの働態</v>
      </c>
      <c r="W1812" s="70"/>
      <c r="X1812" s="88">
        <v>1802</v>
      </c>
      <c r="Y1812" s="66"/>
      <c r="Z1812" s="16"/>
    </row>
    <row r="1813" spans="1:26" s="12" customFormat="1" ht="13.5" hidden="1" customHeight="1">
      <c r="A1813" s="18">
        <v>50</v>
      </c>
      <c r="B1813" s="15">
        <v>1985</v>
      </c>
      <c r="C1813" s="15">
        <v>12</v>
      </c>
      <c r="D1813" s="18">
        <v>10</v>
      </c>
      <c r="E1813" s="15">
        <v>756</v>
      </c>
      <c r="F1813" s="19" t="s">
        <v>1652</v>
      </c>
      <c r="G1813" s="16" t="s">
        <v>3730</v>
      </c>
      <c r="H1813" s="17" t="s">
        <v>1651</v>
      </c>
      <c r="I1813" s="115" t="str">
        <f t="shared" ca="1" si="292"/>
        <v>.</v>
      </c>
      <c r="J1813" s="21" t="s">
        <v>4013</v>
      </c>
      <c r="K1813" s="16" t="s">
        <v>1194</v>
      </c>
      <c r="L1813" s="16" t="s">
        <v>2918</v>
      </c>
      <c r="M1813" s="16" t="s">
        <v>183</v>
      </c>
      <c r="N1813" s="15">
        <v>20</v>
      </c>
      <c r="O1813" s="15">
        <v>1985</v>
      </c>
      <c r="P1813" s="15">
        <v>7</v>
      </c>
      <c r="Q1813" s="16" t="s">
        <v>863</v>
      </c>
      <c r="R1813" s="18" t="s">
        <v>804</v>
      </c>
      <c r="S1813" s="54" t="s">
        <v>865</v>
      </c>
      <c r="T1813" s="54"/>
      <c r="U1813" s="69">
        <v>747</v>
      </c>
      <c r="V1813" s="45" t="str">
        <f t="shared" si="285"/>
        <v>現代人の労働と遊び基調スピーチ　南極越冬生活の中の仕事と遊び</v>
      </c>
      <c r="W1813" s="70"/>
      <c r="X1813" s="88">
        <v>1803</v>
      </c>
      <c r="Y1813" s="66"/>
      <c r="Z1813" s="16"/>
    </row>
    <row r="1814" spans="1:26" s="12" customFormat="1" ht="13.5" hidden="1" customHeight="1">
      <c r="A1814" s="18">
        <v>50</v>
      </c>
      <c r="B1814" s="15">
        <v>1985</v>
      </c>
      <c r="C1814" s="15">
        <v>12</v>
      </c>
      <c r="D1814" s="18">
        <v>10</v>
      </c>
      <c r="E1814" s="15">
        <v>756</v>
      </c>
      <c r="F1814" s="19" t="s">
        <v>2204</v>
      </c>
      <c r="G1814" s="16" t="s">
        <v>3502</v>
      </c>
      <c r="H1814" s="17" t="s">
        <v>1651</v>
      </c>
      <c r="I1814" s="115" t="str">
        <f t="shared" ca="1" si="292"/>
        <v>.</v>
      </c>
      <c r="J1814" s="21" t="s">
        <v>4215</v>
      </c>
      <c r="K1814" s="16" t="s">
        <v>1194</v>
      </c>
      <c r="L1814" s="16" t="s">
        <v>2918</v>
      </c>
      <c r="M1814" s="16" t="s">
        <v>183</v>
      </c>
      <c r="N1814" s="15">
        <v>20</v>
      </c>
      <c r="O1814" s="15">
        <v>1985</v>
      </c>
      <c r="P1814" s="15">
        <v>7</v>
      </c>
      <c r="Q1814" s="16" t="s">
        <v>863</v>
      </c>
      <c r="R1814" s="18" t="s">
        <v>804</v>
      </c>
      <c r="S1814" s="54" t="s">
        <v>865</v>
      </c>
      <c r="T1814" s="54"/>
      <c r="U1814" s="69">
        <v>747</v>
      </c>
      <c r="V1814" s="45" t="str">
        <f t="shared" si="285"/>
        <v>現代人の労働と遊び生活時間構造からみた労働と生活のゆとり</v>
      </c>
      <c r="W1814" s="70"/>
      <c r="X1814" s="88">
        <v>1804</v>
      </c>
      <c r="Y1814" s="66"/>
      <c r="Z1814" s="16"/>
    </row>
    <row r="1815" spans="1:26" s="12" customFormat="1" ht="13.5" hidden="1" customHeight="1">
      <c r="A1815" s="18">
        <v>50</v>
      </c>
      <c r="B1815" s="15">
        <v>1985</v>
      </c>
      <c r="C1815" s="15">
        <v>12</v>
      </c>
      <c r="D1815" s="18">
        <v>10</v>
      </c>
      <c r="E1815" s="15">
        <v>756</v>
      </c>
      <c r="F1815" s="19" t="s">
        <v>2205</v>
      </c>
      <c r="G1815" s="16" t="s">
        <v>4216</v>
      </c>
      <c r="H1815" s="17" t="s">
        <v>1651</v>
      </c>
      <c r="I1815" s="115" t="str">
        <f t="shared" ca="1" si="292"/>
        <v>.</v>
      </c>
      <c r="J1815" s="21" t="s">
        <v>4215</v>
      </c>
      <c r="K1815" s="16" t="s">
        <v>1194</v>
      </c>
      <c r="L1815" s="16" t="s">
        <v>2918</v>
      </c>
      <c r="M1815" s="16" t="s">
        <v>183</v>
      </c>
      <c r="N1815" s="15">
        <v>20</v>
      </c>
      <c r="O1815" s="15">
        <v>1985</v>
      </c>
      <c r="P1815" s="15">
        <v>7</v>
      </c>
      <c r="Q1815" s="16" t="s">
        <v>863</v>
      </c>
      <c r="R1815" s="18" t="s">
        <v>804</v>
      </c>
      <c r="S1815" s="54" t="s">
        <v>865</v>
      </c>
      <c r="T1815" s="54"/>
      <c r="U1815" s="69">
        <v>747</v>
      </c>
      <c r="V1815" s="45" t="str">
        <f t="shared" si="285"/>
        <v>現代人の労働と遊び狩猟採集民ピグミーの実例</v>
      </c>
      <c r="W1815" s="70"/>
      <c r="X1815" s="88">
        <v>1805</v>
      </c>
      <c r="Y1815" s="66"/>
      <c r="Z1815" s="16"/>
    </row>
    <row r="1816" spans="1:26" s="12" customFormat="1" ht="13.5" hidden="1" customHeight="1">
      <c r="A1816" s="18">
        <v>50</v>
      </c>
      <c r="B1816" s="15">
        <v>1985</v>
      </c>
      <c r="C1816" s="15">
        <v>12</v>
      </c>
      <c r="D1816" s="18">
        <v>11</v>
      </c>
      <c r="E1816" s="15">
        <v>757</v>
      </c>
      <c r="F1816" s="19" t="s">
        <v>2206</v>
      </c>
      <c r="G1816" s="16" t="s">
        <v>4169</v>
      </c>
      <c r="H1816" s="17" t="s">
        <v>1651</v>
      </c>
      <c r="I1816" s="115" t="str">
        <f t="shared" ca="1" si="292"/>
        <v>.</v>
      </c>
      <c r="J1816" s="21" t="s">
        <v>4217</v>
      </c>
      <c r="K1816" s="16" t="s">
        <v>1194</v>
      </c>
      <c r="L1816" s="16" t="s">
        <v>2918</v>
      </c>
      <c r="M1816" s="16" t="s">
        <v>183</v>
      </c>
      <c r="N1816" s="15">
        <v>20</v>
      </c>
      <c r="O1816" s="15">
        <v>1985</v>
      </c>
      <c r="P1816" s="15">
        <v>7</v>
      </c>
      <c r="Q1816" s="16" t="s">
        <v>863</v>
      </c>
      <c r="R1816" s="18" t="s">
        <v>804</v>
      </c>
      <c r="S1816" s="54" t="s">
        <v>865</v>
      </c>
      <c r="T1816" s="54"/>
      <c r="U1816" s="69">
        <v>747</v>
      </c>
      <c r="V1816" s="45" t="str">
        <f t="shared" si="285"/>
        <v>現代人の労働と遊び重度障害児における労働と遊び</v>
      </c>
      <c r="W1816" s="70"/>
      <c r="X1816" s="88">
        <v>1806</v>
      </c>
      <c r="Y1816" s="66"/>
      <c r="Z1816" s="16"/>
    </row>
    <row r="1817" spans="1:26" s="12" customFormat="1" ht="13.5" hidden="1" customHeight="1">
      <c r="A1817" s="18">
        <v>50</v>
      </c>
      <c r="B1817" s="15">
        <v>1985</v>
      </c>
      <c r="C1817" s="15">
        <v>12</v>
      </c>
      <c r="D1817" s="18">
        <v>11</v>
      </c>
      <c r="E1817" s="15">
        <v>757</v>
      </c>
      <c r="F1817" s="18" t="s">
        <v>7027</v>
      </c>
      <c r="G1817" s="16" t="s">
        <v>4218</v>
      </c>
      <c r="H1817" s="17"/>
      <c r="I1817" s="115" t="str">
        <f t="shared" ca="1" si="292"/>
        <v>.</v>
      </c>
      <c r="J1817" s="21" t="s">
        <v>2917</v>
      </c>
      <c r="K1817" s="16" t="s">
        <v>1194</v>
      </c>
      <c r="L1817" s="16" t="s">
        <v>7004</v>
      </c>
      <c r="M1817" s="16" t="s">
        <v>7078</v>
      </c>
      <c r="N1817" s="15">
        <v>20</v>
      </c>
      <c r="O1817" s="15">
        <v>1985</v>
      </c>
      <c r="P1817" s="15">
        <v>7</v>
      </c>
      <c r="Q1817" s="16" t="s">
        <v>863</v>
      </c>
      <c r="R1817" s="18" t="s">
        <v>804</v>
      </c>
      <c r="S1817" s="54" t="s">
        <v>865</v>
      </c>
      <c r="T1817" s="54"/>
      <c r="U1817" s="69">
        <v>747</v>
      </c>
      <c r="V1817" s="45" t="str">
        <f t="shared" si="285"/>
        <v>現代人の労働と遊び：司会のまとめ</v>
      </c>
      <c r="W1817" s="70"/>
      <c r="X1817" s="88">
        <v>1807</v>
      </c>
      <c r="Y1817" s="66"/>
      <c r="Z1817" s="16"/>
    </row>
    <row r="1818" spans="1:26" s="12" customFormat="1" ht="13.5" hidden="1" customHeight="1">
      <c r="A1818" s="18">
        <v>50</v>
      </c>
      <c r="B1818" s="15">
        <v>1985</v>
      </c>
      <c r="C1818" s="15">
        <v>12</v>
      </c>
      <c r="D1818" s="18">
        <v>11</v>
      </c>
      <c r="E1818" s="15">
        <v>757</v>
      </c>
      <c r="F1818" s="19" t="s">
        <v>2209</v>
      </c>
      <c r="G1818" s="16" t="s">
        <v>4218</v>
      </c>
      <c r="H1818" s="17" t="s">
        <v>2208</v>
      </c>
      <c r="I1818" s="115" t="str">
        <f t="shared" ca="1" si="292"/>
        <v>.</v>
      </c>
      <c r="J1818" s="21" t="s">
        <v>4217</v>
      </c>
      <c r="K1818" s="16" t="s">
        <v>1194</v>
      </c>
      <c r="L1818" s="16" t="s">
        <v>2918</v>
      </c>
      <c r="M1818" s="16" t="s">
        <v>183</v>
      </c>
      <c r="N1818" s="15">
        <v>20</v>
      </c>
      <c r="O1818" s="15">
        <v>1985</v>
      </c>
      <c r="P1818" s="15">
        <v>7</v>
      </c>
      <c r="Q1818" s="16" t="s">
        <v>863</v>
      </c>
      <c r="R1818" s="18" t="s">
        <v>804</v>
      </c>
      <c r="S1818" s="54" t="s">
        <v>865</v>
      </c>
      <c r="T1818" s="54"/>
      <c r="U1818" s="69">
        <v>747</v>
      </c>
      <c r="V1818" s="45" t="str">
        <f t="shared" si="285"/>
        <v>ヒトの労働と家族基調スピーチ　労働と家族形成はヒトの適応戦略か</v>
      </c>
      <c r="W1818" s="70"/>
      <c r="X1818" s="88">
        <v>1808</v>
      </c>
      <c r="Y1818" s="66"/>
      <c r="Z1818" s="16"/>
    </row>
    <row r="1819" spans="1:26" s="12" customFormat="1" ht="13.5" hidden="1" customHeight="1">
      <c r="A1819" s="18">
        <v>50</v>
      </c>
      <c r="B1819" s="15">
        <v>1985</v>
      </c>
      <c r="C1819" s="15">
        <v>12</v>
      </c>
      <c r="D1819" s="18">
        <v>12</v>
      </c>
      <c r="E1819" s="15">
        <v>758</v>
      </c>
      <c r="F1819" s="19" t="s">
        <v>2210</v>
      </c>
      <c r="G1819" s="16" t="s">
        <v>3908</v>
      </c>
      <c r="H1819" s="17" t="s">
        <v>2208</v>
      </c>
      <c r="I1819" s="115" t="str">
        <f t="shared" ca="1" si="292"/>
        <v>.</v>
      </c>
      <c r="J1819" s="21" t="s">
        <v>4217</v>
      </c>
      <c r="K1819" s="16" t="s">
        <v>1194</v>
      </c>
      <c r="L1819" s="16" t="s">
        <v>2918</v>
      </c>
      <c r="M1819" s="16" t="s">
        <v>183</v>
      </c>
      <c r="N1819" s="15">
        <v>20</v>
      </c>
      <c r="O1819" s="15">
        <v>1985</v>
      </c>
      <c r="P1819" s="15">
        <v>7</v>
      </c>
      <c r="Q1819" s="16" t="s">
        <v>863</v>
      </c>
      <c r="R1819" s="18" t="s">
        <v>804</v>
      </c>
      <c r="S1819" s="54" t="s">
        <v>865</v>
      </c>
      <c r="T1819" s="54"/>
      <c r="U1819" s="69">
        <v>747</v>
      </c>
      <c r="V1819" s="45" t="str">
        <f t="shared" si="285"/>
        <v>ヒトの労働と家族労働省の残業と家庭生活</v>
      </c>
      <c r="W1819" s="70"/>
      <c r="X1819" s="88">
        <v>1809</v>
      </c>
      <c r="Y1819" s="66"/>
      <c r="Z1819" s="16"/>
    </row>
    <row r="1820" spans="1:26" s="12" customFormat="1" ht="13.5" hidden="1" customHeight="1">
      <c r="A1820" s="18">
        <v>50</v>
      </c>
      <c r="B1820" s="15">
        <v>1985</v>
      </c>
      <c r="C1820" s="15">
        <v>12</v>
      </c>
      <c r="D1820" s="18">
        <v>12</v>
      </c>
      <c r="E1820" s="15">
        <v>758</v>
      </c>
      <c r="F1820" s="19" t="s">
        <v>2211</v>
      </c>
      <c r="G1820" s="16" t="s">
        <v>4219</v>
      </c>
      <c r="H1820" s="17" t="s">
        <v>2208</v>
      </c>
      <c r="I1820" s="115" t="str">
        <f t="shared" ca="1" si="292"/>
        <v>.</v>
      </c>
      <c r="J1820" s="21" t="s">
        <v>4217</v>
      </c>
      <c r="K1820" s="16" t="s">
        <v>1194</v>
      </c>
      <c r="L1820" s="16" t="s">
        <v>2918</v>
      </c>
      <c r="M1820" s="16" t="s">
        <v>183</v>
      </c>
      <c r="N1820" s="15">
        <v>20</v>
      </c>
      <c r="O1820" s="15">
        <v>1985</v>
      </c>
      <c r="P1820" s="15">
        <v>7</v>
      </c>
      <c r="Q1820" s="16" t="s">
        <v>863</v>
      </c>
      <c r="R1820" s="18" t="s">
        <v>804</v>
      </c>
      <c r="S1820" s="54" t="s">
        <v>865</v>
      </c>
      <c r="T1820" s="54"/>
      <c r="U1820" s="69">
        <v>747</v>
      </c>
      <c r="V1820" s="45" t="str">
        <f t="shared" si="285"/>
        <v>ヒトの労働と家族ラクダ遊牧民・レンディーレ族（北ケニアの生活）</v>
      </c>
      <c r="W1820" s="70"/>
      <c r="X1820" s="88">
        <v>1810</v>
      </c>
      <c r="Y1820" s="66"/>
      <c r="Z1820" s="16"/>
    </row>
    <row r="1821" spans="1:26" s="12" customFormat="1" ht="13.5" hidden="1" customHeight="1">
      <c r="A1821" s="18">
        <v>50</v>
      </c>
      <c r="B1821" s="15">
        <v>1985</v>
      </c>
      <c r="C1821" s="15">
        <v>12</v>
      </c>
      <c r="D1821" s="18">
        <v>12</v>
      </c>
      <c r="E1821" s="15">
        <v>758</v>
      </c>
      <c r="F1821" s="19" t="s">
        <v>2212</v>
      </c>
      <c r="G1821" s="16" t="s">
        <v>3591</v>
      </c>
      <c r="H1821" s="17" t="s">
        <v>2208</v>
      </c>
      <c r="I1821" s="115" t="str">
        <f t="shared" ca="1" si="292"/>
        <v>.</v>
      </c>
      <c r="J1821" s="21" t="s">
        <v>4217</v>
      </c>
      <c r="K1821" s="16" t="s">
        <v>1194</v>
      </c>
      <c r="L1821" s="16" t="s">
        <v>2918</v>
      </c>
      <c r="M1821" s="16" t="s">
        <v>183</v>
      </c>
      <c r="N1821" s="15">
        <v>20</v>
      </c>
      <c r="O1821" s="15">
        <v>1985</v>
      </c>
      <c r="P1821" s="15">
        <v>7</v>
      </c>
      <c r="Q1821" s="16" t="s">
        <v>863</v>
      </c>
      <c r="R1821" s="18" t="s">
        <v>804</v>
      </c>
      <c r="S1821" s="54" t="s">
        <v>865</v>
      </c>
      <c r="T1821" s="54"/>
      <c r="U1821" s="69">
        <v>747</v>
      </c>
      <c r="V1821" s="45" t="str">
        <f t="shared" ref="V1821:V1883" si="293">$H1821&amp;$F1821</f>
        <v>ヒトの労働と家族労働と労働力再生産</v>
      </c>
      <c r="W1821" s="70"/>
      <c r="X1821" s="88">
        <v>1811</v>
      </c>
      <c r="Y1821" s="66"/>
      <c r="Z1821" s="16"/>
    </row>
    <row r="1822" spans="1:26" s="12" customFormat="1" ht="13.5" hidden="1" customHeight="1">
      <c r="A1822" s="18">
        <v>50</v>
      </c>
      <c r="B1822" s="15">
        <v>1985</v>
      </c>
      <c r="C1822" s="15">
        <v>12</v>
      </c>
      <c r="D1822" s="18">
        <v>13</v>
      </c>
      <c r="E1822" s="15">
        <v>759</v>
      </c>
      <c r="F1822" s="19" t="s">
        <v>2213</v>
      </c>
      <c r="G1822" s="16" t="s">
        <v>4220</v>
      </c>
      <c r="H1822" s="17" t="s">
        <v>2208</v>
      </c>
      <c r="I1822" s="115" t="str">
        <f t="shared" ca="1" si="292"/>
        <v>.</v>
      </c>
      <c r="J1822" s="21" t="s">
        <v>2917</v>
      </c>
      <c r="K1822" s="16" t="s">
        <v>1194</v>
      </c>
      <c r="L1822" s="16" t="s">
        <v>2918</v>
      </c>
      <c r="M1822" s="16" t="s">
        <v>183</v>
      </c>
      <c r="N1822" s="15">
        <v>20</v>
      </c>
      <c r="O1822" s="15">
        <v>1985</v>
      </c>
      <c r="P1822" s="15">
        <v>7</v>
      </c>
      <c r="Q1822" s="16" t="s">
        <v>863</v>
      </c>
      <c r="R1822" s="18" t="s">
        <v>804</v>
      </c>
      <c r="S1822" s="54" t="s">
        <v>865</v>
      </c>
      <c r="T1822" s="54"/>
      <c r="U1822" s="69">
        <v>747</v>
      </c>
      <c r="V1822" s="45" t="str">
        <f t="shared" si="293"/>
        <v>ヒトの労働と家族老いる前に</v>
      </c>
      <c r="W1822" s="70"/>
      <c r="X1822" s="88">
        <v>1812</v>
      </c>
      <c r="Y1822" s="66"/>
      <c r="Z1822" s="16"/>
    </row>
    <row r="1823" spans="1:26" s="12" customFormat="1" ht="13.5" hidden="1" customHeight="1">
      <c r="A1823" s="18">
        <v>50</v>
      </c>
      <c r="B1823" s="15">
        <v>1985</v>
      </c>
      <c r="C1823" s="15">
        <v>12</v>
      </c>
      <c r="D1823" s="18">
        <v>13</v>
      </c>
      <c r="E1823" s="15">
        <v>759</v>
      </c>
      <c r="F1823" s="19" t="s">
        <v>2214</v>
      </c>
      <c r="G1823" s="16" t="s">
        <v>4221</v>
      </c>
      <c r="H1823" s="17" t="s">
        <v>2208</v>
      </c>
      <c r="I1823" s="115" t="str">
        <f t="shared" ca="1" si="292"/>
        <v>.</v>
      </c>
      <c r="J1823" s="21" t="s">
        <v>4217</v>
      </c>
      <c r="K1823" s="16" t="s">
        <v>1194</v>
      </c>
      <c r="L1823" s="16" t="s">
        <v>2918</v>
      </c>
      <c r="M1823" s="16" t="s">
        <v>183</v>
      </c>
      <c r="N1823" s="15">
        <v>20</v>
      </c>
      <c r="O1823" s="15">
        <v>1985</v>
      </c>
      <c r="P1823" s="15">
        <v>7</v>
      </c>
      <c r="Q1823" s="16" t="s">
        <v>863</v>
      </c>
      <c r="R1823" s="18" t="s">
        <v>804</v>
      </c>
      <c r="S1823" s="54" t="s">
        <v>865</v>
      </c>
      <c r="T1823" s="54"/>
      <c r="U1823" s="69">
        <v>747</v>
      </c>
      <c r="V1823" s="45" t="str">
        <f t="shared" si="293"/>
        <v>ヒトの労働と家族機械化のはざまで</v>
      </c>
      <c r="W1823" s="70"/>
      <c r="X1823" s="88">
        <v>1813</v>
      </c>
      <c r="Y1823" s="66"/>
      <c r="Z1823" s="16"/>
    </row>
    <row r="1824" spans="1:26" s="12" customFormat="1" ht="13.5" hidden="1" customHeight="1">
      <c r="A1824" s="18">
        <v>50</v>
      </c>
      <c r="B1824" s="15">
        <v>1985</v>
      </c>
      <c r="C1824" s="15">
        <v>12</v>
      </c>
      <c r="D1824" s="18">
        <v>14</v>
      </c>
      <c r="E1824" s="15">
        <v>760</v>
      </c>
      <c r="F1824" s="19" t="s">
        <v>2215</v>
      </c>
      <c r="G1824" s="16" t="s">
        <v>3693</v>
      </c>
      <c r="H1824" s="17" t="s">
        <v>2208</v>
      </c>
      <c r="I1824" s="115" t="str">
        <f t="shared" ca="1" si="292"/>
        <v>.</v>
      </c>
      <c r="J1824" s="21" t="s">
        <v>4217</v>
      </c>
      <c r="K1824" s="16" t="s">
        <v>1194</v>
      </c>
      <c r="L1824" s="16" t="s">
        <v>2918</v>
      </c>
      <c r="M1824" s="16" t="s">
        <v>183</v>
      </c>
      <c r="N1824" s="15">
        <v>20</v>
      </c>
      <c r="O1824" s="15">
        <v>1985</v>
      </c>
      <c r="P1824" s="15">
        <v>7</v>
      </c>
      <c r="Q1824" s="16" t="s">
        <v>863</v>
      </c>
      <c r="R1824" s="18" t="s">
        <v>804</v>
      </c>
      <c r="S1824" s="54" t="s">
        <v>865</v>
      </c>
      <c r="T1824" s="54"/>
      <c r="U1824" s="69">
        <v>747</v>
      </c>
      <c r="V1824" s="45" t="str">
        <f t="shared" si="293"/>
        <v>ヒトの労働と家族海外出稼ぎと家族</v>
      </c>
      <c r="W1824" s="70"/>
      <c r="X1824" s="88">
        <v>1814</v>
      </c>
      <c r="Y1824" s="66"/>
      <c r="Z1824" s="16"/>
    </row>
    <row r="1825" spans="1:26" s="12" customFormat="1" ht="13.5" hidden="1" customHeight="1">
      <c r="A1825" s="18">
        <v>50</v>
      </c>
      <c r="B1825" s="15">
        <v>1985</v>
      </c>
      <c r="C1825" s="15">
        <v>12</v>
      </c>
      <c r="D1825" s="18">
        <v>14</v>
      </c>
      <c r="E1825" s="15">
        <v>760</v>
      </c>
      <c r="F1825" s="19" t="s">
        <v>2216</v>
      </c>
      <c r="G1825" s="16" t="s">
        <v>4222</v>
      </c>
      <c r="H1825" s="17" t="s">
        <v>2208</v>
      </c>
      <c r="I1825" s="115" t="str">
        <f t="shared" ca="1" si="292"/>
        <v>.</v>
      </c>
      <c r="J1825" s="21" t="s">
        <v>4217</v>
      </c>
      <c r="K1825" s="16" t="s">
        <v>1194</v>
      </c>
      <c r="L1825" s="16" t="s">
        <v>2918</v>
      </c>
      <c r="M1825" s="16" t="s">
        <v>183</v>
      </c>
      <c r="N1825" s="15">
        <v>20</v>
      </c>
      <c r="O1825" s="15">
        <v>1985</v>
      </c>
      <c r="P1825" s="15">
        <v>7</v>
      </c>
      <c r="Q1825" s="16" t="s">
        <v>863</v>
      </c>
      <c r="R1825" s="18" t="s">
        <v>804</v>
      </c>
      <c r="S1825" s="54" t="s">
        <v>865</v>
      </c>
      <c r="T1825" s="54"/>
      <c r="U1825" s="69">
        <v>747</v>
      </c>
      <c r="V1825" s="45" t="str">
        <f t="shared" si="293"/>
        <v>ヒトの労働と家族子のつきあい・親のつきあい−アメリカのSuburbanizationのもとで</v>
      </c>
      <c r="W1825" s="70"/>
      <c r="X1825" s="88">
        <v>1815</v>
      </c>
      <c r="Y1825" s="66"/>
      <c r="Z1825" s="16"/>
    </row>
    <row r="1826" spans="1:26" s="12" customFormat="1" ht="13.5" hidden="1" customHeight="1">
      <c r="A1826" s="18">
        <v>50</v>
      </c>
      <c r="B1826" s="15">
        <v>1985</v>
      </c>
      <c r="C1826" s="15">
        <v>12</v>
      </c>
      <c r="D1826" s="18">
        <v>14</v>
      </c>
      <c r="E1826" s="15">
        <v>760</v>
      </c>
      <c r="F1826" s="18" t="s">
        <v>7026</v>
      </c>
      <c r="G1826" s="16" t="s">
        <v>2958</v>
      </c>
      <c r="H1826" s="17"/>
      <c r="I1826" s="115" t="str">
        <f t="shared" ca="1" si="292"/>
        <v>.</v>
      </c>
      <c r="J1826" s="21" t="s">
        <v>4217</v>
      </c>
      <c r="K1826" s="16" t="s">
        <v>1194</v>
      </c>
      <c r="L1826" s="16" t="s">
        <v>7004</v>
      </c>
      <c r="M1826" s="16" t="s">
        <v>7078</v>
      </c>
      <c r="N1826" s="15">
        <v>20</v>
      </c>
      <c r="O1826" s="15">
        <v>1985</v>
      </c>
      <c r="P1826" s="15">
        <v>7</v>
      </c>
      <c r="Q1826" s="16" t="s">
        <v>863</v>
      </c>
      <c r="R1826" s="18" t="s">
        <v>804</v>
      </c>
      <c r="S1826" s="54" t="s">
        <v>865</v>
      </c>
      <c r="T1826" s="54"/>
      <c r="U1826" s="69">
        <v>747</v>
      </c>
      <c r="V1826" s="45" t="str">
        <f t="shared" si="293"/>
        <v>ヒトの労働と家族：司会のまとめ</v>
      </c>
      <c r="W1826" s="70"/>
      <c r="X1826" s="88">
        <v>1816</v>
      </c>
      <c r="Y1826" s="66"/>
      <c r="Z1826" s="16"/>
    </row>
    <row r="1827" spans="1:26" ht="13.5" hidden="1" customHeight="1">
      <c r="A1827" s="29">
        <f t="shared" ref="A1827:A1872" ca="1" si="294">IF(LEN($J1827)&gt;0,IF($J1827="●",K1827,OFFSET(A1827,IF(LEN(OFFSET(A1827,-1,0))&gt;=1,-1,-2),0)),"")</f>
        <v>50</v>
      </c>
      <c r="B1827" s="32">
        <f t="shared" ref="B1827:B1872" ca="1" si="295">IF(LEN($J1827)&gt;0,IF($J1827="●",N1827,OFFSET(B1827,IF(LEN(OFFSET(B1827,-1,0))&gt;=1,-1,-2),0)),"")</f>
        <v>1985</v>
      </c>
      <c r="C1827" s="32">
        <f t="shared" ref="C1827:C1872" ca="1" si="296">IF(LEN($J1827)&gt;0,IF($J1827="●",O1827,OFFSET(C1827,IF(LEN(OFFSET(C1827,-1,0))&gt;=1,-1,-2),0)),"")</f>
        <v>12</v>
      </c>
      <c r="D1827" s="28">
        <v>15</v>
      </c>
      <c r="E1827" s="32">
        <f t="shared" ref="E1827:E1872" ca="1" si="297">IF(LEN($J1827)&gt;0,IF($J1827="●",U1827,IF(LEN(D1827)&gt;0,U1827+D1827-1,"")),"")</f>
        <v>761</v>
      </c>
      <c r="F1827" s="28" t="str">
        <f>IF(RIGHT(L1827,1)=$W$24,"",M1827&amp;$W$25)&amp;J1827&amp;$W$22&amp;K1827&amp;IF(AND(LEN(N1827)&gt;0,LEN(N1827)&lt;4)," 第"&amp;N1827&amp;$W$21,N1827)&amp;$W$23&amp;O1827&amp;"/"&amp;P1827&amp;IF(RIGHT(L1827,1)=$W$24,"/"&amp;Q1827,"")&amp;"、"&amp;S1827&amp;"、"&amp;R1827&amp;IF(LEN(H1827)&gt;0,$W$27&amp;H1827,"")&amp;IF(RIGHT(L1827,1)=$W$24,"",$W$26)</f>
        <v>開催記(大会．全 第20回　1985/7、大妻女子大、東京都)</v>
      </c>
      <c r="G1827" s="40" t="s">
        <v>788</v>
      </c>
      <c r="H1827" s="41" t="s">
        <v>2820</v>
      </c>
      <c r="I1827" s="115" t="str">
        <f t="shared" ca="1" si="292"/>
        <v>.</v>
      </c>
      <c r="J1827" s="40" t="s">
        <v>252</v>
      </c>
      <c r="K1827" s="40" t="s">
        <v>1194</v>
      </c>
      <c r="L1827" s="40" t="s">
        <v>6949</v>
      </c>
      <c r="M1827" s="40" t="s">
        <v>313</v>
      </c>
      <c r="N1827" s="47">
        <v>20</v>
      </c>
      <c r="O1827" s="47">
        <v>1985</v>
      </c>
      <c r="P1827" s="47">
        <v>7</v>
      </c>
      <c r="Q1827" s="40" t="s">
        <v>863</v>
      </c>
      <c r="R1827" s="40" t="s">
        <v>804</v>
      </c>
      <c r="S1827" s="48" t="s">
        <v>865</v>
      </c>
      <c r="T1827" s="48"/>
      <c r="U1827" s="31">
        <f t="shared" ref="U1827:U1872" ca="1" si="298">IF(LEN($J1827)&gt;0,IF($J1827="●",Q1827,OFFSET(U1827,IF(LEN(OFFSET(U1827,-1,0))&gt;=1,-1,-2),0)),"")</f>
        <v>747</v>
      </c>
      <c r="V1827" s="45" t="str">
        <f t="shared" si="293"/>
        <v>開催記(大会．全 第20回　1985/7、大妻女子大、東京都)</v>
      </c>
      <c r="W1827" s="51"/>
      <c r="X1827" s="88">
        <v>1817</v>
      </c>
      <c r="Y1827" s="65"/>
      <c r="Z1827" s="46"/>
    </row>
    <row r="1828" spans="1:26" ht="13.5" hidden="1" customHeight="1">
      <c r="A1828" s="29">
        <f t="shared" ca="1" si="294"/>
        <v>50</v>
      </c>
      <c r="B1828" s="32">
        <f t="shared" ca="1" si="295"/>
        <v>1985</v>
      </c>
      <c r="C1828" s="32">
        <f t="shared" ca="1" si="296"/>
        <v>12</v>
      </c>
      <c r="D1828" s="28">
        <v>15</v>
      </c>
      <c r="E1828" s="32">
        <f t="shared" ca="1" si="297"/>
        <v>761</v>
      </c>
      <c r="F1828" s="40" t="s">
        <v>2217</v>
      </c>
      <c r="G1828" s="40" t="s">
        <v>2222</v>
      </c>
      <c r="H1828" s="43"/>
      <c r="I1828" s="115" t="str">
        <f t="shared" ca="1" si="292"/>
        <v>.</v>
      </c>
      <c r="J1828" s="40" t="s">
        <v>252</v>
      </c>
      <c r="K1828" s="40" t="s">
        <v>1194</v>
      </c>
      <c r="L1828" s="40" t="s">
        <v>313</v>
      </c>
      <c r="M1828" s="40" t="s">
        <v>7587</v>
      </c>
      <c r="N1828" s="47">
        <v>20</v>
      </c>
      <c r="O1828" s="47">
        <v>1985</v>
      </c>
      <c r="P1828" s="47">
        <v>7</v>
      </c>
      <c r="Q1828" s="40" t="s">
        <v>863</v>
      </c>
      <c r="R1828" s="40" t="s">
        <v>804</v>
      </c>
      <c r="S1828" s="48" t="s">
        <v>865</v>
      </c>
      <c r="T1828" s="48"/>
      <c r="U1828" s="31">
        <f t="shared" ca="1" si="298"/>
        <v>747</v>
      </c>
      <c r="V1828" s="45" t="str">
        <f t="shared" si="293"/>
        <v>人類働態学研究会第20回大会をお世話して</v>
      </c>
      <c r="W1828" s="51"/>
      <c r="X1828" s="88">
        <v>1818</v>
      </c>
      <c r="Y1828" s="65"/>
      <c r="Z1828" s="46"/>
    </row>
    <row r="1829" spans="1:26" ht="13.5" hidden="1" customHeight="1">
      <c r="A1829" s="29">
        <f t="shared" ca="1" si="294"/>
        <v>50</v>
      </c>
      <c r="B1829" s="32">
        <f t="shared" ca="1" si="295"/>
        <v>1985</v>
      </c>
      <c r="C1829" s="32">
        <f t="shared" ca="1" si="296"/>
        <v>12</v>
      </c>
      <c r="D1829" s="28">
        <v>16</v>
      </c>
      <c r="E1829" s="32">
        <f t="shared" ca="1" si="297"/>
        <v>762</v>
      </c>
      <c r="F1829" s="40" t="s">
        <v>2578</v>
      </c>
      <c r="G1829" s="40" t="s">
        <v>2223</v>
      </c>
      <c r="H1829" s="43"/>
      <c r="I1829" s="115" t="str">
        <f t="shared" ca="1" si="292"/>
        <v>.</v>
      </c>
      <c r="J1829" s="40" t="s">
        <v>252</v>
      </c>
      <c r="K1829" s="40" t="s">
        <v>1194</v>
      </c>
      <c r="L1829" s="40" t="s">
        <v>313</v>
      </c>
      <c r="M1829" s="40" t="s">
        <v>7616</v>
      </c>
      <c r="N1829" s="47">
        <v>20</v>
      </c>
      <c r="O1829" s="47">
        <v>1985</v>
      </c>
      <c r="P1829" s="47">
        <v>7</v>
      </c>
      <c r="Q1829" s="40" t="s">
        <v>863</v>
      </c>
      <c r="R1829" s="40" t="s">
        <v>804</v>
      </c>
      <c r="S1829" s="48" t="s">
        <v>865</v>
      </c>
      <c r="T1829" s="48"/>
      <c r="U1829" s="31">
        <f t="shared" ca="1" si="298"/>
        <v>747</v>
      </c>
      <c r="V1829" s="45" t="str">
        <f t="shared" si="293"/>
        <v>大会に参加して</v>
      </c>
      <c r="W1829" s="51"/>
      <c r="X1829" s="88">
        <v>1819</v>
      </c>
      <c r="Y1829" s="65"/>
      <c r="Z1829" s="46"/>
    </row>
    <row r="1830" spans="1:26" ht="13.5" hidden="1" customHeight="1">
      <c r="A1830" s="29">
        <f t="shared" ca="1" si="294"/>
        <v>50</v>
      </c>
      <c r="B1830" s="32">
        <f t="shared" ca="1" si="295"/>
        <v>1985</v>
      </c>
      <c r="C1830" s="32">
        <f t="shared" ca="1" si="296"/>
        <v>12</v>
      </c>
      <c r="D1830" s="28">
        <v>17</v>
      </c>
      <c r="E1830" s="32">
        <f t="shared" ca="1" si="297"/>
        <v>763</v>
      </c>
      <c r="F1830" s="40" t="s">
        <v>2218</v>
      </c>
      <c r="G1830" s="40"/>
      <c r="H1830" s="43"/>
      <c r="I1830" s="115" t="str">
        <f t="shared" ca="1" si="292"/>
        <v>.</v>
      </c>
      <c r="J1830" s="40" t="s">
        <v>7111</v>
      </c>
      <c r="K1830" s="40" t="s">
        <v>7094</v>
      </c>
      <c r="L1830" s="43" t="s">
        <v>7764</v>
      </c>
      <c r="M1830" s="40"/>
      <c r="N1830" s="47"/>
      <c r="O1830" s="47"/>
      <c r="P1830" s="47"/>
      <c r="Q1830" s="40"/>
      <c r="R1830" s="40"/>
      <c r="S1830" s="48" t="s">
        <v>2762</v>
      </c>
      <c r="T1830" s="48"/>
      <c r="U1830" s="31">
        <f t="shared" ca="1" si="298"/>
        <v>747</v>
      </c>
      <c r="V1830" s="45" t="str">
        <f t="shared" si="293"/>
        <v>人類働態学研究会会報総目次30号（1970）～50号（1985）</v>
      </c>
      <c r="W1830" s="51"/>
      <c r="X1830" s="88">
        <v>1820</v>
      </c>
      <c r="Y1830" s="65"/>
      <c r="Z1830" s="46"/>
    </row>
    <row r="1831" spans="1:26" ht="13.5" hidden="1" customHeight="1">
      <c r="A1831" s="29">
        <f t="shared" ca="1" si="294"/>
        <v>50</v>
      </c>
      <c r="B1831" s="32">
        <f t="shared" ca="1" si="295"/>
        <v>1985</v>
      </c>
      <c r="C1831" s="32">
        <f t="shared" ca="1" si="296"/>
        <v>12</v>
      </c>
      <c r="D1831" s="28">
        <v>21</v>
      </c>
      <c r="E1831" s="32">
        <f t="shared" ca="1" si="297"/>
        <v>767</v>
      </c>
      <c r="F1831" s="40" t="s">
        <v>2219</v>
      </c>
      <c r="G1831" s="40"/>
      <c r="H1831" s="43"/>
      <c r="I1831" s="115" t="str">
        <f t="shared" ca="1" si="292"/>
        <v>.</v>
      </c>
      <c r="J1831" s="40" t="s">
        <v>7111</v>
      </c>
      <c r="K1831" s="40" t="s">
        <v>7094</v>
      </c>
      <c r="L1831" s="43" t="s">
        <v>7765</v>
      </c>
      <c r="M1831" s="40"/>
      <c r="N1831" s="47"/>
      <c r="O1831" s="47"/>
      <c r="P1831" s="47"/>
      <c r="Q1831" s="40"/>
      <c r="R1831" s="40"/>
      <c r="S1831" s="48" t="s">
        <v>1917</v>
      </c>
      <c r="T1831" s="48"/>
      <c r="U1831" s="31">
        <f t="shared" ca="1" si="298"/>
        <v>747</v>
      </c>
      <c r="V1831" s="45" t="str">
        <f t="shared" si="293"/>
        <v>Journal of Human Ergology 総目次（Vol.7-2,1978 ～ Vol.13-2,1984）</v>
      </c>
      <c r="W1831" s="51"/>
      <c r="X1831" s="88">
        <v>1821</v>
      </c>
      <c r="Y1831" s="65"/>
      <c r="Z1831" s="46"/>
    </row>
    <row r="1832" spans="1:26" ht="13.5" hidden="1" customHeight="1">
      <c r="A1832" s="29">
        <f t="shared" ca="1" si="294"/>
        <v>50</v>
      </c>
      <c r="B1832" s="32">
        <f t="shared" ca="1" si="295"/>
        <v>1985</v>
      </c>
      <c r="C1832" s="32">
        <f t="shared" ca="1" si="296"/>
        <v>12</v>
      </c>
      <c r="D1832" s="28">
        <v>26</v>
      </c>
      <c r="E1832" s="32">
        <f t="shared" ca="1" si="297"/>
        <v>772</v>
      </c>
      <c r="F1832" s="40" t="s">
        <v>963</v>
      </c>
      <c r="G1832" s="40"/>
      <c r="H1832" s="43"/>
      <c r="I1832" s="115" t="str">
        <f t="shared" ca="1" si="292"/>
        <v>.</v>
      </c>
      <c r="J1832" s="40" t="s">
        <v>1700</v>
      </c>
      <c r="K1832" s="40" t="s">
        <v>1372</v>
      </c>
      <c r="L1832" s="43"/>
      <c r="M1832" s="40"/>
      <c r="N1832" s="47"/>
      <c r="O1832" s="47"/>
      <c r="P1832" s="47"/>
      <c r="Q1832" s="40"/>
      <c r="R1832" s="40"/>
      <c r="S1832" s="48"/>
      <c r="T1832" s="48"/>
      <c r="U1832" s="31">
        <f t="shared" ca="1" si="298"/>
        <v>747</v>
      </c>
      <c r="V1832" s="45" t="str">
        <f t="shared" si="293"/>
        <v>働態ミニ情報その2</v>
      </c>
      <c r="W1832" s="51"/>
      <c r="X1832" s="88">
        <v>1822</v>
      </c>
      <c r="Y1832" s="65"/>
      <c r="Z1832" s="46"/>
    </row>
    <row r="1833" spans="1:26" ht="13.5" hidden="1" customHeight="1">
      <c r="A1833" s="29">
        <f t="shared" ca="1" si="294"/>
        <v>50</v>
      </c>
      <c r="B1833" s="32">
        <f t="shared" ca="1" si="295"/>
        <v>1985</v>
      </c>
      <c r="C1833" s="32">
        <f t="shared" ca="1" si="296"/>
        <v>12</v>
      </c>
      <c r="D1833" s="28">
        <v>26</v>
      </c>
      <c r="E1833" s="32">
        <f t="shared" ca="1" si="297"/>
        <v>772</v>
      </c>
      <c r="F1833" s="40" t="s">
        <v>2220</v>
      </c>
      <c r="G1833" s="40" t="s">
        <v>2224</v>
      </c>
      <c r="H1833" s="43"/>
      <c r="I1833" s="115" t="str">
        <f t="shared" ca="1" si="292"/>
        <v>.</v>
      </c>
      <c r="J1833" s="40" t="s">
        <v>1700</v>
      </c>
      <c r="K1833" s="40" t="s">
        <v>1701</v>
      </c>
      <c r="L1833" s="43"/>
      <c r="M1833" s="40"/>
      <c r="N1833" s="47"/>
      <c r="O1833" s="47"/>
      <c r="P1833" s="47"/>
      <c r="Q1833" s="40"/>
      <c r="R1833" s="40"/>
      <c r="S1833" s="48"/>
      <c r="T1833" s="48"/>
      <c r="U1833" s="31">
        <f t="shared" ca="1" si="298"/>
        <v>747</v>
      </c>
      <c r="V1833" s="45" t="str">
        <f t="shared" si="293"/>
        <v>生体信号処理の基礎：伊藤正美監修、オーム社、1985</v>
      </c>
      <c r="W1833" s="51"/>
      <c r="X1833" s="88">
        <v>1823</v>
      </c>
      <c r="Y1833" s="65"/>
      <c r="Z1833" s="46"/>
    </row>
    <row r="1834" spans="1:26" ht="13.5" hidden="1" customHeight="1">
      <c r="A1834" s="29">
        <f t="shared" ca="1" si="294"/>
        <v>50</v>
      </c>
      <c r="B1834" s="32">
        <f t="shared" ca="1" si="295"/>
        <v>1985</v>
      </c>
      <c r="C1834" s="32">
        <f t="shared" ca="1" si="296"/>
        <v>12</v>
      </c>
      <c r="D1834" s="28">
        <v>27</v>
      </c>
      <c r="E1834" s="32">
        <f t="shared" ca="1" si="297"/>
        <v>773</v>
      </c>
      <c r="F1834" s="28" t="str">
        <f t="shared" ref="F1834:F1837" si="299">H1834&amp;IF(LEN(O1834)&gt;0,$W$18&amp;IF(LEN(O1834)&gt;3,O1834&amp;"年度","第"&amp;O1834&amp;IF(LEN(P1834)&gt;0,"期","回"))&amp;IF(LEN(P1834)&gt;0,"第"&amp;P1834&amp;"回",""),"")</f>
        <v>幹事会：第8期第8回</v>
      </c>
      <c r="G1834" s="40"/>
      <c r="H1834" s="40" t="s">
        <v>7101</v>
      </c>
      <c r="I1834" s="115" t="str">
        <f t="shared" ca="1" si="292"/>
        <v>.</v>
      </c>
      <c r="J1834" s="40" t="s">
        <v>7111</v>
      </c>
      <c r="K1834" s="40" t="s">
        <v>1050</v>
      </c>
      <c r="L1834" s="40" t="s">
        <v>7103</v>
      </c>
      <c r="M1834" s="40"/>
      <c r="N1834" s="47"/>
      <c r="O1834" s="47">
        <v>8</v>
      </c>
      <c r="P1834" s="47">
        <v>8</v>
      </c>
      <c r="Q1834" s="40"/>
      <c r="R1834" s="40"/>
      <c r="S1834" s="48"/>
      <c r="T1834" s="48"/>
      <c r="U1834" s="31">
        <f t="shared" ca="1" si="298"/>
        <v>747</v>
      </c>
      <c r="V1834" s="45" t="str">
        <f t="shared" si="293"/>
        <v>幹事会幹事会：第8期第8回</v>
      </c>
      <c r="W1834" s="51"/>
      <c r="X1834" s="88">
        <v>1824</v>
      </c>
      <c r="Y1834" s="65"/>
      <c r="Z1834" s="46"/>
    </row>
    <row r="1835" spans="1:26" ht="13.5" hidden="1" customHeight="1">
      <c r="A1835" s="29">
        <f t="shared" ca="1" si="294"/>
        <v>50</v>
      </c>
      <c r="B1835" s="32">
        <f t="shared" ca="1" si="295"/>
        <v>1985</v>
      </c>
      <c r="C1835" s="32">
        <f t="shared" ca="1" si="296"/>
        <v>12</v>
      </c>
      <c r="D1835" s="28">
        <v>27</v>
      </c>
      <c r="E1835" s="32">
        <f t="shared" ca="1" si="297"/>
        <v>773</v>
      </c>
      <c r="F1835" s="28" t="str">
        <f t="shared" si="299"/>
        <v>幹事会：第8期第9回</v>
      </c>
      <c r="G1835" s="40"/>
      <c r="H1835" s="40" t="s">
        <v>7101</v>
      </c>
      <c r="I1835" s="115" t="str">
        <f t="shared" ca="1" si="292"/>
        <v>.</v>
      </c>
      <c r="J1835" s="40" t="s">
        <v>7111</v>
      </c>
      <c r="K1835" s="40" t="s">
        <v>1050</v>
      </c>
      <c r="L1835" s="40" t="s">
        <v>7103</v>
      </c>
      <c r="M1835" s="40"/>
      <c r="N1835" s="47"/>
      <c r="O1835" s="47">
        <v>8</v>
      </c>
      <c r="P1835" s="47">
        <v>9</v>
      </c>
      <c r="Q1835" s="40"/>
      <c r="R1835" s="40"/>
      <c r="S1835" s="48"/>
      <c r="T1835" s="48"/>
      <c r="U1835" s="31">
        <f t="shared" ca="1" si="298"/>
        <v>747</v>
      </c>
      <c r="V1835" s="45" t="str">
        <f t="shared" si="293"/>
        <v>幹事会幹事会：第8期第9回</v>
      </c>
      <c r="W1835" s="51"/>
      <c r="X1835" s="88">
        <v>1825</v>
      </c>
      <c r="Y1835" s="65"/>
      <c r="Z1835" s="46"/>
    </row>
    <row r="1836" spans="1:26" ht="13.5" hidden="1" customHeight="1">
      <c r="A1836" s="29">
        <f t="shared" ca="1" si="294"/>
        <v>50</v>
      </c>
      <c r="B1836" s="32">
        <f t="shared" ca="1" si="295"/>
        <v>1985</v>
      </c>
      <c r="C1836" s="32">
        <f t="shared" ca="1" si="296"/>
        <v>12</v>
      </c>
      <c r="D1836" s="28">
        <v>27</v>
      </c>
      <c r="E1836" s="32">
        <f t="shared" ca="1" si="297"/>
        <v>773</v>
      </c>
      <c r="F1836" s="28" t="str">
        <f t="shared" si="299"/>
        <v>JHE編集会議：1985年度第2回</v>
      </c>
      <c r="G1836" s="40"/>
      <c r="H1836" s="40" t="s">
        <v>1148</v>
      </c>
      <c r="I1836" s="115" t="str">
        <f t="shared" ca="1" si="292"/>
        <v>.</v>
      </c>
      <c r="J1836" s="40" t="s">
        <v>7111</v>
      </c>
      <c r="K1836" s="40" t="s">
        <v>1050</v>
      </c>
      <c r="L1836" s="40" t="s">
        <v>7773</v>
      </c>
      <c r="M1836" s="40"/>
      <c r="N1836" s="47"/>
      <c r="O1836" s="47">
        <v>1985</v>
      </c>
      <c r="P1836" s="47">
        <v>2</v>
      </c>
      <c r="Q1836" s="40"/>
      <c r="R1836" s="40"/>
      <c r="S1836" s="48"/>
      <c r="T1836" s="48"/>
      <c r="U1836" s="31">
        <f t="shared" ca="1" si="298"/>
        <v>747</v>
      </c>
      <c r="V1836" s="45" t="str">
        <f t="shared" si="293"/>
        <v>JHE編集会議JHE編集会議：1985年度第2回</v>
      </c>
      <c r="W1836" s="51"/>
      <c r="X1836" s="88">
        <v>1826</v>
      </c>
      <c r="Y1836" s="65"/>
      <c r="Z1836" s="46"/>
    </row>
    <row r="1837" spans="1:26" ht="13.5" hidden="1" customHeight="1">
      <c r="A1837" s="29">
        <f t="shared" ca="1" si="294"/>
        <v>50</v>
      </c>
      <c r="B1837" s="32">
        <f t="shared" ca="1" si="295"/>
        <v>1985</v>
      </c>
      <c r="C1837" s="32">
        <f t="shared" ca="1" si="296"/>
        <v>12</v>
      </c>
      <c r="D1837" s="28">
        <v>27</v>
      </c>
      <c r="E1837" s="32">
        <f t="shared" ca="1" si="297"/>
        <v>773</v>
      </c>
      <c r="F1837" s="28" t="str">
        <f t="shared" si="299"/>
        <v>総会：第28期第回回</v>
      </c>
      <c r="G1837" s="40"/>
      <c r="H1837" s="40" t="s">
        <v>7100</v>
      </c>
      <c r="I1837" s="115" t="str">
        <f t="shared" ca="1" si="292"/>
        <v>.</v>
      </c>
      <c r="J1837" s="40" t="s">
        <v>7111</v>
      </c>
      <c r="K1837" s="40" t="s">
        <v>1050</v>
      </c>
      <c r="L1837" s="40" t="s">
        <v>7100</v>
      </c>
      <c r="M1837" s="40"/>
      <c r="N1837" s="47"/>
      <c r="O1837" s="47">
        <v>28</v>
      </c>
      <c r="P1837" s="47" t="s">
        <v>891</v>
      </c>
      <c r="Q1837" s="40"/>
      <c r="R1837" s="40"/>
      <c r="S1837" s="48"/>
      <c r="T1837" s="48"/>
      <c r="U1837" s="31">
        <f t="shared" ca="1" si="298"/>
        <v>747</v>
      </c>
      <c r="V1837" s="45" t="str">
        <f t="shared" si="293"/>
        <v>総会総会：第28期第回回</v>
      </c>
      <c r="W1837" s="51"/>
      <c r="X1837" s="88">
        <v>1827</v>
      </c>
      <c r="Y1837" s="65"/>
      <c r="Z1837" s="46"/>
    </row>
    <row r="1838" spans="1:26" ht="13.5" hidden="1" customHeight="1">
      <c r="A1838" s="29">
        <f t="shared" ca="1" si="294"/>
        <v>50</v>
      </c>
      <c r="B1838" s="32">
        <f t="shared" ca="1" si="295"/>
        <v>1985</v>
      </c>
      <c r="C1838" s="32">
        <f t="shared" ca="1" si="296"/>
        <v>12</v>
      </c>
      <c r="D1838" s="28">
        <v>27</v>
      </c>
      <c r="E1838" s="32">
        <f t="shared" ca="1" si="297"/>
        <v>773</v>
      </c>
      <c r="F1838" s="40" t="s">
        <v>2221</v>
      </c>
      <c r="G1838" s="40"/>
      <c r="H1838" s="43"/>
      <c r="I1838" s="115" t="str">
        <f t="shared" ca="1" si="292"/>
        <v>.</v>
      </c>
      <c r="J1838" s="40" t="s">
        <v>7110</v>
      </c>
      <c r="K1838" s="40" t="s">
        <v>7768</v>
      </c>
      <c r="L1838" s="40" t="s">
        <v>2175</v>
      </c>
      <c r="M1838" s="40"/>
      <c r="N1838" s="47"/>
      <c r="O1838" s="47"/>
      <c r="P1838" s="47"/>
      <c r="Q1838" s="40"/>
      <c r="R1838" s="40"/>
      <c r="S1838" s="48" t="s">
        <v>1299</v>
      </c>
      <c r="T1838" s="48"/>
      <c r="U1838" s="31">
        <f t="shared" ca="1" si="298"/>
        <v>747</v>
      </c>
      <c r="V1838" s="45" t="str">
        <f t="shared" si="293"/>
        <v>人類働態学研究会会則改定投票結果報告</v>
      </c>
      <c r="W1838" s="51"/>
      <c r="X1838" s="88">
        <v>1828</v>
      </c>
      <c r="Y1838" s="65"/>
      <c r="Z1838" s="46"/>
    </row>
    <row r="1839" spans="1:26" ht="13.5" hidden="1" customHeight="1">
      <c r="A1839" s="29">
        <f t="shared" ca="1" si="294"/>
        <v>50</v>
      </c>
      <c r="B1839" s="32">
        <f t="shared" ca="1" si="295"/>
        <v>1985</v>
      </c>
      <c r="C1839" s="32">
        <f t="shared" ca="1" si="296"/>
        <v>12</v>
      </c>
      <c r="D1839" s="28">
        <v>28</v>
      </c>
      <c r="E1839" s="32">
        <f t="shared" ca="1" si="297"/>
        <v>774</v>
      </c>
      <c r="F1839" s="40" t="s">
        <v>1289</v>
      </c>
      <c r="G1839" s="40"/>
      <c r="H1839" s="43"/>
      <c r="I1839" s="115" t="str">
        <f t="shared" ca="1" si="292"/>
        <v>.</v>
      </c>
      <c r="J1839" s="40" t="s">
        <v>7111</v>
      </c>
      <c r="K1839" s="40" t="s">
        <v>2762</v>
      </c>
      <c r="L1839" s="40" t="s">
        <v>2724</v>
      </c>
      <c r="M1839" s="40"/>
      <c r="N1839" s="47"/>
      <c r="O1839" s="47"/>
      <c r="P1839" s="47"/>
      <c r="Q1839" s="40"/>
      <c r="R1839" s="40"/>
      <c r="S1839" s="48"/>
      <c r="T1839" s="48"/>
      <c r="U1839" s="31">
        <f t="shared" ca="1" si="298"/>
        <v>747</v>
      </c>
      <c r="V1839" s="45" t="str">
        <f t="shared" si="293"/>
        <v>編集後記</v>
      </c>
      <c r="W1839" s="51"/>
      <c r="X1839" s="88">
        <v>1829</v>
      </c>
      <c r="Y1839" s="65"/>
      <c r="Z1839" s="46"/>
    </row>
    <row r="1840" spans="1:26" ht="13.5" hidden="1" customHeight="1">
      <c r="A1840" s="29" t="str">
        <f t="shared" ca="1" si="294"/>
        <v>51</v>
      </c>
      <c r="B1840" s="32">
        <f t="shared" ca="1" si="295"/>
        <v>1986</v>
      </c>
      <c r="C1840" s="32">
        <f t="shared" ca="1" si="296"/>
        <v>4</v>
      </c>
      <c r="D1840" s="28">
        <v>0</v>
      </c>
      <c r="E1840" s="32" t="str">
        <f t="shared" ca="1" si="297"/>
        <v>775</v>
      </c>
      <c r="F1840" s="28" t="str">
        <f ca="1">$W$11&amp;$A1840&amp;$W$12&amp;B1840&amp;$W$13&amp;TEXT($C1840,"00")&amp;$W$14&amp;TEXT($P1840,"00")&amp;IF(LEN(U1840)&gt;=1,$W$15&amp;$U1840&amp;$W$16,"")&amp;$W$17&amp;$H1840</f>
        <v>第51号1986年04/01[775]:学会への移行にあたって／生活特集／西地11／東地16</v>
      </c>
      <c r="G1840" s="40"/>
      <c r="H1840" s="43" t="s">
        <v>6881</v>
      </c>
      <c r="I1840" s="115" t="str">
        <f t="shared" ca="1" si="292"/>
        <v>.</v>
      </c>
      <c r="J1840" s="40" t="s">
        <v>1179</v>
      </c>
      <c r="K1840" s="40" t="s">
        <v>2609</v>
      </c>
      <c r="L1840" s="43"/>
      <c r="M1840" s="40"/>
      <c r="N1840" s="47">
        <v>1986</v>
      </c>
      <c r="O1840" s="47">
        <v>4</v>
      </c>
      <c r="P1840" s="47">
        <v>1</v>
      </c>
      <c r="Q1840" s="40" t="s">
        <v>2225</v>
      </c>
      <c r="R1840" s="40"/>
      <c r="S1840" s="48"/>
      <c r="T1840" s="48"/>
      <c r="U1840" s="31" t="str">
        <f t="shared" ca="1" si="298"/>
        <v>775</v>
      </c>
      <c r="V1840" s="45" t="str">
        <f t="shared" ca="1" si="293"/>
        <v>学会への移行にあたって／生活特集／西地11／東地16第51号1986年04/01[775]:学会への移行にあたって／生活特集／西地11／東地16</v>
      </c>
      <c r="W1840" s="51"/>
      <c r="X1840" s="88">
        <v>1830</v>
      </c>
      <c r="Y1840" s="65"/>
      <c r="Z1840" s="46"/>
    </row>
    <row r="1841" spans="1:26" ht="13.5" hidden="1" customHeight="1">
      <c r="A1841" s="29" t="str">
        <f t="shared" ca="1" si="294"/>
        <v>51</v>
      </c>
      <c r="B1841" s="32">
        <f t="shared" ca="1" si="295"/>
        <v>1986</v>
      </c>
      <c r="C1841" s="32">
        <f t="shared" ca="1" si="296"/>
        <v>4</v>
      </c>
      <c r="D1841" s="28">
        <v>1</v>
      </c>
      <c r="E1841" s="32">
        <f t="shared" ca="1" si="297"/>
        <v>775</v>
      </c>
      <c r="F1841" s="40" t="s">
        <v>2226</v>
      </c>
      <c r="G1841" s="40" t="s">
        <v>811</v>
      </c>
      <c r="H1841" s="43"/>
      <c r="I1841" s="115" t="str">
        <f t="shared" ca="1" si="292"/>
        <v>.</v>
      </c>
      <c r="J1841" s="40" t="s">
        <v>7111</v>
      </c>
      <c r="K1841" s="40" t="s">
        <v>7768</v>
      </c>
      <c r="L1841" s="40" t="s">
        <v>7769</v>
      </c>
      <c r="M1841" s="40" t="s">
        <v>7629</v>
      </c>
      <c r="N1841" s="47"/>
      <c r="O1841" s="47"/>
      <c r="P1841" s="47"/>
      <c r="Q1841" s="40"/>
      <c r="R1841" s="40"/>
      <c r="S1841" s="48"/>
      <c r="T1841" s="48"/>
      <c r="U1841" s="31" t="str">
        <f t="shared" ca="1" si="298"/>
        <v>775</v>
      </c>
      <c r="V1841" s="45" t="str">
        <f t="shared" si="293"/>
        <v>学会への発足にあたり</v>
      </c>
      <c r="W1841" s="51"/>
      <c r="X1841" s="88">
        <v>1831</v>
      </c>
      <c r="Y1841" s="65"/>
      <c r="Z1841" s="46"/>
    </row>
    <row r="1842" spans="1:26" ht="13.5" hidden="1" customHeight="1">
      <c r="A1842" s="29" t="str">
        <f t="shared" ca="1" si="294"/>
        <v>51</v>
      </c>
      <c r="B1842" s="56">
        <f t="shared" ca="1" si="295"/>
        <v>1986</v>
      </c>
      <c r="C1842" s="56">
        <f t="shared" ca="1" si="296"/>
        <v>4</v>
      </c>
      <c r="D1842" s="28">
        <v>1</v>
      </c>
      <c r="E1842" s="32">
        <f t="shared" ca="1" si="297"/>
        <v>775</v>
      </c>
      <c r="F1842" s="40" t="s">
        <v>7707</v>
      </c>
      <c r="G1842" s="40"/>
      <c r="H1842" s="40" t="s">
        <v>7728</v>
      </c>
      <c r="I1842" s="115" t="str">
        <f t="shared" ca="1" si="292"/>
        <v>.</v>
      </c>
      <c r="J1842" s="40" t="s">
        <v>7205</v>
      </c>
      <c r="K1842" s="40"/>
      <c r="L1842" s="43" t="s">
        <v>7086</v>
      </c>
      <c r="M1842" s="40" t="s">
        <v>1302</v>
      </c>
      <c r="N1842" s="47"/>
      <c r="O1842" s="47"/>
      <c r="P1842" s="47"/>
      <c r="Q1842" s="40"/>
      <c r="R1842" s="40"/>
      <c r="S1842" s="48"/>
      <c r="T1842" s="48"/>
      <c r="U1842" s="31" t="str">
        <f t="shared" ca="1" si="298"/>
        <v>775</v>
      </c>
      <c r="V1842" s="45" t="str">
        <f t="shared" si="293"/>
        <v>特集生活、連載特集生活（連載の継続部か？）6/7</v>
      </c>
      <c r="W1842" s="51"/>
      <c r="X1842" s="88">
        <v>1832</v>
      </c>
      <c r="Y1842" s="65"/>
      <c r="Z1842" s="46"/>
    </row>
    <row r="1843" spans="1:26" ht="13.5" hidden="1" customHeight="1">
      <c r="A1843" s="29" t="str">
        <f t="shared" ca="1" si="294"/>
        <v>51</v>
      </c>
      <c r="B1843" s="32">
        <f t="shared" ca="1" si="295"/>
        <v>1986</v>
      </c>
      <c r="C1843" s="32">
        <f t="shared" ca="1" si="296"/>
        <v>4</v>
      </c>
      <c r="D1843" s="28">
        <v>1</v>
      </c>
      <c r="E1843" s="32">
        <f t="shared" ca="1" si="297"/>
        <v>775</v>
      </c>
      <c r="F1843" s="40" t="s">
        <v>1592</v>
      </c>
      <c r="G1843" s="40" t="s">
        <v>1591</v>
      </c>
      <c r="H1843" s="43" t="s">
        <v>7733</v>
      </c>
      <c r="I1843" s="115" t="str">
        <f t="shared" ca="1" si="292"/>
        <v>.</v>
      </c>
      <c r="J1843" s="40" t="s">
        <v>7205</v>
      </c>
      <c r="K1843" s="40"/>
      <c r="L1843" s="43"/>
      <c r="M1843" s="40" t="s">
        <v>2303</v>
      </c>
      <c r="N1843" s="47"/>
      <c r="O1843" s="47"/>
      <c r="P1843" s="47"/>
      <c r="Q1843" s="40"/>
      <c r="R1843" s="40"/>
      <c r="S1843" s="48"/>
      <c r="T1843" s="48"/>
      <c r="U1843" s="31" t="str">
        <f t="shared" ca="1" si="298"/>
        <v>775</v>
      </c>
      <c r="V1843" s="45" t="str">
        <f t="shared" si="293"/>
        <v>運動、特集生活精神の自由としてのスポーツ</v>
      </c>
      <c r="W1843" s="51"/>
      <c r="X1843" s="88">
        <v>1833</v>
      </c>
      <c r="Y1843" s="65"/>
      <c r="Z1843" s="46"/>
    </row>
    <row r="1844" spans="1:26" ht="13.5" hidden="1" customHeight="1">
      <c r="A1844" s="29" t="str">
        <f t="shared" ca="1" si="294"/>
        <v>51</v>
      </c>
      <c r="B1844" s="32">
        <f t="shared" ca="1" si="295"/>
        <v>1986</v>
      </c>
      <c r="C1844" s="32">
        <f t="shared" ca="1" si="296"/>
        <v>4</v>
      </c>
      <c r="D1844" s="28">
        <v>4</v>
      </c>
      <c r="E1844" s="32">
        <f t="shared" ca="1" si="297"/>
        <v>778</v>
      </c>
      <c r="F1844" s="40" t="s">
        <v>2227</v>
      </c>
      <c r="G1844" s="40" t="s">
        <v>2149</v>
      </c>
      <c r="H1844" s="43" t="s">
        <v>7647</v>
      </c>
      <c r="I1844" s="115" t="str">
        <f t="shared" ca="1" si="292"/>
        <v>.</v>
      </c>
      <c r="J1844" s="40" t="s">
        <v>7205</v>
      </c>
      <c r="K1844" s="40"/>
      <c r="L1844" s="43" t="s">
        <v>2008</v>
      </c>
      <c r="M1844" s="40"/>
      <c r="N1844" s="47"/>
      <c r="O1844" s="47"/>
      <c r="P1844" s="47"/>
      <c r="Q1844" s="40"/>
      <c r="R1844" s="40"/>
      <c r="S1844" s="48"/>
      <c r="T1844" s="48"/>
      <c r="U1844" s="31" t="str">
        <f t="shared" ca="1" si="298"/>
        <v>775</v>
      </c>
      <c r="V1844" s="45" t="str">
        <f t="shared" si="293"/>
        <v>障害者生活運動盲人バレー</v>
      </c>
      <c r="W1844" s="51"/>
      <c r="X1844" s="88">
        <v>1834</v>
      </c>
      <c r="Y1844" s="65"/>
      <c r="Z1844" s="46"/>
    </row>
    <row r="1845" spans="1:26" ht="13.5" hidden="1" customHeight="1">
      <c r="A1845" s="29" t="str">
        <f t="shared" ca="1" si="294"/>
        <v>51</v>
      </c>
      <c r="B1845" s="32">
        <f t="shared" ca="1" si="295"/>
        <v>1986</v>
      </c>
      <c r="C1845" s="32">
        <f t="shared" ca="1" si="296"/>
        <v>4</v>
      </c>
      <c r="D1845" s="28">
        <v>5</v>
      </c>
      <c r="E1845" s="32">
        <f t="shared" ca="1" si="297"/>
        <v>779</v>
      </c>
      <c r="F1845" s="40" t="s">
        <v>2228</v>
      </c>
      <c r="G1845" s="40" t="s">
        <v>2564</v>
      </c>
      <c r="H1845" s="43" t="s">
        <v>7173</v>
      </c>
      <c r="I1845" s="115" t="str">
        <f t="shared" ca="1" si="292"/>
        <v>.</v>
      </c>
      <c r="J1845" s="40" t="s">
        <v>1700</v>
      </c>
      <c r="K1845" s="40" t="s">
        <v>678</v>
      </c>
      <c r="L1845" s="43" t="s">
        <v>810</v>
      </c>
      <c r="M1845" s="40" t="s">
        <v>7636</v>
      </c>
      <c r="N1845" s="47"/>
      <c r="O1845" s="47"/>
      <c r="P1845" s="47"/>
      <c r="Q1845" s="40"/>
      <c r="R1845" s="40"/>
      <c r="S1845" s="48"/>
      <c r="T1845" s="48"/>
      <c r="U1845" s="31" t="str">
        <f t="shared" ca="1" si="298"/>
        <v>775</v>
      </c>
      <c r="V1845" s="45" t="str">
        <f t="shared" si="293"/>
        <v>国際労働第7回国際夜勤・交代制シンポジウム1985/9/18-21イーグルス</v>
      </c>
      <c r="W1845" s="51"/>
      <c r="X1845" s="88">
        <v>1835</v>
      </c>
      <c r="Y1845" s="65"/>
      <c r="Z1845" s="46"/>
    </row>
    <row r="1846" spans="1:26" ht="13.5" hidden="1" customHeight="1">
      <c r="A1846" s="29" t="str">
        <f t="shared" ca="1" si="294"/>
        <v>51</v>
      </c>
      <c r="B1846" s="32">
        <f t="shared" ca="1" si="295"/>
        <v>1986</v>
      </c>
      <c r="C1846" s="32">
        <f t="shared" ca="1" si="296"/>
        <v>4</v>
      </c>
      <c r="D1846" s="28">
        <v>6</v>
      </c>
      <c r="E1846" s="32">
        <f t="shared" ca="1" si="297"/>
        <v>780</v>
      </c>
      <c r="F1846" s="40" t="s">
        <v>7712</v>
      </c>
      <c r="G1846" s="40" t="s">
        <v>2229</v>
      </c>
      <c r="H1846" s="43" t="s">
        <v>7695</v>
      </c>
      <c r="I1846" s="115" t="str">
        <f t="shared" ca="1" si="292"/>
        <v>.</v>
      </c>
      <c r="J1846" s="40" t="s">
        <v>7205</v>
      </c>
      <c r="K1846" s="40"/>
      <c r="L1846" s="43" t="s">
        <v>810</v>
      </c>
      <c r="M1846" s="40"/>
      <c r="N1846" s="47"/>
      <c r="O1846" s="47"/>
      <c r="P1846" s="47"/>
      <c r="Q1846" s="40"/>
      <c r="R1846" s="40"/>
      <c r="S1846" s="48"/>
      <c r="T1846" s="48"/>
      <c r="U1846" s="31" t="str">
        <f t="shared" ca="1" si="298"/>
        <v>775</v>
      </c>
      <c r="V1846" s="45" t="str">
        <f t="shared" si="293"/>
        <v>運動、連載二本足歩行再履習（その1/2）</v>
      </c>
      <c r="W1846" s="51"/>
      <c r="X1846" s="88">
        <v>1836</v>
      </c>
      <c r="Y1846" s="65"/>
      <c r="Z1846" s="46"/>
    </row>
    <row r="1847" spans="1:26" ht="13.5" hidden="1" customHeight="1">
      <c r="A1847" s="29" t="str">
        <f t="shared" ca="1" si="294"/>
        <v>51</v>
      </c>
      <c r="B1847" s="32">
        <f t="shared" ca="1" si="295"/>
        <v>1986</v>
      </c>
      <c r="C1847" s="32">
        <f t="shared" ca="1" si="296"/>
        <v>4</v>
      </c>
      <c r="D1847" s="28">
        <v>7</v>
      </c>
      <c r="E1847" s="32">
        <f t="shared" ca="1" si="297"/>
        <v>781</v>
      </c>
      <c r="F1847" s="40" t="s">
        <v>2230</v>
      </c>
      <c r="G1847" s="40" t="s">
        <v>2231</v>
      </c>
      <c r="H1847" s="43"/>
      <c r="I1847" s="115" t="str">
        <f t="shared" ca="1" si="292"/>
        <v>.</v>
      </c>
      <c r="J1847" s="40" t="s">
        <v>1700</v>
      </c>
      <c r="K1847" s="40" t="s">
        <v>1300</v>
      </c>
      <c r="L1847" s="43"/>
      <c r="M1847" s="40"/>
      <c r="N1847" s="47"/>
      <c r="O1847" s="47"/>
      <c r="P1847" s="47"/>
      <c r="Q1847" s="40"/>
      <c r="R1847" s="40"/>
      <c r="S1847" s="48"/>
      <c r="T1847" s="48"/>
      <c r="U1847" s="31" t="str">
        <f t="shared" ca="1" si="298"/>
        <v>775</v>
      </c>
      <c r="V1847" s="45" t="str">
        <f t="shared" si="293"/>
        <v>熊本大学医学部遺伝医学研究施設生体制御部門</v>
      </c>
      <c r="W1847" s="51"/>
      <c r="X1847" s="88">
        <v>1837</v>
      </c>
      <c r="Y1847" s="65"/>
      <c r="Z1847" s="46"/>
    </row>
    <row r="1848" spans="1:26" ht="13.5" hidden="1" customHeight="1">
      <c r="A1848" s="29" t="str">
        <f t="shared" ca="1" si="294"/>
        <v>51</v>
      </c>
      <c r="B1848" s="32">
        <f t="shared" ca="1" si="295"/>
        <v>1986</v>
      </c>
      <c r="C1848" s="32">
        <f t="shared" ca="1" si="296"/>
        <v>4</v>
      </c>
      <c r="D1848" s="28">
        <v>8</v>
      </c>
      <c r="E1848" s="32">
        <f t="shared" ca="1" si="297"/>
        <v>782</v>
      </c>
      <c r="F1848" s="40" t="s">
        <v>7718</v>
      </c>
      <c r="G1848" s="40" t="s">
        <v>2232</v>
      </c>
      <c r="H1848" s="43" t="s">
        <v>7696</v>
      </c>
      <c r="I1848" s="115" t="str">
        <f t="shared" ca="1" si="292"/>
        <v>.</v>
      </c>
      <c r="J1848" s="40" t="s">
        <v>7205</v>
      </c>
      <c r="K1848" s="40"/>
      <c r="L1848" s="43" t="s">
        <v>2008</v>
      </c>
      <c r="M1848" s="40"/>
      <c r="N1848" s="47"/>
      <c r="O1848" s="47"/>
      <c r="P1848" s="47"/>
      <c r="Q1848" s="40"/>
      <c r="R1848" s="40"/>
      <c r="S1848" s="48"/>
      <c r="T1848" s="48"/>
      <c r="U1848" s="31" t="str">
        <f t="shared" ca="1" si="298"/>
        <v>775</v>
      </c>
      <c r="V1848" s="45" t="str">
        <f t="shared" si="293"/>
        <v>記念特集人類働態学、連載どうたいつれづれぐさ1/2：時実利彦先生のスケッチ図</v>
      </c>
      <c r="W1848" s="51"/>
      <c r="X1848" s="88">
        <v>1838</v>
      </c>
      <c r="Y1848" s="65"/>
      <c r="Z1848" s="46"/>
    </row>
    <row r="1849" spans="1:26" ht="13.5" hidden="1" customHeight="1">
      <c r="A1849" s="29" t="str">
        <f t="shared" ca="1" si="294"/>
        <v>51</v>
      </c>
      <c r="B1849" s="32">
        <f t="shared" ca="1" si="295"/>
        <v>1986</v>
      </c>
      <c r="C1849" s="32">
        <f t="shared" ca="1" si="296"/>
        <v>4</v>
      </c>
      <c r="D1849" s="28">
        <v>9</v>
      </c>
      <c r="E1849" s="32">
        <f t="shared" ca="1" si="297"/>
        <v>783</v>
      </c>
      <c r="F1849" s="40" t="s">
        <v>2233</v>
      </c>
      <c r="G1849" s="40"/>
      <c r="H1849" s="43" t="s">
        <v>7660</v>
      </c>
      <c r="I1849" s="115" t="str">
        <f t="shared" ca="1" si="292"/>
        <v>.</v>
      </c>
      <c r="J1849" s="40" t="s">
        <v>7111</v>
      </c>
      <c r="K1849" s="40" t="s">
        <v>2412</v>
      </c>
      <c r="L1849" s="40"/>
      <c r="M1849" s="40" t="s">
        <v>979</v>
      </c>
      <c r="N1849" s="47"/>
      <c r="O1849" s="47"/>
      <c r="P1849" s="47"/>
      <c r="Q1849" s="40"/>
      <c r="R1849" s="40"/>
      <c r="S1849" s="48"/>
      <c r="T1849" s="48"/>
      <c r="U1849" s="31" t="str">
        <f t="shared" ca="1" si="298"/>
        <v>775</v>
      </c>
      <c r="V1849" s="45" t="str">
        <f t="shared" si="293"/>
        <v>記念特集人類働態学（挿絵 時実と富田）</v>
      </c>
      <c r="W1849" s="51"/>
      <c r="X1849" s="88">
        <v>1839</v>
      </c>
      <c r="Y1849" s="65"/>
      <c r="Z1849" s="46"/>
    </row>
    <row r="1850" spans="1:26" ht="13.5" hidden="1" customHeight="1">
      <c r="A1850" s="29" t="str">
        <f t="shared" ca="1" si="294"/>
        <v>51</v>
      </c>
      <c r="B1850" s="32">
        <f t="shared" ca="1" si="295"/>
        <v>1986</v>
      </c>
      <c r="C1850" s="32">
        <f t="shared" ca="1" si="296"/>
        <v>4</v>
      </c>
      <c r="D1850" s="28">
        <v>9</v>
      </c>
      <c r="E1850" s="32">
        <f t="shared" ca="1" si="297"/>
        <v>783</v>
      </c>
      <c r="F1850" s="40" t="s">
        <v>7668</v>
      </c>
      <c r="G1850" s="40"/>
      <c r="H1850" s="43" t="s">
        <v>7660</v>
      </c>
      <c r="I1850" s="115" t="str">
        <f t="shared" ca="1" si="292"/>
        <v>.</v>
      </c>
      <c r="J1850" s="40" t="s">
        <v>7205</v>
      </c>
      <c r="K1850" s="40"/>
      <c r="L1850" s="43" t="s">
        <v>7086</v>
      </c>
      <c r="M1850" s="40" t="s">
        <v>1302</v>
      </c>
      <c r="N1850" s="47"/>
      <c r="O1850" s="47"/>
      <c r="P1850" s="47"/>
      <c r="Q1850" s="40"/>
      <c r="R1850" s="40"/>
      <c r="S1850" s="48"/>
      <c r="T1850" s="48"/>
      <c r="U1850" s="31" t="str">
        <f t="shared" ca="1" si="298"/>
        <v>775</v>
      </c>
      <c r="V1850" s="45" t="str">
        <f t="shared" si="293"/>
        <v>記念特集人類働態学学会の移行に思うこと／KW：記念特集人類働態学</v>
      </c>
      <c r="W1850" s="51"/>
      <c r="X1850" s="88">
        <v>1840</v>
      </c>
      <c r="Y1850" s="65"/>
      <c r="Z1850" s="46"/>
    </row>
    <row r="1851" spans="1:26" ht="13.5" hidden="1" customHeight="1">
      <c r="A1851" s="29" t="str">
        <f t="shared" ca="1" si="294"/>
        <v>51</v>
      </c>
      <c r="B1851" s="32">
        <f t="shared" ca="1" si="295"/>
        <v>1986</v>
      </c>
      <c r="C1851" s="32">
        <f t="shared" ca="1" si="296"/>
        <v>4</v>
      </c>
      <c r="D1851" s="28">
        <v>9</v>
      </c>
      <c r="E1851" s="32">
        <f t="shared" ca="1" si="297"/>
        <v>783</v>
      </c>
      <c r="F1851" s="40" t="s">
        <v>970</v>
      </c>
      <c r="G1851" s="40" t="s">
        <v>971</v>
      </c>
      <c r="H1851" s="43" t="s">
        <v>7660</v>
      </c>
      <c r="I1851" s="115" t="str">
        <f t="shared" ca="1" si="292"/>
        <v>.</v>
      </c>
      <c r="J1851" s="40" t="s">
        <v>7205</v>
      </c>
      <c r="K1851" s="40"/>
      <c r="L1851" s="43"/>
      <c r="M1851" s="40" t="s">
        <v>7630</v>
      </c>
      <c r="N1851" s="47"/>
      <c r="O1851" s="47"/>
      <c r="P1851" s="47"/>
      <c r="Q1851" s="40"/>
      <c r="R1851" s="40"/>
      <c r="S1851" s="48"/>
      <c r="T1851" s="48"/>
      <c r="U1851" s="31" t="str">
        <f t="shared" ca="1" si="298"/>
        <v>775</v>
      </c>
      <c r="V1851" s="45" t="str">
        <f t="shared" si="293"/>
        <v>記念特集人類働態学学会の移行に思うこと</v>
      </c>
      <c r="W1851" s="51"/>
      <c r="X1851" s="88">
        <v>1841</v>
      </c>
      <c r="Y1851" s="65"/>
      <c r="Z1851" s="46"/>
    </row>
    <row r="1852" spans="1:26" ht="13.5" hidden="1" customHeight="1">
      <c r="A1852" s="29" t="str">
        <f t="shared" ca="1" si="294"/>
        <v>51</v>
      </c>
      <c r="B1852" s="32">
        <f t="shared" ca="1" si="295"/>
        <v>1986</v>
      </c>
      <c r="C1852" s="32">
        <f t="shared" ca="1" si="296"/>
        <v>4</v>
      </c>
      <c r="D1852" s="28">
        <v>9</v>
      </c>
      <c r="E1852" s="32">
        <f t="shared" ca="1" si="297"/>
        <v>783</v>
      </c>
      <c r="F1852" s="40" t="s">
        <v>970</v>
      </c>
      <c r="G1852" s="40" t="s">
        <v>84</v>
      </c>
      <c r="H1852" s="43" t="s">
        <v>7660</v>
      </c>
      <c r="I1852" s="115" t="str">
        <f t="shared" ca="1" si="292"/>
        <v>.</v>
      </c>
      <c r="J1852" s="40" t="s">
        <v>7205</v>
      </c>
      <c r="K1852" s="40"/>
      <c r="L1852" s="43"/>
      <c r="M1852" s="40" t="s">
        <v>7630</v>
      </c>
      <c r="N1852" s="47"/>
      <c r="O1852" s="47"/>
      <c r="P1852" s="47"/>
      <c r="Q1852" s="40"/>
      <c r="R1852" s="40"/>
      <c r="S1852" s="48"/>
      <c r="T1852" s="48"/>
      <c r="U1852" s="31" t="str">
        <f t="shared" ca="1" si="298"/>
        <v>775</v>
      </c>
      <c r="V1852" s="45" t="str">
        <f t="shared" si="293"/>
        <v>記念特集人類働態学学会の移行に思うこと</v>
      </c>
      <c r="W1852" s="51"/>
      <c r="X1852" s="88">
        <v>1842</v>
      </c>
      <c r="Y1852" s="65"/>
      <c r="Z1852" s="46"/>
    </row>
    <row r="1853" spans="1:26" ht="13.5" hidden="1" customHeight="1">
      <c r="A1853" s="29" t="str">
        <f t="shared" ca="1" si="294"/>
        <v>51</v>
      </c>
      <c r="B1853" s="32">
        <f t="shared" ca="1" si="295"/>
        <v>1986</v>
      </c>
      <c r="C1853" s="32">
        <f t="shared" ca="1" si="296"/>
        <v>4</v>
      </c>
      <c r="D1853" s="28">
        <v>9</v>
      </c>
      <c r="E1853" s="32">
        <f t="shared" ca="1" si="297"/>
        <v>783</v>
      </c>
      <c r="F1853" s="40" t="s">
        <v>970</v>
      </c>
      <c r="G1853" s="40" t="s">
        <v>826</v>
      </c>
      <c r="H1853" s="43" t="s">
        <v>7660</v>
      </c>
      <c r="I1853" s="115" t="str">
        <f t="shared" ca="1" si="292"/>
        <v>.</v>
      </c>
      <c r="J1853" s="40" t="s">
        <v>7205</v>
      </c>
      <c r="K1853" s="40"/>
      <c r="L1853" s="43"/>
      <c r="M1853" s="40" t="s">
        <v>7630</v>
      </c>
      <c r="N1853" s="47"/>
      <c r="O1853" s="47"/>
      <c r="P1853" s="47"/>
      <c r="Q1853" s="40"/>
      <c r="R1853" s="40"/>
      <c r="S1853" s="48"/>
      <c r="T1853" s="48"/>
      <c r="U1853" s="31" t="str">
        <f t="shared" ca="1" si="298"/>
        <v>775</v>
      </c>
      <c r="V1853" s="45" t="str">
        <f t="shared" si="293"/>
        <v>記念特集人類働態学学会の移行に思うこと</v>
      </c>
      <c r="W1853" s="51"/>
      <c r="X1853" s="88">
        <v>1843</v>
      </c>
      <c r="Y1853" s="65"/>
      <c r="Z1853" s="46"/>
    </row>
    <row r="1854" spans="1:26" ht="13.5" hidden="1" customHeight="1">
      <c r="A1854" s="29" t="str">
        <f t="shared" ca="1" si="294"/>
        <v>51</v>
      </c>
      <c r="B1854" s="32">
        <f t="shared" ca="1" si="295"/>
        <v>1986</v>
      </c>
      <c r="C1854" s="32">
        <f t="shared" ca="1" si="296"/>
        <v>4</v>
      </c>
      <c r="D1854" s="28">
        <v>9</v>
      </c>
      <c r="E1854" s="32">
        <f t="shared" ca="1" si="297"/>
        <v>783</v>
      </c>
      <c r="F1854" s="40" t="s">
        <v>970</v>
      </c>
      <c r="G1854" s="40" t="s">
        <v>972</v>
      </c>
      <c r="H1854" s="43" t="s">
        <v>7660</v>
      </c>
      <c r="I1854" s="115" t="str">
        <f t="shared" ca="1" si="292"/>
        <v>.</v>
      </c>
      <c r="J1854" s="40" t="s">
        <v>7205</v>
      </c>
      <c r="K1854" s="40"/>
      <c r="L1854" s="43"/>
      <c r="M1854" s="40" t="s">
        <v>7630</v>
      </c>
      <c r="N1854" s="47"/>
      <c r="O1854" s="47"/>
      <c r="P1854" s="47"/>
      <c r="Q1854" s="40"/>
      <c r="R1854" s="40"/>
      <c r="S1854" s="48"/>
      <c r="T1854" s="48"/>
      <c r="U1854" s="31" t="str">
        <f t="shared" ca="1" si="298"/>
        <v>775</v>
      </c>
      <c r="V1854" s="45" t="str">
        <f t="shared" si="293"/>
        <v>記念特集人類働態学学会の移行に思うこと</v>
      </c>
      <c r="W1854" s="51"/>
      <c r="X1854" s="88">
        <v>1844</v>
      </c>
      <c r="Y1854" s="65"/>
      <c r="Z1854" s="46"/>
    </row>
    <row r="1855" spans="1:26" ht="13.5" hidden="1" customHeight="1">
      <c r="A1855" s="29" t="str">
        <f t="shared" ca="1" si="294"/>
        <v>51</v>
      </c>
      <c r="B1855" s="32">
        <f t="shared" ca="1" si="295"/>
        <v>1986</v>
      </c>
      <c r="C1855" s="32">
        <f t="shared" ca="1" si="296"/>
        <v>4</v>
      </c>
      <c r="D1855" s="28">
        <v>10</v>
      </c>
      <c r="E1855" s="32">
        <f t="shared" ca="1" si="297"/>
        <v>784</v>
      </c>
      <c r="F1855" s="40" t="s">
        <v>970</v>
      </c>
      <c r="G1855" s="40" t="s">
        <v>1240</v>
      </c>
      <c r="H1855" s="43" t="s">
        <v>7660</v>
      </c>
      <c r="I1855" s="115" t="str">
        <f t="shared" ca="1" si="292"/>
        <v>.</v>
      </c>
      <c r="J1855" s="40" t="s">
        <v>7205</v>
      </c>
      <c r="K1855" s="40"/>
      <c r="L1855" s="43"/>
      <c r="M1855" s="40" t="s">
        <v>7630</v>
      </c>
      <c r="N1855" s="47"/>
      <c r="O1855" s="47"/>
      <c r="P1855" s="47"/>
      <c r="Q1855" s="40"/>
      <c r="R1855" s="40"/>
      <c r="S1855" s="48"/>
      <c r="T1855" s="48"/>
      <c r="U1855" s="31" t="str">
        <f t="shared" ca="1" si="298"/>
        <v>775</v>
      </c>
      <c r="V1855" s="45" t="str">
        <f t="shared" si="293"/>
        <v>記念特集人類働態学学会の移行に思うこと</v>
      </c>
      <c r="W1855" s="51"/>
      <c r="X1855" s="88">
        <v>1845</v>
      </c>
      <c r="Y1855" s="65"/>
      <c r="Z1855" s="46"/>
    </row>
    <row r="1856" spans="1:26" ht="13.5" hidden="1" customHeight="1">
      <c r="A1856" s="29" t="str">
        <f t="shared" ca="1" si="294"/>
        <v>51</v>
      </c>
      <c r="B1856" s="32">
        <f t="shared" ca="1" si="295"/>
        <v>1986</v>
      </c>
      <c r="C1856" s="32">
        <f t="shared" ca="1" si="296"/>
        <v>4</v>
      </c>
      <c r="D1856" s="28">
        <v>10</v>
      </c>
      <c r="E1856" s="32">
        <f t="shared" ca="1" si="297"/>
        <v>784</v>
      </c>
      <c r="F1856" s="40" t="s">
        <v>970</v>
      </c>
      <c r="G1856" s="40" t="s">
        <v>1221</v>
      </c>
      <c r="H1856" s="43" t="s">
        <v>7660</v>
      </c>
      <c r="I1856" s="115" t="str">
        <f t="shared" ca="1" si="292"/>
        <v>.</v>
      </c>
      <c r="J1856" s="40" t="s">
        <v>7205</v>
      </c>
      <c r="K1856" s="40"/>
      <c r="L1856" s="43"/>
      <c r="M1856" s="40" t="s">
        <v>7630</v>
      </c>
      <c r="N1856" s="47"/>
      <c r="O1856" s="47"/>
      <c r="P1856" s="47"/>
      <c r="Q1856" s="40"/>
      <c r="R1856" s="40"/>
      <c r="S1856" s="48"/>
      <c r="T1856" s="48"/>
      <c r="U1856" s="31" t="str">
        <f t="shared" ca="1" si="298"/>
        <v>775</v>
      </c>
      <c r="V1856" s="45" t="str">
        <f t="shared" si="293"/>
        <v>記念特集人類働態学学会の移行に思うこと</v>
      </c>
      <c r="W1856" s="51"/>
      <c r="X1856" s="88">
        <v>1846</v>
      </c>
      <c r="Y1856" s="65"/>
      <c r="Z1856" s="46"/>
    </row>
    <row r="1857" spans="1:26" ht="13.5" hidden="1" customHeight="1">
      <c r="A1857" s="29" t="str">
        <f t="shared" ca="1" si="294"/>
        <v>51</v>
      </c>
      <c r="B1857" s="32">
        <f t="shared" ca="1" si="295"/>
        <v>1986</v>
      </c>
      <c r="C1857" s="32">
        <f t="shared" ca="1" si="296"/>
        <v>4</v>
      </c>
      <c r="D1857" s="28">
        <v>10</v>
      </c>
      <c r="E1857" s="32">
        <f t="shared" ca="1" si="297"/>
        <v>784</v>
      </c>
      <c r="F1857" s="40" t="s">
        <v>970</v>
      </c>
      <c r="G1857" s="40" t="s">
        <v>7850</v>
      </c>
      <c r="H1857" s="43" t="s">
        <v>7660</v>
      </c>
      <c r="I1857" s="115" t="str">
        <f t="shared" ca="1" si="292"/>
        <v>.</v>
      </c>
      <c r="J1857" s="40" t="s">
        <v>7205</v>
      </c>
      <c r="K1857" s="40"/>
      <c r="L1857" s="43"/>
      <c r="M1857" s="40" t="s">
        <v>7630</v>
      </c>
      <c r="N1857" s="47"/>
      <c r="O1857" s="47"/>
      <c r="P1857" s="47"/>
      <c r="Q1857" s="40"/>
      <c r="R1857" s="40"/>
      <c r="S1857" s="48"/>
      <c r="T1857" s="48"/>
      <c r="U1857" s="31" t="str">
        <f t="shared" ca="1" si="298"/>
        <v>775</v>
      </c>
      <c r="V1857" s="45" t="str">
        <f t="shared" si="293"/>
        <v>記念特集人類働態学学会の移行に思うこと</v>
      </c>
      <c r="W1857" s="51"/>
      <c r="X1857" s="88">
        <v>1847</v>
      </c>
      <c r="Y1857" s="65"/>
      <c r="Z1857" s="46"/>
    </row>
    <row r="1858" spans="1:26" ht="13.5" hidden="1" customHeight="1">
      <c r="A1858" s="29" t="str">
        <f t="shared" ca="1" si="294"/>
        <v>51</v>
      </c>
      <c r="B1858" s="32">
        <f t="shared" ca="1" si="295"/>
        <v>1986</v>
      </c>
      <c r="C1858" s="32">
        <f t="shared" ca="1" si="296"/>
        <v>4</v>
      </c>
      <c r="D1858" s="28">
        <v>10</v>
      </c>
      <c r="E1858" s="32">
        <f t="shared" ca="1" si="297"/>
        <v>784</v>
      </c>
      <c r="F1858" s="40" t="s">
        <v>970</v>
      </c>
      <c r="G1858" s="40" t="s">
        <v>2072</v>
      </c>
      <c r="H1858" s="43" t="s">
        <v>7660</v>
      </c>
      <c r="I1858" s="115" t="str">
        <f t="shared" ca="1" si="292"/>
        <v>.</v>
      </c>
      <c r="J1858" s="40" t="s">
        <v>7205</v>
      </c>
      <c r="K1858" s="40"/>
      <c r="L1858" s="43"/>
      <c r="M1858" s="40" t="s">
        <v>7630</v>
      </c>
      <c r="N1858" s="47"/>
      <c r="O1858" s="47"/>
      <c r="P1858" s="47"/>
      <c r="Q1858" s="40"/>
      <c r="R1858" s="40"/>
      <c r="S1858" s="48"/>
      <c r="T1858" s="48"/>
      <c r="U1858" s="31" t="str">
        <f t="shared" ca="1" si="298"/>
        <v>775</v>
      </c>
      <c r="V1858" s="45" t="str">
        <f t="shared" si="293"/>
        <v>記念特集人類働態学学会の移行に思うこと</v>
      </c>
      <c r="W1858" s="51"/>
      <c r="X1858" s="88">
        <v>1848</v>
      </c>
      <c r="Y1858" s="65"/>
      <c r="Z1858" s="46"/>
    </row>
    <row r="1859" spans="1:26" ht="13.5" hidden="1" customHeight="1">
      <c r="A1859" s="29" t="str">
        <f t="shared" ca="1" si="294"/>
        <v>51</v>
      </c>
      <c r="B1859" s="32">
        <f t="shared" ca="1" si="295"/>
        <v>1986</v>
      </c>
      <c r="C1859" s="32">
        <f t="shared" ca="1" si="296"/>
        <v>4</v>
      </c>
      <c r="D1859" s="28">
        <v>10</v>
      </c>
      <c r="E1859" s="32">
        <f t="shared" ca="1" si="297"/>
        <v>784</v>
      </c>
      <c r="F1859" s="40" t="s">
        <v>970</v>
      </c>
      <c r="G1859" s="40" t="s">
        <v>973</v>
      </c>
      <c r="H1859" s="43" t="s">
        <v>7660</v>
      </c>
      <c r="I1859" s="115" t="str">
        <f t="shared" ca="1" si="292"/>
        <v>.</v>
      </c>
      <c r="J1859" s="40" t="s">
        <v>7205</v>
      </c>
      <c r="K1859" s="40"/>
      <c r="L1859" s="43"/>
      <c r="M1859" s="40" t="s">
        <v>7630</v>
      </c>
      <c r="N1859" s="47"/>
      <c r="O1859" s="47"/>
      <c r="P1859" s="47"/>
      <c r="Q1859" s="40"/>
      <c r="R1859" s="40"/>
      <c r="S1859" s="48"/>
      <c r="T1859" s="48"/>
      <c r="U1859" s="31" t="str">
        <f t="shared" ca="1" si="298"/>
        <v>775</v>
      </c>
      <c r="V1859" s="45" t="str">
        <f t="shared" si="293"/>
        <v>記念特集人類働態学学会の移行に思うこと</v>
      </c>
      <c r="W1859" s="51"/>
      <c r="X1859" s="88">
        <v>1849</v>
      </c>
      <c r="Y1859" s="65"/>
      <c r="Z1859" s="46"/>
    </row>
    <row r="1860" spans="1:26" ht="13.5" hidden="1" customHeight="1">
      <c r="A1860" s="29" t="str">
        <f t="shared" ca="1" si="294"/>
        <v>51</v>
      </c>
      <c r="B1860" s="32">
        <f t="shared" ca="1" si="295"/>
        <v>1986</v>
      </c>
      <c r="C1860" s="32">
        <f t="shared" ca="1" si="296"/>
        <v>4</v>
      </c>
      <c r="D1860" s="28">
        <v>10</v>
      </c>
      <c r="E1860" s="32">
        <f t="shared" ca="1" si="297"/>
        <v>784</v>
      </c>
      <c r="F1860" s="40" t="s">
        <v>970</v>
      </c>
      <c r="G1860" s="40" t="s">
        <v>78</v>
      </c>
      <c r="H1860" s="43" t="s">
        <v>7660</v>
      </c>
      <c r="I1860" s="115" t="str">
        <f t="shared" ca="1" si="292"/>
        <v>.</v>
      </c>
      <c r="J1860" s="40" t="s">
        <v>7205</v>
      </c>
      <c r="K1860" s="40"/>
      <c r="L1860" s="43"/>
      <c r="M1860" s="40" t="s">
        <v>7630</v>
      </c>
      <c r="N1860" s="47"/>
      <c r="O1860" s="47"/>
      <c r="P1860" s="47"/>
      <c r="Q1860" s="40"/>
      <c r="R1860" s="40"/>
      <c r="S1860" s="48"/>
      <c r="T1860" s="48"/>
      <c r="U1860" s="31" t="str">
        <f t="shared" ca="1" si="298"/>
        <v>775</v>
      </c>
      <c r="V1860" s="45" t="str">
        <f t="shared" si="293"/>
        <v>記念特集人類働態学学会の移行に思うこと</v>
      </c>
      <c r="W1860" s="51"/>
      <c r="X1860" s="88">
        <v>1850</v>
      </c>
      <c r="Y1860" s="65"/>
      <c r="Z1860" s="46"/>
    </row>
    <row r="1861" spans="1:26" ht="13.5" hidden="1" customHeight="1">
      <c r="A1861" s="29" t="str">
        <f t="shared" ca="1" si="294"/>
        <v>51</v>
      </c>
      <c r="B1861" s="32">
        <f t="shared" ca="1" si="295"/>
        <v>1986</v>
      </c>
      <c r="C1861" s="32">
        <f t="shared" ca="1" si="296"/>
        <v>4</v>
      </c>
      <c r="D1861" s="28">
        <v>10</v>
      </c>
      <c r="E1861" s="32">
        <f t="shared" ca="1" si="297"/>
        <v>784</v>
      </c>
      <c r="F1861" s="40" t="s">
        <v>970</v>
      </c>
      <c r="G1861" s="40" t="s">
        <v>2335</v>
      </c>
      <c r="H1861" s="43" t="s">
        <v>7660</v>
      </c>
      <c r="I1861" s="115" t="str">
        <f t="shared" ca="1" si="292"/>
        <v>.</v>
      </c>
      <c r="J1861" s="40" t="s">
        <v>7205</v>
      </c>
      <c r="K1861" s="40"/>
      <c r="L1861" s="43"/>
      <c r="M1861" s="40" t="s">
        <v>7630</v>
      </c>
      <c r="N1861" s="47"/>
      <c r="O1861" s="47"/>
      <c r="P1861" s="47"/>
      <c r="Q1861" s="40"/>
      <c r="R1861" s="40"/>
      <c r="S1861" s="48"/>
      <c r="T1861" s="48"/>
      <c r="U1861" s="31" t="str">
        <f t="shared" ca="1" si="298"/>
        <v>775</v>
      </c>
      <c r="V1861" s="45" t="str">
        <f t="shared" si="293"/>
        <v>記念特集人類働態学学会の移行に思うこと</v>
      </c>
      <c r="W1861" s="51"/>
      <c r="X1861" s="88">
        <v>1851</v>
      </c>
      <c r="Y1861" s="65"/>
      <c r="Z1861" s="46"/>
    </row>
    <row r="1862" spans="1:26" ht="13.5" hidden="1" customHeight="1">
      <c r="A1862" s="29" t="str">
        <f t="shared" ca="1" si="294"/>
        <v>51</v>
      </c>
      <c r="B1862" s="32">
        <f t="shared" ca="1" si="295"/>
        <v>1986</v>
      </c>
      <c r="C1862" s="32">
        <f t="shared" ca="1" si="296"/>
        <v>4</v>
      </c>
      <c r="D1862" s="28">
        <v>10</v>
      </c>
      <c r="E1862" s="32">
        <f t="shared" ca="1" si="297"/>
        <v>784</v>
      </c>
      <c r="F1862" s="40" t="s">
        <v>970</v>
      </c>
      <c r="G1862" s="40" t="s">
        <v>2149</v>
      </c>
      <c r="H1862" s="43" t="s">
        <v>7660</v>
      </c>
      <c r="I1862" s="115" t="str">
        <f t="shared" ca="1" si="292"/>
        <v>.</v>
      </c>
      <c r="J1862" s="40" t="s">
        <v>7205</v>
      </c>
      <c r="K1862" s="40"/>
      <c r="L1862" s="43"/>
      <c r="M1862" s="40" t="s">
        <v>7630</v>
      </c>
      <c r="N1862" s="47"/>
      <c r="O1862" s="47"/>
      <c r="P1862" s="47"/>
      <c r="Q1862" s="40"/>
      <c r="R1862" s="40"/>
      <c r="S1862" s="48"/>
      <c r="T1862" s="48"/>
      <c r="U1862" s="31" t="str">
        <f t="shared" ca="1" si="298"/>
        <v>775</v>
      </c>
      <c r="V1862" s="45" t="str">
        <f t="shared" si="293"/>
        <v>記念特集人類働態学学会の移行に思うこと</v>
      </c>
      <c r="W1862" s="51"/>
      <c r="X1862" s="88">
        <v>1852</v>
      </c>
      <c r="Y1862" s="65"/>
      <c r="Z1862" s="46"/>
    </row>
    <row r="1863" spans="1:26" ht="13.5" hidden="1" customHeight="1">
      <c r="A1863" s="29" t="str">
        <f t="shared" ca="1" si="294"/>
        <v>51</v>
      </c>
      <c r="B1863" s="32">
        <f t="shared" ca="1" si="295"/>
        <v>1986</v>
      </c>
      <c r="C1863" s="32">
        <f t="shared" ca="1" si="296"/>
        <v>4</v>
      </c>
      <c r="D1863" s="28">
        <v>10</v>
      </c>
      <c r="E1863" s="32">
        <f t="shared" ca="1" si="297"/>
        <v>784</v>
      </c>
      <c r="F1863" s="40" t="s">
        <v>970</v>
      </c>
      <c r="G1863" s="40" t="s">
        <v>974</v>
      </c>
      <c r="H1863" s="43" t="s">
        <v>7660</v>
      </c>
      <c r="I1863" s="115" t="str">
        <f t="shared" ca="1" si="292"/>
        <v>.</v>
      </c>
      <c r="J1863" s="40" t="s">
        <v>7205</v>
      </c>
      <c r="K1863" s="40"/>
      <c r="L1863" s="43"/>
      <c r="M1863" s="40" t="s">
        <v>7630</v>
      </c>
      <c r="N1863" s="47"/>
      <c r="O1863" s="47"/>
      <c r="P1863" s="47"/>
      <c r="Q1863" s="40"/>
      <c r="R1863" s="40"/>
      <c r="S1863" s="48"/>
      <c r="T1863" s="48"/>
      <c r="U1863" s="31" t="str">
        <f t="shared" ca="1" si="298"/>
        <v>775</v>
      </c>
      <c r="V1863" s="45" t="str">
        <f t="shared" si="293"/>
        <v>記念特集人類働態学学会の移行に思うこと</v>
      </c>
      <c r="W1863" s="51"/>
      <c r="X1863" s="88">
        <v>1853</v>
      </c>
      <c r="Y1863" s="65"/>
      <c r="Z1863" s="46"/>
    </row>
    <row r="1864" spans="1:26" ht="13.5" hidden="1" customHeight="1">
      <c r="A1864" s="29" t="str">
        <f t="shared" ca="1" si="294"/>
        <v>51</v>
      </c>
      <c r="B1864" s="32">
        <f t="shared" ca="1" si="295"/>
        <v>1986</v>
      </c>
      <c r="C1864" s="32">
        <f t="shared" ca="1" si="296"/>
        <v>4</v>
      </c>
      <c r="D1864" s="28">
        <v>11</v>
      </c>
      <c r="E1864" s="32">
        <f t="shared" ca="1" si="297"/>
        <v>785</v>
      </c>
      <c r="F1864" s="40" t="s">
        <v>970</v>
      </c>
      <c r="G1864" s="40" t="s">
        <v>975</v>
      </c>
      <c r="H1864" s="43" t="s">
        <v>7660</v>
      </c>
      <c r="I1864" s="115" t="str">
        <f t="shared" ca="1" si="292"/>
        <v>.</v>
      </c>
      <c r="J1864" s="40" t="s">
        <v>7205</v>
      </c>
      <c r="K1864" s="40"/>
      <c r="L1864" s="43"/>
      <c r="M1864" s="40" t="s">
        <v>7630</v>
      </c>
      <c r="N1864" s="47"/>
      <c r="O1864" s="47"/>
      <c r="P1864" s="47"/>
      <c r="Q1864" s="40"/>
      <c r="R1864" s="40"/>
      <c r="S1864" s="48"/>
      <c r="T1864" s="48"/>
      <c r="U1864" s="31" t="str">
        <f t="shared" ca="1" si="298"/>
        <v>775</v>
      </c>
      <c r="V1864" s="45" t="str">
        <f t="shared" si="293"/>
        <v>記念特集人類働態学学会の移行に思うこと</v>
      </c>
      <c r="W1864" s="51"/>
      <c r="X1864" s="88">
        <v>1854</v>
      </c>
      <c r="Y1864" s="65"/>
      <c r="Z1864" s="46"/>
    </row>
    <row r="1865" spans="1:26" ht="13.5" hidden="1" customHeight="1">
      <c r="A1865" s="29" t="str">
        <f t="shared" ca="1" si="294"/>
        <v>51</v>
      </c>
      <c r="B1865" s="32">
        <f t="shared" ca="1" si="295"/>
        <v>1986</v>
      </c>
      <c r="C1865" s="32">
        <f t="shared" ca="1" si="296"/>
        <v>4</v>
      </c>
      <c r="D1865" s="28">
        <v>11</v>
      </c>
      <c r="E1865" s="32">
        <f t="shared" ca="1" si="297"/>
        <v>785</v>
      </c>
      <c r="F1865" s="40" t="s">
        <v>970</v>
      </c>
      <c r="G1865" s="40" t="s">
        <v>2564</v>
      </c>
      <c r="H1865" s="43" t="s">
        <v>7660</v>
      </c>
      <c r="I1865" s="115" t="str">
        <f t="shared" ca="1" si="292"/>
        <v>.</v>
      </c>
      <c r="J1865" s="40" t="s">
        <v>7205</v>
      </c>
      <c r="K1865" s="40"/>
      <c r="L1865" s="43"/>
      <c r="M1865" s="40" t="s">
        <v>7630</v>
      </c>
      <c r="N1865" s="47"/>
      <c r="O1865" s="47"/>
      <c r="P1865" s="47"/>
      <c r="Q1865" s="40"/>
      <c r="R1865" s="40"/>
      <c r="S1865" s="48"/>
      <c r="T1865" s="48"/>
      <c r="U1865" s="31" t="str">
        <f t="shared" ca="1" si="298"/>
        <v>775</v>
      </c>
      <c r="V1865" s="45" t="str">
        <f t="shared" si="293"/>
        <v>記念特集人類働態学学会の移行に思うこと</v>
      </c>
      <c r="W1865" s="51"/>
      <c r="X1865" s="88">
        <v>1855</v>
      </c>
      <c r="Y1865" s="65"/>
      <c r="Z1865" s="46"/>
    </row>
    <row r="1866" spans="1:26" ht="13.5" hidden="1" customHeight="1">
      <c r="A1866" s="29" t="str">
        <f t="shared" ca="1" si="294"/>
        <v>51</v>
      </c>
      <c r="B1866" s="32">
        <f t="shared" ca="1" si="295"/>
        <v>1986</v>
      </c>
      <c r="C1866" s="32">
        <f t="shared" ca="1" si="296"/>
        <v>4</v>
      </c>
      <c r="D1866" s="28">
        <v>11</v>
      </c>
      <c r="E1866" s="32">
        <f t="shared" ca="1" si="297"/>
        <v>785</v>
      </c>
      <c r="F1866" s="40" t="s">
        <v>970</v>
      </c>
      <c r="G1866" s="40" t="s">
        <v>2098</v>
      </c>
      <c r="H1866" s="43" t="s">
        <v>7660</v>
      </c>
      <c r="I1866" s="115" t="str">
        <f t="shared" ca="1" si="292"/>
        <v>.</v>
      </c>
      <c r="J1866" s="40" t="s">
        <v>7205</v>
      </c>
      <c r="K1866" s="40"/>
      <c r="L1866" s="43"/>
      <c r="M1866" s="40" t="s">
        <v>7630</v>
      </c>
      <c r="N1866" s="47"/>
      <c r="O1866" s="47"/>
      <c r="P1866" s="47"/>
      <c r="Q1866" s="40"/>
      <c r="R1866" s="40"/>
      <c r="S1866" s="48"/>
      <c r="T1866" s="48"/>
      <c r="U1866" s="31" t="str">
        <f t="shared" ca="1" si="298"/>
        <v>775</v>
      </c>
      <c r="V1866" s="45" t="str">
        <f t="shared" si="293"/>
        <v>記念特集人類働態学学会の移行に思うこと</v>
      </c>
      <c r="W1866" s="51"/>
      <c r="X1866" s="88">
        <v>1856</v>
      </c>
      <c r="Y1866" s="65"/>
      <c r="Z1866" s="46"/>
    </row>
    <row r="1867" spans="1:26" ht="13.5" hidden="1" customHeight="1">
      <c r="A1867" s="29" t="str">
        <f t="shared" ca="1" si="294"/>
        <v>51</v>
      </c>
      <c r="B1867" s="32">
        <f t="shared" ca="1" si="295"/>
        <v>1986</v>
      </c>
      <c r="C1867" s="32">
        <f t="shared" ca="1" si="296"/>
        <v>4</v>
      </c>
      <c r="D1867" s="28">
        <v>11</v>
      </c>
      <c r="E1867" s="32">
        <f t="shared" ca="1" si="297"/>
        <v>785</v>
      </c>
      <c r="F1867" s="40" t="s">
        <v>970</v>
      </c>
      <c r="G1867" s="40" t="s">
        <v>976</v>
      </c>
      <c r="H1867" s="43" t="s">
        <v>7660</v>
      </c>
      <c r="I1867" s="115" t="str">
        <f t="shared" ca="1" si="292"/>
        <v>.</v>
      </c>
      <c r="J1867" s="40" t="s">
        <v>7205</v>
      </c>
      <c r="K1867" s="40"/>
      <c r="L1867" s="43"/>
      <c r="M1867" s="40" t="s">
        <v>7630</v>
      </c>
      <c r="N1867" s="47"/>
      <c r="O1867" s="47"/>
      <c r="P1867" s="47"/>
      <c r="Q1867" s="40"/>
      <c r="R1867" s="40"/>
      <c r="S1867" s="48"/>
      <c r="T1867" s="48"/>
      <c r="U1867" s="31" t="str">
        <f t="shared" ca="1" si="298"/>
        <v>775</v>
      </c>
      <c r="V1867" s="45" t="str">
        <f t="shared" si="293"/>
        <v>記念特集人類働態学学会の移行に思うこと</v>
      </c>
      <c r="W1867" s="51"/>
      <c r="X1867" s="88">
        <v>1857</v>
      </c>
      <c r="Y1867" s="65"/>
      <c r="Z1867" s="46"/>
    </row>
    <row r="1868" spans="1:26" ht="13.5" hidden="1" customHeight="1">
      <c r="A1868" s="29" t="str">
        <f t="shared" ca="1" si="294"/>
        <v>51</v>
      </c>
      <c r="B1868" s="32">
        <f t="shared" ca="1" si="295"/>
        <v>1986</v>
      </c>
      <c r="C1868" s="32">
        <f t="shared" ca="1" si="296"/>
        <v>4</v>
      </c>
      <c r="D1868" s="28">
        <v>11</v>
      </c>
      <c r="E1868" s="32">
        <f t="shared" ca="1" si="297"/>
        <v>785</v>
      </c>
      <c r="F1868" s="40" t="s">
        <v>970</v>
      </c>
      <c r="G1868" s="40" t="s">
        <v>977</v>
      </c>
      <c r="H1868" s="43" t="s">
        <v>7660</v>
      </c>
      <c r="I1868" s="115" t="str">
        <f t="shared" ref="I1868:I1931" ca="1" si="300">IF(OR($S$1,IF($N$2,OFFSET($O$2,0,ISERROR(FIND($F$2,OFFSET($G1868,0,$T$2)))+$S$2),0)+IF($N$3,OFFSET($O$3,0,ISERROR(FIND($F$3,OFFSET($G1868,0,$T$3)))+$S$3),0)+IF($N$4,OFFSET($O$4,0,ISERROR(FIND($F$4,OFFSET($G1868,0,$T$4)))+$S$4),0)+IF($N$5,OFFSET($O$5,0,ISERROR(FIND($F$5,OFFSET($G1868,0,$T$5)))+$S$5),0)+IF($N$6,OFFSET($O$6,0,ISERROR(FIND($F$6,OFFSET($G1868,0,$T$6)))+$S$6),0)+IF($N$7,OFFSET($O$7,0,ISERROR(FIND($F$7,OFFSET($G1868,0,$T$7)))+$S$7),0)+IF($N$8,OFFSET($O$8,0,ISERROR(FIND($F$8,OFFSET($G1868,0,$T$8)))+$S$8),0)&gt;$Y$1),$W$28,$W$29)</f>
        <v>.</v>
      </c>
      <c r="J1868" s="40" t="s">
        <v>7205</v>
      </c>
      <c r="K1868" s="40"/>
      <c r="L1868" s="43"/>
      <c r="M1868" s="40" t="s">
        <v>7630</v>
      </c>
      <c r="N1868" s="47"/>
      <c r="O1868" s="47"/>
      <c r="P1868" s="47"/>
      <c r="Q1868" s="40"/>
      <c r="R1868" s="40"/>
      <c r="S1868" s="48"/>
      <c r="T1868" s="48"/>
      <c r="U1868" s="31" t="str">
        <f t="shared" ca="1" si="298"/>
        <v>775</v>
      </c>
      <c r="V1868" s="45" t="str">
        <f t="shared" si="293"/>
        <v>記念特集人類働態学学会の移行に思うこと</v>
      </c>
      <c r="W1868" s="51"/>
      <c r="X1868" s="88">
        <v>1858</v>
      </c>
      <c r="Y1868" s="65"/>
      <c r="Z1868" s="46"/>
    </row>
    <row r="1869" spans="1:26" ht="13.5" hidden="1" customHeight="1">
      <c r="A1869" s="29" t="str">
        <f t="shared" ca="1" si="294"/>
        <v>51</v>
      </c>
      <c r="B1869" s="32">
        <f t="shared" ca="1" si="295"/>
        <v>1986</v>
      </c>
      <c r="C1869" s="32">
        <f t="shared" ca="1" si="296"/>
        <v>4</v>
      </c>
      <c r="D1869" s="28">
        <v>11</v>
      </c>
      <c r="E1869" s="32">
        <f t="shared" ca="1" si="297"/>
        <v>785</v>
      </c>
      <c r="F1869" s="40" t="s">
        <v>970</v>
      </c>
      <c r="G1869" s="40" t="s">
        <v>869</v>
      </c>
      <c r="H1869" s="43" t="s">
        <v>7660</v>
      </c>
      <c r="I1869" s="115" t="str">
        <f t="shared" ca="1" si="300"/>
        <v>.</v>
      </c>
      <c r="J1869" s="40" t="s">
        <v>7205</v>
      </c>
      <c r="K1869" s="40"/>
      <c r="L1869" s="43"/>
      <c r="M1869" s="40" t="s">
        <v>7630</v>
      </c>
      <c r="N1869" s="47"/>
      <c r="O1869" s="47"/>
      <c r="P1869" s="47"/>
      <c r="Q1869" s="40"/>
      <c r="R1869" s="40"/>
      <c r="S1869" s="48"/>
      <c r="T1869" s="48"/>
      <c r="U1869" s="31" t="str">
        <f t="shared" ca="1" si="298"/>
        <v>775</v>
      </c>
      <c r="V1869" s="45" t="str">
        <f t="shared" si="293"/>
        <v>記念特集人類働態学学会の移行に思うこと</v>
      </c>
      <c r="W1869" s="51"/>
      <c r="X1869" s="88">
        <v>1859</v>
      </c>
      <c r="Y1869" s="65"/>
      <c r="Z1869" s="46"/>
    </row>
    <row r="1870" spans="1:26" ht="13.5" hidden="1" customHeight="1">
      <c r="A1870" s="29" t="str">
        <f t="shared" ca="1" si="294"/>
        <v>51</v>
      </c>
      <c r="B1870" s="32">
        <f t="shared" ca="1" si="295"/>
        <v>1986</v>
      </c>
      <c r="C1870" s="32">
        <f t="shared" ca="1" si="296"/>
        <v>4</v>
      </c>
      <c r="D1870" s="28">
        <v>11</v>
      </c>
      <c r="E1870" s="32">
        <f t="shared" ca="1" si="297"/>
        <v>785</v>
      </c>
      <c r="F1870" s="40" t="s">
        <v>978</v>
      </c>
      <c r="G1870" s="40"/>
      <c r="H1870" s="43" t="s">
        <v>7660</v>
      </c>
      <c r="I1870" s="115" t="str">
        <f t="shared" ca="1" si="300"/>
        <v>.</v>
      </c>
      <c r="J1870" s="40" t="s">
        <v>7205</v>
      </c>
      <c r="K1870" s="40"/>
      <c r="L1870" s="43"/>
      <c r="M1870" s="40" t="s">
        <v>7630</v>
      </c>
      <c r="N1870" s="47"/>
      <c r="O1870" s="47"/>
      <c r="P1870" s="47"/>
      <c r="Q1870" s="40"/>
      <c r="R1870" s="40"/>
      <c r="S1870" s="48"/>
      <c r="T1870" s="48"/>
      <c r="U1870" s="31" t="str">
        <f t="shared" ca="1" si="298"/>
        <v>775</v>
      </c>
      <c r="V1870" s="45" t="str">
        <f t="shared" si="293"/>
        <v>記念特集人類働態学会則変更投票での記述</v>
      </c>
      <c r="W1870" s="51"/>
      <c r="X1870" s="88">
        <v>1860</v>
      </c>
      <c r="Y1870" s="65"/>
      <c r="Z1870" s="46"/>
    </row>
    <row r="1871" spans="1:26" ht="13.5" hidden="1" customHeight="1">
      <c r="A1871" s="29" t="str">
        <f t="shared" ca="1" si="294"/>
        <v>51</v>
      </c>
      <c r="B1871" s="32">
        <f t="shared" ca="1" si="295"/>
        <v>1986</v>
      </c>
      <c r="C1871" s="32">
        <f t="shared" ca="1" si="296"/>
        <v>4</v>
      </c>
      <c r="D1871" s="28">
        <v>12</v>
      </c>
      <c r="E1871" s="32">
        <f t="shared" ca="1" si="297"/>
        <v>786</v>
      </c>
      <c r="F1871" s="28" t="str">
        <f>IF(RIGHT(L1871,1)=$W$24,"",M1871&amp;$W$25)&amp;J1871&amp;$W$22&amp;K1871&amp;IF(AND(LEN(N1871)&gt;0,LEN(N1871)&lt;4)," 第"&amp;N1871&amp;$W$21,N1871)&amp;$W$23&amp;O1871&amp;"/"&amp;P1871&amp;IF(RIGHT(L1871,1)=$W$24,"/"&amp;Q1871,"")&amp;"、"&amp;S1871&amp;"、"&amp;R1871&amp;IF(LEN(H1871)&gt;0,$W$27&amp;H1871,"")&amp;IF(RIGHT(L1871,1)=$W$24,"",$W$26)</f>
        <v>大会．西 第11回　1985/11/23、鹿屋体育大学、鹿屋市</v>
      </c>
      <c r="G1871" s="40" t="s">
        <v>1123</v>
      </c>
      <c r="H1871" s="41" t="s">
        <v>2820</v>
      </c>
      <c r="I1871" s="115" t="str">
        <f t="shared" ca="1" si="300"/>
        <v>.</v>
      </c>
      <c r="J1871" s="40" t="s">
        <v>252</v>
      </c>
      <c r="K1871" s="40" t="s">
        <v>1769</v>
      </c>
      <c r="L1871" s="40" t="s">
        <v>6942</v>
      </c>
      <c r="M1871" s="40" t="s">
        <v>2742</v>
      </c>
      <c r="N1871" s="47">
        <v>11</v>
      </c>
      <c r="O1871" s="47">
        <v>1985</v>
      </c>
      <c r="P1871" s="47">
        <v>11</v>
      </c>
      <c r="Q1871" s="40" t="s">
        <v>1280</v>
      </c>
      <c r="R1871" s="40" t="s">
        <v>981</v>
      </c>
      <c r="S1871" s="48" t="s">
        <v>1901</v>
      </c>
      <c r="T1871" s="48"/>
      <c r="U1871" s="31" t="str">
        <f t="shared" ca="1" si="298"/>
        <v>775</v>
      </c>
      <c r="V1871" s="45" t="str">
        <f t="shared" si="293"/>
        <v>大会．西 第11回　1985/11/23、鹿屋体育大学、鹿屋市</v>
      </c>
      <c r="W1871" s="51"/>
      <c r="X1871" s="88">
        <v>1861</v>
      </c>
      <c r="Y1871" s="65"/>
      <c r="Z1871" s="46"/>
    </row>
    <row r="1872" spans="1:26" ht="13.5" hidden="1" customHeight="1">
      <c r="A1872" s="29" t="str">
        <f t="shared" ca="1" si="294"/>
        <v>51</v>
      </c>
      <c r="B1872" s="32">
        <f t="shared" ca="1" si="295"/>
        <v>1986</v>
      </c>
      <c r="C1872" s="32">
        <f t="shared" ca="1" si="296"/>
        <v>4</v>
      </c>
      <c r="D1872" s="28">
        <v>12</v>
      </c>
      <c r="E1872" s="32">
        <f t="shared" ca="1" si="297"/>
        <v>786</v>
      </c>
      <c r="F1872" s="28" t="str">
        <f>M1872&amp;"（"&amp;J1872&amp;$W$19&amp;K1872&amp;IF(LEN(N1872)&gt;0," 第"&amp;N1872&amp;$W$21,"")&amp;" "&amp;O1872&amp;"/"&amp;P1872&amp;$W$20&amp;S1872&amp;IF(LEN(H1872)&gt;0,$W$19&amp;H1872,"")&amp;"）"</f>
        <v>抄録（大会/西 第11回 1985/11、鹿屋体育大学）</v>
      </c>
      <c r="G1872" s="40" t="s">
        <v>980</v>
      </c>
      <c r="H1872" s="43"/>
      <c r="I1872" s="115" t="str">
        <f t="shared" ca="1" si="300"/>
        <v>.</v>
      </c>
      <c r="J1872" s="40" t="s">
        <v>252</v>
      </c>
      <c r="K1872" s="40" t="s">
        <v>1769</v>
      </c>
      <c r="L1872" s="40" t="s">
        <v>6939</v>
      </c>
      <c r="M1872" s="40" t="s">
        <v>1486</v>
      </c>
      <c r="N1872" s="47">
        <v>11</v>
      </c>
      <c r="O1872" s="47">
        <v>1985</v>
      </c>
      <c r="P1872" s="47">
        <v>11</v>
      </c>
      <c r="Q1872" s="40" t="s">
        <v>1280</v>
      </c>
      <c r="R1872" s="40" t="s">
        <v>981</v>
      </c>
      <c r="S1872" s="48" t="s">
        <v>1901</v>
      </c>
      <c r="T1872" s="48"/>
      <c r="U1872" s="31" t="str">
        <f t="shared" ca="1" si="298"/>
        <v>775</v>
      </c>
      <c r="V1872" s="45" t="str">
        <f t="shared" si="293"/>
        <v>抄録（大会/西 第11回 1985/11、鹿屋体育大学）</v>
      </c>
      <c r="W1872" s="51"/>
      <c r="X1872" s="88">
        <v>1862</v>
      </c>
      <c r="Y1872" s="65"/>
      <c r="Z1872" s="46"/>
    </row>
    <row r="1873" spans="1:26" s="13" customFormat="1" ht="13.5" hidden="1" customHeight="1">
      <c r="A1873" s="18">
        <v>51</v>
      </c>
      <c r="B1873" s="15">
        <v>1986</v>
      </c>
      <c r="C1873" s="15">
        <v>4</v>
      </c>
      <c r="D1873" s="18">
        <v>12</v>
      </c>
      <c r="E1873" s="15">
        <v>786</v>
      </c>
      <c r="F1873" s="19" t="s">
        <v>4252</v>
      </c>
      <c r="G1873" s="16" t="s">
        <v>4253</v>
      </c>
      <c r="H1873" s="17"/>
      <c r="I1873" s="115" t="str">
        <f t="shared" ca="1" si="300"/>
        <v>.</v>
      </c>
      <c r="J1873" s="16" t="s">
        <v>2856</v>
      </c>
      <c r="K1873" s="16" t="s">
        <v>1769</v>
      </c>
      <c r="L1873" s="16" t="s">
        <v>2857</v>
      </c>
      <c r="M1873" s="16" t="s">
        <v>183</v>
      </c>
      <c r="N1873" s="15">
        <v>11</v>
      </c>
      <c r="O1873" s="15">
        <v>1985</v>
      </c>
      <c r="P1873" s="15">
        <v>11</v>
      </c>
      <c r="Q1873" s="18" t="s">
        <v>843</v>
      </c>
      <c r="R1873" s="18" t="s">
        <v>981</v>
      </c>
      <c r="S1873" s="54" t="s">
        <v>1901</v>
      </c>
      <c r="T1873" s="54"/>
      <c r="U1873" s="69">
        <v>775</v>
      </c>
      <c r="V1873" s="45" t="str">
        <f t="shared" si="293"/>
        <v>Pattern刺激によるERG及びVECPの30分間連続記録の影響</v>
      </c>
      <c r="W1873" s="70"/>
      <c r="X1873" s="88">
        <v>1863</v>
      </c>
      <c r="Y1873" s="66"/>
      <c r="Z1873" s="16"/>
    </row>
    <row r="1874" spans="1:26" s="13" customFormat="1" ht="13.5" hidden="1" customHeight="1">
      <c r="A1874" s="18">
        <v>51</v>
      </c>
      <c r="B1874" s="15">
        <v>1986</v>
      </c>
      <c r="C1874" s="15">
        <v>4</v>
      </c>
      <c r="D1874" s="18">
        <v>12</v>
      </c>
      <c r="E1874" s="15">
        <v>786</v>
      </c>
      <c r="F1874" s="19" t="s">
        <v>4254</v>
      </c>
      <c r="G1874" s="16" t="s">
        <v>4255</v>
      </c>
      <c r="H1874" s="17"/>
      <c r="I1874" s="115" t="str">
        <f t="shared" ca="1" si="300"/>
        <v>.</v>
      </c>
      <c r="J1874" s="16" t="s">
        <v>2856</v>
      </c>
      <c r="K1874" s="16" t="s">
        <v>1769</v>
      </c>
      <c r="L1874" s="16" t="s">
        <v>2857</v>
      </c>
      <c r="M1874" s="16" t="s">
        <v>183</v>
      </c>
      <c r="N1874" s="15">
        <v>11</v>
      </c>
      <c r="O1874" s="15">
        <v>1985</v>
      </c>
      <c r="P1874" s="15">
        <v>11</v>
      </c>
      <c r="Q1874" s="18" t="s">
        <v>843</v>
      </c>
      <c r="R1874" s="18" t="s">
        <v>981</v>
      </c>
      <c r="S1874" s="54" t="s">
        <v>1901</v>
      </c>
      <c r="T1874" s="54"/>
      <c r="U1874" s="69">
        <v>775</v>
      </c>
      <c r="V1874" s="45" t="str">
        <f t="shared" si="293"/>
        <v>高温下におけるヒトの呼吸循環機能について</v>
      </c>
      <c r="W1874" s="70"/>
      <c r="X1874" s="88">
        <v>1864</v>
      </c>
      <c r="Y1874" s="66"/>
      <c r="Z1874" s="16"/>
    </row>
    <row r="1875" spans="1:26" s="13" customFormat="1" ht="13.5" customHeight="1">
      <c r="A1875" s="18">
        <v>51</v>
      </c>
      <c r="B1875" s="15">
        <v>1986</v>
      </c>
      <c r="C1875" s="15">
        <v>4</v>
      </c>
      <c r="D1875" s="18">
        <v>12</v>
      </c>
      <c r="E1875" s="15">
        <v>786</v>
      </c>
      <c r="F1875" s="19" t="s">
        <v>4256</v>
      </c>
      <c r="G1875" s="16" t="s">
        <v>4257</v>
      </c>
      <c r="H1875" s="17"/>
      <c r="I1875" s="115" t="str">
        <f t="shared" ca="1" si="300"/>
        <v>●</v>
      </c>
      <c r="J1875" s="16" t="s">
        <v>2856</v>
      </c>
      <c r="K1875" s="16" t="s">
        <v>1769</v>
      </c>
      <c r="L1875" s="16" t="s">
        <v>2857</v>
      </c>
      <c r="M1875" s="16" t="s">
        <v>183</v>
      </c>
      <c r="N1875" s="15">
        <v>11</v>
      </c>
      <c r="O1875" s="15">
        <v>1985</v>
      </c>
      <c r="P1875" s="15">
        <v>11</v>
      </c>
      <c r="Q1875" s="18" t="s">
        <v>843</v>
      </c>
      <c r="R1875" s="18" t="s">
        <v>981</v>
      </c>
      <c r="S1875" s="54" t="s">
        <v>1901</v>
      </c>
      <c r="T1875" s="54"/>
      <c r="U1875" s="69">
        <v>775</v>
      </c>
      <c r="V1875" s="45" t="str">
        <f t="shared" si="293"/>
        <v>発汗閾値の季節差</v>
      </c>
      <c r="W1875" s="70"/>
      <c r="X1875" s="88">
        <v>1865</v>
      </c>
      <c r="Y1875" s="66"/>
      <c r="Z1875" s="16"/>
    </row>
    <row r="1876" spans="1:26" s="13" customFormat="1" ht="13.5" hidden="1" customHeight="1">
      <c r="A1876" s="18">
        <v>51</v>
      </c>
      <c r="B1876" s="15">
        <v>1986</v>
      </c>
      <c r="C1876" s="15">
        <v>4</v>
      </c>
      <c r="D1876" s="18">
        <v>13</v>
      </c>
      <c r="E1876" s="15">
        <v>787</v>
      </c>
      <c r="F1876" s="19" t="s">
        <v>4258</v>
      </c>
      <c r="G1876" s="16" t="s">
        <v>4259</v>
      </c>
      <c r="H1876" s="17"/>
      <c r="I1876" s="115" t="str">
        <f t="shared" ca="1" si="300"/>
        <v>.</v>
      </c>
      <c r="J1876" s="16" t="s">
        <v>2856</v>
      </c>
      <c r="K1876" s="16" t="s">
        <v>1769</v>
      </c>
      <c r="L1876" s="16" t="s">
        <v>2857</v>
      </c>
      <c r="M1876" s="16" t="s">
        <v>183</v>
      </c>
      <c r="N1876" s="15">
        <v>11</v>
      </c>
      <c r="O1876" s="15">
        <v>1985</v>
      </c>
      <c r="P1876" s="15">
        <v>11</v>
      </c>
      <c r="Q1876" s="18" t="s">
        <v>843</v>
      </c>
      <c r="R1876" s="18" t="s">
        <v>981</v>
      </c>
      <c r="S1876" s="54" t="s">
        <v>1901</v>
      </c>
      <c r="T1876" s="54"/>
      <c r="U1876" s="69">
        <v>775</v>
      </c>
      <c r="V1876" s="45" t="str">
        <f t="shared" si="293"/>
        <v>脊柱彎曲からみた立位姿勢の分析方法の検討</v>
      </c>
      <c r="W1876" s="70"/>
      <c r="X1876" s="88">
        <v>1866</v>
      </c>
      <c r="Y1876" s="66"/>
      <c r="Z1876" s="16"/>
    </row>
    <row r="1877" spans="1:26" s="13" customFormat="1" ht="13.5" hidden="1" customHeight="1">
      <c r="A1877" s="18">
        <v>51</v>
      </c>
      <c r="B1877" s="15">
        <v>1986</v>
      </c>
      <c r="C1877" s="15">
        <v>4</v>
      </c>
      <c r="D1877" s="18">
        <v>13</v>
      </c>
      <c r="E1877" s="15">
        <v>787</v>
      </c>
      <c r="F1877" s="19" t="s">
        <v>4260</v>
      </c>
      <c r="G1877" s="16" t="s">
        <v>4083</v>
      </c>
      <c r="H1877" s="17"/>
      <c r="I1877" s="115" t="str">
        <f t="shared" ca="1" si="300"/>
        <v>.</v>
      </c>
      <c r="J1877" s="16" t="s">
        <v>2856</v>
      </c>
      <c r="K1877" s="16" t="s">
        <v>1769</v>
      </c>
      <c r="L1877" s="16" t="s">
        <v>2857</v>
      </c>
      <c r="M1877" s="16" t="s">
        <v>183</v>
      </c>
      <c r="N1877" s="15">
        <v>11</v>
      </c>
      <c r="O1877" s="15">
        <v>1985</v>
      </c>
      <c r="P1877" s="15">
        <v>11</v>
      </c>
      <c r="Q1877" s="18" t="s">
        <v>843</v>
      </c>
      <c r="R1877" s="18" t="s">
        <v>981</v>
      </c>
      <c r="S1877" s="54" t="s">
        <v>1901</v>
      </c>
      <c r="T1877" s="54"/>
      <c r="U1877" s="69">
        <v>775</v>
      </c>
      <c r="V1877" s="45" t="str">
        <f t="shared" si="293"/>
        <v>裸足・薄着教育が児童の身体に与える影響について</v>
      </c>
      <c r="W1877" s="70"/>
      <c r="X1877" s="88">
        <v>1867</v>
      </c>
      <c r="Y1877" s="66"/>
      <c r="Z1877" s="16"/>
    </row>
    <row r="1878" spans="1:26" s="13" customFormat="1" ht="13.5" hidden="1" customHeight="1">
      <c r="A1878" s="18">
        <v>51</v>
      </c>
      <c r="B1878" s="15">
        <v>1986</v>
      </c>
      <c r="C1878" s="15">
        <v>4</v>
      </c>
      <c r="D1878" s="18">
        <v>13</v>
      </c>
      <c r="E1878" s="15">
        <v>787</v>
      </c>
      <c r="F1878" s="19" t="s">
        <v>4261</v>
      </c>
      <c r="G1878" s="16" t="s">
        <v>4262</v>
      </c>
      <c r="H1878" s="17"/>
      <c r="I1878" s="115" t="str">
        <f t="shared" ca="1" si="300"/>
        <v>.</v>
      </c>
      <c r="J1878" s="16" t="s">
        <v>2856</v>
      </c>
      <c r="K1878" s="16" t="s">
        <v>1769</v>
      </c>
      <c r="L1878" s="16" t="s">
        <v>2857</v>
      </c>
      <c r="M1878" s="16" t="s">
        <v>183</v>
      </c>
      <c r="N1878" s="15">
        <v>11</v>
      </c>
      <c r="O1878" s="15">
        <v>1985</v>
      </c>
      <c r="P1878" s="15">
        <v>11</v>
      </c>
      <c r="Q1878" s="18" t="s">
        <v>843</v>
      </c>
      <c r="R1878" s="18" t="s">
        <v>981</v>
      </c>
      <c r="S1878" s="54" t="s">
        <v>1901</v>
      </c>
      <c r="T1878" s="54"/>
      <c r="U1878" s="69">
        <v>775</v>
      </c>
      <c r="V1878" s="45" t="str">
        <f t="shared" si="293"/>
        <v>統計的情報を使用した確率システムの同定理論</v>
      </c>
      <c r="W1878" s="70"/>
      <c r="X1878" s="88">
        <v>1868</v>
      </c>
      <c r="Y1878" s="66"/>
      <c r="Z1878" s="16"/>
    </row>
    <row r="1879" spans="1:26" s="13" customFormat="1" ht="13.5" hidden="1" customHeight="1">
      <c r="A1879" s="18">
        <v>51</v>
      </c>
      <c r="B1879" s="15">
        <v>1986</v>
      </c>
      <c r="C1879" s="15">
        <v>4</v>
      </c>
      <c r="D1879" s="18">
        <v>14</v>
      </c>
      <c r="E1879" s="15">
        <v>788</v>
      </c>
      <c r="F1879" s="19" t="s">
        <v>4263</v>
      </c>
      <c r="G1879" s="16" t="s">
        <v>4264</v>
      </c>
      <c r="H1879" s="17"/>
      <c r="I1879" s="115" t="str">
        <f t="shared" ca="1" si="300"/>
        <v>.</v>
      </c>
      <c r="J1879" s="16" t="s">
        <v>2856</v>
      </c>
      <c r="K1879" s="16" t="s">
        <v>1769</v>
      </c>
      <c r="L1879" s="16" t="s">
        <v>2857</v>
      </c>
      <c r="M1879" s="16" t="s">
        <v>183</v>
      </c>
      <c r="N1879" s="15">
        <v>11</v>
      </c>
      <c r="O1879" s="15">
        <v>1985</v>
      </c>
      <c r="P1879" s="15">
        <v>11</v>
      </c>
      <c r="Q1879" s="18" t="s">
        <v>843</v>
      </c>
      <c r="R1879" s="18" t="s">
        <v>981</v>
      </c>
      <c r="S1879" s="54" t="s">
        <v>1901</v>
      </c>
      <c r="T1879" s="54"/>
      <c r="U1879" s="69">
        <v>775</v>
      </c>
      <c r="V1879" s="45" t="str">
        <f t="shared" si="293"/>
        <v>運動選手における合宿生活時の電解質代謝</v>
      </c>
      <c r="W1879" s="70"/>
      <c r="X1879" s="88">
        <v>1869</v>
      </c>
      <c r="Y1879" s="66"/>
      <c r="Z1879" s="16"/>
    </row>
    <row r="1880" spans="1:26" s="13" customFormat="1" ht="13.5" hidden="1" customHeight="1">
      <c r="A1880" s="18">
        <v>51</v>
      </c>
      <c r="B1880" s="15">
        <v>1986</v>
      </c>
      <c r="C1880" s="15">
        <v>4</v>
      </c>
      <c r="D1880" s="18">
        <v>14</v>
      </c>
      <c r="E1880" s="15">
        <v>788</v>
      </c>
      <c r="F1880" s="19" t="s">
        <v>4265</v>
      </c>
      <c r="G1880" s="16" t="s">
        <v>4266</v>
      </c>
      <c r="H1880" s="17"/>
      <c r="I1880" s="115" t="str">
        <f t="shared" ca="1" si="300"/>
        <v>.</v>
      </c>
      <c r="J1880" s="16" t="s">
        <v>2856</v>
      </c>
      <c r="K1880" s="16" t="s">
        <v>1769</v>
      </c>
      <c r="L1880" s="16" t="s">
        <v>2857</v>
      </c>
      <c r="M1880" s="16" t="s">
        <v>183</v>
      </c>
      <c r="N1880" s="15">
        <v>11</v>
      </c>
      <c r="O1880" s="15">
        <v>1985</v>
      </c>
      <c r="P1880" s="15">
        <v>11</v>
      </c>
      <c r="Q1880" s="18" t="s">
        <v>843</v>
      </c>
      <c r="R1880" s="18" t="s">
        <v>981</v>
      </c>
      <c r="S1880" s="54" t="s">
        <v>1901</v>
      </c>
      <c r="T1880" s="54"/>
      <c r="U1880" s="69">
        <v>775</v>
      </c>
      <c r="V1880" s="45" t="str">
        <f t="shared" si="293"/>
        <v>寒冷暴露と咽頭温度(1)被覆による保温効果</v>
      </c>
      <c r="W1880" s="70"/>
      <c r="X1880" s="88">
        <v>1870</v>
      </c>
      <c r="Y1880" s="66"/>
      <c r="Z1880" s="16"/>
    </row>
    <row r="1881" spans="1:26" s="13" customFormat="1" ht="13.5" hidden="1" customHeight="1">
      <c r="A1881" s="18">
        <v>51</v>
      </c>
      <c r="B1881" s="15">
        <v>1986</v>
      </c>
      <c r="C1881" s="15">
        <v>4</v>
      </c>
      <c r="D1881" s="18">
        <v>14</v>
      </c>
      <c r="E1881" s="15">
        <v>788</v>
      </c>
      <c r="F1881" s="19" t="s">
        <v>4267</v>
      </c>
      <c r="G1881" s="16" t="s">
        <v>4268</v>
      </c>
      <c r="H1881" s="17"/>
      <c r="I1881" s="115" t="str">
        <f t="shared" ca="1" si="300"/>
        <v>.</v>
      </c>
      <c r="J1881" s="16" t="s">
        <v>2856</v>
      </c>
      <c r="K1881" s="16" t="s">
        <v>1769</v>
      </c>
      <c r="L1881" s="16" t="s">
        <v>2857</v>
      </c>
      <c r="M1881" s="16" t="s">
        <v>183</v>
      </c>
      <c r="N1881" s="15">
        <v>11</v>
      </c>
      <c r="O1881" s="15">
        <v>1985</v>
      </c>
      <c r="P1881" s="15">
        <v>11</v>
      </c>
      <c r="Q1881" s="18" t="s">
        <v>843</v>
      </c>
      <c r="R1881" s="18" t="s">
        <v>981</v>
      </c>
      <c r="S1881" s="54" t="s">
        <v>1901</v>
      </c>
      <c r="T1881" s="54"/>
      <c r="U1881" s="69">
        <v>775</v>
      </c>
      <c r="V1881" s="45" t="str">
        <f t="shared" si="293"/>
        <v>トレッドミル歩行による血液、尿中成分の経時的変化</v>
      </c>
      <c r="W1881" s="70"/>
      <c r="X1881" s="88">
        <v>1871</v>
      </c>
      <c r="Y1881" s="66"/>
      <c r="Z1881" s="16"/>
    </row>
    <row r="1882" spans="1:26" s="13" customFormat="1" ht="13.5" hidden="1" customHeight="1">
      <c r="A1882" s="18">
        <v>51</v>
      </c>
      <c r="B1882" s="15">
        <v>1986</v>
      </c>
      <c r="C1882" s="15">
        <v>4</v>
      </c>
      <c r="D1882" s="18">
        <v>15</v>
      </c>
      <c r="E1882" s="15">
        <v>789</v>
      </c>
      <c r="F1882" s="19" t="s">
        <v>4269</v>
      </c>
      <c r="G1882" s="16" t="s">
        <v>4270</v>
      </c>
      <c r="H1882" s="17"/>
      <c r="I1882" s="115" t="str">
        <f t="shared" ca="1" si="300"/>
        <v>.</v>
      </c>
      <c r="J1882" s="16" t="s">
        <v>2856</v>
      </c>
      <c r="K1882" s="16" t="s">
        <v>1769</v>
      </c>
      <c r="L1882" s="16" t="s">
        <v>2857</v>
      </c>
      <c r="M1882" s="16" t="s">
        <v>183</v>
      </c>
      <c r="N1882" s="15">
        <v>11</v>
      </c>
      <c r="O1882" s="15">
        <v>1985</v>
      </c>
      <c r="P1882" s="15">
        <v>11</v>
      </c>
      <c r="Q1882" s="18" t="s">
        <v>843</v>
      </c>
      <c r="R1882" s="18" t="s">
        <v>981</v>
      </c>
      <c r="S1882" s="54" t="s">
        <v>1901</v>
      </c>
      <c r="T1882" s="54"/>
      <c r="U1882" s="69">
        <v>775</v>
      </c>
      <c r="V1882" s="45" t="str">
        <f t="shared" si="293"/>
        <v>運動能力トレーニングにおける成績の安定発揮</v>
      </c>
      <c r="W1882" s="70"/>
      <c r="X1882" s="88">
        <v>1872</v>
      </c>
      <c r="Y1882" s="66"/>
      <c r="Z1882" s="16"/>
    </row>
    <row r="1883" spans="1:26" s="13" customFormat="1" ht="13.5" hidden="1" customHeight="1">
      <c r="A1883" s="18">
        <v>51</v>
      </c>
      <c r="B1883" s="15">
        <v>1986</v>
      </c>
      <c r="C1883" s="15">
        <v>4</v>
      </c>
      <c r="D1883" s="18">
        <v>15</v>
      </c>
      <c r="E1883" s="15">
        <v>789</v>
      </c>
      <c r="F1883" s="19" t="s">
        <v>4271</v>
      </c>
      <c r="G1883" s="16" t="s">
        <v>4069</v>
      </c>
      <c r="H1883" s="17"/>
      <c r="I1883" s="115" t="str">
        <f t="shared" ca="1" si="300"/>
        <v>.</v>
      </c>
      <c r="J1883" s="16" t="s">
        <v>2856</v>
      </c>
      <c r="K1883" s="16" t="s">
        <v>1769</v>
      </c>
      <c r="L1883" s="16" t="s">
        <v>2857</v>
      </c>
      <c r="M1883" s="16" t="s">
        <v>183</v>
      </c>
      <c r="N1883" s="15">
        <v>11</v>
      </c>
      <c r="O1883" s="15">
        <v>1985</v>
      </c>
      <c r="P1883" s="15">
        <v>11</v>
      </c>
      <c r="Q1883" s="18" t="s">
        <v>843</v>
      </c>
      <c r="R1883" s="18" t="s">
        <v>981</v>
      </c>
      <c r="S1883" s="54" t="s">
        <v>1901</v>
      </c>
      <c r="T1883" s="54"/>
      <c r="U1883" s="69">
        <v>775</v>
      </c>
      <c r="V1883" s="45" t="str">
        <f t="shared" si="293"/>
        <v>起立性調節障害を有する高校生の体力・運動能力</v>
      </c>
      <c r="W1883" s="70"/>
      <c r="X1883" s="88">
        <v>1873</v>
      </c>
      <c r="Y1883" s="66"/>
      <c r="Z1883" s="16"/>
    </row>
    <row r="1884" spans="1:26" s="13" customFormat="1" ht="13.5" hidden="1" customHeight="1">
      <c r="A1884" s="18">
        <v>51</v>
      </c>
      <c r="B1884" s="15">
        <v>1986</v>
      </c>
      <c r="C1884" s="15">
        <v>4</v>
      </c>
      <c r="D1884" s="18">
        <v>15</v>
      </c>
      <c r="E1884" s="15">
        <v>789</v>
      </c>
      <c r="F1884" s="19" t="s">
        <v>4272</v>
      </c>
      <c r="G1884" s="16" t="s">
        <v>4273</v>
      </c>
      <c r="H1884" s="17"/>
      <c r="I1884" s="115" t="str">
        <f t="shared" ca="1" si="300"/>
        <v>.</v>
      </c>
      <c r="J1884" s="16" t="s">
        <v>2856</v>
      </c>
      <c r="K1884" s="16" t="s">
        <v>1769</v>
      </c>
      <c r="L1884" s="16" t="s">
        <v>2857</v>
      </c>
      <c r="M1884" s="16" t="s">
        <v>183</v>
      </c>
      <c r="N1884" s="15">
        <v>11</v>
      </c>
      <c r="O1884" s="15">
        <v>1985</v>
      </c>
      <c r="P1884" s="15">
        <v>11</v>
      </c>
      <c r="Q1884" s="18" t="s">
        <v>843</v>
      </c>
      <c r="R1884" s="18" t="s">
        <v>981</v>
      </c>
      <c r="S1884" s="54" t="s">
        <v>1901</v>
      </c>
      <c r="T1884" s="54"/>
      <c r="U1884" s="69">
        <v>775</v>
      </c>
      <c r="V1884" s="45" t="str">
        <f t="shared" ref="V1884:V1946" si="301">$H1884&amp;$F1884</f>
        <v>二段階漸増負荷法による最大酸素摂取量の評価</v>
      </c>
      <c r="W1884" s="70"/>
      <c r="X1884" s="88">
        <v>1874</v>
      </c>
      <c r="Y1884" s="66"/>
      <c r="Z1884" s="16"/>
    </row>
    <row r="1885" spans="1:26" s="13" customFormat="1" ht="13.5" hidden="1" customHeight="1">
      <c r="A1885" s="18">
        <v>51</v>
      </c>
      <c r="B1885" s="15">
        <v>1986</v>
      </c>
      <c r="C1885" s="15">
        <v>4</v>
      </c>
      <c r="D1885" s="18">
        <v>16</v>
      </c>
      <c r="E1885" s="15">
        <v>790</v>
      </c>
      <c r="F1885" s="19" t="s">
        <v>4274</v>
      </c>
      <c r="G1885" s="16" t="s">
        <v>4275</v>
      </c>
      <c r="H1885" s="17"/>
      <c r="I1885" s="115" t="str">
        <f t="shared" ca="1" si="300"/>
        <v>.</v>
      </c>
      <c r="J1885" s="16" t="s">
        <v>2856</v>
      </c>
      <c r="K1885" s="16" t="s">
        <v>1769</v>
      </c>
      <c r="L1885" s="16" t="s">
        <v>2857</v>
      </c>
      <c r="M1885" s="16" t="s">
        <v>183</v>
      </c>
      <c r="N1885" s="15">
        <v>11</v>
      </c>
      <c r="O1885" s="15">
        <v>1985</v>
      </c>
      <c r="P1885" s="15">
        <v>11</v>
      </c>
      <c r="Q1885" s="18" t="s">
        <v>843</v>
      </c>
      <c r="R1885" s="18" t="s">
        <v>981</v>
      </c>
      <c r="S1885" s="54" t="s">
        <v>1901</v>
      </c>
      <c r="T1885" s="54"/>
      <c r="U1885" s="69">
        <v>775</v>
      </c>
      <c r="V1885" s="45" t="str">
        <f t="shared" si="301"/>
        <v>シューズの底の厚さの変化が脚筋の放電パターンに及ぼす影響</v>
      </c>
      <c r="W1885" s="70"/>
      <c r="X1885" s="88">
        <v>1875</v>
      </c>
      <c r="Y1885" s="66"/>
      <c r="Z1885" s="16"/>
    </row>
    <row r="1886" spans="1:26" s="13" customFormat="1" ht="13.5" hidden="1" customHeight="1">
      <c r="A1886" s="18">
        <v>51</v>
      </c>
      <c r="B1886" s="15">
        <v>1986</v>
      </c>
      <c r="C1886" s="15">
        <v>4</v>
      </c>
      <c r="D1886" s="18">
        <v>16</v>
      </c>
      <c r="E1886" s="15">
        <v>790</v>
      </c>
      <c r="F1886" s="19" t="s">
        <v>4276</v>
      </c>
      <c r="G1886" s="16" t="s">
        <v>4277</v>
      </c>
      <c r="H1886" s="17"/>
      <c r="I1886" s="115" t="str">
        <f t="shared" ca="1" si="300"/>
        <v>.</v>
      </c>
      <c r="J1886" s="16" t="s">
        <v>2856</v>
      </c>
      <c r="K1886" s="16" t="s">
        <v>1769</v>
      </c>
      <c r="L1886" s="16" t="s">
        <v>2857</v>
      </c>
      <c r="M1886" s="16" t="s">
        <v>183</v>
      </c>
      <c r="N1886" s="15">
        <v>11</v>
      </c>
      <c r="O1886" s="15">
        <v>1985</v>
      </c>
      <c r="P1886" s="15">
        <v>11</v>
      </c>
      <c r="Q1886" s="18" t="s">
        <v>843</v>
      </c>
      <c r="R1886" s="18" t="s">
        <v>981</v>
      </c>
      <c r="S1886" s="54" t="s">
        <v>1901</v>
      </c>
      <c r="T1886" s="54"/>
      <c r="U1886" s="69">
        <v>775</v>
      </c>
      <c r="V1886" s="45" t="str">
        <f t="shared" si="301"/>
        <v>作業時のヒトの呼吸循環に及ぼす身体トレーニングの影響</v>
      </c>
      <c r="W1886" s="70"/>
      <c r="X1886" s="88">
        <v>1876</v>
      </c>
      <c r="Y1886" s="66"/>
      <c r="Z1886" s="16"/>
    </row>
    <row r="1887" spans="1:26" s="13" customFormat="1" ht="13.5" hidden="1" customHeight="1">
      <c r="A1887" s="18">
        <v>51</v>
      </c>
      <c r="B1887" s="15">
        <v>1986</v>
      </c>
      <c r="C1887" s="15">
        <v>4</v>
      </c>
      <c r="D1887" s="18">
        <v>17</v>
      </c>
      <c r="E1887" s="15">
        <v>791</v>
      </c>
      <c r="F1887" s="19" t="s">
        <v>4278</v>
      </c>
      <c r="G1887" s="16" t="s">
        <v>4279</v>
      </c>
      <c r="H1887" s="17"/>
      <c r="I1887" s="115" t="str">
        <f t="shared" ca="1" si="300"/>
        <v>.</v>
      </c>
      <c r="J1887" s="16" t="s">
        <v>2856</v>
      </c>
      <c r="K1887" s="16" t="s">
        <v>1769</v>
      </c>
      <c r="L1887" s="16" t="s">
        <v>2857</v>
      </c>
      <c r="M1887" s="16" t="s">
        <v>183</v>
      </c>
      <c r="N1887" s="15">
        <v>11</v>
      </c>
      <c r="O1887" s="15">
        <v>1985</v>
      </c>
      <c r="P1887" s="15">
        <v>11</v>
      </c>
      <c r="Q1887" s="18" t="s">
        <v>843</v>
      </c>
      <c r="R1887" s="18" t="s">
        <v>981</v>
      </c>
      <c r="S1887" s="54" t="s">
        <v>1901</v>
      </c>
      <c r="T1887" s="54"/>
      <c r="U1887" s="69">
        <v>775</v>
      </c>
      <c r="V1887" s="45" t="str">
        <f t="shared" si="301"/>
        <v>Rhythmic MovementにおけるTemporal Accuracyの個人差と特性</v>
      </c>
      <c r="W1887" s="70"/>
      <c r="X1887" s="88">
        <v>1877</v>
      </c>
      <c r="Y1887" s="66"/>
      <c r="Z1887" s="16"/>
    </row>
    <row r="1888" spans="1:26" s="13" customFormat="1" ht="13.5" hidden="1" customHeight="1">
      <c r="A1888" s="18">
        <v>51</v>
      </c>
      <c r="B1888" s="15">
        <v>1986</v>
      </c>
      <c r="C1888" s="15">
        <v>4</v>
      </c>
      <c r="D1888" s="18">
        <v>17</v>
      </c>
      <c r="E1888" s="15">
        <v>791</v>
      </c>
      <c r="F1888" s="19" t="s">
        <v>4280</v>
      </c>
      <c r="G1888" s="16" t="s">
        <v>4281</v>
      </c>
      <c r="H1888" s="17"/>
      <c r="I1888" s="115" t="str">
        <f t="shared" ca="1" si="300"/>
        <v>.</v>
      </c>
      <c r="J1888" s="16" t="s">
        <v>2856</v>
      </c>
      <c r="K1888" s="16" t="s">
        <v>1769</v>
      </c>
      <c r="L1888" s="16" t="s">
        <v>2857</v>
      </c>
      <c r="M1888" s="16" t="s">
        <v>183</v>
      </c>
      <c r="N1888" s="15">
        <v>11</v>
      </c>
      <c r="O1888" s="15">
        <v>1985</v>
      </c>
      <c r="P1888" s="15">
        <v>11</v>
      </c>
      <c r="Q1888" s="18" t="s">
        <v>843</v>
      </c>
      <c r="R1888" s="18" t="s">
        <v>981</v>
      </c>
      <c r="S1888" s="54" t="s">
        <v>1901</v>
      </c>
      <c r="T1888" s="54"/>
      <c r="U1888" s="69">
        <v>775</v>
      </c>
      <c r="V1888" s="45" t="str">
        <f t="shared" si="301"/>
        <v>歩行時の上下肢動作におよぼす速度および利き腕の影響について</v>
      </c>
      <c r="W1888" s="70"/>
      <c r="X1888" s="88">
        <v>1878</v>
      </c>
      <c r="Y1888" s="66"/>
      <c r="Z1888" s="16"/>
    </row>
    <row r="1889" spans="1:26" ht="13.5" hidden="1" customHeight="1">
      <c r="A1889" s="29">
        <f t="shared" ref="A1889:A1897" ca="1" si="302">IF(LEN($J1889)&gt;0,IF($J1889="●",K1889,OFFSET(A1889,IF(LEN(OFFSET(A1889,-1,0))&gt;=1,-1,-2),0)),"")</f>
        <v>51</v>
      </c>
      <c r="B1889" s="32">
        <f t="shared" ref="B1889:B1897" ca="1" si="303">IF(LEN($J1889)&gt;0,IF($J1889="●",N1889,OFFSET(B1889,IF(LEN(OFFSET(B1889,-1,0))&gt;=1,-1,-2),0)),"")</f>
        <v>1986</v>
      </c>
      <c r="C1889" s="32">
        <f t="shared" ref="C1889:C1897" ca="1" si="304">IF(LEN($J1889)&gt;0,IF($J1889="●",O1889,OFFSET(C1889,IF(LEN(OFFSET(C1889,-1,0))&gt;=1,-1,-2),0)),"")</f>
        <v>4</v>
      </c>
      <c r="D1889" s="28">
        <v>17</v>
      </c>
      <c r="E1889" s="32">
        <f t="shared" ref="E1889:E1897" ca="1" si="305">IF(LEN($J1889)&gt;0,IF($J1889="●",U1889,IF(LEN(D1889)&gt;0,U1889+D1889-1,"")),"")</f>
        <v>791</v>
      </c>
      <c r="F1889" s="40" t="s">
        <v>982</v>
      </c>
      <c r="G1889" s="40" t="s">
        <v>6975</v>
      </c>
      <c r="H1889" s="43"/>
      <c r="I1889" s="115" t="str">
        <f t="shared" ca="1" si="300"/>
        <v>.</v>
      </c>
      <c r="J1889" s="40" t="s">
        <v>2164</v>
      </c>
      <c r="K1889" s="40" t="s">
        <v>1769</v>
      </c>
      <c r="L1889" s="16" t="s">
        <v>7004</v>
      </c>
      <c r="M1889" s="40" t="s">
        <v>1302</v>
      </c>
      <c r="N1889" s="47">
        <v>11</v>
      </c>
      <c r="O1889" s="47">
        <v>1985</v>
      </c>
      <c r="P1889" s="47">
        <v>11</v>
      </c>
      <c r="Q1889" s="40" t="s">
        <v>1280</v>
      </c>
      <c r="R1889" s="40" t="s">
        <v>981</v>
      </c>
      <c r="S1889" s="53" t="s">
        <v>1901</v>
      </c>
      <c r="T1889" s="53"/>
      <c r="U1889" s="31">
        <f t="shared" ref="U1889:U1897" ca="1" si="306">IF(LEN($J1889)&gt;0,IF($J1889="●",Q1889,OFFSET(U1889,IF(LEN(OFFSET(U1889,-1,0))&gt;=1,-1,-2),0)),"")</f>
        <v>775</v>
      </c>
      <c r="V1889" s="45" t="str">
        <f t="shared" si="301"/>
        <v>スポーツにおける科学の役割</v>
      </c>
      <c r="W1889" s="51"/>
      <c r="X1889" s="88">
        <v>1879</v>
      </c>
      <c r="Y1889" s="65"/>
      <c r="Z1889" s="46"/>
    </row>
    <row r="1890" spans="1:26" ht="13.5" hidden="1" customHeight="1">
      <c r="A1890" s="29">
        <f t="shared" ca="1" si="302"/>
        <v>51</v>
      </c>
      <c r="B1890" s="32">
        <f t="shared" ca="1" si="303"/>
        <v>1986</v>
      </c>
      <c r="C1890" s="32">
        <f t="shared" ca="1" si="304"/>
        <v>4</v>
      </c>
      <c r="D1890" s="28">
        <v>17</v>
      </c>
      <c r="E1890" s="32">
        <f t="shared" ca="1" si="305"/>
        <v>791</v>
      </c>
      <c r="F1890" s="40" t="s">
        <v>983</v>
      </c>
      <c r="G1890" s="40" t="s">
        <v>984</v>
      </c>
      <c r="H1890" s="43" t="s">
        <v>982</v>
      </c>
      <c r="I1890" s="115" t="str">
        <f t="shared" ca="1" si="300"/>
        <v>.</v>
      </c>
      <c r="J1890" s="40" t="s">
        <v>2164</v>
      </c>
      <c r="K1890" s="40" t="s">
        <v>1769</v>
      </c>
      <c r="L1890" s="40" t="s">
        <v>2918</v>
      </c>
      <c r="M1890" s="40" t="s">
        <v>1486</v>
      </c>
      <c r="N1890" s="47">
        <v>11</v>
      </c>
      <c r="O1890" s="47">
        <v>1985</v>
      </c>
      <c r="P1890" s="47">
        <v>11</v>
      </c>
      <c r="Q1890" s="40" t="s">
        <v>1280</v>
      </c>
      <c r="R1890" s="40" t="s">
        <v>981</v>
      </c>
      <c r="S1890" s="53" t="s">
        <v>1901</v>
      </c>
      <c r="T1890" s="53"/>
      <c r="U1890" s="31">
        <f t="shared" ca="1" si="306"/>
        <v>775</v>
      </c>
      <c r="V1890" s="45" t="str">
        <f t="shared" si="301"/>
        <v>スポーツにおける科学の役割水泳トレーニングにおける科学の役割</v>
      </c>
      <c r="W1890" s="51"/>
      <c r="X1890" s="88">
        <v>1880</v>
      </c>
      <c r="Y1890" s="65"/>
      <c r="Z1890" s="46"/>
    </row>
    <row r="1891" spans="1:26" ht="13.5" hidden="1" customHeight="1">
      <c r="A1891" s="29">
        <f t="shared" ca="1" si="302"/>
        <v>51</v>
      </c>
      <c r="B1891" s="32">
        <f t="shared" ca="1" si="303"/>
        <v>1986</v>
      </c>
      <c r="C1891" s="32">
        <f t="shared" ca="1" si="304"/>
        <v>4</v>
      </c>
      <c r="D1891" s="28">
        <v>18</v>
      </c>
      <c r="E1891" s="32">
        <f t="shared" ca="1" si="305"/>
        <v>792</v>
      </c>
      <c r="F1891" s="40" t="s">
        <v>985</v>
      </c>
      <c r="G1891" s="40" t="s">
        <v>986</v>
      </c>
      <c r="H1891" s="43" t="s">
        <v>982</v>
      </c>
      <c r="I1891" s="115" t="str">
        <f t="shared" ca="1" si="300"/>
        <v>.</v>
      </c>
      <c r="J1891" s="40" t="s">
        <v>2164</v>
      </c>
      <c r="K1891" s="40" t="s">
        <v>1769</v>
      </c>
      <c r="L1891" s="40" t="s">
        <v>2918</v>
      </c>
      <c r="M1891" s="40" t="s">
        <v>1486</v>
      </c>
      <c r="N1891" s="47">
        <v>11</v>
      </c>
      <c r="O1891" s="47">
        <v>1985</v>
      </c>
      <c r="P1891" s="47">
        <v>11</v>
      </c>
      <c r="Q1891" s="40" t="s">
        <v>1280</v>
      </c>
      <c r="R1891" s="40" t="s">
        <v>981</v>
      </c>
      <c r="S1891" s="53" t="s">
        <v>1901</v>
      </c>
      <c r="T1891" s="53"/>
      <c r="U1891" s="31">
        <f t="shared" ca="1" si="306"/>
        <v>775</v>
      </c>
      <c r="V1891" s="45" t="str">
        <f t="shared" si="301"/>
        <v>スポーツにおける科学の役割一流マラソン・ランナーの生理的特性－宗選手兄弟を中心に－</v>
      </c>
      <c r="W1891" s="51"/>
      <c r="X1891" s="88">
        <v>1881</v>
      </c>
      <c r="Y1891" s="65"/>
      <c r="Z1891" s="46"/>
    </row>
    <row r="1892" spans="1:26" ht="13.5" hidden="1" customHeight="1">
      <c r="A1892" s="29">
        <f t="shared" ca="1" si="302"/>
        <v>51</v>
      </c>
      <c r="B1892" s="32">
        <f t="shared" ca="1" si="303"/>
        <v>1986</v>
      </c>
      <c r="C1892" s="32">
        <f t="shared" ca="1" si="304"/>
        <v>4</v>
      </c>
      <c r="D1892" s="28">
        <v>18</v>
      </c>
      <c r="E1892" s="32">
        <f t="shared" ca="1" si="305"/>
        <v>792</v>
      </c>
      <c r="F1892" s="40" t="s">
        <v>987</v>
      </c>
      <c r="G1892" s="40" t="s">
        <v>988</v>
      </c>
      <c r="H1892" s="43" t="s">
        <v>982</v>
      </c>
      <c r="I1892" s="115" t="str">
        <f t="shared" ca="1" si="300"/>
        <v>.</v>
      </c>
      <c r="J1892" s="40" t="s">
        <v>2164</v>
      </c>
      <c r="K1892" s="40" t="s">
        <v>1769</v>
      </c>
      <c r="L1892" s="40" t="s">
        <v>2918</v>
      </c>
      <c r="M1892" s="40" t="s">
        <v>1486</v>
      </c>
      <c r="N1892" s="47">
        <v>11</v>
      </c>
      <c r="O1892" s="47">
        <v>1985</v>
      </c>
      <c r="P1892" s="47">
        <v>11</v>
      </c>
      <c r="Q1892" s="40" t="s">
        <v>1280</v>
      </c>
      <c r="R1892" s="40" t="s">
        <v>981</v>
      </c>
      <c r="S1892" s="53" t="s">
        <v>1901</v>
      </c>
      <c r="T1892" s="53"/>
      <c r="U1892" s="31">
        <f t="shared" ca="1" si="306"/>
        <v>775</v>
      </c>
      <c r="V1892" s="45" t="str">
        <f t="shared" si="301"/>
        <v>スポーツにおける科学の役割トライアスロンの科学</v>
      </c>
      <c r="W1892" s="51"/>
      <c r="X1892" s="88">
        <v>1882</v>
      </c>
      <c r="Y1892" s="65"/>
      <c r="Z1892" s="46"/>
    </row>
    <row r="1893" spans="1:26" ht="13.5" hidden="1" customHeight="1">
      <c r="A1893" s="29">
        <f t="shared" ca="1" si="302"/>
        <v>51</v>
      </c>
      <c r="B1893" s="32">
        <f t="shared" ca="1" si="303"/>
        <v>1986</v>
      </c>
      <c r="C1893" s="32">
        <f t="shared" ca="1" si="304"/>
        <v>4</v>
      </c>
      <c r="D1893" s="28">
        <v>18</v>
      </c>
      <c r="E1893" s="32">
        <f t="shared" ca="1" si="305"/>
        <v>792</v>
      </c>
      <c r="F1893" s="40" t="s">
        <v>989</v>
      </c>
      <c r="G1893" s="40" t="s">
        <v>990</v>
      </c>
      <c r="H1893" s="43" t="s">
        <v>982</v>
      </c>
      <c r="I1893" s="115" t="str">
        <f t="shared" ca="1" si="300"/>
        <v>.</v>
      </c>
      <c r="J1893" s="40" t="s">
        <v>2164</v>
      </c>
      <c r="K1893" s="40" t="s">
        <v>1769</v>
      </c>
      <c r="L1893" s="40" t="s">
        <v>2918</v>
      </c>
      <c r="M1893" s="40" t="s">
        <v>1486</v>
      </c>
      <c r="N1893" s="47">
        <v>11</v>
      </c>
      <c r="O1893" s="47">
        <v>1985</v>
      </c>
      <c r="P1893" s="47">
        <v>11</v>
      </c>
      <c r="Q1893" s="40" t="s">
        <v>1280</v>
      </c>
      <c r="R1893" s="40" t="s">
        <v>981</v>
      </c>
      <c r="S1893" s="53" t="s">
        <v>1901</v>
      </c>
      <c r="T1893" s="53"/>
      <c r="U1893" s="31">
        <f t="shared" ca="1" si="306"/>
        <v>775</v>
      </c>
      <c r="V1893" s="45" t="str">
        <f t="shared" si="301"/>
        <v>スポーツにおける科学の役割体操オリンピック選手における着地動作の緩衝</v>
      </c>
      <c r="W1893" s="51"/>
      <c r="X1893" s="88">
        <v>1883</v>
      </c>
      <c r="Y1893" s="65"/>
      <c r="Z1893" s="46"/>
    </row>
    <row r="1894" spans="1:26" ht="13.5" hidden="1" customHeight="1">
      <c r="A1894" s="29">
        <f t="shared" ca="1" si="302"/>
        <v>51</v>
      </c>
      <c r="B1894" s="32">
        <f t="shared" ca="1" si="303"/>
        <v>1986</v>
      </c>
      <c r="C1894" s="32">
        <f t="shared" ca="1" si="304"/>
        <v>4</v>
      </c>
      <c r="D1894" s="28">
        <v>19</v>
      </c>
      <c r="E1894" s="32">
        <f t="shared" ca="1" si="305"/>
        <v>793</v>
      </c>
      <c r="F1894" s="40" t="s">
        <v>991</v>
      </c>
      <c r="G1894" s="40" t="s">
        <v>992</v>
      </c>
      <c r="H1894" s="43" t="s">
        <v>982</v>
      </c>
      <c r="I1894" s="115" t="str">
        <f t="shared" ca="1" si="300"/>
        <v>.</v>
      </c>
      <c r="J1894" s="40" t="s">
        <v>2164</v>
      </c>
      <c r="K1894" s="40" t="s">
        <v>1769</v>
      </c>
      <c r="L1894" s="40" t="s">
        <v>2918</v>
      </c>
      <c r="M1894" s="40" t="s">
        <v>1486</v>
      </c>
      <c r="N1894" s="47">
        <v>11</v>
      </c>
      <c r="O1894" s="47">
        <v>1985</v>
      </c>
      <c r="P1894" s="47">
        <v>11</v>
      </c>
      <c r="Q1894" s="40" t="s">
        <v>1280</v>
      </c>
      <c r="R1894" s="40" t="s">
        <v>981</v>
      </c>
      <c r="S1894" s="53" t="s">
        <v>1901</v>
      </c>
      <c r="T1894" s="53"/>
      <c r="U1894" s="31">
        <f t="shared" ca="1" si="306"/>
        <v>775</v>
      </c>
      <c r="V1894" s="45" t="str">
        <f t="shared" si="301"/>
        <v>スポーツにおける科学の役割スポーツ選手における炭酸脱水酵素活性</v>
      </c>
      <c r="W1894" s="51"/>
      <c r="X1894" s="88">
        <v>1884</v>
      </c>
      <c r="Y1894" s="65"/>
      <c r="Z1894" s="46"/>
    </row>
    <row r="1895" spans="1:26" ht="13.5" hidden="1" customHeight="1">
      <c r="A1895" s="29">
        <f t="shared" ca="1" si="302"/>
        <v>51</v>
      </c>
      <c r="B1895" s="32">
        <f t="shared" ca="1" si="303"/>
        <v>1986</v>
      </c>
      <c r="C1895" s="32">
        <f t="shared" ca="1" si="304"/>
        <v>4</v>
      </c>
      <c r="D1895" s="28">
        <v>19</v>
      </c>
      <c r="E1895" s="32">
        <f t="shared" ca="1" si="305"/>
        <v>793</v>
      </c>
      <c r="F1895" s="40" t="s">
        <v>993</v>
      </c>
      <c r="G1895" s="40" t="s">
        <v>994</v>
      </c>
      <c r="H1895" s="17" t="s">
        <v>7083</v>
      </c>
      <c r="I1895" s="115" t="str">
        <f t="shared" ca="1" si="300"/>
        <v>.</v>
      </c>
      <c r="J1895" s="40" t="s">
        <v>252</v>
      </c>
      <c r="K1895" s="40" t="s">
        <v>1769</v>
      </c>
      <c r="L1895" s="16" t="s">
        <v>7079</v>
      </c>
      <c r="M1895" s="40" t="s">
        <v>1486</v>
      </c>
      <c r="N1895" s="47">
        <v>11</v>
      </c>
      <c r="O1895" s="47">
        <v>1985</v>
      </c>
      <c r="P1895" s="47">
        <v>11</v>
      </c>
      <c r="Q1895" s="40" t="s">
        <v>1280</v>
      </c>
      <c r="R1895" s="40" t="s">
        <v>981</v>
      </c>
      <c r="S1895" s="48" t="s">
        <v>1901</v>
      </c>
      <c r="T1895" s="48"/>
      <c r="U1895" s="31">
        <f t="shared" ca="1" si="306"/>
        <v>775</v>
      </c>
      <c r="V1895" s="45" t="str">
        <f t="shared" si="301"/>
        <v>特別講演海洋とスポーツ－マリンスポーツ・リクリエーションの特性と将来展望</v>
      </c>
      <c r="W1895" s="51"/>
      <c r="X1895" s="88">
        <v>1885</v>
      </c>
      <c r="Y1895" s="65"/>
      <c r="Z1895" s="46"/>
    </row>
    <row r="1896" spans="1:26" ht="13.5" hidden="1" customHeight="1">
      <c r="A1896" s="29">
        <f t="shared" ca="1" si="302"/>
        <v>51</v>
      </c>
      <c r="B1896" s="32">
        <f t="shared" ca="1" si="303"/>
        <v>1986</v>
      </c>
      <c r="C1896" s="32">
        <f t="shared" ca="1" si="304"/>
        <v>4</v>
      </c>
      <c r="D1896" s="28">
        <v>20</v>
      </c>
      <c r="E1896" s="32">
        <f t="shared" ca="1" si="305"/>
        <v>794</v>
      </c>
      <c r="F1896" s="28" t="str">
        <f>IF(RIGHT(L1896,1)=$W$24,"",M1896&amp;$W$25)&amp;J1896&amp;$W$22&amp;K1896&amp;IF(AND(LEN(N1896)&gt;0,LEN(N1896)&lt;4)," 第"&amp;N1896&amp;$W$21,N1896)&amp;$W$23&amp;O1896&amp;"/"&amp;P1896&amp;IF(RIGHT(L1896,1)=$W$24,"/"&amp;Q1896,"")&amp;"、"&amp;S1896&amp;"、"&amp;R1896&amp;IF(LEN(H1896)&gt;0,$W$27&amp;H1896,"")&amp;IF(RIGHT(L1896,1)=$W$24,"",$W$26)</f>
        <v>大会．東 第16回　1986/1/18、日本大学会館、東京都</v>
      </c>
      <c r="G1896" s="40" t="s">
        <v>1486</v>
      </c>
      <c r="H1896" s="41" t="s">
        <v>2820</v>
      </c>
      <c r="I1896" s="115" t="str">
        <f t="shared" ca="1" si="300"/>
        <v>.</v>
      </c>
      <c r="J1896" s="40" t="s">
        <v>252</v>
      </c>
      <c r="K1896" s="40" t="s">
        <v>1185</v>
      </c>
      <c r="L1896" s="40" t="s">
        <v>6942</v>
      </c>
      <c r="M1896" s="40" t="s">
        <v>2742</v>
      </c>
      <c r="N1896" s="47">
        <v>16</v>
      </c>
      <c r="O1896" s="47">
        <v>1986</v>
      </c>
      <c r="P1896" s="47">
        <v>1</v>
      </c>
      <c r="Q1896" s="40" t="s">
        <v>2167</v>
      </c>
      <c r="R1896" s="18" t="s">
        <v>804</v>
      </c>
      <c r="S1896" s="48" t="s">
        <v>996</v>
      </c>
      <c r="T1896" s="48"/>
      <c r="U1896" s="31">
        <f t="shared" ca="1" si="306"/>
        <v>775</v>
      </c>
      <c r="V1896" s="45" t="str">
        <f t="shared" si="301"/>
        <v>大会．東 第16回　1986/1/18、日本大学会館、東京都</v>
      </c>
      <c r="W1896" s="51"/>
      <c r="X1896" s="88">
        <v>1886</v>
      </c>
      <c r="Y1896" s="65"/>
      <c r="Z1896" s="46"/>
    </row>
    <row r="1897" spans="1:26" ht="13.5" hidden="1" customHeight="1">
      <c r="A1897" s="29">
        <f t="shared" ca="1" si="302"/>
        <v>51</v>
      </c>
      <c r="B1897" s="32">
        <f t="shared" ca="1" si="303"/>
        <v>1986</v>
      </c>
      <c r="C1897" s="32">
        <f t="shared" ca="1" si="304"/>
        <v>4</v>
      </c>
      <c r="D1897" s="28">
        <v>20</v>
      </c>
      <c r="E1897" s="32">
        <f t="shared" ca="1" si="305"/>
        <v>794</v>
      </c>
      <c r="F1897" s="28" t="str">
        <f>M1897&amp;"（"&amp;J1897&amp;$W$19&amp;K1897&amp;IF(LEN(N1897)&gt;0," 第"&amp;N1897&amp;$W$21,"")&amp;" "&amp;O1897&amp;"/"&amp;P1897&amp;$W$20&amp;S1897&amp;IF(LEN(H1897)&gt;0,$W$19&amp;H1897,"")&amp;"）"</f>
        <v>抄録（大会/東 第16回 1986/1、日本大学会館）</v>
      </c>
      <c r="G1897" s="40" t="s">
        <v>995</v>
      </c>
      <c r="H1897" s="43"/>
      <c r="I1897" s="115" t="str">
        <f t="shared" ca="1" si="300"/>
        <v>.</v>
      </c>
      <c r="J1897" s="40" t="s">
        <v>252</v>
      </c>
      <c r="K1897" s="40" t="s">
        <v>1185</v>
      </c>
      <c r="L1897" s="40" t="s">
        <v>6939</v>
      </c>
      <c r="M1897" s="40" t="s">
        <v>1486</v>
      </c>
      <c r="N1897" s="47">
        <v>16</v>
      </c>
      <c r="O1897" s="47">
        <v>1986</v>
      </c>
      <c r="P1897" s="47">
        <v>1</v>
      </c>
      <c r="Q1897" s="40" t="s">
        <v>2167</v>
      </c>
      <c r="R1897" s="18" t="s">
        <v>804</v>
      </c>
      <c r="S1897" s="48" t="s">
        <v>996</v>
      </c>
      <c r="T1897" s="48"/>
      <c r="U1897" s="31">
        <f t="shared" ca="1" si="306"/>
        <v>775</v>
      </c>
      <c r="V1897" s="45" t="str">
        <f t="shared" si="301"/>
        <v>抄録（大会/東 第16回 1986/1、日本大学会館）</v>
      </c>
      <c r="W1897" s="51"/>
      <c r="X1897" s="88">
        <v>1887</v>
      </c>
      <c r="Y1897" s="65"/>
      <c r="Z1897" s="46"/>
    </row>
    <row r="1898" spans="1:26" s="13" customFormat="1" ht="13.5" hidden="1" customHeight="1">
      <c r="A1898" s="18">
        <v>51</v>
      </c>
      <c r="B1898" s="15">
        <v>1986</v>
      </c>
      <c r="C1898" s="15">
        <v>4</v>
      </c>
      <c r="D1898" s="18">
        <v>20</v>
      </c>
      <c r="E1898" s="15">
        <v>794</v>
      </c>
      <c r="F1898" s="19" t="s">
        <v>4223</v>
      </c>
      <c r="G1898" s="16" t="s">
        <v>4224</v>
      </c>
      <c r="H1898" s="17"/>
      <c r="I1898" s="115" t="str">
        <f t="shared" ca="1" si="300"/>
        <v>.</v>
      </c>
      <c r="J1898" s="16" t="s">
        <v>2856</v>
      </c>
      <c r="K1898" s="16" t="s">
        <v>1185</v>
      </c>
      <c r="L1898" s="16" t="s">
        <v>2857</v>
      </c>
      <c r="M1898" s="16" t="s">
        <v>183</v>
      </c>
      <c r="N1898" s="15">
        <v>16</v>
      </c>
      <c r="O1898" s="15">
        <v>1986</v>
      </c>
      <c r="P1898" s="15">
        <v>1</v>
      </c>
      <c r="Q1898" s="18" t="s">
        <v>2167</v>
      </c>
      <c r="R1898" s="18" t="s">
        <v>804</v>
      </c>
      <c r="S1898" s="54" t="s">
        <v>996</v>
      </c>
      <c r="T1898" s="54"/>
      <c r="U1898" s="69">
        <v>775</v>
      </c>
      <c r="V1898" s="45" t="str">
        <f t="shared" si="301"/>
        <v>大学ボクシング選手の急速減量と減量食について</v>
      </c>
      <c r="W1898" s="70"/>
      <c r="X1898" s="88">
        <v>1888</v>
      </c>
      <c r="Y1898" s="66"/>
      <c r="Z1898" s="16"/>
    </row>
    <row r="1899" spans="1:26" s="13" customFormat="1" ht="13.5" hidden="1" customHeight="1">
      <c r="A1899" s="18">
        <v>51</v>
      </c>
      <c r="B1899" s="15">
        <v>1986</v>
      </c>
      <c r="C1899" s="15">
        <v>4</v>
      </c>
      <c r="D1899" s="18">
        <v>20</v>
      </c>
      <c r="E1899" s="15">
        <v>794</v>
      </c>
      <c r="F1899" s="19" t="s">
        <v>4225</v>
      </c>
      <c r="G1899" s="16" t="s">
        <v>4226</v>
      </c>
      <c r="H1899" s="17"/>
      <c r="I1899" s="115" t="str">
        <f t="shared" ca="1" si="300"/>
        <v>.</v>
      </c>
      <c r="J1899" s="16" t="s">
        <v>2856</v>
      </c>
      <c r="K1899" s="16" t="s">
        <v>1185</v>
      </c>
      <c r="L1899" s="16" t="s">
        <v>2857</v>
      </c>
      <c r="M1899" s="16" t="s">
        <v>183</v>
      </c>
      <c r="N1899" s="15">
        <v>16</v>
      </c>
      <c r="O1899" s="15">
        <v>1986</v>
      </c>
      <c r="P1899" s="15">
        <v>1</v>
      </c>
      <c r="Q1899" s="18" t="s">
        <v>2167</v>
      </c>
      <c r="R1899" s="18" t="s">
        <v>804</v>
      </c>
      <c r="S1899" s="54" t="s">
        <v>996</v>
      </c>
      <c r="T1899" s="54"/>
      <c r="U1899" s="69">
        <v>775</v>
      </c>
      <c r="V1899" s="45" t="str">
        <f t="shared" si="301"/>
        <v>位置の記憶と再生からみた腕運動と脚運動の特性</v>
      </c>
      <c r="W1899" s="70"/>
      <c r="X1899" s="88">
        <v>1889</v>
      </c>
      <c r="Y1899" s="66"/>
      <c r="Z1899" s="16"/>
    </row>
    <row r="1900" spans="1:26" s="13" customFormat="1" ht="13.5" hidden="1" customHeight="1">
      <c r="A1900" s="18">
        <v>51</v>
      </c>
      <c r="B1900" s="15">
        <v>1986</v>
      </c>
      <c r="C1900" s="15">
        <v>4</v>
      </c>
      <c r="D1900" s="18">
        <v>20</v>
      </c>
      <c r="E1900" s="15">
        <v>794</v>
      </c>
      <c r="F1900" s="19" t="s">
        <v>4227</v>
      </c>
      <c r="G1900" s="16" t="s">
        <v>4165</v>
      </c>
      <c r="H1900" s="17"/>
      <c r="I1900" s="115" t="str">
        <f t="shared" ca="1" si="300"/>
        <v>.</v>
      </c>
      <c r="J1900" s="16" t="s">
        <v>2856</v>
      </c>
      <c r="K1900" s="16" t="s">
        <v>1185</v>
      </c>
      <c r="L1900" s="16" t="s">
        <v>2857</v>
      </c>
      <c r="M1900" s="16" t="s">
        <v>183</v>
      </c>
      <c r="N1900" s="15">
        <v>16</v>
      </c>
      <c r="O1900" s="15">
        <v>1986</v>
      </c>
      <c r="P1900" s="15">
        <v>1</v>
      </c>
      <c r="Q1900" s="18" t="s">
        <v>2167</v>
      </c>
      <c r="R1900" s="18" t="s">
        <v>804</v>
      </c>
      <c r="S1900" s="54" t="s">
        <v>996</v>
      </c>
      <c r="T1900" s="54"/>
      <c r="U1900" s="69">
        <v>775</v>
      </c>
      <c r="V1900" s="45" t="str">
        <f t="shared" si="301"/>
        <v>動的平衡能の測定と評価の試み</v>
      </c>
      <c r="W1900" s="70"/>
      <c r="X1900" s="88">
        <v>1890</v>
      </c>
      <c r="Y1900" s="66"/>
      <c r="Z1900" s="16"/>
    </row>
    <row r="1901" spans="1:26" s="13" customFormat="1" ht="13.5" hidden="1" customHeight="1">
      <c r="A1901" s="18">
        <v>51</v>
      </c>
      <c r="B1901" s="15">
        <v>1986</v>
      </c>
      <c r="C1901" s="15">
        <v>4</v>
      </c>
      <c r="D1901" s="18">
        <v>21</v>
      </c>
      <c r="E1901" s="15">
        <v>795</v>
      </c>
      <c r="F1901" s="19" t="s">
        <v>4228</v>
      </c>
      <c r="G1901" s="16" t="s">
        <v>4229</v>
      </c>
      <c r="H1901" s="17"/>
      <c r="I1901" s="115" t="str">
        <f t="shared" ca="1" si="300"/>
        <v>.</v>
      </c>
      <c r="J1901" s="16" t="s">
        <v>2856</v>
      </c>
      <c r="K1901" s="16" t="s">
        <v>1185</v>
      </c>
      <c r="L1901" s="16" t="s">
        <v>2857</v>
      </c>
      <c r="M1901" s="16" t="s">
        <v>183</v>
      </c>
      <c r="N1901" s="15">
        <v>16</v>
      </c>
      <c r="O1901" s="15">
        <v>1986</v>
      </c>
      <c r="P1901" s="15">
        <v>1</v>
      </c>
      <c r="Q1901" s="18" t="s">
        <v>2167</v>
      </c>
      <c r="R1901" s="18" t="s">
        <v>804</v>
      </c>
      <c r="S1901" s="54" t="s">
        <v>996</v>
      </c>
      <c r="T1901" s="54"/>
      <c r="U1901" s="69">
        <v>775</v>
      </c>
      <c r="V1901" s="45" t="str">
        <f t="shared" si="301"/>
        <v>座位姿勢による野菜切り作業について</v>
      </c>
      <c r="W1901" s="70"/>
      <c r="X1901" s="88">
        <v>1891</v>
      </c>
      <c r="Y1901" s="66"/>
      <c r="Z1901" s="16"/>
    </row>
    <row r="1902" spans="1:26" s="13" customFormat="1" ht="13.5" hidden="1" customHeight="1">
      <c r="A1902" s="18">
        <v>51</v>
      </c>
      <c r="B1902" s="15">
        <v>1986</v>
      </c>
      <c r="C1902" s="15">
        <v>4</v>
      </c>
      <c r="D1902" s="18">
        <v>21</v>
      </c>
      <c r="E1902" s="15">
        <v>795</v>
      </c>
      <c r="F1902" s="19" t="s">
        <v>4230</v>
      </c>
      <c r="G1902" s="16" t="s">
        <v>3695</v>
      </c>
      <c r="H1902" s="17"/>
      <c r="I1902" s="115" t="str">
        <f t="shared" ca="1" si="300"/>
        <v>.</v>
      </c>
      <c r="J1902" s="16" t="s">
        <v>2856</v>
      </c>
      <c r="K1902" s="16" t="s">
        <v>1185</v>
      </c>
      <c r="L1902" s="16" t="s">
        <v>2857</v>
      </c>
      <c r="M1902" s="16" t="s">
        <v>183</v>
      </c>
      <c r="N1902" s="15">
        <v>16</v>
      </c>
      <c r="O1902" s="15">
        <v>1986</v>
      </c>
      <c r="P1902" s="15">
        <v>1</v>
      </c>
      <c r="Q1902" s="18" t="s">
        <v>2167</v>
      </c>
      <c r="R1902" s="18" t="s">
        <v>804</v>
      </c>
      <c r="S1902" s="54" t="s">
        <v>996</v>
      </c>
      <c r="T1902" s="54"/>
      <c r="U1902" s="69">
        <v>775</v>
      </c>
      <c r="V1902" s="45" t="str">
        <f t="shared" si="301"/>
        <v>車間コミュニケーション表示装置の試作とドライバーの行動</v>
      </c>
      <c r="W1902" s="70"/>
      <c r="X1902" s="88">
        <v>1892</v>
      </c>
      <c r="Y1902" s="66"/>
      <c r="Z1902" s="16"/>
    </row>
    <row r="1903" spans="1:26" s="13" customFormat="1" ht="13.5" hidden="1" customHeight="1">
      <c r="A1903" s="18">
        <v>51</v>
      </c>
      <c r="B1903" s="15">
        <v>1986</v>
      </c>
      <c r="C1903" s="15">
        <v>4</v>
      </c>
      <c r="D1903" s="18">
        <v>21</v>
      </c>
      <c r="E1903" s="15">
        <v>795</v>
      </c>
      <c r="F1903" s="19" t="s">
        <v>4231</v>
      </c>
      <c r="G1903" s="16" t="s">
        <v>4232</v>
      </c>
      <c r="H1903" s="17"/>
      <c r="I1903" s="115" t="str">
        <f t="shared" ca="1" si="300"/>
        <v>.</v>
      </c>
      <c r="J1903" s="16" t="s">
        <v>2856</v>
      </c>
      <c r="K1903" s="16" t="s">
        <v>1185</v>
      </c>
      <c r="L1903" s="16" t="s">
        <v>2857</v>
      </c>
      <c r="M1903" s="16" t="s">
        <v>183</v>
      </c>
      <c r="N1903" s="15">
        <v>16</v>
      </c>
      <c r="O1903" s="15">
        <v>1986</v>
      </c>
      <c r="P1903" s="15">
        <v>1</v>
      </c>
      <c r="Q1903" s="18" t="s">
        <v>2167</v>
      </c>
      <c r="R1903" s="18" t="s">
        <v>804</v>
      </c>
      <c r="S1903" s="54" t="s">
        <v>996</v>
      </c>
      <c r="T1903" s="54"/>
      <c r="U1903" s="69">
        <v>775</v>
      </c>
      <c r="V1903" s="45" t="str">
        <f t="shared" si="301"/>
        <v>身体障害者の訓練機器の有効度の評価方法</v>
      </c>
      <c r="W1903" s="70"/>
      <c r="X1903" s="88">
        <v>1893</v>
      </c>
      <c r="Y1903" s="66"/>
      <c r="Z1903" s="16"/>
    </row>
    <row r="1904" spans="1:26" s="13" customFormat="1" ht="13.5" hidden="1" customHeight="1">
      <c r="A1904" s="18">
        <v>51</v>
      </c>
      <c r="B1904" s="15">
        <v>1986</v>
      </c>
      <c r="C1904" s="15">
        <v>4</v>
      </c>
      <c r="D1904" s="18">
        <v>22</v>
      </c>
      <c r="E1904" s="15">
        <v>796</v>
      </c>
      <c r="F1904" s="19" t="s">
        <v>4233</v>
      </c>
      <c r="G1904" s="16" t="s">
        <v>4234</v>
      </c>
      <c r="H1904" s="17"/>
      <c r="I1904" s="115" t="str">
        <f t="shared" ca="1" si="300"/>
        <v>.</v>
      </c>
      <c r="J1904" s="16" t="s">
        <v>2856</v>
      </c>
      <c r="K1904" s="16" t="s">
        <v>1185</v>
      </c>
      <c r="L1904" s="16" t="s">
        <v>2857</v>
      </c>
      <c r="M1904" s="16" t="s">
        <v>183</v>
      </c>
      <c r="N1904" s="15">
        <v>16</v>
      </c>
      <c r="O1904" s="15">
        <v>1986</v>
      </c>
      <c r="P1904" s="15">
        <v>1</v>
      </c>
      <c r="Q1904" s="18" t="s">
        <v>2167</v>
      </c>
      <c r="R1904" s="18" t="s">
        <v>804</v>
      </c>
      <c r="S1904" s="54" t="s">
        <v>996</v>
      </c>
      <c r="T1904" s="54"/>
      <c r="U1904" s="69">
        <v>775</v>
      </c>
      <c r="V1904" s="45" t="str">
        <f t="shared" si="301"/>
        <v>視覚障害者の歩行姿勢</v>
      </c>
      <c r="W1904" s="70"/>
      <c r="X1904" s="88">
        <v>1894</v>
      </c>
      <c r="Y1904" s="66"/>
      <c r="Z1904" s="16"/>
    </row>
    <row r="1905" spans="1:26" s="13" customFormat="1" ht="13.5" hidden="1" customHeight="1">
      <c r="A1905" s="18">
        <v>51</v>
      </c>
      <c r="B1905" s="15">
        <v>1986</v>
      </c>
      <c r="C1905" s="15">
        <v>4</v>
      </c>
      <c r="D1905" s="18">
        <v>22</v>
      </c>
      <c r="E1905" s="15">
        <v>796</v>
      </c>
      <c r="F1905" s="19" t="s">
        <v>4235</v>
      </c>
      <c r="G1905" s="16" t="s">
        <v>4236</v>
      </c>
      <c r="H1905" s="17"/>
      <c r="I1905" s="115" t="str">
        <f t="shared" ca="1" si="300"/>
        <v>.</v>
      </c>
      <c r="J1905" s="16" t="s">
        <v>2856</v>
      </c>
      <c r="K1905" s="16" t="s">
        <v>1185</v>
      </c>
      <c r="L1905" s="16" t="s">
        <v>2857</v>
      </c>
      <c r="M1905" s="16" t="s">
        <v>183</v>
      </c>
      <c r="N1905" s="15">
        <v>16</v>
      </c>
      <c r="O1905" s="15">
        <v>1986</v>
      </c>
      <c r="P1905" s="15">
        <v>1</v>
      </c>
      <c r="Q1905" s="18" t="s">
        <v>2167</v>
      </c>
      <c r="R1905" s="18" t="s">
        <v>804</v>
      </c>
      <c r="S1905" s="54" t="s">
        <v>996</v>
      </c>
      <c r="T1905" s="54"/>
      <c r="U1905" s="69">
        <v>775</v>
      </c>
      <c r="V1905" s="45" t="str">
        <f t="shared" si="301"/>
        <v>動く重心児・者指導の事例−A.N.君の食事行動の獲得過程とその他の行動の変化について−</v>
      </c>
      <c r="W1905" s="70"/>
      <c r="X1905" s="88">
        <v>1895</v>
      </c>
      <c r="Y1905" s="66"/>
      <c r="Z1905" s="16"/>
    </row>
    <row r="1906" spans="1:26" s="13" customFormat="1" ht="13.5" hidden="1" customHeight="1">
      <c r="A1906" s="18">
        <v>51</v>
      </c>
      <c r="B1906" s="15">
        <v>1986</v>
      </c>
      <c r="C1906" s="15">
        <v>4</v>
      </c>
      <c r="D1906" s="18">
        <v>23</v>
      </c>
      <c r="E1906" s="15">
        <v>797</v>
      </c>
      <c r="F1906" s="19" t="s">
        <v>4237</v>
      </c>
      <c r="G1906" s="16" t="s">
        <v>4238</v>
      </c>
      <c r="H1906" s="17"/>
      <c r="I1906" s="115" t="str">
        <f t="shared" ca="1" si="300"/>
        <v>.</v>
      </c>
      <c r="J1906" s="16" t="s">
        <v>2856</v>
      </c>
      <c r="K1906" s="16" t="s">
        <v>1185</v>
      </c>
      <c r="L1906" s="16" t="s">
        <v>2857</v>
      </c>
      <c r="M1906" s="16" t="s">
        <v>183</v>
      </c>
      <c r="N1906" s="15">
        <v>16</v>
      </c>
      <c r="O1906" s="15">
        <v>1986</v>
      </c>
      <c r="P1906" s="15">
        <v>1</v>
      </c>
      <c r="Q1906" s="18" t="s">
        <v>2167</v>
      </c>
      <c r="R1906" s="18" t="s">
        <v>804</v>
      </c>
      <c r="S1906" s="54" t="s">
        <v>996</v>
      </c>
      <c r="T1906" s="54"/>
      <c r="U1906" s="69">
        <v>775</v>
      </c>
      <c r="V1906" s="45" t="str">
        <f t="shared" si="301"/>
        <v>外来患者の待合室における行動調査の試み(その２)</v>
      </c>
      <c r="W1906" s="70"/>
      <c r="X1906" s="88">
        <v>1896</v>
      </c>
      <c r="Y1906" s="66"/>
      <c r="Z1906" s="16"/>
    </row>
    <row r="1907" spans="1:26" s="13" customFormat="1" ht="13.5" hidden="1" customHeight="1">
      <c r="A1907" s="18">
        <v>51</v>
      </c>
      <c r="B1907" s="15">
        <v>1986</v>
      </c>
      <c r="C1907" s="15">
        <v>4</v>
      </c>
      <c r="D1907" s="18">
        <v>23</v>
      </c>
      <c r="E1907" s="15">
        <v>797</v>
      </c>
      <c r="F1907" s="19" t="s">
        <v>4239</v>
      </c>
      <c r="G1907" s="16" t="s">
        <v>3730</v>
      </c>
      <c r="H1907" s="17"/>
      <c r="I1907" s="115" t="str">
        <f t="shared" ca="1" si="300"/>
        <v>.</v>
      </c>
      <c r="J1907" s="16" t="s">
        <v>2856</v>
      </c>
      <c r="K1907" s="16" t="s">
        <v>1185</v>
      </c>
      <c r="L1907" s="16" t="s">
        <v>2857</v>
      </c>
      <c r="M1907" s="16" t="s">
        <v>183</v>
      </c>
      <c r="N1907" s="15">
        <v>16</v>
      </c>
      <c r="O1907" s="15">
        <v>1986</v>
      </c>
      <c r="P1907" s="15">
        <v>1</v>
      </c>
      <c r="Q1907" s="18" t="s">
        <v>2167</v>
      </c>
      <c r="R1907" s="18" t="s">
        <v>804</v>
      </c>
      <c r="S1907" s="54" t="s">
        <v>996</v>
      </c>
      <c r="T1907" s="54"/>
      <c r="U1907" s="69">
        <v>775</v>
      </c>
      <c r="V1907" s="45" t="str">
        <f t="shared" si="301"/>
        <v>閉鎖集団におけるリーダーシップ−南極越冬隊の場合−</v>
      </c>
      <c r="W1907" s="70"/>
      <c r="X1907" s="88">
        <v>1897</v>
      </c>
      <c r="Y1907" s="66"/>
      <c r="Z1907" s="16"/>
    </row>
    <row r="1908" spans="1:26" s="13" customFormat="1" ht="13.5" hidden="1" customHeight="1">
      <c r="A1908" s="18">
        <v>51</v>
      </c>
      <c r="B1908" s="15">
        <v>1986</v>
      </c>
      <c r="C1908" s="15">
        <v>4</v>
      </c>
      <c r="D1908" s="18">
        <v>23</v>
      </c>
      <c r="E1908" s="15">
        <v>797</v>
      </c>
      <c r="F1908" s="19" t="s">
        <v>4240</v>
      </c>
      <c r="G1908" s="16" t="s">
        <v>4241</v>
      </c>
      <c r="H1908" s="17"/>
      <c r="I1908" s="115" t="str">
        <f t="shared" ca="1" si="300"/>
        <v>.</v>
      </c>
      <c r="J1908" s="16" t="s">
        <v>2856</v>
      </c>
      <c r="K1908" s="16" t="s">
        <v>1185</v>
      </c>
      <c r="L1908" s="16" t="s">
        <v>2857</v>
      </c>
      <c r="M1908" s="16" t="s">
        <v>183</v>
      </c>
      <c r="N1908" s="15">
        <v>16</v>
      </c>
      <c r="O1908" s="15">
        <v>1986</v>
      </c>
      <c r="P1908" s="15">
        <v>1</v>
      </c>
      <c r="Q1908" s="18" t="s">
        <v>2167</v>
      </c>
      <c r="R1908" s="18" t="s">
        <v>804</v>
      </c>
      <c r="S1908" s="54" t="s">
        <v>996</v>
      </c>
      <c r="T1908" s="54"/>
      <c r="U1908" s="69">
        <v>775</v>
      </c>
      <c r="V1908" s="45" t="str">
        <f t="shared" si="301"/>
        <v>寒冷下運動時の末梢保温の効果</v>
      </c>
      <c r="W1908" s="70"/>
      <c r="X1908" s="88">
        <v>1898</v>
      </c>
      <c r="Y1908" s="66"/>
      <c r="Z1908" s="16"/>
    </row>
    <row r="1909" spans="1:26" s="13" customFormat="1" ht="13.5" hidden="1" customHeight="1">
      <c r="A1909" s="18">
        <v>51</v>
      </c>
      <c r="B1909" s="15">
        <v>1986</v>
      </c>
      <c r="C1909" s="15">
        <v>4</v>
      </c>
      <c r="D1909" s="18">
        <v>23</v>
      </c>
      <c r="E1909" s="15">
        <v>797</v>
      </c>
      <c r="F1909" s="19" t="s">
        <v>4242</v>
      </c>
      <c r="G1909" s="16" t="s">
        <v>4243</v>
      </c>
      <c r="H1909" s="17"/>
      <c r="I1909" s="115" t="str">
        <f t="shared" ca="1" si="300"/>
        <v>.</v>
      </c>
      <c r="J1909" s="16" t="s">
        <v>2856</v>
      </c>
      <c r="K1909" s="16" t="s">
        <v>1185</v>
      </c>
      <c r="L1909" s="16" t="s">
        <v>2857</v>
      </c>
      <c r="M1909" s="16" t="s">
        <v>183</v>
      </c>
      <c r="N1909" s="15">
        <v>16</v>
      </c>
      <c r="O1909" s="15">
        <v>1986</v>
      </c>
      <c r="P1909" s="15">
        <v>1</v>
      </c>
      <c r="Q1909" s="18" t="s">
        <v>2167</v>
      </c>
      <c r="R1909" s="18" t="s">
        <v>804</v>
      </c>
      <c r="S1909" s="54" t="s">
        <v>996</v>
      </c>
      <c r="T1909" s="54"/>
      <c r="U1909" s="69">
        <v>775</v>
      </c>
      <c r="V1909" s="45" t="str">
        <f t="shared" si="301"/>
        <v>生理心理機能に及ぼす高温環境下，胸部局所冷却の影響について</v>
      </c>
      <c r="W1909" s="70"/>
      <c r="X1909" s="88">
        <v>1899</v>
      </c>
      <c r="Y1909" s="66"/>
      <c r="Z1909" s="16"/>
    </row>
    <row r="1910" spans="1:26" s="13" customFormat="1" ht="13.5" hidden="1" customHeight="1">
      <c r="A1910" s="18">
        <v>51</v>
      </c>
      <c r="B1910" s="15">
        <v>1986</v>
      </c>
      <c r="C1910" s="15">
        <v>4</v>
      </c>
      <c r="D1910" s="18">
        <v>24</v>
      </c>
      <c r="E1910" s="15">
        <v>798</v>
      </c>
      <c r="F1910" s="19" t="s">
        <v>4244</v>
      </c>
      <c r="G1910" s="16" t="s">
        <v>4245</v>
      </c>
      <c r="H1910" s="17"/>
      <c r="I1910" s="115" t="str">
        <f t="shared" ca="1" si="300"/>
        <v>.</v>
      </c>
      <c r="J1910" s="16" t="s">
        <v>2856</v>
      </c>
      <c r="K1910" s="16" t="s">
        <v>1185</v>
      </c>
      <c r="L1910" s="16" t="s">
        <v>2857</v>
      </c>
      <c r="M1910" s="16" t="s">
        <v>183</v>
      </c>
      <c r="N1910" s="15">
        <v>16</v>
      </c>
      <c r="O1910" s="15">
        <v>1986</v>
      </c>
      <c r="P1910" s="15">
        <v>1</v>
      </c>
      <c r="Q1910" s="18" t="s">
        <v>2167</v>
      </c>
      <c r="R1910" s="18" t="s">
        <v>804</v>
      </c>
      <c r="S1910" s="54" t="s">
        <v>996</v>
      </c>
      <c r="T1910" s="54"/>
      <c r="U1910" s="69">
        <v>775</v>
      </c>
      <c r="V1910" s="45" t="str">
        <f t="shared" si="301"/>
        <v>あるサービス産業における働態と問題点(1)</v>
      </c>
      <c r="W1910" s="70"/>
      <c r="X1910" s="88">
        <v>1900</v>
      </c>
      <c r="Y1910" s="66"/>
      <c r="Z1910" s="16"/>
    </row>
    <row r="1911" spans="1:26" s="13" customFormat="1" ht="13.5" hidden="1" customHeight="1">
      <c r="A1911" s="18">
        <v>51</v>
      </c>
      <c r="B1911" s="15">
        <v>1986</v>
      </c>
      <c r="C1911" s="15">
        <v>4</v>
      </c>
      <c r="D1911" s="18">
        <v>24</v>
      </c>
      <c r="E1911" s="15">
        <v>798</v>
      </c>
      <c r="F1911" s="19" t="s">
        <v>4246</v>
      </c>
      <c r="G1911" s="16" t="s">
        <v>4247</v>
      </c>
      <c r="H1911" s="17"/>
      <c r="I1911" s="115" t="str">
        <f t="shared" ca="1" si="300"/>
        <v>.</v>
      </c>
      <c r="J1911" s="16" t="s">
        <v>2856</v>
      </c>
      <c r="K1911" s="16" t="s">
        <v>1185</v>
      </c>
      <c r="L1911" s="16" t="s">
        <v>2857</v>
      </c>
      <c r="M1911" s="16" t="s">
        <v>183</v>
      </c>
      <c r="N1911" s="15">
        <v>16</v>
      </c>
      <c r="O1911" s="15">
        <v>1986</v>
      </c>
      <c r="P1911" s="15">
        <v>1</v>
      </c>
      <c r="Q1911" s="18" t="s">
        <v>2167</v>
      </c>
      <c r="R1911" s="18" t="s">
        <v>804</v>
      </c>
      <c r="S1911" s="54" t="s">
        <v>996</v>
      </c>
      <c r="T1911" s="54"/>
      <c r="U1911" s="69">
        <v>775</v>
      </c>
      <c r="V1911" s="45" t="str">
        <f t="shared" si="301"/>
        <v>衝動性眼球運動(saccadic eye movement)の潜時と速度の解析</v>
      </c>
      <c r="W1911" s="70"/>
      <c r="X1911" s="88">
        <v>1901</v>
      </c>
      <c r="Y1911" s="66"/>
      <c r="Z1911" s="16"/>
    </row>
    <row r="1912" spans="1:26" s="13" customFormat="1" ht="13.5" hidden="1" customHeight="1">
      <c r="A1912" s="18">
        <v>51</v>
      </c>
      <c r="B1912" s="15">
        <v>1986</v>
      </c>
      <c r="C1912" s="15">
        <v>4</v>
      </c>
      <c r="D1912" s="18">
        <v>24</v>
      </c>
      <c r="E1912" s="15">
        <v>798</v>
      </c>
      <c r="F1912" s="19" t="s">
        <v>4248</v>
      </c>
      <c r="G1912" s="16" t="s">
        <v>4249</v>
      </c>
      <c r="H1912" s="17"/>
      <c r="I1912" s="115" t="str">
        <f t="shared" ca="1" si="300"/>
        <v>.</v>
      </c>
      <c r="J1912" s="16" t="s">
        <v>2856</v>
      </c>
      <c r="K1912" s="16" t="s">
        <v>1185</v>
      </c>
      <c r="L1912" s="16" t="s">
        <v>2857</v>
      </c>
      <c r="M1912" s="16" t="s">
        <v>183</v>
      </c>
      <c r="N1912" s="15">
        <v>16</v>
      </c>
      <c r="O1912" s="15">
        <v>1986</v>
      </c>
      <c r="P1912" s="15">
        <v>1</v>
      </c>
      <c r="Q1912" s="18" t="s">
        <v>2167</v>
      </c>
      <c r="R1912" s="18" t="s">
        <v>804</v>
      </c>
      <c r="S1912" s="54" t="s">
        <v>996</v>
      </c>
      <c r="T1912" s="54"/>
      <c r="U1912" s="69">
        <v>775</v>
      </c>
      <c r="V1912" s="45" t="str">
        <f t="shared" si="301"/>
        <v>各種ＶＤＴ作業の分析</v>
      </c>
      <c r="W1912" s="70"/>
      <c r="X1912" s="88">
        <v>1902</v>
      </c>
      <c r="Y1912" s="66"/>
      <c r="Z1912" s="16"/>
    </row>
    <row r="1913" spans="1:26" s="13" customFormat="1" ht="13.5" hidden="1" customHeight="1">
      <c r="A1913" s="18">
        <v>51</v>
      </c>
      <c r="B1913" s="15">
        <v>1986</v>
      </c>
      <c r="C1913" s="15">
        <v>4</v>
      </c>
      <c r="D1913" s="18">
        <v>25</v>
      </c>
      <c r="E1913" s="15">
        <v>799</v>
      </c>
      <c r="F1913" s="19" t="s">
        <v>4250</v>
      </c>
      <c r="G1913" s="16" t="s">
        <v>4251</v>
      </c>
      <c r="H1913" s="17"/>
      <c r="I1913" s="115" t="str">
        <f t="shared" ca="1" si="300"/>
        <v>.</v>
      </c>
      <c r="J1913" s="16" t="s">
        <v>2856</v>
      </c>
      <c r="K1913" s="16" t="s">
        <v>1185</v>
      </c>
      <c r="L1913" s="16" t="s">
        <v>2857</v>
      </c>
      <c r="M1913" s="16" t="s">
        <v>183</v>
      </c>
      <c r="N1913" s="15">
        <v>16</v>
      </c>
      <c r="O1913" s="15">
        <v>1986</v>
      </c>
      <c r="P1913" s="15">
        <v>1</v>
      </c>
      <c r="Q1913" s="18" t="s">
        <v>2167</v>
      </c>
      <c r="R1913" s="18" t="s">
        <v>804</v>
      </c>
      <c r="S1913" s="54" t="s">
        <v>996</v>
      </c>
      <c r="T1913" s="54"/>
      <c r="U1913" s="69">
        <v>775</v>
      </c>
      <c r="V1913" s="45" t="str">
        <f t="shared" si="301"/>
        <v>ＶＤＴ画面色の心理的評価</v>
      </c>
      <c r="W1913" s="70"/>
      <c r="X1913" s="88">
        <v>1903</v>
      </c>
      <c r="Y1913" s="66"/>
      <c r="Z1913" s="16"/>
    </row>
    <row r="1914" spans="1:26" ht="13.5" hidden="1" customHeight="1">
      <c r="A1914" s="29">
        <f t="shared" ref="A1914:A1931" ca="1" si="307">IF(LEN($J1914)&gt;0,IF($J1914="●",K1914,OFFSET(A1914,IF(LEN(OFFSET(A1914,-1,0))&gt;=1,-1,-2),0)),"")</f>
        <v>51</v>
      </c>
      <c r="B1914" s="32">
        <f t="shared" ref="B1914:B1944" ca="1" si="308">IF(LEN($J1914)&gt;0,IF($J1914="●",N1914,OFFSET(B1914,IF(LEN(OFFSET(B1914,-1,0))&gt;=1,-1,-2),0)),"")</f>
        <v>1986</v>
      </c>
      <c r="C1914" s="32">
        <f t="shared" ref="C1914:C1944" ca="1" si="309">IF(LEN($J1914)&gt;0,IF($J1914="●",O1914,OFFSET(C1914,IF(LEN(OFFSET(C1914,-1,0))&gt;=1,-1,-2),0)),"")</f>
        <v>4</v>
      </c>
      <c r="D1914" s="28">
        <v>25</v>
      </c>
      <c r="E1914" s="32">
        <f t="shared" ref="E1914:E1931" ca="1" si="310">IF(LEN($J1914)&gt;0,IF($J1914="●",U1914,IF(LEN(D1914)&gt;0,U1914+D1914-1,"")),"")</f>
        <v>799</v>
      </c>
      <c r="F1914" s="28" t="str">
        <f>IF(RIGHT(L1914,1)=$W$24,"",M1914&amp;$W$25)&amp;J1914&amp;$W$22&amp;K1914&amp;IF(AND(LEN(N1914)&gt;0,LEN(N1914)&lt;4)," 第"&amp;N1914&amp;$W$21,N1914)&amp;$W$23&amp;O1914&amp;"/"&amp;P1914&amp;IF(RIGHT(L1914,1)=$W$24,"/"&amp;Q1914,"")&amp;"、"&amp;S1914&amp;"、"&amp;R1914&amp;IF(LEN(H1914)&gt;0,$W$27&amp;H1914,"")&amp;IF(RIGHT(L1914,1)=$W$24,"",$W$26)</f>
        <v>研修・催事．秋季　1985/11/1-2、東北大医リハ研、/概要</v>
      </c>
      <c r="G1914" s="40" t="s">
        <v>999</v>
      </c>
      <c r="H1914" s="40" t="s">
        <v>1000</v>
      </c>
      <c r="I1914" s="115" t="str">
        <f t="shared" ca="1" si="300"/>
        <v>.</v>
      </c>
      <c r="J1914" s="40" t="s">
        <v>7780</v>
      </c>
      <c r="K1914" s="40" t="s">
        <v>1001</v>
      </c>
      <c r="L1914" s="40" t="s">
        <v>7012</v>
      </c>
      <c r="M1914" s="40" t="s">
        <v>313</v>
      </c>
      <c r="N1914" s="47"/>
      <c r="O1914" s="47">
        <v>1985</v>
      </c>
      <c r="P1914" s="47">
        <v>11</v>
      </c>
      <c r="Q1914" s="40" t="s">
        <v>1893</v>
      </c>
      <c r="R1914" s="40"/>
      <c r="S1914" s="48" t="s">
        <v>997</v>
      </c>
      <c r="T1914" s="48"/>
      <c r="U1914" s="31">
        <f t="shared" ref="U1914:U1931" ca="1" si="311">IF(LEN($J1914)&gt;0,IF($J1914="●",Q1914,OFFSET(U1914,IF(LEN(OFFSET(U1914,-1,0))&gt;=1,-1,-2),0)),"")</f>
        <v>775</v>
      </c>
      <c r="V1914" s="45" t="str">
        <f t="shared" si="301"/>
        <v>概要研修・催事．秋季　1985/11/1-2、東北大医リハ研、/概要</v>
      </c>
      <c r="W1914" s="51"/>
      <c r="X1914" s="88">
        <v>1904</v>
      </c>
      <c r="Y1914" s="65"/>
      <c r="Z1914" s="46"/>
    </row>
    <row r="1915" spans="1:26" ht="13.5" hidden="1" customHeight="1">
      <c r="A1915" s="29">
        <f t="shared" ca="1" si="307"/>
        <v>51</v>
      </c>
      <c r="B1915" s="32">
        <f t="shared" ca="1" si="308"/>
        <v>1986</v>
      </c>
      <c r="C1915" s="32">
        <f t="shared" ca="1" si="309"/>
        <v>4</v>
      </c>
      <c r="D1915" s="28">
        <v>25</v>
      </c>
      <c r="E1915" s="32">
        <f t="shared" ca="1" si="310"/>
        <v>799</v>
      </c>
      <c r="F1915" s="40" t="s">
        <v>1372</v>
      </c>
      <c r="G1915" s="40"/>
      <c r="H1915" s="43"/>
      <c r="I1915" s="115" t="str">
        <f t="shared" ca="1" si="300"/>
        <v>.</v>
      </c>
      <c r="J1915" s="40" t="s">
        <v>1700</v>
      </c>
      <c r="K1915" s="40" t="s">
        <v>1372</v>
      </c>
      <c r="L1915" s="43"/>
      <c r="M1915" s="40"/>
      <c r="N1915" s="47"/>
      <c r="O1915" s="47"/>
      <c r="P1915" s="47"/>
      <c r="Q1915" s="40"/>
      <c r="R1915" s="40"/>
      <c r="S1915" s="48"/>
      <c r="T1915" s="48"/>
      <c r="U1915" s="31">
        <f t="shared" ca="1" si="311"/>
        <v>775</v>
      </c>
      <c r="V1915" s="45" t="str">
        <f t="shared" si="301"/>
        <v>働態ミニ情報</v>
      </c>
      <c r="W1915" s="51"/>
      <c r="X1915" s="88">
        <v>1905</v>
      </c>
      <c r="Y1915" s="65"/>
      <c r="Z1915" s="46"/>
    </row>
    <row r="1916" spans="1:26" ht="13.5" hidden="1" customHeight="1">
      <c r="A1916" s="29">
        <f t="shared" ca="1" si="307"/>
        <v>51</v>
      </c>
      <c r="B1916" s="32">
        <f t="shared" ca="1" si="308"/>
        <v>1986</v>
      </c>
      <c r="C1916" s="32">
        <f t="shared" ca="1" si="309"/>
        <v>4</v>
      </c>
      <c r="D1916" s="28">
        <v>26</v>
      </c>
      <c r="E1916" s="32">
        <f t="shared" ca="1" si="310"/>
        <v>800</v>
      </c>
      <c r="F1916" s="28" t="str">
        <f>"J.H.E.（Vol."&amp;N1916&amp;" No."&amp;O1916&amp;", "&amp;P1916&amp;"/"&amp;Q1916&amp;"）"</f>
        <v>J.H.E.（Vol.13 No.2, 1984/9）</v>
      </c>
      <c r="G1916" s="40"/>
      <c r="H1916" s="43"/>
      <c r="I1916" s="115" t="str">
        <f t="shared" ca="1" si="300"/>
        <v>.</v>
      </c>
      <c r="J1916" s="40" t="s">
        <v>7111</v>
      </c>
      <c r="K1916" s="40" t="s">
        <v>1199</v>
      </c>
      <c r="L1916" s="40" t="s">
        <v>1921</v>
      </c>
      <c r="M1916" s="40" t="s">
        <v>7108</v>
      </c>
      <c r="N1916" s="47">
        <v>13</v>
      </c>
      <c r="O1916" s="47">
        <v>2</v>
      </c>
      <c r="P1916" s="47">
        <v>1984</v>
      </c>
      <c r="Q1916" s="46">
        <v>9</v>
      </c>
      <c r="R1916" s="40"/>
      <c r="S1916" s="48"/>
      <c r="T1916" s="48"/>
      <c r="U1916" s="31">
        <f t="shared" ca="1" si="311"/>
        <v>775</v>
      </c>
      <c r="V1916" s="45" t="str">
        <f t="shared" si="301"/>
        <v>J.H.E.（Vol.13 No.2, 1984/9）</v>
      </c>
      <c r="W1916" s="51"/>
      <c r="X1916" s="88">
        <v>1906</v>
      </c>
      <c r="Y1916" s="65"/>
      <c r="Z1916" s="46"/>
    </row>
    <row r="1917" spans="1:26" ht="13.5" hidden="1" customHeight="1">
      <c r="A1917" s="29">
        <f t="shared" ca="1" si="307"/>
        <v>51</v>
      </c>
      <c r="B1917" s="32">
        <f t="shared" ca="1" si="308"/>
        <v>1986</v>
      </c>
      <c r="C1917" s="32">
        <f t="shared" ca="1" si="309"/>
        <v>4</v>
      </c>
      <c r="D1917" s="28">
        <v>27</v>
      </c>
      <c r="E1917" s="32">
        <f t="shared" ca="1" si="310"/>
        <v>801</v>
      </c>
      <c r="F1917" s="28" t="str">
        <f t="shared" ref="F1917:F1919" si="312">H1917&amp;IF(LEN(O1917)&gt;0,$W$18&amp;IF(LEN(O1917)&gt;3,O1917&amp;"年度","第"&amp;O1917&amp;IF(LEN(P1917)&gt;0,"期","回"))&amp;IF(LEN(P1917)&gt;0,"第"&amp;P1917&amp;"回",""),"")</f>
        <v>幹事会：第8期第10回</v>
      </c>
      <c r="G1917" s="40"/>
      <c r="H1917" s="40" t="s">
        <v>7101</v>
      </c>
      <c r="I1917" s="115" t="str">
        <f t="shared" ca="1" si="300"/>
        <v>.</v>
      </c>
      <c r="J1917" s="40" t="s">
        <v>7111</v>
      </c>
      <c r="K1917" s="40" t="s">
        <v>1050</v>
      </c>
      <c r="L1917" s="40" t="s">
        <v>7103</v>
      </c>
      <c r="M1917" s="40"/>
      <c r="N1917" s="47"/>
      <c r="O1917" s="47">
        <v>8</v>
      </c>
      <c r="P1917" s="47">
        <v>10</v>
      </c>
      <c r="Q1917" s="40"/>
      <c r="R1917" s="40"/>
      <c r="S1917" s="48"/>
      <c r="T1917" s="48"/>
      <c r="U1917" s="31">
        <f t="shared" ca="1" si="311"/>
        <v>775</v>
      </c>
      <c r="V1917" s="45" t="str">
        <f t="shared" si="301"/>
        <v>幹事会幹事会：第8期第10回</v>
      </c>
      <c r="W1917" s="51"/>
      <c r="X1917" s="88">
        <v>1907</v>
      </c>
      <c r="Y1917" s="65"/>
      <c r="Z1917" s="46"/>
    </row>
    <row r="1918" spans="1:26" ht="13.5" hidden="1" customHeight="1">
      <c r="A1918" s="29">
        <f t="shared" ca="1" si="307"/>
        <v>51</v>
      </c>
      <c r="B1918" s="32">
        <f t="shared" ca="1" si="308"/>
        <v>1986</v>
      </c>
      <c r="C1918" s="32">
        <f t="shared" ca="1" si="309"/>
        <v>4</v>
      </c>
      <c r="D1918" s="28">
        <v>27</v>
      </c>
      <c r="E1918" s="32">
        <f t="shared" ca="1" si="310"/>
        <v>801</v>
      </c>
      <c r="F1918" s="28" t="str">
        <f t="shared" si="312"/>
        <v>幹事会：第8期第11回</v>
      </c>
      <c r="G1918" s="40"/>
      <c r="H1918" s="40" t="s">
        <v>7101</v>
      </c>
      <c r="I1918" s="115" t="str">
        <f t="shared" ca="1" si="300"/>
        <v>.</v>
      </c>
      <c r="J1918" s="40" t="s">
        <v>7111</v>
      </c>
      <c r="K1918" s="40" t="s">
        <v>1050</v>
      </c>
      <c r="L1918" s="40" t="s">
        <v>7103</v>
      </c>
      <c r="M1918" s="40"/>
      <c r="N1918" s="47"/>
      <c r="O1918" s="47">
        <v>8</v>
      </c>
      <c r="P1918" s="47">
        <v>11</v>
      </c>
      <c r="Q1918" s="40"/>
      <c r="R1918" s="40"/>
      <c r="S1918" s="48"/>
      <c r="T1918" s="48"/>
      <c r="U1918" s="31">
        <f t="shared" ca="1" si="311"/>
        <v>775</v>
      </c>
      <c r="V1918" s="45" t="str">
        <f t="shared" si="301"/>
        <v>幹事会幹事会：第8期第11回</v>
      </c>
      <c r="W1918" s="51"/>
      <c r="X1918" s="88">
        <v>1908</v>
      </c>
      <c r="Y1918" s="65"/>
      <c r="Z1918" s="46"/>
    </row>
    <row r="1919" spans="1:26" ht="13.5" hidden="1" customHeight="1">
      <c r="A1919" s="29">
        <f t="shared" ca="1" si="307"/>
        <v>51</v>
      </c>
      <c r="B1919" s="32">
        <f t="shared" ca="1" si="308"/>
        <v>1986</v>
      </c>
      <c r="C1919" s="32">
        <f t="shared" ca="1" si="309"/>
        <v>4</v>
      </c>
      <c r="D1919" s="28">
        <v>28</v>
      </c>
      <c r="E1919" s="32">
        <f t="shared" ca="1" si="310"/>
        <v>802</v>
      </c>
      <c r="F1919" s="28" t="str">
        <f t="shared" si="312"/>
        <v>JHE編集委員会：1986年度第1回</v>
      </c>
      <c r="G1919" s="40"/>
      <c r="H1919" s="40" t="s">
        <v>7741</v>
      </c>
      <c r="I1919" s="115" t="str">
        <f t="shared" ca="1" si="300"/>
        <v>.</v>
      </c>
      <c r="J1919" s="40" t="s">
        <v>7111</v>
      </c>
      <c r="K1919" s="40" t="s">
        <v>1050</v>
      </c>
      <c r="L1919" s="40" t="s">
        <v>7772</v>
      </c>
      <c r="M1919" s="40"/>
      <c r="N1919" s="47"/>
      <c r="O1919" s="47">
        <v>1986</v>
      </c>
      <c r="P1919" s="47">
        <v>1</v>
      </c>
      <c r="Q1919" s="40"/>
      <c r="R1919" s="40"/>
      <c r="S1919" s="48"/>
      <c r="T1919" s="48"/>
      <c r="U1919" s="31">
        <f t="shared" ca="1" si="311"/>
        <v>775</v>
      </c>
      <c r="V1919" s="45" t="str">
        <f t="shared" si="301"/>
        <v>JHE編集委員会JHE編集委員会：1986年度第1回</v>
      </c>
      <c r="W1919" s="51"/>
      <c r="X1919" s="88">
        <v>1909</v>
      </c>
      <c r="Y1919" s="65"/>
      <c r="Z1919" s="46"/>
    </row>
    <row r="1920" spans="1:26" ht="13.5" hidden="1" customHeight="1">
      <c r="A1920" s="29">
        <f t="shared" ca="1" si="307"/>
        <v>51</v>
      </c>
      <c r="B1920" s="32">
        <f t="shared" ca="1" si="308"/>
        <v>1986</v>
      </c>
      <c r="C1920" s="32">
        <f t="shared" ca="1" si="309"/>
        <v>4</v>
      </c>
      <c r="D1920" s="28">
        <v>28</v>
      </c>
      <c r="E1920" s="32">
        <f t="shared" ca="1" si="310"/>
        <v>802</v>
      </c>
      <c r="F1920" s="40" t="s">
        <v>998</v>
      </c>
      <c r="G1920" s="40"/>
      <c r="H1920" s="43"/>
      <c r="I1920" s="115" t="str">
        <f t="shared" ca="1" si="300"/>
        <v>.</v>
      </c>
      <c r="J1920" s="40" t="s">
        <v>7110</v>
      </c>
      <c r="K1920" s="40" t="s">
        <v>7768</v>
      </c>
      <c r="L1920" s="40" t="s">
        <v>2175</v>
      </c>
      <c r="M1920" s="40"/>
      <c r="N1920" s="47"/>
      <c r="O1920" s="47"/>
      <c r="P1920" s="47"/>
      <c r="Q1920" s="40"/>
      <c r="R1920" s="40"/>
      <c r="S1920" s="48"/>
      <c r="T1920" s="48"/>
      <c r="U1920" s="31">
        <f t="shared" ca="1" si="311"/>
        <v>775</v>
      </c>
      <c r="V1920" s="45" t="str">
        <f t="shared" si="301"/>
        <v>人類働態学会会則</v>
      </c>
      <c r="W1920" s="51"/>
      <c r="X1920" s="88">
        <v>1910</v>
      </c>
      <c r="Y1920" s="65"/>
      <c r="Z1920" s="46"/>
    </row>
    <row r="1921" spans="1:26" ht="13.5" hidden="1" customHeight="1">
      <c r="A1921" s="29">
        <f t="shared" ca="1" si="307"/>
        <v>51</v>
      </c>
      <c r="B1921" s="32">
        <f t="shared" ca="1" si="308"/>
        <v>1986</v>
      </c>
      <c r="C1921" s="32">
        <f t="shared" ca="1" si="309"/>
        <v>4</v>
      </c>
      <c r="D1921" s="28">
        <v>28</v>
      </c>
      <c r="E1921" s="32">
        <f t="shared" ca="1" si="310"/>
        <v>802</v>
      </c>
      <c r="F1921" s="40" t="s">
        <v>1289</v>
      </c>
      <c r="G1921" s="40"/>
      <c r="H1921" s="43"/>
      <c r="I1921" s="115" t="str">
        <f t="shared" ca="1" si="300"/>
        <v>.</v>
      </c>
      <c r="J1921" s="40" t="s">
        <v>7111</v>
      </c>
      <c r="K1921" s="40" t="s">
        <v>2762</v>
      </c>
      <c r="L1921" s="40" t="s">
        <v>2724</v>
      </c>
      <c r="M1921" s="40"/>
      <c r="N1921" s="47"/>
      <c r="O1921" s="47"/>
      <c r="P1921" s="47"/>
      <c r="Q1921" s="40"/>
      <c r="R1921" s="40"/>
      <c r="S1921" s="48"/>
      <c r="T1921" s="48"/>
      <c r="U1921" s="31">
        <f t="shared" ca="1" si="311"/>
        <v>775</v>
      </c>
      <c r="V1921" s="45" t="str">
        <f t="shared" si="301"/>
        <v>編集後記</v>
      </c>
      <c r="W1921" s="51"/>
      <c r="X1921" s="88">
        <v>1911</v>
      </c>
      <c r="Y1921" s="65"/>
      <c r="Z1921" s="46"/>
    </row>
    <row r="1922" spans="1:26" ht="13.5" hidden="1" customHeight="1">
      <c r="A1922" s="29" t="str">
        <f t="shared" ca="1" si="307"/>
        <v>52</v>
      </c>
      <c r="B1922" s="32">
        <f t="shared" ca="1" si="308"/>
        <v>1986</v>
      </c>
      <c r="C1922" s="32">
        <f t="shared" ca="1" si="309"/>
        <v>10</v>
      </c>
      <c r="D1922" s="28">
        <v>0</v>
      </c>
      <c r="E1922" s="32" t="str">
        <f t="shared" ca="1" si="310"/>
        <v>803</v>
      </c>
      <c r="F1922" s="28" t="str">
        <f ca="1">$W$11&amp;$A1922&amp;$W$12&amp;B1922&amp;$W$13&amp;TEXT($C1922,"00")&amp;$W$14&amp;TEXT($P1922,"00")&amp;IF(LEN(U1922)&gt;=1,$W$15&amp;$U1922&amp;$W$16,"")&amp;$W$17&amp;$H1922</f>
        <v>第52号1986年10/01[803]:人類働態学は新分野へ飛躍できるか／生活特集：衣服／第21回大会</v>
      </c>
      <c r="G1922" s="40"/>
      <c r="H1922" s="43" t="s">
        <v>6882</v>
      </c>
      <c r="I1922" s="115" t="str">
        <f t="shared" ca="1" si="300"/>
        <v>.</v>
      </c>
      <c r="J1922" s="40" t="s">
        <v>1179</v>
      </c>
      <c r="K1922" s="40" t="s">
        <v>1269</v>
      </c>
      <c r="L1922" s="43"/>
      <c r="M1922" s="40"/>
      <c r="N1922" s="47">
        <v>1986</v>
      </c>
      <c r="O1922" s="47">
        <v>10</v>
      </c>
      <c r="P1922" s="47">
        <v>1</v>
      </c>
      <c r="Q1922" s="40" t="s">
        <v>1002</v>
      </c>
      <c r="R1922" s="40"/>
      <c r="S1922" s="48"/>
      <c r="T1922" s="48"/>
      <c r="U1922" s="31" t="str">
        <f t="shared" ca="1" si="311"/>
        <v>803</v>
      </c>
      <c r="V1922" s="45" t="str">
        <f t="shared" ca="1" si="301"/>
        <v>人類働態学は新分野へ飛躍できるか／生活特集：衣服／第21回大会第52号1986年10/01[803]:人類働態学は新分野へ飛躍できるか／生活特集：衣服／第21回大会</v>
      </c>
      <c r="W1922" s="51"/>
      <c r="X1922" s="88">
        <v>1912</v>
      </c>
      <c r="Y1922" s="65"/>
      <c r="Z1922" s="46"/>
    </row>
    <row r="1923" spans="1:26" ht="13.5" hidden="1" customHeight="1">
      <c r="A1923" s="29" t="str">
        <f t="shared" ca="1" si="307"/>
        <v>52</v>
      </c>
      <c r="B1923" s="32">
        <f t="shared" ca="1" si="308"/>
        <v>1986</v>
      </c>
      <c r="C1923" s="32">
        <f t="shared" ca="1" si="309"/>
        <v>10</v>
      </c>
      <c r="D1923" s="28">
        <v>1</v>
      </c>
      <c r="E1923" s="32">
        <f t="shared" ca="1" si="310"/>
        <v>803</v>
      </c>
      <c r="F1923" s="40" t="s">
        <v>1003</v>
      </c>
      <c r="G1923" s="40" t="s">
        <v>64</v>
      </c>
      <c r="H1923" s="43" t="s">
        <v>2604</v>
      </c>
      <c r="I1923" s="115" t="str">
        <f t="shared" ca="1" si="300"/>
        <v>.</v>
      </c>
      <c r="J1923" s="40" t="s">
        <v>7111</v>
      </c>
      <c r="K1923" s="40" t="s">
        <v>7768</v>
      </c>
      <c r="L1923" s="40" t="s">
        <v>7769</v>
      </c>
      <c r="M1923" s="40" t="s">
        <v>2601</v>
      </c>
      <c r="N1923" s="47"/>
      <c r="O1923" s="47"/>
      <c r="P1923" s="47"/>
      <c r="Q1923" s="40"/>
      <c r="R1923" s="40"/>
      <c r="S1923" s="48"/>
      <c r="T1923" s="48"/>
      <c r="U1923" s="31" t="str">
        <f t="shared" ca="1" si="311"/>
        <v>803</v>
      </c>
      <c r="V1923" s="45" t="str">
        <f t="shared" si="301"/>
        <v>働態学人類働態学は新分野へ飛躍できるか</v>
      </c>
      <c r="W1923" s="51"/>
      <c r="X1923" s="88">
        <v>1913</v>
      </c>
      <c r="Y1923" s="65"/>
      <c r="Z1923" s="46"/>
    </row>
    <row r="1924" spans="1:26" ht="13.5" hidden="1" customHeight="1">
      <c r="A1924" s="29" t="str">
        <f t="shared" ca="1" si="307"/>
        <v>52</v>
      </c>
      <c r="B1924" s="56">
        <f t="shared" ca="1" si="308"/>
        <v>1986</v>
      </c>
      <c r="C1924" s="56">
        <f t="shared" ca="1" si="309"/>
        <v>10</v>
      </c>
      <c r="D1924" s="28">
        <v>2</v>
      </c>
      <c r="E1924" s="32">
        <f t="shared" ca="1" si="310"/>
        <v>804</v>
      </c>
      <c r="F1924" s="40" t="s">
        <v>7708</v>
      </c>
      <c r="G1924" s="40"/>
      <c r="H1924" s="40" t="s">
        <v>7728</v>
      </c>
      <c r="I1924" s="115" t="str">
        <f t="shared" ca="1" si="300"/>
        <v>.</v>
      </c>
      <c r="J1924" s="40" t="s">
        <v>7205</v>
      </c>
      <c r="K1924" s="40"/>
      <c r="L1924" s="43" t="s">
        <v>7086</v>
      </c>
      <c r="M1924" s="40" t="s">
        <v>1302</v>
      </c>
      <c r="N1924" s="47"/>
      <c r="O1924" s="47"/>
      <c r="P1924" s="47"/>
      <c r="Q1924" s="40"/>
      <c r="R1924" s="40"/>
      <c r="S1924" s="48"/>
      <c r="T1924" s="48"/>
      <c r="U1924" s="31" t="str">
        <f t="shared" ca="1" si="311"/>
        <v>803</v>
      </c>
      <c r="V1924" s="45" t="str">
        <f t="shared" si="301"/>
        <v>特集生活、連載特集生活（連載の継続部か？）7/7</v>
      </c>
      <c r="W1924" s="51"/>
      <c r="X1924" s="88">
        <v>1914</v>
      </c>
      <c r="Y1924" s="65"/>
      <c r="Z1924" s="46"/>
    </row>
    <row r="1925" spans="1:26" ht="13.5" hidden="1" customHeight="1">
      <c r="A1925" s="29" t="str">
        <f t="shared" ca="1" si="307"/>
        <v>52</v>
      </c>
      <c r="B1925" s="32">
        <f t="shared" ca="1" si="308"/>
        <v>1986</v>
      </c>
      <c r="C1925" s="32">
        <f t="shared" ca="1" si="309"/>
        <v>10</v>
      </c>
      <c r="D1925" s="28">
        <v>2</v>
      </c>
      <c r="E1925" s="32">
        <f t="shared" ca="1" si="310"/>
        <v>804</v>
      </c>
      <c r="F1925" s="40" t="s">
        <v>1004</v>
      </c>
      <c r="G1925" s="40" t="s">
        <v>2335</v>
      </c>
      <c r="H1925" s="40" t="s">
        <v>7734</v>
      </c>
      <c r="I1925" s="115" t="str">
        <f t="shared" ca="1" si="300"/>
        <v>.</v>
      </c>
      <c r="J1925" s="40" t="s">
        <v>7205</v>
      </c>
      <c r="K1925" s="40"/>
      <c r="L1925" s="43"/>
      <c r="M1925" s="40" t="s">
        <v>2303</v>
      </c>
      <c r="N1925" s="47"/>
      <c r="O1925" s="47"/>
      <c r="P1925" s="47"/>
      <c r="Q1925" s="40"/>
      <c r="R1925" s="40"/>
      <c r="S1925" s="48"/>
      <c r="T1925" s="48"/>
      <c r="U1925" s="31" t="str">
        <f t="shared" ca="1" si="311"/>
        <v>803</v>
      </c>
      <c r="V1925" s="45" t="str">
        <f t="shared" si="301"/>
        <v>特集生活、衣服「着ること」をめぐって</v>
      </c>
      <c r="W1925" s="51"/>
      <c r="X1925" s="88">
        <v>1915</v>
      </c>
      <c r="Y1925" s="65"/>
      <c r="Z1925" s="46"/>
    </row>
    <row r="1926" spans="1:26" ht="13.5" hidden="1" customHeight="1">
      <c r="A1926" s="29" t="str">
        <f t="shared" ca="1" si="307"/>
        <v>52</v>
      </c>
      <c r="B1926" s="32">
        <f t="shared" ca="1" si="308"/>
        <v>1986</v>
      </c>
      <c r="C1926" s="32">
        <f t="shared" ca="1" si="309"/>
        <v>10</v>
      </c>
      <c r="D1926" s="28">
        <v>3</v>
      </c>
      <c r="E1926" s="32">
        <f t="shared" ca="1" si="310"/>
        <v>805</v>
      </c>
      <c r="F1926" s="40" t="s">
        <v>1005</v>
      </c>
      <c r="G1926" s="40" t="s">
        <v>973</v>
      </c>
      <c r="H1926" s="40" t="s">
        <v>7729</v>
      </c>
      <c r="I1926" s="115" t="str">
        <f t="shared" ca="1" si="300"/>
        <v>.</v>
      </c>
      <c r="J1926" s="40" t="s">
        <v>7205</v>
      </c>
      <c r="K1926" s="40"/>
      <c r="L1926" s="43"/>
      <c r="M1926" s="40" t="s">
        <v>2303</v>
      </c>
      <c r="N1926" s="47"/>
      <c r="O1926" s="47"/>
      <c r="P1926" s="47"/>
      <c r="Q1926" s="40"/>
      <c r="R1926" s="40"/>
      <c r="S1926" s="48"/>
      <c r="T1926" s="48"/>
      <c r="U1926" s="31" t="str">
        <f t="shared" ca="1" si="311"/>
        <v>803</v>
      </c>
      <c r="V1926" s="45" t="str">
        <f t="shared" si="301"/>
        <v>特集生活生活と衣服および住居‐温熱生理学および時間生理学の立場から‐</v>
      </c>
      <c r="W1926" s="51"/>
      <c r="X1926" s="88">
        <v>1916</v>
      </c>
      <c r="Y1926" s="65"/>
      <c r="Z1926" s="46"/>
    </row>
    <row r="1927" spans="1:26" ht="13.5" hidden="1" customHeight="1">
      <c r="A1927" s="29" t="str">
        <f t="shared" ca="1" si="307"/>
        <v>52</v>
      </c>
      <c r="B1927" s="32">
        <f t="shared" ca="1" si="308"/>
        <v>1986</v>
      </c>
      <c r="C1927" s="32">
        <f t="shared" ca="1" si="309"/>
        <v>10</v>
      </c>
      <c r="D1927" s="28">
        <v>4</v>
      </c>
      <c r="E1927" s="32">
        <f t="shared" ca="1" si="310"/>
        <v>806</v>
      </c>
      <c r="F1927" s="40" t="s">
        <v>2776</v>
      </c>
      <c r="G1927" s="40" t="s">
        <v>2777</v>
      </c>
      <c r="H1927" s="43"/>
      <c r="I1927" s="115" t="str">
        <f t="shared" ca="1" si="300"/>
        <v>.</v>
      </c>
      <c r="J1927" s="40" t="s">
        <v>7205</v>
      </c>
      <c r="K1927" s="40"/>
      <c r="L1927" s="43" t="s">
        <v>2008</v>
      </c>
      <c r="M1927" s="40"/>
      <c r="N1927" s="47"/>
      <c r="O1927" s="47"/>
      <c r="P1927" s="47"/>
      <c r="Q1927" s="40"/>
      <c r="R1927" s="40"/>
      <c r="S1927" s="48"/>
      <c r="T1927" s="48"/>
      <c r="U1927" s="31" t="str">
        <f t="shared" ca="1" si="311"/>
        <v>803</v>
      </c>
      <c r="V1927" s="45" t="str">
        <f t="shared" si="301"/>
        <v>高齢者研究に思う</v>
      </c>
      <c r="W1927" s="51"/>
      <c r="X1927" s="88">
        <v>1917</v>
      </c>
      <c r="Y1927" s="65"/>
      <c r="Z1927" s="46"/>
    </row>
    <row r="1928" spans="1:26" ht="13.5" hidden="1" customHeight="1">
      <c r="A1928" s="29" t="str">
        <f t="shared" ca="1" si="307"/>
        <v>52</v>
      </c>
      <c r="B1928" s="32">
        <f t="shared" ca="1" si="308"/>
        <v>1986</v>
      </c>
      <c r="C1928" s="32">
        <f t="shared" ca="1" si="309"/>
        <v>10</v>
      </c>
      <c r="D1928" s="28">
        <v>5</v>
      </c>
      <c r="E1928" s="32">
        <f t="shared" ca="1" si="310"/>
        <v>807</v>
      </c>
      <c r="F1928" s="40" t="s">
        <v>7713</v>
      </c>
      <c r="G1928" s="40" t="s">
        <v>2778</v>
      </c>
      <c r="H1928" s="43" t="s">
        <v>7695</v>
      </c>
      <c r="I1928" s="115" t="str">
        <f t="shared" ca="1" si="300"/>
        <v>.</v>
      </c>
      <c r="J1928" s="40" t="s">
        <v>7205</v>
      </c>
      <c r="K1928" s="40"/>
      <c r="L1928" s="43" t="s">
        <v>810</v>
      </c>
      <c r="M1928" s="40"/>
      <c r="N1928" s="47"/>
      <c r="O1928" s="47"/>
      <c r="P1928" s="47"/>
      <c r="Q1928" s="40"/>
      <c r="R1928" s="40"/>
      <c r="S1928" s="48"/>
      <c r="T1928" s="48"/>
      <c r="U1928" s="31" t="str">
        <f t="shared" ca="1" si="311"/>
        <v>803</v>
      </c>
      <c r="V1928" s="45" t="str">
        <f t="shared" si="301"/>
        <v>運動、連載二本足歩行再履習（その2/2）</v>
      </c>
      <c r="W1928" s="51"/>
      <c r="X1928" s="88">
        <v>1918</v>
      </c>
      <c r="Y1928" s="65"/>
      <c r="Z1928" s="46"/>
    </row>
    <row r="1929" spans="1:26" ht="13.5" hidden="1" customHeight="1">
      <c r="A1929" s="29" t="str">
        <f t="shared" ca="1" si="307"/>
        <v>52</v>
      </c>
      <c r="B1929" s="32">
        <f t="shared" ca="1" si="308"/>
        <v>1986</v>
      </c>
      <c r="C1929" s="32">
        <f t="shared" ca="1" si="309"/>
        <v>10</v>
      </c>
      <c r="D1929" s="28">
        <v>6</v>
      </c>
      <c r="E1929" s="32">
        <f t="shared" ca="1" si="310"/>
        <v>808</v>
      </c>
      <c r="F1929" s="40" t="s">
        <v>1372</v>
      </c>
      <c r="G1929" s="40"/>
      <c r="H1929" s="43"/>
      <c r="I1929" s="115" t="str">
        <f t="shared" ca="1" si="300"/>
        <v>.</v>
      </c>
      <c r="J1929" s="40" t="s">
        <v>1700</v>
      </c>
      <c r="K1929" s="40" t="s">
        <v>7112</v>
      </c>
      <c r="L1929" s="43"/>
      <c r="M1929" s="40"/>
      <c r="N1929" s="47"/>
      <c r="O1929" s="47"/>
      <c r="P1929" s="47"/>
      <c r="Q1929" s="40"/>
      <c r="R1929" s="40"/>
      <c r="S1929" s="48"/>
      <c r="T1929" s="48"/>
      <c r="U1929" s="31" t="str">
        <f t="shared" ca="1" si="311"/>
        <v>803</v>
      </c>
      <c r="V1929" s="45" t="str">
        <f t="shared" si="301"/>
        <v>働態ミニ情報</v>
      </c>
      <c r="W1929" s="51"/>
      <c r="X1929" s="88">
        <v>1919</v>
      </c>
      <c r="Y1929" s="65"/>
      <c r="Z1929" s="46"/>
    </row>
    <row r="1930" spans="1:26" ht="13.5" hidden="1" customHeight="1">
      <c r="A1930" s="29" t="str">
        <f t="shared" ca="1" si="307"/>
        <v>52</v>
      </c>
      <c r="B1930" s="32">
        <f t="shared" ca="1" si="308"/>
        <v>1986</v>
      </c>
      <c r="C1930" s="32">
        <f t="shared" ca="1" si="309"/>
        <v>10</v>
      </c>
      <c r="D1930" s="28">
        <v>7</v>
      </c>
      <c r="E1930" s="32">
        <f t="shared" ca="1" si="310"/>
        <v>809</v>
      </c>
      <c r="F1930" s="28" t="str">
        <f>IF(RIGHT(L1930,1)=$W$24,"",M1930&amp;$W$25)&amp;J1930&amp;$W$22&amp;K1930&amp;IF(AND(LEN(N1930)&gt;0,LEN(N1930)&lt;4)," 第"&amp;N1930&amp;$W$21,N1930)&amp;$W$23&amp;O1930&amp;"/"&amp;P1930&amp;IF(RIGHT(L1930,1)=$W$24,"/"&amp;Q1930,"")&amp;"、"&amp;S1930&amp;"、"&amp;R1930&amp;IF(LEN(H1930)&gt;0,$W$27&amp;H1930,"")&amp;IF(RIGHT(L1930,1)=$W$24,"",$W$26)</f>
        <v>大会．全 第21回　1985/5/10-11、岡山大学医学部図書館講堂、岡山市</v>
      </c>
      <c r="G1930" s="40" t="s">
        <v>2093</v>
      </c>
      <c r="H1930" s="41" t="s">
        <v>2820</v>
      </c>
      <c r="I1930" s="115" t="str">
        <f t="shared" ca="1" si="300"/>
        <v>.</v>
      </c>
      <c r="J1930" s="40" t="s">
        <v>252</v>
      </c>
      <c r="K1930" s="40" t="s">
        <v>1194</v>
      </c>
      <c r="L1930" s="40" t="s">
        <v>6942</v>
      </c>
      <c r="M1930" s="40" t="s">
        <v>2742</v>
      </c>
      <c r="N1930" s="47">
        <v>21</v>
      </c>
      <c r="O1930" s="47">
        <v>1985</v>
      </c>
      <c r="P1930" s="47">
        <v>5</v>
      </c>
      <c r="Q1930" s="40" t="s">
        <v>2780</v>
      </c>
      <c r="R1930" s="40" t="s">
        <v>2781</v>
      </c>
      <c r="S1930" s="48" t="s">
        <v>2782</v>
      </c>
      <c r="T1930" s="48"/>
      <c r="U1930" s="31" t="str">
        <f t="shared" ca="1" si="311"/>
        <v>803</v>
      </c>
      <c r="V1930" s="45" t="str">
        <f t="shared" si="301"/>
        <v>大会．全 第21回　1985/5/10-11、岡山大学医学部図書館講堂、岡山市</v>
      </c>
      <c r="W1930" s="51"/>
      <c r="X1930" s="88">
        <v>1920</v>
      </c>
      <c r="Y1930" s="65"/>
      <c r="Z1930" s="46"/>
    </row>
    <row r="1931" spans="1:26" ht="13.5" hidden="1" customHeight="1">
      <c r="A1931" s="29" t="str">
        <f t="shared" ca="1" si="307"/>
        <v>52</v>
      </c>
      <c r="B1931" s="32">
        <f t="shared" ca="1" si="308"/>
        <v>1986</v>
      </c>
      <c r="C1931" s="32">
        <f t="shared" ca="1" si="309"/>
        <v>10</v>
      </c>
      <c r="D1931" s="28">
        <v>7</v>
      </c>
      <c r="E1931" s="32">
        <f t="shared" ca="1" si="310"/>
        <v>809</v>
      </c>
      <c r="F1931" s="28" t="str">
        <f>M1931&amp;"（"&amp;J1931&amp;$W$19&amp;K1931&amp;IF(LEN(N1931)&gt;0," 第"&amp;N1931&amp;$W$21,"")&amp;" "&amp;O1931&amp;"/"&amp;P1931&amp;$W$20&amp;S1931&amp;IF(LEN(H1931)&gt;0,$W$19&amp;H1931,"")&amp;"）"</f>
        <v>抄録（大会/全 第21回 1985/5、岡山大学医学部図書館講堂）</v>
      </c>
      <c r="G1931" s="40" t="s">
        <v>2779</v>
      </c>
      <c r="H1931" s="43"/>
      <c r="I1931" s="115" t="str">
        <f t="shared" ca="1" si="300"/>
        <v>.</v>
      </c>
      <c r="J1931" s="40" t="s">
        <v>252</v>
      </c>
      <c r="K1931" s="40" t="s">
        <v>1194</v>
      </c>
      <c r="L1931" s="40" t="s">
        <v>6939</v>
      </c>
      <c r="M1931" s="40" t="s">
        <v>1486</v>
      </c>
      <c r="N1931" s="47">
        <v>21</v>
      </c>
      <c r="O1931" s="47">
        <v>1985</v>
      </c>
      <c r="P1931" s="47">
        <v>5</v>
      </c>
      <c r="Q1931" s="40" t="s">
        <v>2780</v>
      </c>
      <c r="R1931" s="40" t="s">
        <v>2781</v>
      </c>
      <c r="S1931" s="48" t="s">
        <v>2782</v>
      </c>
      <c r="T1931" s="48"/>
      <c r="U1931" s="31" t="str">
        <f t="shared" ca="1" si="311"/>
        <v>803</v>
      </c>
      <c r="V1931" s="45" t="str">
        <f t="shared" si="301"/>
        <v>抄録（大会/全 第21回 1985/5、岡山大学医学部図書館講堂）</v>
      </c>
      <c r="W1931" s="51"/>
      <c r="X1931" s="88">
        <v>1921</v>
      </c>
      <c r="Y1931" s="65"/>
      <c r="Z1931" s="46"/>
    </row>
    <row r="1932" spans="1:26" s="13" customFormat="1" ht="13.5" hidden="1" customHeight="1">
      <c r="A1932" s="18">
        <v>52</v>
      </c>
      <c r="B1932" s="32">
        <f t="shared" ca="1" si="308"/>
        <v>1986</v>
      </c>
      <c r="C1932" s="32">
        <f t="shared" ca="1" si="309"/>
        <v>10</v>
      </c>
      <c r="D1932" s="18">
        <v>7</v>
      </c>
      <c r="E1932" s="15">
        <v>809</v>
      </c>
      <c r="F1932" s="19" t="s">
        <v>4282</v>
      </c>
      <c r="G1932" s="16" t="s">
        <v>4283</v>
      </c>
      <c r="H1932" s="17"/>
      <c r="I1932" s="115" t="str">
        <f t="shared" ref="I1932:I1995" ca="1" si="313">IF(OR($S$1,IF($N$2,OFFSET($O$2,0,ISERROR(FIND($F$2,OFFSET($G1932,0,$T$2)))+$S$2),0)+IF($N$3,OFFSET($O$3,0,ISERROR(FIND($F$3,OFFSET($G1932,0,$T$3)))+$S$3),0)+IF($N$4,OFFSET($O$4,0,ISERROR(FIND($F$4,OFFSET($G1932,0,$T$4)))+$S$4),0)+IF($N$5,OFFSET($O$5,0,ISERROR(FIND($F$5,OFFSET($G1932,0,$T$5)))+$S$5),0)+IF($N$6,OFFSET($O$6,0,ISERROR(FIND($F$6,OFFSET($G1932,0,$T$6)))+$S$6),0)+IF($N$7,OFFSET($O$7,0,ISERROR(FIND($F$7,OFFSET($G1932,0,$T$7)))+$S$7),0)+IF($N$8,OFFSET($O$8,0,ISERROR(FIND($F$8,OFFSET($G1932,0,$T$8)))+$S$8),0)&gt;$Y$1),$W$28,$W$29)</f>
        <v>.</v>
      </c>
      <c r="J1932" s="16" t="s">
        <v>2856</v>
      </c>
      <c r="K1932" s="16" t="s">
        <v>1194</v>
      </c>
      <c r="L1932" s="16" t="s">
        <v>2857</v>
      </c>
      <c r="M1932" s="16" t="s">
        <v>183</v>
      </c>
      <c r="N1932" s="15">
        <v>21</v>
      </c>
      <c r="O1932" s="15">
        <v>1986</v>
      </c>
      <c r="P1932" s="15">
        <v>5</v>
      </c>
      <c r="Q1932" s="16" t="s">
        <v>2780</v>
      </c>
      <c r="R1932" s="18" t="s">
        <v>2781</v>
      </c>
      <c r="S1932" s="54" t="s">
        <v>2782</v>
      </c>
      <c r="T1932" s="54"/>
      <c r="U1932" s="69">
        <v>803</v>
      </c>
      <c r="V1932" s="45" t="str">
        <f t="shared" si="301"/>
        <v>あるサービス産業における働態と問題点（2）</v>
      </c>
      <c r="W1932" s="70"/>
      <c r="X1932" s="88">
        <v>1922</v>
      </c>
      <c r="Y1932" s="66"/>
      <c r="Z1932" s="16"/>
    </row>
    <row r="1933" spans="1:26" s="13" customFormat="1" ht="13.5" hidden="1" customHeight="1">
      <c r="A1933" s="18">
        <v>52</v>
      </c>
      <c r="B1933" s="32">
        <f t="shared" ca="1" si="308"/>
        <v>1986</v>
      </c>
      <c r="C1933" s="32">
        <f t="shared" ca="1" si="309"/>
        <v>10</v>
      </c>
      <c r="D1933" s="18">
        <v>7</v>
      </c>
      <c r="E1933" s="15">
        <v>809</v>
      </c>
      <c r="F1933" s="19" t="s">
        <v>4284</v>
      </c>
      <c r="G1933" s="16" t="s">
        <v>4285</v>
      </c>
      <c r="H1933" s="17"/>
      <c r="I1933" s="115" t="str">
        <f t="shared" ca="1" si="313"/>
        <v>.</v>
      </c>
      <c r="J1933" s="16" t="s">
        <v>2856</v>
      </c>
      <c r="K1933" s="16" t="s">
        <v>1194</v>
      </c>
      <c r="L1933" s="16" t="s">
        <v>2857</v>
      </c>
      <c r="M1933" s="16" t="s">
        <v>183</v>
      </c>
      <c r="N1933" s="15">
        <v>21</v>
      </c>
      <c r="O1933" s="15">
        <v>1986</v>
      </c>
      <c r="P1933" s="15">
        <v>5</v>
      </c>
      <c r="Q1933" s="16" t="s">
        <v>2780</v>
      </c>
      <c r="R1933" s="18" t="s">
        <v>2781</v>
      </c>
      <c r="S1933" s="54" t="s">
        <v>2782</v>
      </c>
      <c r="T1933" s="54"/>
      <c r="U1933" s="69">
        <v>803</v>
      </c>
      <c r="V1933" s="45" t="str">
        <f t="shared" si="301"/>
        <v>パプア低地、ギデラ族において認められた体格の個体内変動と栄養の関係</v>
      </c>
      <c r="W1933" s="70"/>
      <c r="X1933" s="88">
        <v>1923</v>
      </c>
      <c r="Y1933" s="66"/>
      <c r="Z1933" s="16"/>
    </row>
    <row r="1934" spans="1:26" s="13" customFormat="1" ht="13.5" hidden="1" customHeight="1">
      <c r="A1934" s="18">
        <v>52</v>
      </c>
      <c r="B1934" s="32">
        <f t="shared" ca="1" si="308"/>
        <v>1986</v>
      </c>
      <c r="C1934" s="32">
        <f t="shared" ca="1" si="309"/>
        <v>10</v>
      </c>
      <c r="D1934" s="18">
        <v>7</v>
      </c>
      <c r="E1934" s="15">
        <v>809</v>
      </c>
      <c r="F1934" s="19" t="s">
        <v>4286</v>
      </c>
      <c r="G1934" s="16" t="s">
        <v>3920</v>
      </c>
      <c r="H1934" s="17"/>
      <c r="I1934" s="115" t="str">
        <f t="shared" ca="1" si="313"/>
        <v>.</v>
      </c>
      <c r="J1934" s="16" t="s">
        <v>2856</v>
      </c>
      <c r="K1934" s="16" t="s">
        <v>1194</v>
      </c>
      <c r="L1934" s="16" t="s">
        <v>2857</v>
      </c>
      <c r="M1934" s="16" t="s">
        <v>183</v>
      </c>
      <c r="N1934" s="15">
        <v>21</v>
      </c>
      <c r="O1934" s="15">
        <v>1986</v>
      </c>
      <c r="P1934" s="15">
        <v>5</v>
      </c>
      <c r="Q1934" s="16" t="s">
        <v>2780</v>
      </c>
      <c r="R1934" s="18" t="s">
        <v>2781</v>
      </c>
      <c r="S1934" s="54" t="s">
        <v>2782</v>
      </c>
      <c r="T1934" s="54"/>
      <c r="U1934" s="69">
        <v>803</v>
      </c>
      <c r="V1934" s="45" t="str">
        <f t="shared" si="301"/>
        <v>南極生活、業務、研究働態30年の変遷</v>
      </c>
      <c r="W1934" s="70"/>
      <c r="X1934" s="88">
        <v>1924</v>
      </c>
      <c r="Y1934" s="66"/>
      <c r="Z1934" s="16"/>
    </row>
    <row r="1935" spans="1:26" s="13" customFormat="1" ht="13.5" hidden="1" customHeight="1">
      <c r="A1935" s="18">
        <v>52</v>
      </c>
      <c r="B1935" s="32">
        <f t="shared" ca="1" si="308"/>
        <v>1986</v>
      </c>
      <c r="C1935" s="32">
        <f t="shared" ca="1" si="309"/>
        <v>10</v>
      </c>
      <c r="D1935" s="18">
        <v>7</v>
      </c>
      <c r="E1935" s="15">
        <v>809</v>
      </c>
      <c r="F1935" s="19" t="s">
        <v>4287</v>
      </c>
      <c r="G1935" s="16" t="s">
        <v>4288</v>
      </c>
      <c r="H1935" s="17"/>
      <c r="I1935" s="115" t="str">
        <f t="shared" ca="1" si="313"/>
        <v>.</v>
      </c>
      <c r="J1935" s="16" t="s">
        <v>2856</v>
      </c>
      <c r="K1935" s="16" t="s">
        <v>1194</v>
      </c>
      <c r="L1935" s="16" t="s">
        <v>2857</v>
      </c>
      <c r="M1935" s="16" t="s">
        <v>183</v>
      </c>
      <c r="N1935" s="15">
        <v>21</v>
      </c>
      <c r="O1935" s="15">
        <v>1986</v>
      </c>
      <c r="P1935" s="15">
        <v>5</v>
      </c>
      <c r="Q1935" s="16" t="s">
        <v>2780</v>
      </c>
      <c r="R1935" s="18" t="s">
        <v>2781</v>
      </c>
      <c r="S1935" s="54" t="s">
        <v>2782</v>
      </c>
      <c r="T1935" s="54"/>
      <c r="U1935" s="69">
        <v>803</v>
      </c>
      <c r="V1935" s="45" t="str">
        <f t="shared" si="301"/>
        <v>インドネシア・スンダ農村婦人の毎日の移動量：集落外活動の頻度と時間</v>
      </c>
      <c r="W1935" s="70"/>
      <c r="X1935" s="88">
        <v>1925</v>
      </c>
      <c r="Y1935" s="66"/>
      <c r="Z1935" s="16"/>
    </row>
    <row r="1936" spans="1:26" s="13" customFormat="1" ht="13.5" hidden="1" customHeight="1">
      <c r="A1936" s="18">
        <v>52</v>
      </c>
      <c r="B1936" s="32">
        <f t="shared" ca="1" si="308"/>
        <v>1986</v>
      </c>
      <c r="C1936" s="32">
        <f t="shared" ca="1" si="309"/>
        <v>10</v>
      </c>
      <c r="D1936" s="18">
        <v>8</v>
      </c>
      <c r="E1936" s="15">
        <v>810</v>
      </c>
      <c r="F1936" s="19" t="s">
        <v>4289</v>
      </c>
      <c r="G1936" s="16" t="s">
        <v>4290</v>
      </c>
      <c r="H1936" s="17"/>
      <c r="I1936" s="115" t="str">
        <f t="shared" ca="1" si="313"/>
        <v>.</v>
      </c>
      <c r="J1936" s="16" t="s">
        <v>2856</v>
      </c>
      <c r="K1936" s="16" t="s">
        <v>1194</v>
      </c>
      <c r="L1936" s="16" t="s">
        <v>2857</v>
      </c>
      <c r="M1936" s="16" t="s">
        <v>183</v>
      </c>
      <c r="N1936" s="15">
        <v>21</v>
      </c>
      <c r="O1936" s="15">
        <v>1986</v>
      </c>
      <c r="P1936" s="15">
        <v>5</v>
      </c>
      <c r="Q1936" s="16" t="s">
        <v>2780</v>
      </c>
      <c r="R1936" s="18" t="s">
        <v>2781</v>
      </c>
      <c r="S1936" s="54" t="s">
        <v>2782</v>
      </c>
      <c r="T1936" s="54"/>
      <c r="U1936" s="69">
        <v>803</v>
      </c>
      <c r="V1936" s="45" t="str">
        <f t="shared" si="301"/>
        <v>高齢者の日常生活動作制限と生活実態との関連について</v>
      </c>
      <c r="W1936" s="70"/>
      <c r="X1936" s="88">
        <v>1926</v>
      </c>
      <c r="Y1936" s="66"/>
      <c r="Z1936" s="16"/>
    </row>
    <row r="1937" spans="1:26" s="13" customFormat="1" ht="13.5" hidden="1" customHeight="1">
      <c r="A1937" s="18">
        <v>52</v>
      </c>
      <c r="B1937" s="32">
        <f t="shared" ca="1" si="308"/>
        <v>1986</v>
      </c>
      <c r="C1937" s="32">
        <f t="shared" ca="1" si="309"/>
        <v>10</v>
      </c>
      <c r="D1937" s="18">
        <v>8</v>
      </c>
      <c r="E1937" s="15">
        <v>810</v>
      </c>
      <c r="F1937" s="19" t="s">
        <v>4291</v>
      </c>
      <c r="G1937" s="16" t="s">
        <v>4292</v>
      </c>
      <c r="H1937" s="17"/>
      <c r="I1937" s="115" t="str">
        <f t="shared" ca="1" si="313"/>
        <v>.</v>
      </c>
      <c r="J1937" s="16" t="s">
        <v>2856</v>
      </c>
      <c r="K1937" s="16" t="s">
        <v>1194</v>
      </c>
      <c r="L1937" s="16" t="s">
        <v>2857</v>
      </c>
      <c r="M1937" s="16" t="s">
        <v>183</v>
      </c>
      <c r="N1937" s="15">
        <v>21</v>
      </c>
      <c r="O1937" s="15">
        <v>1986</v>
      </c>
      <c r="P1937" s="15">
        <v>5</v>
      </c>
      <c r="Q1937" s="16" t="s">
        <v>2780</v>
      </c>
      <c r="R1937" s="18" t="s">
        <v>2781</v>
      </c>
      <c r="S1937" s="54" t="s">
        <v>2782</v>
      </c>
      <c r="T1937" s="54"/>
      <c r="U1937" s="69">
        <v>803</v>
      </c>
      <c r="V1937" s="45" t="str">
        <f t="shared" si="301"/>
        <v>漁業従事者の引退年齢：長崎県斑島の事例</v>
      </c>
      <c r="W1937" s="70"/>
      <c r="X1937" s="88">
        <v>1927</v>
      </c>
      <c r="Y1937" s="66"/>
      <c r="Z1937" s="16"/>
    </row>
    <row r="1938" spans="1:26" s="13" customFormat="1" ht="13.5" hidden="1" customHeight="1">
      <c r="A1938" s="18">
        <v>52</v>
      </c>
      <c r="B1938" s="32">
        <f t="shared" ca="1" si="308"/>
        <v>1986</v>
      </c>
      <c r="C1938" s="32">
        <f t="shared" ca="1" si="309"/>
        <v>10</v>
      </c>
      <c r="D1938" s="18">
        <v>8</v>
      </c>
      <c r="E1938" s="15">
        <v>810</v>
      </c>
      <c r="F1938" s="19" t="s">
        <v>4293</v>
      </c>
      <c r="G1938" s="16" t="s">
        <v>4294</v>
      </c>
      <c r="H1938" s="17"/>
      <c r="I1938" s="115" t="str">
        <f t="shared" ca="1" si="313"/>
        <v>.</v>
      </c>
      <c r="J1938" s="16" t="s">
        <v>2856</v>
      </c>
      <c r="K1938" s="16" t="s">
        <v>1194</v>
      </c>
      <c r="L1938" s="16" t="s">
        <v>2857</v>
      </c>
      <c r="M1938" s="16" t="s">
        <v>183</v>
      </c>
      <c r="N1938" s="15">
        <v>21</v>
      </c>
      <c r="O1938" s="15">
        <v>1986</v>
      </c>
      <c r="P1938" s="15">
        <v>5</v>
      </c>
      <c r="Q1938" s="16" t="s">
        <v>2780</v>
      </c>
      <c r="R1938" s="18" t="s">
        <v>2781</v>
      </c>
      <c r="S1938" s="54" t="s">
        <v>2782</v>
      </c>
      <c r="T1938" s="54"/>
      <c r="U1938" s="69">
        <v>803</v>
      </c>
      <c r="V1938" s="45" t="str">
        <f t="shared" si="301"/>
        <v>睡眠障害と尿中アドレナリンとの関係</v>
      </c>
      <c r="W1938" s="70"/>
      <c r="X1938" s="88">
        <v>1928</v>
      </c>
      <c r="Y1938" s="66"/>
      <c r="Z1938" s="16"/>
    </row>
    <row r="1939" spans="1:26" s="13" customFormat="1" ht="13.5" hidden="1" customHeight="1">
      <c r="A1939" s="18">
        <v>52</v>
      </c>
      <c r="B1939" s="32">
        <f t="shared" ca="1" si="308"/>
        <v>1986</v>
      </c>
      <c r="C1939" s="32">
        <f t="shared" ca="1" si="309"/>
        <v>10</v>
      </c>
      <c r="D1939" s="18">
        <v>8</v>
      </c>
      <c r="E1939" s="15">
        <v>810</v>
      </c>
      <c r="F1939" s="19" t="s">
        <v>4295</v>
      </c>
      <c r="G1939" s="16" t="s">
        <v>4296</v>
      </c>
      <c r="H1939" s="17"/>
      <c r="I1939" s="115" t="str">
        <f t="shared" ca="1" si="313"/>
        <v>.</v>
      </c>
      <c r="J1939" s="16" t="s">
        <v>2856</v>
      </c>
      <c r="K1939" s="16" t="s">
        <v>1194</v>
      </c>
      <c r="L1939" s="16" t="s">
        <v>2857</v>
      </c>
      <c r="M1939" s="16" t="s">
        <v>183</v>
      </c>
      <c r="N1939" s="15">
        <v>21</v>
      </c>
      <c r="O1939" s="15">
        <v>1986</v>
      </c>
      <c r="P1939" s="15">
        <v>5</v>
      </c>
      <c r="Q1939" s="16" t="s">
        <v>2780</v>
      </c>
      <c r="R1939" s="18" t="s">
        <v>2781</v>
      </c>
      <c r="S1939" s="54" t="s">
        <v>2782</v>
      </c>
      <c r="T1939" s="54"/>
      <c r="U1939" s="69">
        <v>803</v>
      </c>
      <c r="V1939" s="45" t="str">
        <f t="shared" si="301"/>
        <v>体温の日周リズムの季節変動 −予報−</v>
      </c>
      <c r="W1939" s="70"/>
      <c r="X1939" s="88">
        <v>1929</v>
      </c>
      <c r="Y1939" s="66"/>
      <c r="Z1939" s="16"/>
    </row>
    <row r="1940" spans="1:26" s="13" customFormat="1" ht="13.5" hidden="1" customHeight="1">
      <c r="A1940" s="18">
        <v>52</v>
      </c>
      <c r="B1940" s="32">
        <f t="shared" ca="1" si="308"/>
        <v>1986</v>
      </c>
      <c r="C1940" s="32">
        <f t="shared" ca="1" si="309"/>
        <v>10</v>
      </c>
      <c r="D1940" s="18">
        <v>8</v>
      </c>
      <c r="E1940" s="15">
        <v>810</v>
      </c>
      <c r="F1940" s="19" t="s">
        <v>4297</v>
      </c>
      <c r="G1940" s="16" t="s">
        <v>4298</v>
      </c>
      <c r="H1940" s="17"/>
      <c r="I1940" s="115" t="str">
        <f t="shared" ca="1" si="313"/>
        <v>.</v>
      </c>
      <c r="J1940" s="16" t="s">
        <v>2856</v>
      </c>
      <c r="K1940" s="16" t="s">
        <v>1194</v>
      </c>
      <c r="L1940" s="16" t="s">
        <v>2857</v>
      </c>
      <c r="M1940" s="16" t="s">
        <v>183</v>
      </c>
      <c r="N1940" s="15">
        <v>21</v>
      </c>
      <c r="O1940" s="15">
        <v>1986</v>
      </c>
      <c r="P1940" s="15">
        <v>5</v>
      </c>
      <c r="Q1940" s="16" t="s">
        <v>2780</v>
      </c>
      <c r="R1940" s="18" t="s">
        <v>2781</v>
      </c>
      <c r="S1940" s="54" t="s">
        <v>2782</v>
      </c>
      <c r="T1940" s="54"/>
      <c r="U1940" s="69">
        <v>803</v>
      </c>
      <c r="V1940" s="45" t="str">
        <f t="shared" si="301"/>
        <v>労働者が残業をする要因の分析</v>
      </c>
      <c r="W1940" s="70"/>
      <c r="X1940" s="88">
        <v>1930</v>
      </c>
      <c r="Y1940" s="66"/>
      <c r="Z1940" s="16"/>
    </row>
    <row r="1941" spans="1:26" s="13" customFormat="1" ht="13.5" hidden="1" customHeight="1">
      <c r="A1941" s="18">
        <v>52</v>
      </c>
      <c r="B1941" s="32">
        <f t="shared" ca="1" si="308"/>
        <v>1986</v>
      </c>
      <c r="C1941" s="32">
        <f t="shared" ca="1" si="309"/>
        <v>10</v>
      </c>
      <c r="D1941" s="18">
        <v>9</v>
      </c>
      <c r="E1941" s="15">
        <v>811</v>
      </c>
      <c r="F1941" s="19" t="s">
        <v>4299</v>
      </c>
      <c r="G1941" s="16" t="s">
        <v>4300</v>
      </c>
      <c r="H1941" s="17"/>
      <c r="I1941" s="115" t="str">
        <f t="shared" ca="1" si="313"/>
        <v>.</v>
      </c>
      <c r="J1941" s="16" t="s">
        <v>2856</v>
      </c>
      <c r="K1941" s="16" t="s">
        <v>1194</v>
      </c>
      <c r="L1941" s="16" t="s">
        <v>2857</v>
      </c>
      <c r="M1941" s="16" t="s">
        <v>183</v>
      </c>
      <c r="N1941" s="15">
        <v>21</v>
      </c>
      <c r="O1941" s="15">
        <v>1986</v>
      </c>
      <c r="P1941" s="15">
        <v>5</v>
      </c>
      <c r="Q1941" s="16" t="s">
        <v>2780</v>
      </c>
      <c r="R1941" s="18" t="s">
        <v>2781</v>
      </c>
      <c r="S1941" s="54" t="s">
        <v>2782</v>
      </c>
      <c r="T1941" s="54"/>
      <c r="U1941" s="69">
        <v>803</v>
      </c>
      <c r="V1941" s="45" t="str">
        <f t="shared" si="301"/>
        <v>タクシー運転手における一連続作業時間と運転中断の要因</v>
      </c>
      <c r="W1941" s="70"/>
      <c r="X1941" s="88">
        <v>1931</v>
      </c>
      <c r="Y1941" s="66"/>
      <c r="Z1941" s="16"/>
    </row>
    <row r="1942" spans="1:26" s="13" customFormat="1" ht="13.5" hidden="1" customHeight="1">
      <c r="A1942" s="18">
        <v>52</v>
      </c>
      <c r="B1942" s="32">
        <f t="shared" ca="1" si="308"/>
        <v>1986</v>
      </c>
      <c r="C1942" s="32">
        <f t="shared" ca="1" si="309"/>
        <v>10</v>
      </c>
      <c r="D1942" s="18">
        <v>9</v>
      </c>
      <c r="E1942" s="15">
        <v>811</v>
      </c>
      <c r="F1942" s="19" t="s">
        <v>4301</v>
      </c>
      <c r="G1942" s="16" t="s">
        <v>4302</v>
      </c>
      <c r="H1942" s="17"/>
      <c r="I1942" s="115" t="str">
        <f t="shared" ca="1" si="313"/>
        <v>.</v>
      </c>
      <c r="J1942" s="16" t="s">
        <v>2856</v>
      </c>
      <c r="K1942" s="16" t="s">
        <v>1194</v>
      </c>
      <c r="L1942" s="16" t="s">
        <v>2857</v>
      </c>
      <c r="M1942" s="16" t="s">
        <v>183</v>
      </c>
      <c r="N1942" s="15">
        <v>21</v>
      </c>
      <c r="O1942" s="15">
        <v>1986</v>
      </c>
      <c r="P1942" s="15">
        <v>5</v>
      </c>
      <c r="Q1942" s="16" t="s">
        <v>2780</v>
      </c>
      <c r="R1942" s="18" t="s">
        <v>2781</v>
      </c>
      <c r="S1942" s="54" t="s">
        <v>2782</v>
      </c>
      <c r="T1942" s="54"/>
      <c r="U1942" s="69">
        <v>803</v>
      </c>
      <c r="V1942" s="45" t="str">
        <f t="shared" si="301"/>
        <v>東南アジアの中小工場にみる自主作業改善の事例</v>
      </c>
      <c r="W1942" s="70"/>
      <c r="X1942" s="88">
        <v>1932</v>
      </c>
      <c r="Y1942" s="66"/>
      <c r="Z1942" s="16"/>
    </row>
    <row r="1943" spans="1:26" s="13" customFormat="1" ht="13.5" hidden="1" customHeight="1">
      <c r="A1943" s="18">
        <v>52</v>
      </c>
      <c r="B1943" s="32">
        <f t="shared" ca="1" si="308"/>
        <v>1986</v>
      </c>
      <c r="C1943" s="32">
        <f t="shared" ca="1" si="309"/>
        <v>10</v>
      </c>
      <c r="D1943" s="18">
        <v>9</v>
      </c>
      <c r="E1943" s="15">
        <v>811</v>
      </c>
      <c r="F1943" s="19" t="s">
        <v>2858</v>
      </c>
      <c r="G1943" s="16" t="s">
        <v>3660</v>
      </c>
      <c r="H1943" s="17"/>
      <c r="I1943" s="115" t="str">
        <f t="shared" ca="1" si="313"/>
        <v>.</v>
      </c>
      <c r="J1943" s="16" t="s">
        <v>2856</v>
      </c>
      <c r="K1943" s="16" t="s">
        <v>1194</v>
      </c>
      <c r="L1943" s="16" t="s">
        <v>2857</v>
      </c>
      <c r="M1943" s="16" t="s">
        <v>7078</v>
      </c>
      <c r="N1943" s="15">
        <v>21</v>
      </c>
      <c r="O1943" s="15">
        <v>1986</v>
      </c>
      <c r="P1943" s="15">
        <v>5</v>
      </c>
      <c r="Q1943" s="16" t="s">
        <v>2780</v>
      </c>
      <c r="R1943" s="18" t="s">
        <v>2781</v>
      </c>
      <c r="S1943" s="54" t="s">
        <v>2782</v>
      </c>
      <c r="T1943" s="54"/>
      <c r="U1943" s="69">
        <v>803</v>
      </c>
      <c r="V1943" s="45" t="str">
        <f t="shared" si="301"/>
        <v>[概要]司会のまとめ</v>
      </c>
      <c r="W1943" s="70"/>
      <c r="X1943" s="88">
        <v>1933</v>
      </c>
      <c r="Y1943" s="66"/>
      <c r="Z1943" s="16"/>
    </row>
    <row r="1944" spans="1:26" s="13" customFormat="1" ht="13.5" hidden="1" customHeight="1">
      <c r="A1944" s="18">
        <v>52</v>
      </c>
      <c r="B1944" s="32">
        <f t="shared" ca="1" si="308"/>
        <v>1986</v>
      </c>
      <c r="C1944" s="32">
        <f t="shared" ca="1" si="309"/>
        <v>10</v>
      </c>
      <c r="D1944" s="18">
        <v>10</v>
      </c>
      <c r="E1944" s="15">
        <v>812</v>
      </c>
      <c r="F1944" s="19" t="s">
        <v>4303</v>
      </c>
      <c r="G1944" s="16" t="s">
        <v>4304</v>
      </c>
      <c r="H1944" s="17"/>
      <c r="I1944" s="115" t="str">
        <f t="shared" ca="1" si="313"/>
        <v>.</v>
      </c>
      <c r="J1944" s="16" t="s">
        <v>2856</v>
      </c>
      <c r="K1944" s="16" t="s">
        <v>1194</v>
      </c>
      <c r="L1944" s="16" t="s">
        <v>2857</v>
      </c>
      <c r="M1944" s="16" t="s">
        <v>183</v>
      </c>
      <c r="N1944" s="15">
        <v>21</v>
      </c>
      <c r="O1944" s="15">
        <v>1986</v>
      </c>
      <c r="P1944" s="15">
        <v>5</v>
      </c>
      <c r="Q1944" s="16" t="s">
        <v>2780</v>
      </c>
      <c r="R1944" s="18" t="s">
        <v>2781</v>
      </c>
      <c r="S1944" s="54" t="s">
        <v>2782</v>
      </c>
      <c r="T1944" s="54"/>
      <c r="U1944" s="69">
        <v>803</v>
      </c>
      <c r="V1944" s="45" t="str">
        <f t="shared" si="301"/>
        <v>女子マラソンランナーの生理的特性 −増田明美選手を中心に−</v>
      </c>
      <c r="W1944" s="70"/>
      <c r="X1944" s="88">
        <v>1934</v>
      </c>
      <c r="Y1944" s="66"/>
      <c r="Z1944" s="16"/>
    </row>
    <row r="1945" spans="1:26" s="13" customFormat="1" ht="13.5" hidden="1" customHeight="1">
      <c r="A1945" s="18">
        <v>52</v>
      </c>
      <c r="B1945" s="32">
        <f t="shared" ref="B1945:B1961" ca="1" si="314">IF(LEN($J1945)&gt;0,IF($J1945="●",N1945,OFFSET(B1945,IF(LEN(OFFSET(B1945,-1,0))&gt;=1,-1,-2),0)),"")</f>
        <v>1986</v>
      </c>
      <c r="C1945" s="32">
        <f t="shared" ref="C1945:C1961" ca="1" si="315">IF(LEN($J1945)&gt;0,IF($J1945="●",O1945,OFFSET(C1945,IF(LEN(OFFSET(C1945,-1,0))&gt;=1,-1,-2),0)),"")</f>
        <v>10</v>
      </c>
      <c r="D1945" s="18">
        <v>10</v>
      </c>
      <c r="E1945" s="15">
        <v>812</v>
      </c>
      <c r="F1945" s="19" t="s">
        <v>4305</v>
      </c>
      <c r="G1945" s="16" t="s">
        <v>4306</v>
      </c>
      <c r="H1945" s="17"/>
      <c r="I1945" s="115" t="str">
        <f t="shared" ca="1" si="313"/>
        <v>.</v>
      </c>
      <c r="J1945" s="16" t="s">
        <v>2856</v>
      </c>
      <c r="K1945" s="16" t="s">
        <v>1194</v>
      </c>
      <c r="L1945" s="16" t="s">
        <v>2857</v>
      </c>
      <c r="M1945" s="16" t="s">
        <v>183</v>
      </c>
      <c r="N1945" s="15">
        <v>21</v>
      </c>
      <c r="O1945" s="15">
        <v>1986</v>
      </c>
      <c r="P1945" s="15">
        <v>5</v>
      </c>
      <c r="Q1945" s="16" t="s">
        <v>2780</v>
      </c>
      <c r="R1945" s="18" t="s">
        <v>2781</v>
      </c>
      <c r="S1945" s="54" t="s">
        <v>2782</v>
      </c>
      <c r="T1945" s="54"/>
      <c r="U1945" s="69">
        <v>803</v>
      </c>
      <c r="V1945" s="45" t="str">
        <f t="shared" si="301"/>
        <v>1時間直立姿勢保持にみられる重心動揺の特徴</v>
      </c>
      <c r="W1945" s="70"/>
      <c r="X1945" s="88">
        <v>1935</v>
      </c>
      <c r="Y1945" s="66"/>
      <c r="Z1945" s="16"/>
    </row>
    <row r="1946" spans="1:26" s="13" customFormat="1" ht="13.5" hidden="1" customHeight="1">
      <c r="A1946" s="18">
        <v>52</v>
      </c>
      <c r="B1946" s="32">
        <f t="shared" ca="1" si="314"/>
        <v>1986</v>
      </c>
      <c r="C1946" s="32">
        <f t="shared" ca="1" si="315"/>
        <v>10</v>
      </c>
      <c r="D1946" s="18">
        <v>10</v>
      </c>
      <c r="E1946" s="15">
        <v>812</v>
      </c>
      <c r="F1946" s="19" t="s">
        <v>4307</v>
      </c>
      <c r="G1946" s="16" t="s">
        <v>4212</v>
      </c>
      <c r="H1946" s="17"/>
      <c r="I1946" s="115" t="str">
        <f t="shared" ca="1" si="313"/>
        <v>.</v>
      </c>
      <c r="J1946" s="16" t="s">
        <v>2856</v>
      </c>
      <c r="K1946" s="16" t="s">
        <v>1194</v>
      </c>
      <c r="L1946" s="16" t="s">
        <v>2857</v>
      </c>
      <c r="M1946" s="16" t="s">
        <v>183</v>
      </c>
      <c r="N1946" s="15">
        <v>21</v>
      </c>
      <c r="O1946" s="15">
        <v>1986</v>
      </c>
      <c r="P1946" s="15">
        <v>5</v>
      </c>
      <c r="Q1946" s="16" t="s">
        <v>2780</v>
      </c>
      <c r="R1946" s="18" t="s">
        <v>2781</v>
      </c>
      <c r="S1946" s="54" t="s">
        <v>2782</v>
      </c>
      <c r="T1946" s="54"/>
      <c r="U1946" s="69">
        <v>803</v>
      </c>
      <c r="V1946" s="45" t="str">
        <f t="shared" si="301"/>
        <v>小学生の足の成長 −計測項目間の相関を中心に−</v>
      </c>
      <c r="W1946" s="70"/>
      <c r="X1946" s="88">
        <v>1936</v>
      </c>
      <c r="Y1946" s="66"/>
      <c r="Z1946" s="16"/>
    </row>
    <row r="1947" spans="1:26" s="13" customFormat="1" ht="13.5" hidden="1" customHeight="1">
      <c r="A1947" s="18">
        <v>52</v>
      </c>
      <c r="B1947" s="32">
        <f t="shared" ca="1" si="314"/>
        <v>1986</v>
      </c>
      <c r="C1947" s="32">
        <f t="shared" ca="1" si="315"/>
        <v>10</v>
      </c>
      <c r="D1947" s="18">
        <v>10</v>
      </c>
      <c r="E1947" s="15">
        <v>812</v>
      </c>
      <c r="F1947" s="19" t="s">
        <v>4308</v>
      </c>
      <c r="G1947" s="16" t="s">
        <v>4309</v>
      </c>
      <c r="H1947" s="17"/>
      <c r="I1947" s="115" t="str">
        <f t="shared" ca="1" si="313"/>
        <v>.</v>
      </c>
      <c r="J1947" s="16" t="s">
        <v>2856</v>
      </c>
      <c r="K1947" s="16" t="s">
        <v>1194</v>
      </c>
      <c r="L1947" s="16" t="s">
        <v>2857</v>
      </c>
      <c r="M1947" s="16" t="s">
        <v>183</v>
      </c>
      <c r="N1947" s="15">
        <v>21</v>
      </c>
      <c r="O1947" s="15">
        <v>1986</v>
      </c>
      <c r="P1947" s="15">
        <v>5</v>
      </c>
      <c r="Q1947" s="16" t="s">
        <v>2780</v>
      </c>
      <c r="R1947" s="18" t="s">
        <v>2781</v>
      </c>
      <c r="S1947" s="54" t="s">
        <v>2782</v>
      </c>
      <c r="T1947" s="54"/>
      <c r="U1947" s="69">
        <v>803</v>
      </c>
      <c r="V1947" s="45" t="str">
        <f t="shared" ref="V1947:V2009" si="316">$H1947&amp;$F1947</f>
        <v>日本人の正常歩行の標準的下肢筋電図</v>
      </c>
      <c r="W1947" s="70"/>
      <c r="X1947" s="88">
        <v>1937</v>
      </c>
      <c r="Y1947" s="66"/>
      <c r="Z1947" s="16"/>
    </row>
    <row r="1948" spans="1:26" s="13" customFormat="1" ht="13.5" hidden="1" customHeight="1">
      <c r="A1948" s="18">
        <v>52</v>
      </c>
      <c r="B1948" s="32">
        <f t="shared" ca="1" si="314"/>
        <v>1986</v>
      </c>
      <c r="C1948" s="32">
        <f t="shared" ca="1" si="315"/>
        <v>10</v>
      </c>
      <c r="D1948" s="18">
        <v>10</v>
      </c>
      <c r="E1948" s="15">
        <v>812</v>
      </c>
      <c r="F1948" s="19" t="s">
        <v>4310</v>
      </c>
      <c r="G1948" s="16" t="s">
        <v>4311</v>
      </c>
      <c r="H1948" s="17"/>
      <c r="I1948" s="115" t="str">
        <f t="shared" ca="1" si="313"/>
        <v>.</v>
      </c>
      <c r="J1948" s="16" t="s">
        <v>2856</v>
      </c>
      <c r="K1948" s="16" t="s">
        <v>1194</v>
      </c>
      <c r="L1948" s="16" t="s">
        <v>2857</v>
      </c>
      <c r="M1948" s="16" t="s">
        <v>183</v>
      </c>
      <c r="N1948" s="15">
        <v>21</v>
      </c>
      <c r="O1948" s="15">
        <v>1986</v>
      </c>
      <c r="P1948" s="15">
        <v>5</v>
      </c>
      <c r="Q1948" s="16" t="s">
        <v>2780</v>
      </c>
      <c r="R1948" s="18" t="s">
        <v>2781</v>
      </c>
      <c r="S1948" s="54" t="s">
        <v>2782</v>
      </c>
      <c r="T1948" s="54"/>
      <c r="U1948" s="69">
        <v>803</v>
      </c>
      <c r="V1948" s="45" t="str">
        <f t="shared" si="316"/>
        <v>新生児原始歩行の筋電図学的研究</v>
      </c>
      <c r="W1948" s="70"/>
      <c r="X1948" s="88">
        <v>1938</v>
      </c>
      <c r="Y1948" s="66"/>
      <c r="Z1948" s="16"/>
    </row>
    <row r="1949" spans="1:26" s="13" customFormat="1" ht="13.5" hidden="1" customHeight="1">
      <c r="A1949" s="18">
        <v>52</v>
      </c>
      <c r="B1949" s="32">
        <f t="shared" ca="1" si="314"/>
        <v>1986</v>
      </c>
      <c r="C1949" s="32">
        <f t="shared" ca="1" si="315"/>
        <v>10</v>
      </c>
      <c r="D1949" s="18">
        <v>11</v>
      </c>
      <c r="E1949" s="15">
        <v>813</v>
      </c>
      <c r="F1949" s="19" t="s">
        <v>4312</v>
      </c>
      <c r="G1949" s="16" t="s">
        <v>4313</v>
      </c>
      <c r="H1949" s="17"/>
      <c r="I1949" s="115" t="str">
        <f t="shared" ca="1" si="313"/>
        <v>.</v>
      </c>
      <c r="J1949" s="16" t="s">
        <v>2856</v>
      </c>
      <c r="K1949" s="16" t="s">
        <v>1194</v>
      </c>
      <c r="L1949" s="16" t="s">
        <v>2857</v>
      </c>
      <c r="M1949" s="16" t="s">
        <v>183</v>
      </c>
      <c r="N1949" s="15">
        <v>21</v>
      </c>
      <c r="O1949" s="15">
        <v>1986</v>
      </c>
      <c r="P1949" s="15">
        <v>5</v>
      </c>
      <c r="Q1949" s="16" t="s">
        <v>2780</v>
      </c>
      <c r="R1949" s="18" t="s">
        <v>2781</v>
      </c>
      <c r="S1949" s="54" t="s">
        <v>2782</v>
      </c>
      <c r="T1949" s="54"/>
      <c r="U1949" s="69">
        <v>803</v>
      </c>
      <c r="V1949" s="45" t="str">
        <f t="shared" si="316"/>
        <v>動作・筋電図からみた歩容の加齢的変化</v>
      </c>
      <c r="W1949" s="70"/>
      <c r="X1949" s="88">
        <v>1939</v>
      </c>
      <c r="Y1949" s="66"/>
      <c r="Z1949" s="16"/>
    </row>
    <row r="1950" spans="1:26" s="13" customFormat="1" ht="13.5" hidden="1" customHeight="1">
      <c r="A1950" s="18">
        <v>52</v>
      </c>
      <c r="B1950" s="32">
        <f t="shared" ca="1" si="314"/>
        <v>1986</v>
      </c>
      <c r="C1950" s="32">
        <f t="shared" ca="1" si="315"/>
        <v>10</v>
      </c>
      <c r="D1950" s="18">
        <v>11</v>
      </c>
      <c r="E1950" s="15">
        <v>813</v>
      </c>
      <c r="F1950" s="19" t="s">
        <v>2858</v>
      </c>
      <c r="G1950" s="16" t="s">
        <v>4208</v>
      </c>
      <c r="H1950" s="17"/>
      <c r="I1950" s="115" t="str">
        <f t="shared" ca="1" si="313"/>
        <v>.</v>
      </c>
      <c r="J1950" s="16" t="s">
        <v>2856</v>
      </c>
      <c r="K1950" s="16" t="s">
        <v>1194</v>
      </c>
      <c r="L1950" s="16" t="s">
        <v>2857</v>
      </c>
      <c r="M1950" s="16" t="s">
        <v>7078</v>
      </c>
      <c r="N1950" s="15">
        <v>21</v>
      </c>
      <c r="O1950" s="15">
        <v>1986</v>
      </c>
      <c r="P1950" s="15">
        <v>5</v>
      </c>
      <c r="Q1950" s="16" t="s">
        <v>2780</v>
      </c>
      <c r="R1950" s="18" t="s">
        <v>2781</v>
      </c>
      <c r="S1950" s="54" t="s">
        <v>2782</v>
      </c>
      <c r="T1950" s="54"/>
      <c r="U1950" s="69">
        <v>803</v>
      </c>
      <c r="V1950" s="45" t="str">
        <f t="shared" si="316"/>
        <v>[概要]司会のまとめ</v>
      </c>
      <c r="W1950" s="70"/>
      <c r="X1950" s="88">
        <v>1940</v>
      </c>
      <c r="Y1950" s="66"/>
      <c r="Z1950" s="16"/>
    </row>
    <row r="1951" spans="1:26" s="13" customFormat="1" ht="13.5" hidden="1" customHeight="1">
      <c r="A1951" s="18">
        <v>52</v>
      </c>
      <c r="B1951" s="32">
        <f t="shared" ca="1" si="314"/>
        <v>1986</v>
      </c>
      <c r="C1951" s="32">
        <f t="shared" ca="1" si="315"/>
        <v>10</v>
      </c>
      <c r="D1951" s="18">
        <v>12</v>
      </c>
      <c r="E1951" s="15">
        <v>814</v>
      </c>
      <c r="F1951" s="19" t="s">
        <v>4314</v>
      </c>
      <c r="G1951" s="16" t="s">
        <v>4315</v>
      </c>
      <c r="H1951" s="17"/>
      <c r="I1951" s="115" t="str">
        <f t="shared" ca="1" si="313"/>
        <v>.</v>
      </c>
      <c r="J1951" s="16" t="s">
        <v>2856</v>
      </c>
      <c r="K1951" s="16" t="s">
        <v>1194</v>
      </c>
      <c r="L1951" s="16" t="s">
        <v>2857</v>
      </c>
      <c r="M1951" s="16" t="s">
        <v>183</v>
      </c>
      <c r="N1951" s="15">
        <v>21</v>
      </c>
      <c r="O1951" s="15">
        <v>1986</v>
      </c>
      <c r="P1951" s="15">
        <v>5</v>
      </c>
      <c r="Q1951" s="16" t="s">
        <v>2780</v>
      </c>
      <c r="R1951" s="18" t="s">
        <v>2781</v>
      </c>
      <c r="S1951" s="54" t="s">
        <v>2782</v>
      </c>
      <c r="T1951" s="54"/>
      <c r="U1951" s="69">
        <v>803</v>
      </c>
      <c r="V1951" s="45" t="str">
        <f t="shared" si="316"/>
        <v>寒冷作業における一連続暴露について</v>
      </c>
      <c r="W1951" s="70"/>
      <c r="X1951" s="88">
        <v>1941</v>
      </c>
      <c r="Y1951" s="66"/>
      <c r="Z1951" s="16"/>
    </row>
    <row r="1952" spans="1:26" s="13" customFormat="1" ht="13.5" hidden="1" customHeight="1">
      <c r="A1952" s="18">
        <v>52</v>
      </c>
      <c r="B1952" s="32">
        <f t="shared" ca="1" si="314"/>
        <v>1986</v>
      </c>
      <c r="C1952" s="32">
        <f t="shared" ca="1" si="315"/>
        <v>10</v>
      </c>
      <c r="D1952" s="18">
        <v>12</v>
      </c>
      <c r="E1952" s="15">
        <v>814</v>
      </c>
      <c r="F1952" s="19" t="s">
        <v>4316</v>
      </c>
      <c r="G1952" s="16" t="s">
        <v>4317</v>
      </c>
      <c r="H1952" s="17"/>
      <c r="I1952" s="115" t="str">
        <f t="shared" ca="1" si="313"/>
        <v>.</v>
      </c>
      <c r="J1952" s="16" t="s">
        <v>2856</v>
      </c>
      <c r="K1952" s="16" t="s">
        <v>1194</v>
      </c>
      <c r="L1952" s="16" t="s">
        <v>2857</v>
      </c>
      <c r="M1952" s="16" t="s">
        <v>183</v>
      </c>
      <c r="N1952" s="15">
        <v>21</v>
      </c>
      <c r="O1952" s="15">
        <v>1986</v>
      </c>
      <c r="P1952" s="15">
        <v>5</v>
      </c>
      <c r="Q1952" s="16" t="s">
        <v>2780</v>
      </c>
      <c r="R1952" s="18" t="s">
        <v>2781</v>
      </c>
      <c r="S1952" s="54" t="s">
        <v>2782</v>
      </c>
      <c r="T1952" s="54"/>
      <c r="U1952" s="69">
        <v>803</v>
      </c>
      <c r="V1952" s="45" t="str">
        <f t="shared" si="316"/>
        <v>流れ作業の労働と負担軽減のための調査事例</v>
      </c>
      <c r="W1952" s="70"/>
      <c r="X1952" s="88">
        <v>1942</v>
      </c>
      <c r="Y1952" s="66"/>
      <c r="Z1952" s="16"/>
    </row>
    <row r="1953" spans="1:26" s="13" customFormat="1" ht="13.5" hidden="1" customHeight="1">
      <c r="A1953" s="18">
        <v>52</v>
      </c>
      <c r="B1953" s="32">
        <f t="shared" ca="1" si="314"/>
        <v>1986</v>
      </c>
      <c r="C1953" s="32">
        <f t="shared" ca="1" si="315"/>
        <v>10</v>
      </c>
      <c r="D1953" s="18">
        <v>12</v>
      </c>
      <c r="E1953" s="15">
        <v>814</v>
      </c>
      <c r="F1953" s="19" t="s">
        <v>4318</v>
      </c>
      <c r="G1953" s="16" t="s">
        <v>4319</v>
      </c>
      <c r="H1953" s="17"/>
      <c r="I1953" s="115" t="str">
        <f t="shared" ca="1" si="313"/>
        <v>.</v>
      </c>
      <c r="J1953" s="16" t="s">
        <v>2856</v>
      </c>
      <c r="K1953" s="16" t="s">
        <v>1194</v>
      </c>
      <c r="L1953" s="16" t="s">
        <v>2857</v>
      </c>
      <c r="M1953" s="16" t="s">
        <v>183</v>
      </c>
      <c r="N1953" s="15">
        <v>21</v>
      </c>
      <c r="O1953" s="15">
        <v>1986</v>
      </c>
      <c r="P1953" s="15">
        <v>5</v>
      </c>
      <c r="Q1953" s="16" t="s">
        <v>2780</v>
      </c>
      <c r="R1953" s="18" t="s">
        <v>2781</v>
      </c>
      <c r="S1953" s="54" t="s">
        <v>2782</v>
      </c>
      <c r="T1953" s="54"/>
      <c r="U1953" s="69">
        <v>803</v>
      </c>
      <c r="V1953" s="45" t="str">
        <f t="shared" si="316"/>
        <v>立位作業における椅子利用の効果について</v>
      </c>
      <c r="W1953" s="70"/>
      <c r="X1953" s="88">
        <v>1943</v>
      </c>
      <c r="Y1953" s="66"/>
      <c r="Z1953" s="16"/>
    </row>
    <row r="1954" spans="1:26" s="13" customFormat="1" ht="13.5" hidden="1" customHeight="1">
      <c r="A1954" s="18">
        <v>52</v>
      </c>
      <c r="B1954" s="32">
        <f t="shared" ca="1" si="314"/>
        <v>1986</v>
      </c>
      <c r="C1954" s="32">
        <f t="shared" ca="1" si="315"/>
        <v>10</v>
      </c>
      <c r="D1954" s="18">
        <v>12</v>
      </c>
      <c r="E1954" s="15">
        <v>814</v>
      </c>
      <c r="F1954" s="19" t="s">
        <v>4320</v>
      </c>
      <c r="G1954" s="16" t="s">
        <v>4321</v>
      </c>
      <c r="H1954" s="17"/>
      <c r="I1954" s="115" t="str">
        <f t="shared" ca="1" si="313"/>
        <v>.</v>
      </c>
      <c r="J1954" s="16" t="s">
        <v>2856</v>
      </c>
      <c r="K1954" s="16" t="s">
        <v>1194</v>
      </c>
      <c r="L1954" s="16" t="s">
        <v>2857</v>
      </c>
      <c r="M1954" s="16" t="s">
        <v>183</v>
      </c>
      <c r="N1954" s="15">
        <v>21</v>
      </c>
      <c r="O1954" s="15">
        <v>1986</v>
      </c>
      <c r="P1954" s="15">
        <v>5</v>
      </c>
      <c r="Q1954" s="16" t="s">
        <v>2780</v>
      </c>
      <c r="R1954" s="18" t="s">
        <v>2781</v>
      </c>
      <c r="S1954" s="54" t="s">
        <v>2782</v>
      </c>
      <c r="T1954" s="54"/>
      <c r="U1954" s="69">
        <v>803</v>
      </c>
      <c r="V1954" s="45" t="str">
        <f t="shared" si="316"/>
        <v>情報処理サービスに従事するVDT作業者の健康問題</v>
      </c>
      <c r="W1954" s="70"/>
      <c r="X1954" s="88">
        <v>1944</v>
      </c>
      <c r="Y1954" s="66"/>
      <c r="Z1954" s="16"/>
    </row>
    <row r="1955" spans="1:26" s="13" customFormat="1" ht="13.5" hidden="1" customHeight="1">
      <c r="A1955" s="18">
        <v>52</v>
      </c>
      <c r="B1955" s="32">
        <f t="shared" ca="1" si="314"/>
        <v>1986</v>
      </c>
      <c r="C1955" s="32">
        <f t="shared" ca="1" si="315"/>
        <v>10</v>
      </c>
      <c r="D1955" s="18">
        <v>13</v>
      </c>
      <c r="E1955" s="15">
        <v>815</v>
      </c>
      <c r="F1955" s="19" t="s">
        <v>4322</v>
      </c>
      <c r="G1955" s="16" t="s">
        <v>4323</v>
      </c>
      <c r="H1955" s="17"/>
      <c r="I1955" s="115" t="str">
        <f t="shared" ca="1" si="313"/>
        <v>.</v>
      </c>
      <c r="J1955" s="16" t="s">
        <v>2856</v>
      </c>
      <c r="K1955" s="16" t="s">
        <v>1194</v>
      </c>
      <c r="L1955" s="16" t="s">
        <v>2857</v>
      </c>
      <c r="M1955" s="16" t="s">
        <v>183</v>
      </c>
      <c r="N1955" s="15">
        <v>21</v>
      </c>
      <c r="O1955" s="15">
        <v>1986</v>
      </c>
      <c r="P1955" s="15">
        <v>5</v>
      </c>
      <c r="Q1955" s="16" t="s">
        <v>2780</v>
      </c>
      <c r="R1955" s="18" t="s">
        <v>2781</v>
      </c>
      <c r="S1955" s="54" t="s">
        <v>2782</v>
      </c>
      <c r="T1955" s="54"/>
      <c r="U1955" s="69">
        <v>803</v>
      </c>
      <c r="V1955" s="45" t="str">
        <f t="shared" si="316"/>
        <v>作業側の任意交替を認めた上肢前方水平保持作業における表面筋電図の変化</v>
      </c>
      <c r="W1955" s="70"/>
      <c r="X1955" s="88">
        <v>1945</v>
      </c>
      <c r="Y1955" s="66"/>
      <c r="Z1955" s="16"/>
    </row>
    <row r="1956" spans="1:26" s="13" customFormat="1" ht="13.5" hidden="1" customHeight="1">
      <c r="A1956" s="18">
        <v>52</v>
      </c>
      <c r="B1956" s="32">
        <f t="shared" ca="1" si="314"/>
        <v>1986</v>
      </c>
      <c r="C1956" s="32">
        <f t="shared" ca="1" si="315"/>
        <v>10</v>
      </c>
      <c r="D1956" s="18">
        <v>13</v>
      </c>
      <c r="E1956" s="15">
        <v>815</v>
      </c>
      <c r="F1956" s="19" t="s">
        <v>4324</v>
      </c>
      <c r="G1956" s="16" t="s">
        <v>4325</v>
      </c>
      <c r="H1956" s="17"/>
      <c r="I1956" s="115" t="str">
        <f t="shared" ca="1" si="313"/>
        <v>.</v>
      </c>
      <c r="J1956" s="16" t="s">
        <v>2856</v>
      </c>
      <c r="K1956" s="16" t="s">
        <v>1194</v>
      </c>
      <c r="L1956" s="16" t="s">
        <v>2857</v>
      </c>
      <c r="M1956" s="16" t="s">
        <v>183</v>
      </c>
      <c r="N1956" s="15">
        <v>21</v>
      </c>
      <c r="O1956" s="15">
        <v>1986</v>
      </c>
      <c r="P1956" s="15">
        <v>5</v>
      </c>
      <c r="Q1956" s="16" t="s">
        <v>2780</v>
      </c>
      <c r="R1956" s="18" t="s">
        <v>2781</v>
      </c>
      <c r="S1956" s="54" t="s">
        <v>2782</v>
      </c>
      <c r="T1956" s="54"/>
      <c r="U1956" s="69">
        <v>803</v>
      </c>
      <c r="V1956" s="45" t="str">
        <f t="shared" si="316"/>
        <v>歩行の動作筋電図学的評価の試み −足関節筋について−</v>
      </c>
      <c r="W1956" s="70"/>
      <c r="X1956" s="88">
        <v>1946</v>
      </c>
      <c r="Y1956" s="66"/>
      <c r="Z1956" s="16"/>
    </row>
    <row r="1957" spans="1:26" s="13" customFormat="1" ht="13.5" hidden="1" customHeight="1">
      <c r="A1957" s="18">
        <v>52</v>
      </c>
      <c r="B1957" s="32">
        <f t="shared" ca="1" si="314"/>
        <v>1986</v>
      </c>
      <c r="C1957" s="32">
        <f t="shared" ca="1" si="315"/>
        <v>10</v>
      </c>
      <c r="D1957" s="18">
        <v>13</v>
      </c>
      <c r="E1957" s="15">
        <v>815</v>
      </c>
      <c r="F1957" s="19" t="s">
        <v>4326</v>
      </c>
      <c r="G1957" s="16" t="s">
        <v>4327</v>
      </c>
      <c r="H1957" s="17"/>
      <c r="I1957" s="115" t="str">
        <f t="shared" ca="1" si="313"/>
        <v>.</v>
      </c>
      <c r="J1957" s="16" t="s">
        <v>2856</v>
      </c>
      <c r="K1957" s="16" t="s">
        <v>1194</v>
      </c>
      <c r="L1957" s="16" t="s">
        <v>2857</v>
      </c>
      <c r="M1957" s="16" t="s">
        <v>183</v>
      </c>
      <c r="N1957" s="15">
        <v>21</v>
      </c>
      <c r="O1957" s="15">
        <v>1986</v>
      </c>
      <c r="P1957" s="15">
        <v>5</v>
      </c>
      <c r="Q1957" s="16" t="s">
        <v>2780</v>
      </c>
      <c r="R1957" s="18" t="s">
        <v>2781</v>
      </c>
      <c r="S1957" s="54" t="s">
        <v>2782</v>
      </c>
      <c r="T1957" s="54"/>
      <c r="U1957" s="69">
        <v>803</v>
      </c>
      <c r="V1957" s="45" t="str">
        <f t="shared" si="316"/>
        <v>筋電図バイオフィードバック法による英語子音の発音矯正</v>
      </c>
      <c r="W1957" s="70"/>
      <c r="X1957" s="88">
        <v>1947</v>
      </c>
      <c r="Y1957" s="66"/>
      <c r="Z1957" s="16"/>
    </row>
    <row r="1958" spans="1:26" s="13" customFormat="1" ht="13.5" hidden="1" customHeight="1">
      <c r="A1958" s="18">
        <v>52</v>
      </c>
      <c r="B1958" s="32">
        <f t="shared" ca="1" si="314"/>
        <v>1986</v>
      </c>
      <c r="C1958" s="32">
        <f t="shared" ca="1" si="315"/>
        <v>10</v>
      </c>
      <c r="D1958" s="18">
        <v>13</v>
      </c>
      <c r="E1958" s="15">
        <v>815</v>
      </c>
      <c r="F1958" s="19" t="s">
        <v>4328</v>
      </c>
      <c r="G1958" s="16" t="s">
        <v>4329</v>
      </c>
      <c r="H1958" s="17"/>
      <c r="I1958" s="115" t="str">
        <f t="shared" ca="1" si="313"/>
        <v>.</v>
      </c>
      <c r="J1958" s="16" t="s">
        <v>2856</v>
      </c>
      <c r="K1958" s="16" t="s">
        <v>1194</v>
      </c>
      <c r="L1958" s="16" t="s">
        <v>2857</v>
      </c>
      <c r="M1958" s="16" t="s">
        <v>183</v>
      </c>
      <c r="N1958" s="15">
        <v>21</v>
      </c>
      <c r="O1958" s="15">
        <v>1986</v>
      </c>
      <c r="P1958" s="15">
        <v>5</v>
      </c>
      <c r="Q1958" s="16" t="s">
        <v>2780</v>
      </c>
      <c r="R1958" s="18" t="s">
        <v>2781</v>
      </c>
      <c r="S1958" s="54" t="s">
        <v>2782</v>
      </c>
      <c r="T1958" s="54"/>
      <c r="U1958" s="69">
        <v>803</v>
      </c>
      <c r="V1958" s="45" t="str">
        <f t="shared" si="316"/>
        <v>カヌー競技における筋電図バイオフィードバック法の適用</v>
      </c>
      <c r="W1958" s="70"/>
      <c r="X1958" s="88">
        <v>1948</v>
      </c>
      <c r="Y1958" s="66"/>
      <c r="Z1958" s="16"/>
    </row>
    <row r="1959" spans="1:26" s="13" customFormat="1" ht="13.5" hidden="1" customHeight="1">
      <c r="A1959" s="18">
        <v>52</v>
      </c>
      <c r="B1959" s="32">
        <f t="shared" ca="1" si="314"/>
        <v>1986</v>
      </c>
      <c r="C1959" s="32">
        <f t="shared" ca="1" si="315"/>
        <v>10</v>
      </c>
      <c r="D1959" s="18">
        <v>13</v>
      </c>
      <c r="E1959" s="15">
        <v>815</v>
      </c>
      <c r="F1959" s="19" t="s">
        <v>2858</v>
      </c>
      <c r="G1959" s="16" t="s">
        <v>3323</v>
      </c>
      <c r="H1959" s="17"/>
      <c r="I1959" s="115" t="str">
        <f t="shared" ca="1" si="313"/>
        <v>.</v>
      </c>
      <c r="J1959" s="16" t="s">
        <v>2856</v>
      </c>
      <c r="K1959" s="16" t="s">
        <v>1194</v>
      </c>
      <c r="L1959" s="16" t="s">
        <v>2857</v>
      </c>
      <c r="M1959" s="16" t="s">
        <v>7078</v>
      </c>
      <c r="N1959" s="15">
        <v>21</v>
      </c>
      <c r="O1959" s="15">
        <v>1986</v>
      </c>
      <c r="P1959" s="15">
        <v>5</v>
      </c>
      <c r="Q1959" s="16" t="s">
        <v>2780</v>
      </c>
      <c r="R1959" s="18" t="s">
        <v>2781</v>
      </c>
      <c r="S1959" s="54" t="s">
        <v>2782</v>
      </c>
      <c r="T1959" s="54"/>
      <c r="U1959" s="69">
        <v>803</v>
      </c>
      <c r="V1959" s="45" t="str">
        <f t="shared" si="316"/>
        <v>[概要]司会のまとめ</v>
      </c>
      <c r="W1959" s="70"/>
      <c r="X1959" s="88">
        <v>1949</v>
      </c>
      <c r="Y1959" s="66"/>
      <c r="Z1959" s="16"/>
    </row>
    <row r="1960" spans="1:26" s="12" customFormat="1" ht="13.5" hidden="1" customHeight="1">
      <c r="A1960" s="18">
        <v>52</v>
      </c>
      <c r="B1960" s="32">
        <f t="shared" ca="1" si="314"/>
        <v>1986</v>
      </c>
      <c r="C1960" s="32">
        <f t="shared" ca="1" si="315"/>
        <v>10</v>
      </c>
      <c r="D1960" s="18">
        <v>14</v>
      </c>
      <c r="E1960" s="15">
        <v>816</v>
      </c>
      <c r="F1960" s="19" t="s">
        <v>2783</v>
      </c>
      <c r="G1960" s="16" t="s">
        <v>4330</v>
      </c>
      <c r="H1960" s="17" t="s">
        <v>2783</v>
      </c>
      <c r="I1960" s="115" t="str">
        <f t="shared" ca="1" si="313"/>
        <v>.</v>
      </c>
      <c r="J1960" s="21" t="s">
        <v>4016</v>
      </c>
      <c r="K1960" s="16" t="s">
        <v>1194</v>
      </c>
      <c r="L1960" s="16" t="s">
        <v>2918</v>
      </c>
      <c r="M1960" s="16" t="s">
        <v>183</v>
      </c>
      <c r="N1960" s="15">
        <v>21</v>
      </c>
      <c r="O1960" s="15">
        <v>1986</v>
      </c>
      <c r="P1960" s="15">
        <v>5</v>
      </c>
      <c r="Q1960" s="16" t="s">
        <v>2780</v>
      </c>
      <c r="R1960" s="18" t="s">
        <v>2781</v>
      </c>
      <c r="S1960" s="54" t="s">
        <v>2782</v>
      </c>
      <c r="T1960" s="54"/>
      <c r="U1960" s="69">
        <v>803</v>
      </c>
      <c r="V1960" s="45" t="str">
        <f t="shared" si="316"/>
        <v>女性と労働女性と労働</v>
      </c>
      <c r="W1960" s="70"/>
      <c r="X1960" s="88">
        <v>1950</v>
      </c>
      <c r="Y1960" s="66"/>
      <c r="Z1960" s="16"/>
    </row>
    <row r="1961" spans="1:26" s="12" customFormat="1" ht="13.5" hidden="1" customHeight="1">
      <c r="A1961" s="18">
        <v>52</v>
      </c>
      <c r="B1961" s="32">
        <f t="shared" ca="1" si="314"/>
        <v>1986</v>
      </c>
      <c r="C1961" s="32">
        <f t="shared" ca="1" si="315"/>
        <v>10</v>
      </c>
      <c r="D1961" s="18">
        <v>14</v>
      </c>
      <c r="E1961" s="15">
        <v>816</v>
      </c>
      <c r="F1961" s="19" t="s">
        <v>2784</v>
      </c>
      <c r="G1961" s="16" t="s">
        <v>4331</v>
      </c>
      <c r="H1961" s="17" t="s">
        <v>2783</v>
      </c>
      <c r="I1961" s="115" t="str">
        <f t="shared" ca="1" si="313"/>
        <v>.</v>
      </c>
      <c r="J1961" s="21" t="s">
        <v>4016</v>
      </c>
      <c r="K1961" s="16" t="s">
        <v>1194</v>
      </c>
      <c r="L1961" s="16" t="s">
        <v>2918</v>
      </c>
      <c r="M1961" s="16" t="s">
        <v>183</v>
      </c>
      <c r="N1961" s="15">
        <v>21</v>
      </c>
      <c r="O1961" s="15">
        <v>1986</v>
      </c>
      <c r="P1961" s="15">
        <v>5</v>
      </c>
      <c r="Q1961" s="16" t="s">
        <v>2780</v>
      </c>
      <c r="R1961" s="18" t="s">
        <v>2781</v>
      </c>
      <c r="S1961" s="54" t="s">
        <v>2782</v>
      </c>
      <c r="T1961" s="54"/>
      <c r="U1961" s="69">
        <v>803</v>
      </c>
      <c r="V1961" s="45" t="str">
        <f t="shared" si="316"/>
        <v>女性と労働再生産と労働</v>
      </c>
      <c r="W1961" s="70"/>
      <c r="X1961" s="88">
        <v>1951</v>
      </c>
      <c r="Y1961" s="66"/>
      <c r="Z1961" s="16"/>
    </row>
    <row r="1962" spans="1:26" s="12" customFormat="1" ht="13.5" hidden="1" customHeight="1">
      <c r="A1962" s="18">
        <v>52</v>
      </c>
      <c r="B1962" s="15">
        <v>1986</v>
      </c>
      <c r="C1962" s="15">
        <v>10</v>
      </c>
      <c r="D1962" s="18">
        <v>14</v>
      </c>
      <c r="E1962" s="15">
        <v>816</v>
      </c>
      <c r="F1962" s="19" t="s">
        <v>2785</v>
      </c>
      <c r="G1962" s="16" t="s">
        <v>4333</v>
      </c>
      <c r="H1962" s="17" t="s">
        <v>2783</v>
      </c>
      <c r="I1962" s="115" t="str">
        <f t="shared" ca="1" si="313"/>
        <v>.</v>
      </c>
      <c r="J1962" s="21" t="s">
        <v>4332</v>
      </c>
      <c r="K1962" s="16" t="s">
        <v>1194</v>
      </c>
      <c r="L1962" s="16" t="s">
        <v>2918</v>
      </c>
      <c r="M1962" s="16" t="s">
        <v>183</v>
      </c>
      <c r="N1962" s="15">
        <v>21</v>
      </c>
      <c r="O1962" s="15">
        <v>1986</v>
      </c>
      <c r="P1962" s="15">
        <v>5</v>
      </c>
      <c r="Q1962" s="16" t="s">
        <v>2780</v>
      </c>
      <c r="R1962" s="18" t="s">
        <v>2781</v>
      </c>
      <c r="S1962" s="54" t="s">
        <v>2782</v>
      </c>
      <c r="T1962" s="54"/>
      <c r="U1962" s="69">
        <v>803</v>
      </c>
      <c r="V1962" s="45" t="str">
        <f t="shared" si="316"/>
        <v>女性と労働生理機能の性差</v>
      </c>
      <c r="W1962" s="70"/>
      <c r="X1962" s="88">
        <v>1952</v>
      </c>
      <c r="Y1962" s="66"/>
      <c r="Z1962" s="16"/>
    </row>
    <row r="1963" spans="1:26" s="12" customFormat="1" ht="13.5" hidden="1" customHeight="1">
      <c r="A1963" s="18">
        <v>52</v>
      </c>
      <c r="B1963" s="15">
        <v>1986</v>
      </c>
      <c r="C1963" s="15">
        <v>10</v>
      </c>
      <c r="D1963" s="18">
        <v>14</v>
      </c>
      <c r="E1963" s="15">
        <v>816</v>
      </c>
      <c r="F1963" s="19" t="s">
        <v>2786</v>
      </c>
      <c r="G1963" s="16" t="s">
        <v>4335</v>
      </c>
      <c r="H1963" s="17" t="s">
        <v>2783</v>
      </c>
      <c r="I1963" s="115" t="str">
        <f t="shared" ca="1" si="313"/>
        <v>.</v>
      </c>
      <c r="J1963" s="21" t="s">
        <v>4334</v>
      </c>
      <c r="K1963" s="16" t="s">
        <v>1194</v>
      </c>
      <c r="L1963" s="16" t="s">
        <v>2918</v>
      </c>
      <c r="M1963" s="16" t="s">
        <v>183</v>
      </c>
      <c r="N1963" s="15">
        <v>21</v>
      </c>
      <c r="O1963" s="15">
        <v>1986</v>
      </c>
      <c r="P1963" s="15">
        <v>5</v>
      </c>
      <c r="Q1963" s="16" t="s">
        <v>2780</v>
      </c>
      <c r="R1963" s="18" t="s">
        <v>2781</v>
      </c>
      <c r="S1963" s="54" t="s">
        <v>2782</v>
      </c>
      <c r="T1963" s="54"/>
      <c r="U1963" s="69">
        <v>803</v>
      </c>
      <c r="V1963" s="45" t="str">
        <f t="shared" si="316"/>
        <v>女性と労働女性と家事労働</v>
      </c>
      <c r="W1963" s="70"/>
      <c r="X1963" s="88">
        <v>1953</v>
      </c>
      <c r="Y1963" s="66"/>
      <c r="Z1963" s="16"/>
    </row>
    <row r="1964" spans="1:26" s="12" customFormat="1" ht="13.5" hidden="1" customHeight="1">
      <c r="A1964" s="18">
        <v>52</v>
      </c>
      <c r="B1964" s="15">
        <v>1986</v>
      </c>
      <c r="C1964" s="15">
        <v>10</v>
      </c>
      <c r="D1964" s="18">
        <v>15</v>
      </c>
      <c r="E1964" s="15">
        <v>817</v>
      </c>
      <c r="F1964" s="19" t="s">
        <v>2787</v>
      </c>
      <c r="G1964" s="16" t="s">
        <v>4336</v>
      </c>
      <c r="H1964" s="17" t="s">
        <v>2783</v>
      </c>
      <c r="I1964" s="115" t="str">
        <f t="shared" ca="1" si="313"/>
        <v>.</v>
      </c>
      <c r="J1964" s="21" t="s">
        <v>2917</v>
      </c>
      <c r="K1964" s="16" t="s">
        <v>1194</v>
      </c>
      <c r="L1964" s="16" t="s">
        <v>2918</v>
      </c>
      <c r="M1964" s="16" t="s">
        <v>183</v>
      </c>
      <c r="N1964" s="15">
        <v>21</v>
      </c>
      <c r="O1964" s="15">
        <v>1986</v>
      </c>
      <c r="P1964" s="15">
        <v>5</v>
      </c>
      <c r="Q1964" s="16" t="s">
        <v>2780</v>
      </c>
      <c r="R1964" s="18" t="s">
        <v>2781</v>
      </c>
      <c r="S1964" s="54" t="s">
        <v>2782</v>
      </c>
      <c r="T1964" s="54"/>
      <c r="U1964" s="69">
        <v>803</v>
      </c>
      <c r="V1964" s="45" t="str">
        <f t="shared" si="316"/>
        <v>女性と労働女性労働と職場改善</v>
      </c>
      <c r="W1964" s="70"/>
      <c r="X1964" s="88">
        <v>1954</v>
      </c>
      <c r="Y1964" s="66"/>
      <c r="Z1964" s="16"/>
    </row>
    <row r="1965" spans="1:26" s="12" customFormat="1" ht="13.5" hidden="1" customHeight="1">
      <c r="A1965" s="18">
        <v>52</v>
      </c>
      <c r="B1965" s="15">
        <v>1986</v>
      </c>
      <c r="C1965" s="15">
        <v>10</v>
      </c>
      <c r="D1965" s="18">
        <v>15</v>
      </c>
      <c r="E1965" s="15">
        <v>817</v>
      </c>
      <c r="F1965" s="19" t="s">
        <v>2788</v>
      </c>
      <c r="G1965" s="16" t="s">
        <v>4337</v>
      </c>
      <c r="H1965" s="17" t="s">
        <v>2783</v>
      </c>
      <c r="I1965" s="115" t="str">
        <f t="shared" ca="1" si="313"/>
        <v>.</v>
      </c>
      <c r="J1965" s="21" t="s">
        <v>4334</v>
      </c>
      <c r="K1965" s="16" t="s">
        <v>1194</v>
      </c>
      <c r="L1965" s="16" t="s">
        <v>2918</v>
      </c>
      <c r="M1965" s="16" t="s">
        <v>183</v>
      </c>
      <c r="N1965" s="15">
        <v>21</v>
      </c>
      <c r="O1965" s="15">
        <v>1986</v>
      </c>
      <c r="P1965" s="15">
        <v>5</v>
      </c>
      <c r="Q1965" s="16" t="s">
        <v>2780</v>
      </c>
      <c r="R1965" s="18" t="s">
        <v>2781</v>
      </c>
      <c r="S1965" s="54" t="s">
        <v>2782</v>
      </c>
      <c r="T1965" s="54"/>
      <c r="U1965" s="69">
        <v>803</v>
      </c>
      <c r="V1965" s="45" t="str">
        <f t="shared" si="316"/>
        <v>女性と労働女性労働者保護法規の今日的意義</v>
      </c>
      <c r="W1965" s="70"/>
      <c r="X1965" s="88">
        <v>1955</v>
      </c>
      <c r="Y1965" s="66"/>
      <c r="Z1965" s="16"/>
    </row>
    <row r="1966" spans="1:26" s="12" customFormat="1" ht="13.5" hidden="1" customHeight="1">
      <c r="A1966" s="18">
        <v>52</v>
      </c>
      <c r="B1966" s="15">
        <v>1986</v>
      </c>
      <c r="C1966" s="15">
        <v>10</v>
      </c>
      <c r="D1966" s="18">
        <v>15</v>
      </c>
      <c r="E1966" s="15">
        <v>817</v>
      </c>
      <c r="F1966" s="18" t="s">
        <v>7025</v>
      </c>
      <c r="G1966" s="16" t="s">
        <v>4338</v>
      </c>
      <c r="H1966" s="17"/>
      <c r="I1966" s="115" t="str">
        <f t="shared" ca="1" si="313"/>
        <v>.</v>
      </c>
      <c r="J1966" s="21" t="s">
        <v>4334</v>
      </c>
      <c r="K1966" s="16" t="s">
        <v>1194</v>
      </c>
      <c r="L1966" s="16" t="s">
        <v>7004</v>
      </c>
      <c r="M1966" s="16" t="s">
        <v>7078</v>
      </c>
      <c r="N1966" s="15">
        <v>21</v>
      </c>
      <c r="O1966" s="15">
        <v>1986</v>
      </c>
      <c r="P1966" s="15">
        <v>5</v>
      </c>
      <c r="Q1966" s="16" t="s">
        <v>2780</v>
      </c>
      <c r="R1966" s="18" t="s">
        <v>2781</v>
      </c>
      <c r="S1966" s="54" t="s">
        <v>2782</v>
      </c>
      <c r="T1966" s="54"/>
      <c r="U1966" s="69">
        <v>803</v>
      </c>
      <c r="V1966" s="45" t="str">
        <f t="shared" si="316"/>
        <v>女性と労働：司会のまとめ</v>
      </c>
      <c r="W1966" s="70"/>
      <c r="X1966" s="88">
        <v>1956</v>
      </c>
      <c r="Y1966" s="66"/>
      <c r="Z1966" s="16"/>
    </row>
    <row r="1967" spans="1:26" s="13" customFormat="1" ht="13.5" hidden="1" customHeight="1">
      <c r="A1967" s="18">
        <v>52</v>
      </c>
      <c r="B1967" s="15">
        <v>1986</v>
      </c>
      <c r="C1967" s="15">
        <v>10</v>
      </c>
      <c r="D1967" s="18">
        <v>16</v>
      </c>
      <c r="E1967" s="15">
        <v>818</v>
      </c>
      <c r="F1967" s="19" t="s">
        <v>4339</v>
      </c>
      <c r="G1967" s="16" t="s">
        <v>4340</v>
      </c>
      <c r="H1967" s="17" t="s">
        <v>7083</v>
      </c>
      <c r="I1967" s="115" t="str">
        <f t="shared" ca="1" si="313"/>
        <v>.</v>
      </c>
      <c r="J1967" s="16" t="s">
        <v>1487</v>
      </c>
      <c r="K1967" s="16" t="s">
        <v>1194</v>
      </c>
      <c r="L1967" s="16" t="s">
        <v>7079</v>
      </c>
      <c r="M1967" s="16" t="s">
        <v>1302</v>
      </c>
      <c r="N1967" s="15">
        <v>21</v>
      </c>
      <c r="O1967" s="15">
        <v>1986</v>
      </c>
      <c r="P1967" s="15">
        <v>5</v>
      </c>
      <c r="Q1967" s="16" t="s">
        <v>2780</v>
      </c>
      <c r="R1967" s="18" t="s">
        <v>2781</v>
      </c>
      <c r="S1967" s="54" t="s">
        <v>2782</v>
      </c>
      <c r="T1967" s="54"/>
      <c r="U1967" s="69">
        <v>803</v>
      </c>
      <c r="V1967" s="45" t="str">
        <f t="shared" si="316"/>
        <v>特別講演Bengt Jonsson先生特別講演</v>
      </c>
      <c r="W1967" s="70"/>
      <c r="X1967" s="88">
        <v>1957</v>
      </c>
      <c r="Y1967" s="66"/>
      <c r="Z1967" s="16"/>
    </row>
    <row r="1968" spans="1:26" ht="13.5" hidden="1" customHeight="1">
      <c r="A1968" s="29">
        <f t="shared" ref="A1968:A1987" ca="1" si="317">IF(LEN($J1968)&gt;0,IF($J1968="●",K1968,OFFSET(A1968,IF(LEN(OFFSET(A1968,-1,0))&gt;=1,-1,-2),0)),"")</f>
        <v>52</v>
      </c>
      <c r="B1968" s="32">
        <f t="shared" ref="B1968:B1987" ca="1" si="318">IF(LEN($J1968)&gt;0,IF($J1968="●",N1968,OFFSET(B1968,IF(LEN(OFFSET(B1968,-1,0))&gt;=1,-1,-2),0)),"")</f>
        <v>1986</v>
      </c>
      <c r="C1968" s="32">
        <f t="shared" ref="C1968:C1987" ca="1" si="319">IF(LEN($J1968)&gt;0,IF($J1968="●",O1968,OFFSET(C1968,IF(LEN(OFFSET(C1968,-1,0))&gt;=1,-1,-2),0)),"")</f>
        <v>10</v>
      </c>
      <c r="D1968" s="28">
        <v>16</v>
      </c>
      <c r="E1968" s="32">
        <f t="shared" ref="E1968:E1987" ca="1" si="320">IF(LEN($J1968)&gt;0,IF($J1968="●",U1968,IF(LEN(D1968)&gt;0,U1968+D1968-1,"")),"")</f>
        <v>818</v>
      </c>
      <c r="F1968" s="28" t="str">
        <f>IF(RIGHT(L1968,1)=$W$24,"",M1968&amp;$W$25)&amp;J1968&amp;$W$22&amp;K1968&amp;IF(AND(LEN(N1968)&gt;0,LEN(N1968)&lt;4)," 第"&amp;N1968&amp;$W$21,N1968)&amp;$W$23&amp;O1968&amp;"/"&amp;P1968&amp;IF(RIGHT(L1968,1)=$W$24,"/"&amp;Q1968,"")&amp;"、"&amp;S1968&amp;"、"&amp;R1968&amp;IF(LEN(H1968)&gt;0,$W$27&amp;H1968,"")&amp;IF(RIGHT(L1968,1)=$W$24,"",$W$26)</f>
        <v>開催記(大会．全 第21回　1985/5、岡山大学医学部図書館講堂、岡山市)</v>
      </c>
      <c r="G1968" s="40" t="s">
        <v>788</v>
      </c>
      <c r="H1968" s="41" t="s">
        <v>2820</v>
      </c>
      <c r="I1968" s="115" t="str">
        <f t="shared" ca="1" si="313"/>
        <v>.</v>
      </c>
      <c r="J1968" s="40" t="s">
        <v>252</v>
      </c>
      <c r="K1968" s="40" t="s">
        <v>1194</v>
      </c>
      <c r="L1968" s="40" t="s">
        <v>6949</v>
      </c>
      <c r="M1968" s="40" t="s">
        <v>313</v>
      </c>
      <c r="N1968" s="47">
        <v>21</v>
      </c>
      <c r="O1968" s="47">
        <v>1985</v>
      </c>
      <c r="P1968" s="47">
        <v>5</v>
      </c>
      <c r="Q1968" s="40" t="s">
        <v>2780</v>
      </c>
      <c r="R1968" s="40" t="s">
        <v>2781</v>
      </c>
      <c r="S1968" s="48" t="s">
        <v>2782</v>
      </c>
      <c r="T1968" s="48"/>
      <c r="U1968" s="31">
        <f t="shared" ref="U1968:U1987" ca="1" si="321">IF(LEN($J1968)&gt;0,IF($J1968="●",Q1968,OFFSET(U1968,IF(LEN(OFFSET(U1968,-1,0))&gt;=1,-1,-2),0)),"")</f>
        <v>803</v>
      </c>
      <c r="V1968" s="45" t="str">
        <f t="shared" si="316"/>
        <v>開催記(大会．全 第21回　1985/5、岡山大学医学部図書館講堂、岡山市)</v>
      </c>
      <c r="W1968" s="51"/>
      <c r="X1968" s="88">
        <v>1958</v>
      </c>
      <c r="Y1968" s="65"/>
      <c r="Z1968" s="46"/>
    </row>
    <row r="1969" spans="1:26" ht="13.5" hidden="1" customHeight="1">
      <c r="A1969" s="29">
        <f t="shared" ca="1" si="317"/>
        <v>52</v>
      </c>
      <c r="B1969" s="32">
        <f t="shared" ca="1" si="318"/>
        <v>1986</v>
      </c>
      <c r="C1969" s="32">
        <f t="shared" ca="1" si="319"/>
        <v>10</v>
      </c>
      <c r="D1969" s="28">
        <v>16</v>
      </c>
      <c r="E1969" s="32">
        <f t="shared" ca="1" si="320"/>
        <v>818</v>
      </c>
      <c r="F1969" s="40" t="s">
        <v>2789</v>
      </c>
      <c r="G1969" s="40" t="s">
        <v>125</v>
      </c>
      <c r="H1969" s="43"/>
      <c r="I1969" s="115" t="str">
        <f t="shared" ca="1" si="313"/>
        <v>.</v>
      </c>
      <c r="J1969" s="40" t="s">
        <v>252</v>
      </c>
      <c r="K1969" s="40" t="s">
        <v>1194</v>
      </c>
      <c r="L1969" s="40" t="s">
        <v>313</v>
      </c>
      <c r="M1969" s="40" t="s">
        <v>7586</v>
      </c>
      <c r="N1969" s="47">
        <v>21</v>
      </c>
      <c r="O1969" s="47">
        <v>1985</v>
      </c>
      <c r="P1969" s="47">
        <v>5</v>
      </c>
      <c r="Q1969" s="40" t="s">
        <v>2780</v>
      </c>
      <c r="R1969" s="40" t="s">
        <v>2781</v>
      </c>
      <c r="S1969" s="48" t="s">
        <v>2782</v>
      </c>
      <c r="T1969" s="48"/>
      <c r="U1969" s="31">
        <f t="shared" ca="1" si="321"/>
        <v>803</v>
      </c>
      <c r="V1969" s="45" t="str">
        <f t="shared" si="316"/>
        <v>第21回大会をお世話して</v>
      </c>
      <c r="W1969" s="51"/>
      <c r="X1969" s="88">
        <v>1959</v>
      </c>
      <c r="Y1969" s="65"/>
      <c r="Z1969" s="46"/>
    </row>
    <row r="1970" spans="1:26" ht="13.5" hidden="1" customHeight="1">
      <c r="A1970" s="29">
        <f t="shared" ca="1" si="317"/>
        <v>52</v>
      </c>
      <c r="B1970" s="32">
        <f t="shared" ca="1" si="318"/>
        <v>1986</v>
      </c>
      <c r="C1970" s="32">
        <f t="shared" ca="1" si="319"/>
        <v>10</v>
      </c>
      <c r="D1970" s="28">
        <v>16</v>
      </c>
      <c r="E1970" s="32">
        <f t="shared" ca="1" si="320"/>
        <v>818</v>
      </c>
      <c r="F1970" s="40" t="s">
        <v>2578</v>
      </c>
      <c r="G1970" s="40" t="s">
        <v>7871</v>
      </c>
      <c r="H1970" s="43"/>
      <c r="I1970" s="115" t="str">
        <f t="shared" ca="1" si="313"/>
        <v>.</v>
      </c>
      <c r="J1970" s="40" t="s">
        <v>252</v>
      </c>
      <c r="K1970" s="40" t="s">
        <v>1194</v>
      </c>
      <c r="L1970" s="40" t="s">
        <v>313</v>
      </c>
      <c r="M1970" s="40" t="s">
        <v>7616</v>
      </c>
      <c r="N1970" s="47">
        <v>21</v>
      </c>
      <c r="O1970" s="47">
        <v>1985</v>
      </c>
      <c r="P1970" s="47">
        <v>5</v>
      </c>
      <c r="Q1970" s="40" t="s">
        <v>2780</v>
      </c>
      <c r="R1970" s="40" t="s">
        <v>2781</v>
      </c>
      <c r="S1970" s="48" t="s">
        <v>2782</v>
      </c>
      <c r="T1970" s="48"/>
      <c r="U1970" s="31">
        <f t="shared" ca="1" si="321"/>
        <v>803</v>
      </c>
      <c r="V1970" s="45" t="str">
        <f t="shared" si="316"/>
        <v>大会に参加して</v>
      </c>
      <c r="W1970" s="51"/>
      <c r="X1970" s="88">
        <v>1960</v>
      </c>
      <c r="Y1970" s="65"/>
      <c r="Z1970" s="46"/>
    </row>
    <row r="1971" spans="1:26" ht="13.5" hidden="1" customHeight="1">
      <c r="A1971" s="29">
        <f t="shared" ca="1" si="317"/>
        <v>52</v>
      </c>
      <c r="B1971" s="32">
        <f t="shared" ca="1" si="318"/>
        <v>1986</v>
      </c>
      <c r="C1971" s="32">
        <f t="shared" ca="1" si="319"/>
        <v>10</v>
      </c>
      <c r="D1971" s="28">
        <v>17</v>
      </c>
      <c r="E1971" s="32">
        <f t="shared" ca="1" si="320"/>
        <v>819</v>
      </c>
      <c r="F1971" s="28" t="str">
        <f>"J.H.E.（Vol."&amp;N1971&amp;" No."&amp;O1971&amp;", "&amp;P1971&amp;"/"&amp;Q1971&amp;"）"</f>
        <v>J.H.E.（Vol.14 No.1, 1985/9）</v>
      </c>
      <c r="G1971" s="40"/>
      <c r="H1971" s="43"/>
      <c r="I1971" s="115" t="str">
        <f t="shared" ca="1" si="313"/>
        <v>.</v>
      </c>
      <c r="J1971" s="40" t="s">
        <v>7111</v>
      </c>
      <c r="K1971" s="40" t="s">
        <v>1199</v>
      </c>
      <c r="L1971" s="40" t="s">
        <v>1921</v>
      </c>
      <c r="M1971" s="40" t="s">
        <v>7108</v>
      </c>
      <c r="N1971" s="47">
        <v>14</v>
      </c>
      <c r="O1971" s="47">
        <v>1</v>
      </c>
      <c r="P1971" s="47">
        <v>1985</v>
      </c>
      <c r="Q1971" s="40" t="s">
        <v>1249</v>
      </c>
      <c r="R1971" s="40"/>
      <c r="S1971" s="48"/>
      <c r="T1971" s="48"/>
      <c r="U1971" s="31">
        <f t="shared" ca="1" si="321"/>
        <v>803</v>
      </c>
      <c r="V1971" s="45" t="str">
        <f t="shared" si="316"/>
        <v>J.H.E.（Vol.14 No.1, 1985/9）</v>
      </c>
      <c r="W1971" s="51"/>
      <c r="X1971" s="88">
        <v>1961</v>
      </c>
      <c r="Y1971" s="65"/>
      <c r="Z1971" s="46"/>
    </row>
    <row r="1972" spans="1:26" ht="13.5" hidden="1" customHeight="1">
      <c r="A1972" s="29">
        <f t="shared" ca="1" si="317"/>
        <v>52</v>
      </c>
      <c r="B1972" s="32">
        <f t="shared" ca="1" si="318"/>
        <v>1986</v>
      </c>
      <c r="C1972" s="32">
        <f t="shared" ca="1" si="319"/>
        <v>10</v>
      </c>
      <c r="D1972" s="28">
        <v>18</v>
      </c>
      <c r="E1972" s="32">
        <f t="shared" ca="1" si="320"/>
        <v>820</v>
      </c>
      <c r="F1972" s="28" t="str">
        <f t="shared" ref="F1972:F1976" si="322">H1972&amp;IF(LEN(O1972)&gt;0,$W$18&amp;IF(LEN(O1972)&gt;3,O1972&amp;"年度","第"&amp;O1972&amp;IF(LEN(P1972)&gt;0,"期","回"))&amp;IF(LEN(P1972)&gt;0,"第"&amp;P1972&amp;"回",""),"")</f>
        <v>総会：第29期第回回</v>
      </c>
      <c r="G1972" s="40"/>
      <c r="H1972" s="40" t="s">
        <v>7100</v>
      </c>
      <c r="I1972" s="115" t="str">
        <f t="shared" ca="1" si="313"/>
        <v>.</v>
      </c>
      <c r="J1972" s="40" t="s">
        <v>7111</v>
      </c>
      <c r="K1972" s="40" t="s">
        <v>1050</v>
      </c>
      <c r="L1972" s="40" t="s">
        <v>7100</v>
      </c>
      <c r="M1972" s="40"/>
      <c r="N1972" s="47"/>
      <c r="O1972" s="47">
        <v>29</v>
      </c>
      <c r="P1972" s="47" t="s">
        <v>891</v>
      </c>
      <c r="Q1972" s="40"/>
      <c r="R1972" s="40"/>
      <c r="S1972" s="48"/>
      <c r="T1972" s="48"/>
      <c r="U1972" s="31">
        <f t="shared" ca="1" si="321"/>
        <v>803</v>
      </c>
      <c r="V1972" s="45" t="str">
        <f t="shared" si="316"/>
        <v>総会総会：第29期第回回</v>
      </c>
      <c r="W1972" s="51"/>
      <c r="X1972" s="88">
        <v>1962</v>
      </c>
      <c r="Y1972" s="65"/>
      <c r="Z1972" s="46"/>
    </row>
    <row r="1973" spans="1:26" ht="13.5" hidden="1" customHeight="1">
      <c r="A1973" s="29">
        <f t="shared" ca="1" si="317"/>
        <v>52</v>
      </c>
      <c r="B1973" s="32">
        <f t="shared" ca="1" si="318"/>
        <v>1986</v>
      </c>
      <c r="C1973" s="32">
        <f t="shared" ca="1" si="319"/>
        <v>10</v>
      </c>
      <c r="D1973" s="28">
        <v>19</v>
      </c>
      <c r="E1973" s="32">
        <f t="shared" ca="1" si="320"/>
        <v>821</v>
      </c>
      <c r="F1973" s="28" t="str">
        <f t="shared" si="322"/>
        <v>幹事会：第8期第12回</v>
      </c>
      <c r="G1973" s="40"/>
      <c r="H1973" s="40" t="s">
        <v>7101</v>
      </c>
      <c r="I1973" s="115" t="str">
        <f t="shared" ca="1" si="313"/>
        <v>.</v>
      </c>
      <c r="J1973" s="40" t="s">
        <v>7111</v>
      </c>
      <c r="K1973" s="40" t="s">
        <v>1050</v>
      </c>
      <c r="L1973" s="40" t="s">
        <v>7103</v>
      </c>
      <c r="M1973" s="40"/>
      <c r="N1973" s="47"/>
      <c r="O1973" s="47">
        <v>8</v>
      </c>
      <c r="P1973" s="47">
        <v>12</v>
      </c>
      <c r="Q1973" s="40"/>
      <c r="R1973" s="40"/>
      <c r="S1973" s="48"/>
      <c r="T1973" s="48"/>
      <c r="U1973" s="31">
        <f t="shared" ca="1" si="321"/>
        <v>803</v>
      </c>
      <c r="V1973" s="45" t="str">
        <f t="shared" si="316"/>
        <v>幹事会幹事会：第8期第12回</v>
      </c>
      <c r="W1973" s="51"/>
      <c r="X1973" s="88">
        <v>1963</v>
      </c>
      <c r="Y1973" s="65"/>
      <c r="Z1973" s="46"/>
    </row>
    <row r="1974" spans="1:26" ht="13.5" hidden="1" customHeight="1">
      <c r="A1974" s="29">
        <f t="shared" ca="1" si="317"/>
        <v>52</v>
      </c>
      <c r="B1974" s="32">
        <f t="shared" ca="1" si="318"/>
        <v>1986</v>
      </c>
      <c r="C1974" s="32">
        <f t="shared" ca="1" si="319"/>
        <v>10</v>
      </c>
      <c r="D1974" s="28">
        <v>19</v>
      </c>
      <c r="E1974" s="32">
        <f t="shared" ca="1" si="320"/>
        <v>821</v>
      </c>
      <c r="F1974" s="28" t="str">
        <f t="shared" si="322"/>
        <v>幹事会：第8期第13回</v>
      </c>
      <c r="G1974" s="40"/>
      <c r="H1974" s="40" t="s">
        <v>7101</v>
      </c>
      <c r="I1974" s="115" t="str">
        <f t="shared" ca="1" si="313"/>
        <v>.</v>
      </c>
      <c r="J1974" s="40" t="s">
        <v>7111</v>
      </c>
      <c r="K1974" s="40" t="s">
        <v>1050</v>
      </c>
      <c r="L1974" s="40" t="s">
        <v>7103</v>
      </c>
      <c r="M1974" s="40"/>
      <c r="N1974" s="47"/>
      <c r="O1974" s="47">
        <v>8</v>
      </c>
      <c r="P1974" s="47">
        <v>13</v>
      </c>
      <c r="Q1974" s="40"/>
      <c r="R1974" s="40"/>
      <c r="S1974" s="48"/>
      <c r="T1974" s="48"/>
      <c r="U1974" s="31">
        <f t="shared" ca="1" si="321"/>
        <v>803</v>
      </c>
      <c r="V1974" s="45" t="str">
        <f t="shared" si="316"/>
        <v>幹事会幹事会：第8期第13回</v>
      </c>
      <c r="W1974" s="51"/>
      <c r="X1974" s="88">
        <v>1964</v>
      </c>
      <c r="Y1974" s="65"/>
      <c r="Z1974" s="46"/>
    </row>
    <row r="1975" spans="1:26" ht="13.5" hidden="1" customHeight="1">
      <c r="A1975" s="29">
        <f t="shared" ca="1" si="317"/>
        <v>52</v>
      </c>
      <c r="B1975" s="32">
        <f t="shared" ca="1" si="318"/>
        <v>1986</v>
      </c>
      <c r="C1975" s="32">
        <f t="shared" ca="1" si="319"/>
        <v>10</v>
      </c>
      <c r="D1975" s="28">
        <v>20</v>
      </c>
      <c r="E1975" s="32">
        <f t="shared" ca="1" si="320"/>
        <v>822</v>
      </c>
      <c r="F1975" s="28" t="str">
        <f t="shared" si="322"/>
        <v>幹事会：第9期第1回</v>
      </c>
      <c r="G1975" s="40"/>
      <c r="H1975" s="40" t="s">
        <v>7101</v>
      </c>
      <c r="I1975" s="115" t="str">
        <f t="shared" ca="1" si="313"/>
        <v>.</v>
      </c>
      <c r="J1975" s="40" t="s">
        <v>7111</v>
      </c>
      <c r="K1975" s="40" t="s">
        <v>1050</v>
      </c>
      <c r="L1975" s="40" t="s">
        <v>7103</v>
      </c>
      <c r="M1975" s="40"/>
      <c r="N1975" s="47"/>
      <c r="O1975" s="47">
        <v>9</v>
      </c>
      <c r="P1975" s="47">
        <v>1</v>
      </c>
      <c r="Q1975" s="40"/>
      <c r="R1975" s="40"/>
      <c r="S1975" s="48"/>
      <c r="T1975" s="48"/>
      <c r="U1975" s="31">
        <f t="shared" ca="1" si="321"/>
        <v>803</v>
      </c>
      <c r="V1975" s="45" t="str">
        <f t="shared" si="316"/>
        <v>幹事会幹事会：第9期第1回</v>
      </c>
      <c r="W1975" s="51"/>
      <c r="X1975" s="88">
        <v>1965</v>
      </c>
      <c r="Y1975" s="65"/>
      <c r="Z1975" s="46"/>
    </row>
    <row r="1976" spans="1:26" ht="13.5" hidden="1" customHeight="1">
      <c r="A1976" s="29">
        <f t="shared" ca="1" si="317"/>
        <v>52</v>
      </c>
      <c r="B1976" s="32">
        <f t="shared" ca="1" si="318"/>
        <v>1986</v>
      </c>
      <c r="C1976" s="32">
        <f t="shared" ca="1" si="319"/>
        <v>10</v>
      </c>
      <c r="D1976" s="28">
        <v>20</v>
      </c>
      <c r="E1976" s="32">
        <f t="shared" ca="1" si="320"/>
        <v>822</v>
      </c>
      <c r="F1976" s="28" t="str">
        <f t="shared" si="322"/>
        <v>JHE編集委員会：1986年度第2回</v>
      </c>
      <c r="G1976" s="40"/>
      <c r="H1976" s="40" t="s">
        <v>7741</v>
      </c>
      <c r="I1976" s="115" t="str">
        <f t="shared" ca="1" si="313"/>
        <v>.</v>
      </c>
      <c r="J1976" s="40" t="s">
        <v>7111</v>
      </c>
      <c r="K1976" s="40" t="s">
        <v>1050</v>
      </c>
      <c r="L1976" s="40" t="s">
        <v>7772</v>
      </c>
      <c r="M1976" s="40"/>
      <c r="N1976" s="47"/>
      <c r="O1976" s="47">
        <v>1986</v>
      </c>
      <c r="P1976" s="47">
        <v>2</v>
      </c>
      <c r="Q1976" s="40"/>
      <c r="R1976" s="40"/>
      <c r="S1976" s="48"/>
      <c r="T1976" s="48"/>
      <c r="U1976" s="31">
        <f t="shared" ca="1" si="321"/>
        <v>803</v>
      </c>
      <c r="V1976" s="45" t="str">
        <f t="shared" si="316"/>
        <v>JHE編集委員会JHE編集委員会：1986年度第2回</v>
      </c>
      <c r="W1976" s="51"/>
      <c r="X1976" s="88">
        <v>1966</v>
      </c>
      <c r="Y1976" s="65"/>
      <c r="Z1976" s="46"/>
    </row>
    <row r="1977" spans="1:26" ht="13.5" hidden="1" customHeight="1">
      <c r="A1977" s="29">
        <f t="shared" ca="1" si="317"/>
        <v>52</v>
      </c>
      <c r="B1977" s="32">
        <f t="shared" ca="1" si="318"/>
        <v>1986</v>
      </c>
      <c r="C1977" s="32">
        <f t="shared" ca="1" si="319"/>
        <v>10</v>
      </c>
      <c r="D1977" s="28">
        <v>20</v>
      </c>
      <c r="E1977" s="32">
        <f t="shared" ca="1" si="320"/>
        <v>822</v>
      </c>
      <c r="F1977" s="40" t="s">
        <v>126</v>
      </c>
      <c r="G1977" s="40"/>
      <c r="H1977" s="43"/>
      <c r="I1977" s="115" t="str">
        <f t="shared" ca="1" si="313"/>
        <v>.</v>
      </c>
      <c r="J1977" s="40" t="s">
        <v>1700</v>
      </c>
      <c r="K1977" s="40" t="s">
        <v>1372</v>
      </c>
      <c r="L1977" s="43"/>
      <c r="M1977" s="40"/>
      <c r="N1977" s="47"/>
      <c r="O1977" s="47"/>
      <c r="P1977" s="47"/>
      <c r="Q1977" s="40"/>
      <c r="R1977" s="40"/>
      <c r="S1977" s="48"/>
      <c r="T1977" s="48"/>
      <c r="U1977" s="31">
        <f t="shared" ca="1" si="321"/>
        <v>803</v>
      </c>
      <c r="V1977" s="45" t="str">
        <f t="shared" si="316"/>
        <v>働態ミニ情報（その2）</v>
      </c>
      <c r="W1977" s="51"/>
      <c r="X1977" s="88">
        <v>1967</v>
      </c>
      <c r="Y1977" s="65"/>
      <c r="Z1977" s="46"/>
    </row>
    <row r="1978" spans="1:26" ht="13.5" hidden="1" customHeight="1">
      <c r="A1978" s="29">
        <f t="shared" ca="1" si="317"/>
        <v>52</v>
      </c>
      <c r="B1978" s="32">
        <f t="shared" ca="1" si="318"/>
        <v>1986</v>
      </c>
      <c r="C1978" s="32">
        <f t="shared" ca="1" si="319"/>
        <v>10</v>
      </c>
      <c r="D1978" s="28">
        <v>20</v>
      </c>
      <c r="E1978" s="32">
        <f t="shared" ca="1" si="320"/>
        <v>822</v>
      </c>
      <c r="F1978" s="40" t="s">
        <v>1289</v>
      </c>
      <c r="G1978" s="40"/>
      <c r="H1978" s="43"/>
      <c r="I1978" s="115" t="str">
        <f t="shared" ca="1" si="313"/>
        <v>.</v>
      </c>
      <c r="J1978" s="40" t="s">
        <v>7111</v>
      </c>
      <c r="K1978" s="40" t="s">
        <v>2762</v>
      </c>
      <c r="L1978" s="40" t="s">
        <v>2724</v>
      </c>
      <c r="M1978" s="40"/>
      <c r="N1978" s="47"/>
      <c r="O1978" s="47"/>
      <c r="P1978" s="47"/>
      <c r="Q1978" s="40"/>
      <c r="R1978" s="40"/>
      <c r="S1978" s="48"/>
      <c r="T1978" s="48"/>
      <c r="U1978" s="31">
        <f t="shared" ca="1" si="321"/>
        <v>803</v>
      </c>
      <c r="V1978" s="45" t="str">
        <f t="shared" si="316"/>
        <v>編集後記</v>
      </c>
      <c r="W1978" s="51"/>
      <c r="X1978" s="88">
        <v>1968</v>
      </c>
      <c r="Y1978" s="65"/>
      <c r="Z1978" s="46"/>
    </row>
    <row r="1979" spans="1:26" ht="13.5" hidden="1" customHeight="1">
      <c r="A1979" s="29" t="str">
        <f t="shared" ca="1" si="317"/>
        <v>53</v>
      </c>
      <c r="B1979" s="32">
        <f t="shared" ca="1" si="318"/>
        <v>1987</v>
      </c>
      <c r="C1979" s="32">
        <f t="shared" ca="1" si="319"/>
        <v>4</v>
      </c>
      <c r="D1979" s="28">
        <v>0</v>
      </c>
      <c r="E1979" s="32" t="str">
        <f t="shared" ca="1" si="320"/>
        <v>823</v>
      </c>
      <c r="F1979" s="28" t="str">
        <f ca="1">$W$11&amp;$A1979&amp;$W$12&amp;B1979&amp;$W$13&amp;TEXT($C1979,"00")&amp;$W$14&amp;TEXT($P1979,"00")&amp;IF(LEN(U1979)&gt;=1,$W$15&amp;$U1979&amp;$W$16,"")&amp;$W$17&amp;$H1979</f>
        <v>第53号1987年04/01[823]:学会発足2年目をむかえて／女性と労働／西地12</v>
      </c>
      <c r="G1979" s="40"/>
      <c r="H1979" s="43" t="s">
        <v>6883</v>
      </c>
      <c r="I1979" s="115" t="str">
        <f t="shared" ca="1" si="313"/>
        <v>.</v>
      </c>
      <c r="J1979" s="40" t="s">
        <v>1179</v>
      </c>
      <c r="K1979" s="40" t="s">
        <v>2174</v>
      </c>
      <c r="L1979" s="43"/>
      <c r="M1979" s="40"/>
      <c r="N1979" s="47">
        <v>1987</v>
      </c>
      <c r="O1979" s="47">
        <v>4</v>
      </c>
      <c r="P1979" s="47">
        <v>1</v>
      </c>
      <c r="Q1979" s="40" t="s">
        <v>143</v>
      </c>
      <c r="R1979" s="40"/>
      <c r="S1979" s="48"/>
      <c r="T1979" s="48"/>
      <c r="U1979" s="31" t="str">
        <f t="shared" ca="1" si="321"/>
        <v>823</v>
      </c>
      <c r="V1979" s="45" t="str">
        <f t="shared" ca="1" si="316"/>
        <v>学会発足2年目をむかえて／女性と労働／西地12第53号1987年04/01[823]:学会発足2年目をむかえて／女性と労働／西地12</v>
      </c>
      <c r="W1979" s="51"/>
      <c r="X1979" s="88">
        <v>1969</v>
      </c>
      <c r="Y1979" s="65"/>
      <c r="Z1979" s="46"/>
    </row>
    <row r="1980" spans="1:26" ht="13.5" hidden="1" customHeight="1">
      <c r="A1980" s="29" t="str">
        <f t="shared" ca="1" si="317"/>
        <v>53</v>
      </c>
      <c r="B1980" s="32">
        <f t="shared" ca="1" si="318"/>
        <v>1987</v>
      </c>
      <c r="C1980" s="32">
        <f t="shared" ca="1" si="319"/>
        <v>4</v>
      </c>
      <c r="D1980" s="28">
        <v>1</v>
      </c>
      <c r="E1980" s="32">
        <f t="shared" ca="1" si="320"/>
        <v>823</v>
      </c>
      <c r="F1980" s="40" t="s">
        <v>127</v>
      </c>
      <c r="G1980" s="40" t="s">
        <v>811</v>
      </c>
      <c r="H1980" s="43"/>
      <c r="I1980" s="115" t="str">
        <f t="shared" ca="1" si="313"/>
        <v>.</v>
      </c>
      <c r="J1980" s="40" t="s">
        <v>7111</v>
      </c>
      <c r="K1980" s="40" t="s">
        <v>7768</v>
      </c>
      <c r="L1980" s="40" t="s">
        <v>7769</v>
      </c>
      <c r="M1980" s="40" t="s">
        <v>2601</v>
      </c>
      <c r="N1980" s="47"/>
      <c r="O1980" s="47"/>
      <c r="P1980" s="47"/>
      <c r="Q1980" s="40"/>
      <c r="R1980" s="40"/>
      <c r="S1980" s="48"/>
      <c r="T1980" s="48"/>
      <c r="U1980" s="31" t="str">
        <f t="shared" ca="1" si="321"/>
        <v>823</v>
      </c>
      <c r="V1980" s="45" t="str">
        <f t="shared" si="316"/>
        <v>学会発足2年目をむかえて</v>
      </c>
      <c r="W1980" s="51"/>
      <c r="X1980" s="88">
        <v>1970</v>
      </c>
      <c r="Y1980" s="65"/>
      <c r="Z1980" s="46"/>
    </row>
    <row r="1981" spans="1:26" ht="13.5" hidden="1" customHeight="1">
      <c r="A1981" s="29" t="str">
        <f t="shared" ca="1" si="317"/>
        <v>53</v>
      </c>
      <c r="B1981" s="32">
        <f t="shared" ca="1" si="318"/>
        <v>1987</v>
      </c>
      <c r="C1981" s="32">
        <f t="shared" ca="1" si="319"/>
        <v>4</v>
      </c>
      <c r="D1981" s="28">
        <v>2</v>
      </c>
      <c r="E1981" s="32">
        <f t="shared" ca="1" si="320"/>
        <v>824</v>
      </c>
      <c r="F1981" s="40" t="s">
        <v>128</v>
      </c>
      <c r="G1981" s="40" t="s">
        <v>129</v>
      </c>
      <c r="H1981" s="43"/>
      <c r="I1981" s="115" t="str">
        <f t="shared" ca="1" si="313"/>
        <v>.</v>
      </c>
      <c r="J1981" s="40" t="s">
        <v>7205</v>
      </c>
      <c r="K1981" s="40"/>
      <c r="L1981" s="43"/>
      <c r="M1981" s="40" t="s">
        <v>2303</v>
      </c>
      <c r="N1981" s="47"/>
      <c r="O1981" s="47"/>
      <c r="P1981" s="47"/>
      <c r="Q1981" s="40"/>
      <c r="R1981" s="40"/>
      <c r="S1981" s="48"/>
      <c r="T1981" s="48"/>
      <c r="U1981" s="31" t="str">
        <f t="shared" ca="1" si="321"/>
        <v>823</v>
      </c>
      <c r="V1981" s="45" t="str">
        <f t="shared" si="316"/>
        <v>女性と労働‐生理的機能の性差‐</v>
      </c>
      <c r="W1981" s="51"/>
      <c r="X1981" s="88">
        <v>1971</v>
      </c>
      <c r="Y1981" s="65"/>
      <c r="Z1981" s="46"/>
    </row>
    <row r="1982" spans="1:26" ht="13.5" hidden="1" customHeight="1">
      <c r="A1982" s="29" t="str">
        <f t="shared" ca="1" si="317"/>
        <v>53</v>
      </c>
      <c r="B1982" s="32">
        <f t="shared" ca="1" si="318"/>
        <v>1987</v>
      </c>
      <c r="C1982" s="32">
        <f t="shared" ca="1" si="319"/>
        <v>4</v>
      </c>
      <c r="D1982" s="28">
        <v>3</v>
      </c>
      <c r="E1982" s="32">
        <f t="shared" ca="1" si="320"/>
        <v>825</v>
      </c>
      <c r="F1982" s="40" t="s">
        <v>7711</v>
      </c>
      <c r="G1982" s="40" t="s">
        <v>428</v>
      </c>
      <c r="H1982" s="43" t="s">
        <v>7692</v>
      </c>
      <c r="I1982" s="115" t="str">
        <f t="shared" ca="1" si="313"/>
        <v>.</v>
      </c>
      <c r="J1982" s="40" t="s">
        <v>7205</v>
      </c>
      <c r="K1982" s="40"/>
      <c r="L1982" s="43"/>
      <c r="M1982" s="40" t="s">
        <v>2303</v>
      </c>
      <c r="N1982" s="47"/>
      <c r="O1982" s="47"/>
      <c r="P1982" s="47"/>
      <c r="Q1982" s="40"/>
      <c r="R1982" s="40"/>
      <c r="S1982" s="48"/>
      <c r="T1982" s="48"/>
      <c r="U1982" s="31" t="str">
        <f t="shared" ca="1" si="321"/>
        <v>823</v>
      </c>
      <c r="V1982" s="45" t="str">
        <f t="shared" si="316"/>
        <v>労働、連載働くとは　そのⅢ/3　‐社会的規範を見つめつつ‐</v>
      </c>
      <c r="W1982" s="51"/>
      <c r="X1982" s="88">
        <v>1972</v>
      </c>
      <c r="Y1982" s="65"/>
      <c r="Z1982" s="46"/>
    </row>
    <row r="1983" spans="1:26" ht="13.5" hidden="1" customHeight="1">
      <c r="A1983" s="29" t="str">
        <f t="shared" ca="1" si="317"/>
        <v>53</v>
      </c>
      <c r="B1983" s="32">
        <f t="shared" ca="1" si="318"/>
        <v>1987</v>
      </c>
      <c r="C1983" s="32">
        <f t="shared" ca="1" si="319"/>
        <v>4</v>
      </c>
      <c r="D1983" s="28">
        <v>5</v>
      </c>
      <c r="E1983" s="32">
        <f t="shared" ca="1" si="320"/>
        <v>827</v>
      </c>
      <c r="F1983" s="40" t="s">
        <v>130</v>
      </c>
      <c r="G1983" s="40" t="s">
        <v>7850</v>
      </c>
      <c r="H1983" s="43" t="s">
        <v>7174</v>
      </c>
      <c r="I1983" s="115" t="str">
        <f t="shared" ca="1" si="313"/>
        <v>.</v>
      </c>
      <c r="J1983" s="40" t="s">
        <v>7205</v>
      </c>
      <c r="K1983" s="40"/>
      <c r="L1983" s="43" t="s">
        <v>2008</v>
      </c>
      <c r="M1983" s="40"/>
      <c r="N1983" s="47"/>
      <c r="O1983" s="47"/>
      <c r="P1983" s="47"/>
      <c r="Q1983" s="40"/>
      <c r="R1983" s="40"/>
      <c r="S1983" s="48"/>
      <c r="T1983" s="48"/>
      <c r="U1983" s="31" t="str">
        <f t="shared" ca="1" si="321"/>
        <v>823</v>
      </c>
      <c r="V1983" s="45" t="str">
        <f t="shared" si="316"/>
        <v>方法調査の難しさ：食物摂取と栄養素接種の場合</v>
      </c>
      <c r="W1983" s="51"/>
      <c r="X1983" s="88">
        <v>1973</v>
      </c>
      <c r="Y1983" s="65"/>
      <c r="Z1983" s="46"/>
    </row>
    <row r="1984" spans="1:26" ht="13.5" hidden="1" customHeight="1">
      <c r="A1984" s="29" t="str">
        <f t="shared" ca="1" si="317"/>
        <v>53</v>
      </c>
      <c r="B1984" s="32">
        <f t="shared" ca="1" si="318"/>
        <v>1987</v>
      </c>
      <c r="C1984" s="32">
        <f t="shared" ca="1" si="319"/>
        <v>4</v>
      </c>
      <c r="D1984" s="28">
        <v>6</v>
      </c>
      <c r="E1984" s="32">
        <f t="shared" ca="1" si="320"/>
        <v>828</v>
      </c>
      <c r="F1984" s="40" t="s">
        <v>131</v>
      </c>
      <c r="G1984" s="40" t="s">
        <v>132</v>
      </c>
      <c r="H1984" s="43" t="s">
        <v>7178</v>
      </c>
      <c r="I1984" s="115" t="str">
        <f t="shared" ca="1" si="313"/>
        <v>.</v>
      </c>
      <c r="J1984" s="40" t="s">
        <v>7205</v>
      </c>
      <c r="K1984" s="40"/>
      <c r="L1984" s="43" t="s">
        <v>810</v>
      </c>
      <c r="M1984" s="40"/>
      <c r="N1984" s="47"/>
      <c r="O1984" s="47"/>
      <c r="P1984" s="47"/>
      <c r="Q1984" s="40"/>
      <c r="R1984" s="40"/>
      <c r="S1984" s="48"/>
      <c r="T1984" s="48"/>
      <c r="U1984" s="31" t="str">
        <f t="shared" ca="1" si="321"/>
        <v>823</v>
      </c>
      <c r="V1984" s="45" t="str">
        <f t="shared" si="316"/>
        <v>？港湾労働との出会い</v>
      </c>
      <c r="W1984" s="51"/>
      <c r="X1984" s="88">
        <v>1974</v>
      </c>
      <c r="Y1984" s="65"/>
      <c r="Z1984" s="46"/>
    </row>
    <row r="1985" spans="1:26" ht="13.5" hidden="1" customHeight="1">
      <c r="A1985" s="29" t="str">
        <f t="shared" ca="1" si="317"/>
        <v>53</v>
      </c>
      <c r="B1985" s="32">
        <f t="shared" ca="1" si="318"/>
        <v>1987</v>
      </c>
      <c r="C1985" s="32">
        <f t="shared" ca="1" si="319"/>
        <v>4</v>
      </c>
      <c r="D1985" s="28">
        <v>8</v>
      </c>
      <c r="E1985" s="32">
        <f t="shared" ca="1" si="320"/>
        <v>830</v>
      </c>
      <c r="F1985" s="40" t="s">
        <v>133</v>
      </c>
      <c r="G1985" s="40" t="s">
        <v>428</v>
      </c>
      <c r="H1985" s="43" t="s">
        <v>7175</v>
      </c>
      <c r="I1985" s="115" t="str">
        <f t="shared" ca="1" si="313"/>
        <v>.</v>
      </c>
      <c r="J1985" s="40" t="s">
        <v>7205</v>
      </c>
      <c r="K1985" s="40"/>
      <c r="L1985" s="43" t="s">
        <v>810</v>
      </c>
      <c r="M1985" s="40"/>
      <c r="N1985" s="47"/>
      <c r="O1985" s="47"/>
      <c r="P1985" s="47"/>
      <c r="Q1985" s="40"/>
      <c r="R1985" s="40"/>
      <c r="S1985" s="48"/>
      <c r="T1985" s="48"/>
      <c r="U1985" s="31" t="str">
        <f t="shared" ca="1" si="321"/>
        <v>823</v>
      </c>
      <c r="V1985" s="45" t="str">
        <f t="shared" si="316"/>
        <v>技能手の働き研究会</v>
      </c>
      <c r="W1985" s="51"/>
      <c r="X1985" s="88">
        <v>1975</v>
      </c>
      <c r="Y1985" s="65"/>
      <c r="Z1985" s="46"/>
    </row>
    <row r="1986" spans="1:26" ht="13.5" hidden="1" customHeight="1">
      <c r="A1986" s="29" t="str">
        <f t="shared" ca="1" si="317"/>
        <v>53</v>
      </c>
      <c r="B1986" s="32">
        <f t="shared" ca="1" si="318"/>
        <v>1987</v>
      </c>
      <c r="C1986" s="32">
        <f t="shared" ca="1" si="319"/>
        <v>4</v>
      </c>
      <c r="D1986" s="28">
        <v>9</v>
      </c>
      <c r="E1986" s="32">
        <f t="shared" ca="1" si="320"/>
        <v>831</v>
      </c>
      <c r="F1986" s="28" t="str">
        <f>IF(RIGHT(L1986,1)=$W$24,"",M1986&amp;$W$25)&amp;J1986&amp;$W$22&amp;K1986&amp;IF(AND(LEN(N1986)&gt;0,LEN(N1986)&lt;4)," 第"&amp;N1986&amp;$W$21,N1986)&amp;$W$23&amp;O1986&amp;"/"&amp;P1986&amp;IF(RIGHT(L1986,1)=$W$24,"/"&amp;Q1986,"")&amp;"、"&amp;S1986&amp;"、"&amp;R1986&amp;IF(LEN(H1986)&gt;0,$W$27&amp;H1986,"")&amp;IF(RIGHT(L1986,1)=$W$24,"",$W$26)</f>
        <v>大会．西 第12回　1986/12/5-6、セレモニーパレ・マリトピア、佐賀市</v>
      </c>
      <c r="G1986" s="40" t="s">
        <v>1973</v>
      </c>
      <c r="H1986" s="41" t="s">
        <v>2820</v>
      </c>
      <c r="I1986" s="115" t="str">
        <f t="shared" ca="1" si="313"/>
        <v>.</v>
      </c>
      <c r="J1986" s="40" t="s">
        <v>252</v>
      </c>
      <c r="K1986" s="40" t="s">
        <v>1769</v>
      </c>
      <c r="L1986" s="40" t="s">
        <v>6942</v>
      </c>
      <c r="M1986" s="40" t="s">
        <v>2742</v>
      </c>
      <c r="N1986" s="47">
        <v>12</v>
      </c>
      <c r="O1986" s="47">
        <v>1986</v>
      </c>
      <c r="P1986" s="47">
        <v>12</v>
      </c>
      <c r="Q1986" s="40" t="s">
        <v>1759</v>
      </c>
      <c r="R1986" s="40" t="s">
        <v>135</v>
      </c>
      <c r="S1986" s="48" t="s">
        <v>136</v>
      </c>
      <c r="T1986" s="48"/>
      <c r="U1986" s="31" t="str">
        <f t="shared" ca="1" si="321"/>
        <v>823</v>
      </c>
      <c r="V1986" s="45" t="str">
        <f t="shared" si="316"/>
        <v>大会．西 第12回　1986/12/5-6、セレモニーパレ・マリトピア、佐賀市</v>
      </c>
      <c r="W1986" s="51"/>
      <c r="X1986" s="88">
        <v>1976</v>
      </c>
      <c r="Y1986" s="65"/>
      <c r="Z1986" s="46"/>
    </row>
    <row r="1987" spans="1:26" ht="13.5" hidden="1" customHeight="1">
      <c r="A1987" s="29" t="str">
        <f t="shared" ca="1" si="317"/>
        <v>53</v>
      </c>
      <c r="B1987" s="32">
        <f t="shared" ca="1" si="318"/>
        <v>1987</v>
      </c>
      <c r="C1987" s="32">
        <f t="shared" ca="1" si="319"/>
        <v>4</v>
      </c>
      <c r="D1987" s="28">
        <v>9</v>
      </c>
      <c r="E1987" s="32">
        <f t="shared" ca="1" si="320"/>
        <v>831</v>
      </c>
      <c r="F1987" s="28" t="str">
        <f>M1987&amp;"（"&amp;J1987&amp;$W$19&amp;K1987&amp;IF(LEN(N1987)&gt;0," 第"&amp;N1987&amp;$W$21,"")&amp;" "&amp;O1987&amp;"/"&amp;P1987&amp;$W$20&amp;S1987&amp;IF(LEN(H1987)&gt;0,$W$19&amp;H1987,"")&amp;"）"</f>
        <v>抄録（大会/西 第12回 1986/12、セレモニーパレ・マリトピア）</v>
      </c>
      <c r="G1987" s="40" t="s">
        <v>134</v>
      </c>
      <c r="H1987" s="43"/>
      <c r="I1987" s="115" t="str">
        <f t="shared" ca="1" si="313"/>
        <v>.</v>
      </c>
      <c r="J1987" s="40" t="s">
        <v>252</v>
      </c>
      <c r="K1987" s="40" t="s">
        <v>1769</v>
      </c>
      <c r="L1987" s="40" t="s">
        <v>6939</v>
      </c>
      <c r="M1987" s="40" t="s">
        <v>1486</v>
      </c>
      <c r="N1987" s="47">
        <v>12</v>
      </c>
      <c r="O1987" s="47">
        <v>1986</v>
      </c>
      <c r="P1987" s="47">
        <v>12</v>
      </c>
      <c r="Q1987" s="40" t="s">
        <v>1759</v>
      </c>
      <c r="R1987" s="40" t="s">
        <v>135</v>
      </c>
      <c r="S1987" s="48" t="s">
        <v>136</v>
      </c>
      <c r="T1987" s="48"/>
      <c r="U1987" s="31" t="str">
        <f t="shared" ca="1" si="321"/>
        <v>823</v>
      </c>
      <c r="V1987" s="45" t="str">
        <f t="shared" si="316"/>
        <v>抄録（大会/西 第12回 1986/12、セレモニーパレ・マリトピア）</v>
      </c>
      <c r="W1987" s="51"/>
      <c r="X1987" s="88">
        <v>1977</v>
      </c>
      <c r="Y1987" s="65"/>
      <c r="Z1987" s="46"/>
    </row>
    <row r="1988" spans="1:26" s="13" customFormat="1" ht="13.5" hidden="1" customHeight="1">
      <c r="A1988" s="18">
        <v>53</v>
      </c>
      <c r="B1988" s="15">
        <v>1987</v>
      </c>
      <c r="C1988" s="15">
        <v>4</v>
      </c>
      <c r="D1988" s="18">
        <v>9</v>
      </c>
      <c r="E1988" s="15">
        <v>831</v>
      </c>
      <c r="F1988" s="19" t="s">
        <v>4341</v>
      </c>
      <c r="G1988" s="16" t="s">
        <v>4342</v>
      </c>
      <c r="H1988" s="17"/>
      <c r="I1988" s="115" t="str">
        <f t="shared" ca="1" si="313"/>
        <v>.</v>
      </c>
      <c r="J1988" s="16" t="s">
        <v>2856</v>
      </c>
      <c r="K1988" s="16" t="s">
        <v>1769</v>
      </c>
      <c r="L1988" s="16" t="s">
        <v>2857</v>
      </c>
      <c r="M1988" s="16" t="s">
        <v>183</v>
      </c>
      <c r="N1988" s="15">
        <v>12</v>
      </c>
      <c r="O1988" s="15">
        <v>1986</v>
      </c>
      <c r="P1988" s="15">
        <v>12</v>
      </c>
      <c r="Q1988" s="18" t="s">
        <v>1759</v>
      </c>
      <c r="R1988" s="18" t="s">
        <v>135</v>
      </c>
      <c r="S1988" s="54" t="s">
        <v>136</v>
      </c>
      <c r="T1988" s="54"/>
      <c r="U1988" s="69">
        <v>823</v>
      </c>
      <c r="V1988" s="45" t="str">
        <f t="shared" si="316"/>
        <v>体温の上昇期と下降期の運動時体温調節反応の比較</v>
      </c>
      <c r="W1988" s="70"/>
      <c r="X1988" s="88">
        <v>1978</v>
      </c>
      <c r="Y1988" s="66"/>
      <c r="Z1988" s="16"/>
    </row>
    <row r="1989" spans="1:26" s="13" customFormat="1" ht="13.5" hidden="1" customHeight="1">
      <c r="A1989" s="18">
        <v>53</v>
      </c>
      <c r="B1989" s="15">
        <v>1987</v>
      </c>
      <c r="C1989" s="15">
        <v>4</v>
      </c>
      <c r="D1989" s="18">
        <v>9</v>
      </c>
      <c r="E1989" s="15">
        <v>831</v>
      </c>
      <c r="F1989" s="19" t="s">
        <v>4343</v>
      </c>
      <c r="G1989" s="16" t="s">
        <v>4344</v>
      </c>
      <c r="H1989" s="17"/>
      <c r="I1989" s="115" t="str">
        <f t="shared" ca="1" si="313"/>
        <v>.</v>
      </c>
      <c r="J1989" s="16" t="s">
        <v>2856</v>
      </c>
      <c r="K1989" s="16" t="s">
        <v>1769</v>
      </c>
      <c r="L1989" s="16" t="s">
        <v>2857</v>
      </c>
      <c r="M1989" s="16" t="s">
        <v>183</v>
      </c>
      <c r="N1989" s="15">
        <v>12</v>
      </c>
      <c r="O1989" s="15">
        <v>1986</v>
      </c>
      <c r="P1989" s="15">
        <v>12</v>
      </c>
      <c r="Q1989" s="18" t="s">
        <v>1759</v>
      </c>
      <c r="R1989" s="18" t="s">
        <v>135</v>
      </c>
      <c r="S1989" s="54" t="s">
        <v>136</v>
      </c>
      <c r="T1989" s="54"/>
      <c r="U1989" s="69">
        <v>823</v>
      </c>
      <c r="V1989" s="45" t="str">
        <f t="shared" si="316"/>
        <v>高温下身体運動中の前腕皮膚血流量調節における個人差について</v>
      </c>
      <c r="W1989" s="70"/>
      <c r="X1989" s="88">
        <v>1979</v>
      </c>
      <c r="Y1989" s="66"/>
      <c r="Z1989" s="16"/>
    </row>
    <row r="1990" spans="1:26" s="13" customFormat="1" ht="13.5" hidden="1" customHeight="1">
      <c r="A1990" s="18">
        <v>53</v>
      </c>
      <c r="B1990" s="15">
        <v>1987</v>
      </c>
      <c r="C1990" s="15">
        <v>4</v>
      </c>
      <c r="D1990" s="18">
        <v>10</v>
      </c>
      <c r="E1990" s="15">
        <v>832</v>
      </c>
      <c r="F1990" s="19" t="s">
        <v>4345</v>
      </c>
      <c r="G1990" s="16" t="s">
        <v>4346</v>
      </c>
      <c r="H1990" s="17"/>
      <c r="I1990" s="115" t="str">
        <f t="shared" ca="1" si="313"/>
        <v>.</v>
      </c>
      <c r="J1990" s="16" t="s">
        <v>2856</v>
      </c>
      <c r="K1990" s="16" t="s">
        <v>1769</v>
      </c>
      <c r="L1990" s="16" t="s">
        <v>2857</v>
      </c>
      <c r="M1990" s="16" t="s">
        <v>183</v>
      </c>
      <c r="N1990" s="15">
        <v>12</v>
      </c>
      <c r="O1990" s="15">
        <v>1986</v>
      </c>
      <c r="P1990" s="15">
        <v>12</v>
      </c>
      <c r="Q1990" s="18" t="s">
        <v>1759</v>
      </c>
      <c r="R1990" s="18" t="s">
        <v>135</v>
      </c>
      <c r="S1990" s="54" t="s">
        <v>136</v>
      </c>
      <c r="T1990" s="54"/>
      <c r="U1990" s="69">
        <v>823</v>
      </c>
      <c r="V1990" s="45" t="str">
        <f t="shared" si="316"/>
        <v>高温下身体運動中の発汗反応における個人差について</v>
      </c>
      <c r="W1990" s="70"/>
      <c r="X1990" s="88">
        <v>1980</v>
      </c>
      <c r="Y1990" s="66"/>
      <c r="Z1990" s="16"/>
    </row>
    <row r="1991" spans="1:26" s="13" customFormat="1" ht="13.5" hidden="1" customHeight="1">
      <c r="A1991" s="18">
        <v>53</v>
      </c>
      <c r="B1991" s="15">
        <v>1987</v>
      </c>
      <c r="C1991" s="15">
        <v>4</v>
      </c>
      <c r="D1991" s="18">
        <v>10</v>
      </c>
      <c r="E1991" s="15">
        <v>832</v>
      </c>
      <c r="F1991" s="19" t="s">
        <v>4347</v>
      </c>
      <c r="G1991" s="16" t="s">
        <v>4348</v>
      </c>
      <c r="H1991" s="17"/>
      <c r="I1991" s="115" t="str">
        <f t="shared" ca="1" si="313"/>
        <v>.</v>
      </c>
      <c r="J1991" s="16" t="s">
        <v>2856</v>
      </c>
      <c r="K1991" s="16" t="s">
        <v>1769</v>
      </c>
      <c r="L1991" s="16" t="s">
        <v>2857</v>
      </c>
      <c r="M1991" s="16" t="s">
        <v>183</v>
      </c>
      <c r="N1991" s="15">
        <v>12</v>
      </c>
      <c r="O1991" s="15">
        <v>1986</v>
      </c>
      <c r="P1991" s="15">
        <v>12</v>
      </c>
      <c r="Q1991" s="18" t="s">
        <v>1759</v>
      </c>
      <c r="R1991" s="18" t="s">
        <v>135</v>
      </c>
      <c r="S1991" s="54" t="s">
        <v>136</v>
      </c>
      <c r="T1991" s="54"/>
      <c r="U1991" s="69">
        <v>823</v>
      </c>
      <c r="V1991" s="45" t="str">
        <f t="shared" si="316"/>
        <v>高温下身体運動中の耐暑性と身体的活動水準の関連について</v>
      </c>
      <c r="W1991" s="70"/>
      <c r="X1991" s="88">
        <v>1981</v>
      </c>
      <c r="Y1991" s="66"/>
      <c r="Z1991" s="16"/>
    </row>
    <row r="1992" spans="1:26" s="13" customFormat="1" ht="13.5" hidden="1" customHeight="1">
      <c r="A1992" s="18">
        <v>53</v>
      </c>
      <c r="B1992" s="15">
        <v>1987</v>
      </c>
      <c r="C1992" s="15">
        <v>4</v>
      </c>
      <c r="D1992" s="18">
        <v>10</v>
      </c>
      <c r="E1992" s="15">
        <v>832</v>
      </c>
      <c r="F1992" s="19" t="s">
        <v>4349</v>
      </c>
      <c r="G1992" s="16" t="s">
        <v>4350</v>
      </c>
      <c r="H1992" s="17"/>
      <c r="I1992" s="115" t="str">
        <f t="shared" ca="1" si="313"/>
        <v>.</v>
      </c>
      <c r="J1992" s="16" t="s">
        <v>2856</v>
      </c>
      <c r="K1992" s="16" t="s">
        <v>1769</v>
      </c>
      <c r="L1992" s="16" t="s">
        <v>2857</v>
      </c>
      <c r="M1992" s="16" t="s">
        <v>183</v>
      </c>
      <c r="N1992" s="15">
        <v>12</v>
      </c>
      <c r="O1992" s="15">
        <v>1986</v>
      </c>
      <c r="P1992" s="15">
        <v>12</v>
      </c>
      <c r="Q1992" s="18" t="s">
        <v>1759</v>
      </c>
      <c r="R1992" s="18" t="s">
        <v>135</v>
      </c>
      <c r="S1992" s="54" t="s">
        <v>136</v>
      </c>
      <c r="T1992" s="54"/>
      <c r="U1992" s="69">
        <v>823</v>
      </c>
      <c r="V1992" s="45" t="str">
        <f t="shared" si="316"/>
        <v>下肢屈伸運動の機械的効率</v>
      </c>
      <c r="W1992" s="70"/>
      <c r="X1992" s="88">
        <v>1982</v>
      </c>
      <c r="Y1992" s="66"/>
      <c r="Z1992" s="16"/>
    </row>
    <row r="1993" spans="1:26" s="13" customFormat="1" ht="13.5" hidden="1" customHeight="1">
      <c r="A1993" s="18">
        <v>53</v>
      </c>
      <c r="B1993" s="15">
        <v>1987</v>
      </c>
      <c r="C1993" s="15">
        <v>4</v>
      </c>
      <c r="D1993" s="18">
        <v>11</v>
      </c>
      <c r="E1993" s="15">
        <v>833</v>
      </c>
      <c r="F1993" s="19" t="s">
        <v>4351</v>
      </c>
      <c r="G1993" s="16" t="s">
        <v>4352</v>
      </c>
      <c r="H1993" s="17"/>
      <c r="I1993" s="115" t="str">
        <f t="shared" ca="1" si="313"/>
        <v>.</v>
      </c>
      <c r="J1993" s="16" t="s">
        <v>2856</v>
      </c>
      <c r="K1993" s="16" t="s">
        <v>1769</v>
      </c>
      <c r="L1993" s="16" t="s">
        <v>2857</v>
      </c>
      <c r="M1993" s="16" t="s">
        <v>183</v>
      </c>
      <c r="N1993" s="15">
        <v>12</v>
      </c>
      <c r="O1993" s="15">
        <v>1986</v>
      </c>
      <c r="P1993" s="15">
        <v>12</v>
      </c>
      <c r="Q1993" s="18" t="s">
        <v>1759</v>
      </c>
      <c r="R1993" s="18" t="s">
        <v>135</v>
      </c>
      <c r="S1993" s="54" t="s">
        <v>136</v>
      </c>
      <c r="T1993" s="54"/>
      <c r="U1993" s="69">
        <v>823</v>
      </c>
      <c r="V1993" s="45" t="str">
        <f t="shared" si="316"/>
        <v>左右の役割分担から見た手指運動能の発達</v>
      </c>
      <c r="W1993" s="70"/>
      <c r="X1993" s="88">
        <v>1983</v>
      </c>
      <c r="Y1993" s="66"/>
      <c r="Z1993" s="16"/>
    </row>
    <row r="1994" spans="1:26" s="13" customFormat="1" ht="13.5" hidden="1" customHeight="1">
      <c r="A1994" s="18">
        <v>53</v>
      </c>
      <c r="B1994" s="15">
        <v>1987</v>
      </c>
      <c r="C1994" s="15">
        <v>4</v>
      </c>
      <c r="D1994" s="18">
        <v>11</v>
      </c>
      <c r="E1994" s="15">
        <v>833</v>
      </c>
      <c r="F1994" s="19" t="s">
        <v>4353</v>
      </c>
      <c r="G1994" s="16" t="s">
        <v>4354</v>
      </c>
      <c r="H1994" s="17"/>
      <c r="I1994" s="115" t="str">
        <f t="shared" ca="1" si="313"/>
        <v>.</v>
      </c>
      <c r="J1994" s="16" t="s">
        <v>2856</v>
      </c>
      <c r="K1994" s="16" t="s">
        <v>1769</v>
      </c>
      <c r="L1994" s="16" t="s">
        <v>2857</v>
      </c>
      <c r="M1994" s="16" t="s">
        <v>183</v>
      </c>
      <c r="N1994" s="15">
        <v>12</v>
      </c>
      <c r="O1994" s="15">
        <v>1986</v>
      </c>
      <c r="P1994" s="15">
        <v>12</v>
      </c>
      <c r="Q1994" s="18" t="s">
        <v>1759</v>
      </c>
      <c r="R1994" s="18" t="s">
        <v>135</v>
      </c>
      <c r="S1994" s="54" t="s">
        <v>136</v>
      </c>
      <c r="T1994" s="54"/>
      <c r="U1994" s="69">
        <v>823</v>
      </c>
      <c r="V1994" s="45" t="str">
        <f t="shared" si="316"/>
        <v>膝関節伸展運動における無酸素性作業閾値</v>
      </c>
      <c r="W1994" s="70"/>
      <c r="X1994" s="88">
        <v>1984</v>
      </c>
      <c r="Y1994" s="66"/>
      <c r="Z1994" s="16"/>
    </row>
    <row r="1995" spans="1:26" s="13" customFormat="1" ht="13.5" hidden="1" customHeight="1">
      <c r="A1995" s="18">
        <v>53</v>
      </c>
      <c r="B1995" s="15">
        <v>1987</v>
      </c>
      <c r="C1995" s="15">
        <v>4</v>
      </c>
      <c r="D1995" s="18">
        <v>11</v>
      </c>
      <c r="E1995" s="15">
        <v>833</v>
      </c>
      <c r="F1995" s="19" t="s">
        <v>4355</v>
      </c>
      <c r="G1995" s="16" t="s">
        <v>4356</v>
      </c>
      <c r="H1995" s="17"/>
      <c r="I1995" s="115" t="str">
        <f t="shared" ca="1" si="313"/>
        <v>.</v>
      </c>
      <c r="J1995" s="16" t="s">
        <v>2856</v>
      </c>
      <c r="K1995" s="16" t="s">
        <v>1769</v>
      </c>
      <c r="L1995" s="16" t="s">
        <v>2857</v>
      </c>
      <c r="M1995" s="16" t="s">
        <v>183</v>
      </c>
      <c r="N1995" s="15">
        <v>12</v>
      </c>
      <c r="O1995" s="15">
        <v>1986</v>
      </c>
      <c r="P1995" s="15">
        <v>12</v>
      </c>
      <c r="Q1995" s="18" t="s">
        <v>1759</v>
      </c>
      <c r="R1995" s="18" t="s">
        <v>135</v>
      </c>
      <c r="S1995" s="54" t="s">
        <v>136</v>
      </c>
      <c r="T1995" s="54"/>
      <c r="U1995" s="69">
        <v>823</v>
      </c>
      <c r="V1995" s="45" t="str">
        <f t="shared" si="316"/>
        <v>速度および拍数を用いた歩行時エネルギー消費量推定ノモグラムについて</v>
      </c>
      <c r="W1995" s="70"/>
      <c r="X1995" s="88">
        <v>1985</v>
      </c>
      <c r="Y1995" s="66"/>
      <c r="Z1995" s="16"/>
    </row>
    <row r="1996" spans="1:26" s="13" customFormat="1" ht="13.5" hidden="1" customHeight="1">
      <c r="A1996" s="18">
        <v>53</v>
      </c>
      <c r="B1996" s="15">
        <v>1987</v>
      </c>
      <c r="C1996" s="15">
        <v>4</v>
      </c>
      <c r="D1996" s="18">
        <v>12</v>
      </c>
      <c r="E1996" s="15">
        <v>834</v>
      </c>
      <c r="F1996" s="19" t="s">
        <v>4357</v>
      </c>
      <c r="G1996" s="16" t="s">
        <v>4358</v>
      </c>
      <c r="H1996" s="17"/>
      <c r="I1996" s="115" t="str">
        <f t="shared" ref="I1996:I2059" ca="1" si="323">IF(OR($S$1,IF($N$2,OFFSET($O$2,0,ISERROR(FIND($F$2,OFFSET($G1996,0,$T$2)))+$S$2),0)+IF($N$3,OFFSET($O$3,0,ISERROR(FIND($F$3,OFFSET($G1996,0,$T$3)))+$S$3),0)+IF($N$4,OFFSET($O$4,0,ISERROR(FIND($F$4,OFFSET($G1996,0,$T$4)))+$S$4),0)+IF($N$5,OFFSET($O$5,0,ISERROR(FIND($F$5,OFFSET($G1996,0,$T$5)))+$S$5),0)+IF($N$6,OFFSET($O$6,0,ISERROR(FIND($F$6,OFFSET($G1996,0,$T$6)))+$S$6),0)+IF($N$7,OFFSET($O$7,0,ISERROR(FIND($F$7,OFFSET($G1996,0,$T$7)))+$S$7),0)+IF($N$8,OFFSET($O$8,0,ISERROR(FIND($F$8,OFFSET($G1996,0,$T$8)))+$S$8),0)&gt;$Y$1),$W$28,$W$29)</f>
        <v>.</v>
      </c>
      <c r="J1996" s="16" t="s">
        <v>2856</v>
      </c>
      <c r="K1996" s="16" t="s">
        <v>1769</v>
      </c>
      <c r="L1996" s="16" t="s">
        <v>2857</v>
      </c>
      <c r="M1996" s="16" t="s">
        <v>183</v>
      </c>
      <c r="N1996" s="15">
        <v>12</v>
      </c>
      <c r="O1996" s="15">
        <v>1986</v>
      </c>
      <c r="P1996" s="15">
        <v>12</v>
      </c>
      <c r="Q1996" s="18" t="s">
        <v>1759</v>
      </c>
      <c r="R1996" s="18" t="s">
        <v>135</v>
      </c>
      <c r="S1996" s="54" t="s">
        <v>136</v>
      </c>
      <c r="T1996" s="54"/>
      <c r="U1996" s="69">
        <v>823</v>
      </c>
      <c r="V1996" s="45" t="str">
        <f t="shared" si="316"/>
        <v>非運動時の心拍－産熱関係の性差について－</v>
      </c>
      <c r="W1996" s="70"/>
      <c r="X1996" s="88">
        <v>1986</v>
      </c>
      <c r="Y1996" s="66"/>
      <c r="Z1996" s="16"/>
    </row>
    <row r="1997" spans="1:26" s="13" customFormat="1" ht="13.5" hidden="1" customHeight="1">
      <c r="A1997" s="18">
        <v>53</v>
      </c>
      <c r="B1997" s="15">
        <v>1987</v>
      </c>
      <c r="C1997" s="15">
        <v>4</v>
      </c>
      <c r="D1997" s="18">
        <v>12</v>
      </c>
      <c r="E1997" s="15">
        <v>834</v>
      </c>
      <c r="F1997" s="19" t="s">
        <v>4359</v>
      </c>
      <c r="G1997" s="16" t="s">
        <v>4360</v>
      </c>
      <c r="H1997" s="17"/>
      <c r="I1997" s="115" t="str">
        <f t="shared" ca="1" si="323"/>
        <v>.</v>
      </c>
      <c r="J1997" s="16" t="s">
        <v>2856</v>
      </c>
      <c r="K1997" s="16" t="s">
        <v>1769</v>
      </c>
      <c r="L1997" s="16" t="s">
        <v>2857</v>
      </c>
      <c r="M1997" s="16" t="s">
        <v>183</v>
      </c>
      <c r="N1997" s="15">
        <v>12</v>
      </c>
      <c r="O1997" s="15">
        <v>1986</v>
      </c>
      <c r="P1997" s="15">
        <v>12</v>
      </c>
      <c r="Q1997" s="18" t="s">
        <v>1759</v>
      </c>
      <c r="R1997" s="18" t="s">
        <v>135</v>
      </c>
      <c r="S1997" s="54" t="s">
        <v>136</v>
      </c>
      <c r="T1997" s="54"/>
      <c r="U1997" s="69">
        <v>823</v>
      </c>
      <c r="V1997" s="45" t="str">
        <f t="shared" si="316"/>
        <v>高校生にみるアポロ病（急性出血性結膜炎）の発生状況について</v>
      </c>
      <c r="W1997" s="70"/>
      <c r="X1997" s="88">
        <v>1987</v>
      </c>
      <c r="Y1997" s="66"/>
      <c r="Z1997" s="16"/>
    </row>
    <row r="1998" spans="1:26" s="13" customFormat="1" ht="13.5" hidden="1" customHeight="1">
      <c r="A1998" s="18">
        <v>53</v>
      </c>
      <c r="B1998" s="15">
        <v>1987</v>
      </c>
      <c r="C1998" s="15">
        <v>4</v>
      </c>
      <c r="D1998" s="18">
        <v>12</v>
      </c>
      <c r="E1998" s="15">
        <v>834</v>
      </c>
      <c r="F1998" s="19" t="s">
        <v>4361</v>
      </c>
      <c r="G1998" s="16" t="s">
        <v>4362</v>
      </c>
      <c r="H1998" s="17"/>
      <c r="I1998" s="115" t="str">
        <f t="shared" ca="1" si="323"/>
        <v>.</v>
      </c>
      <c r="J1998" s="16" t="s">
        <v>2856</v>
      </c>
      <c r="K1998" s="16" t="s">
        <v>1769</v>
      </c>
      <c r="L1998" s="16" t="s">
        <v>2857</v>
      </c>
      <c r="M1998" s="16" t="s">
        <v>183</v>
      </c>
      <c r="N1998" s="15">
        <v>12</v>
      </c>
      <c r="O1998" s="15">
        <v>1986</v>
      </c>
      <c r="P1998" s="15">
        <v>12</v>
      </c>
      <c r="Q1998" s="18" t="s">
        <v>1759</v>
      </c>
      <c r="R1998" s="18" t="s">
        <v>135</v>
      </c>
      <c r="S1998" s="54" t="s">
        <v>136</v>
      </c>
      <c r="T1998" s="54"/>
      <c r="U1998" s="69">
        <v>823</v>
      </c>
      <c r="V1998" s="45" t="str">
        <f t="shared" si="316"/>
        <v>ラットにおける自発運動が減量後の体重増加（リバウンド現象）に及ぼす効果</v>
      </c>
      <c r="W1998" s="70"/>
      <c r="X1998" s="88">
        <v>1988</v>
      </c>
      <c r="Y1998" s="66"/>
      <c r="Z1998" s="16"/>
    </row>
    <row r="1999" spans="1:26" s="13" customFormat="1" ht="13.5" hidden="1" customHeight="1">
      <c r="A1999" s="18">
        <v>53</v>
      </c>
      <c r="B1999" s="15">
        <v>1987</v>
      </c>
      <c r="C1999" s="15">
        <v>4</v>
      </c>
      <c r="D1999" s="18">
        <v>13</v>
      </c>
      <c r="E1999" s="15">
        <v>835</v>
      </c>
      <c r="F1999" s="19" t="s">
        <v>4363</v>
      </c>
      <c r="G1999" s="16" t="s">
        <v>4364</v>
      </c>
      <c r="H1999" s="17"/>
      <c r="I1999" s="115" t="str">
        <f t="shared" ca="1" si="323"/>
        <v>.</v>
      </c>
      <c r="J1999" s="16" t="s">
        <v>2856</v>
      </c>
      <c r="K1999" s="16" t="s">
        <v>1769</v>
      </c>
      <c r="L1999" s="16" t="s">
        <v>2857</v>
      </c>
      <c r="M1999" s="16" t="s">
        <v>183</v>
      </c>
      <c r="N1999" s="15">
        <v>12</v>
      </c>
      <c r="O1999" s="15">
        <v>1986</v>
      </c>
      <c r="P1999" s="15">
        <v>12</v>
      </c>
      <c r="Q1999" s="18" t="s">
        <v>1759</v>
      </c>
      <c r="R1999" s="18" t="s">
        <v>135</v>
      </c>
      <c r="S1999" s="54" t="s">
        <v>136</v>
      </c>
      <c r="T1999" s="54"/>
      <c r="U1999" s="69">
        <v>823</v>
      </c>
      <c r="V1999" s="45" t="str">
        <f t="shared" si="316"/>
        <v>電子体温計による腋下温測定に際しての問題点</v>
      </c>
      <c r="W1999" s="70"/>
      <c r="X1999" s="88">
        <v>1989</v>
      </c>
      <c r="Y1999" s="66"/>
      <c r="Z1999" s="16"/>
    </row>
    <row r="2000" spans="1:26" s="13" customFormat="1" ht="13.5" hidden="1" customHeight="1">
      <c r="A2000" s="18">
        <v>53</v>
      </c>
      <c r="B2000" s="15">
        <v>1987</v>
      </c>
      <c r="C2000" s="15">
        <v>4</v>
      </c>
      <c r="D2000" s="18">
        <v>13</v>
      </c>
      <c r="E2000" s="15">
        <v>835</v>
      </c>
      <c r="F2000" s="19" t="s">
        <v>4365</v>
      </c>
      <c r="G2000" s="16" t="s">
        <v>4266</v>
      </c>
      <c r="H2000" s="17"/>
      <c r="I2000" s="115" t="str">
        <f t="shared" ca="1" si="323"/>
        <v>.</v>
      </c>
      <c r="J2000" s="16" t="s">
        <v>2856</v>
      </c>
      <c r="K2000" s="16" t="s">
        <v>1769</v>
      </c>
      <c r="L2000" s="16" t="s">
        <v>2857</v>
      </c>
      <c r="M2000" s="16" t="s">
        <v>183</v>
      </c>
      <c r="N2000" s="15">
        <v>12</v>
      </c>
      <c r="O2000" s="15">
        <v>1986</v>
      </c>
      <c r="P2000" s="15">
        <v>12</v>
      </c>
      <c r="Q2000" s="18" t="s">
        <v>1759</v>
      </c>
      <c r="R2000" s="18" t="s">
        <v>135</v>
      </c>
      <c r="S2000" s="54" t="s">
        <v>136</v>
      </c>
      <c r="T2000" s="54"/>
      <c r="U2000" s="69">
        <v>823</v>
      </c>
      <c r="V2000" s="45" t="str">
        <f t="shared" si="316"/>
        <v>寒冷暴露と咽喉温度(2) 加温効果</v>
      </c>
      <c r="W2000" s="70"/>
      <c r="X2000" s="88">
        <v>1990</v>
      </c>
      <c r="Y2000" s="66"/>
      <c r="Z2000" s="16"/>
    </row>
    <row r="2001" spans="1:26" ht="13.5" hidden="1" customHeight="1">
      <c r="A2001" s="29">
        <f t="shared" ref="A2001:A2017" ca="1" si="324">IF(LEN($J2001)&gt;0,IF($J2001="●",K2001,OFFSET(A2001,IF(LEN(OFFSET(A2001,-1,0))&gt;=1,-1,-2),0)),"")</f>
        <v>53</v>
      </c>
      <c r="B2001" s="32">
        <f t="shared" ref="B2001:B2017" ca="1" si="325">IF(LEN($J2001)&gt;0,IF($J2001="●",N2001,OFFSET(B2001,IF(LEN(OFFSET(B2001,-1,0))&gt;=1,-1,-2),0)),"")</f>
        <v>1987</v>
      </c>
      <c r="C2001" s="32">
        <f t="shared" ref="C2001:C2017" ca="1" si="326">IF(LEN($J2001)&gt;0,IF($J2001="●",O2001,OFFSET(C2001,IF(LEN(OFFSET(C2001,-1,0))&gt;=1,-1,-2),0)),"")</f>
        <v>4</v>
      </c>
      <c r="D2001" s="28">
        <v>13</v>
      </c>
      <c r="E2001" s="32">
        <f t="shared" ref="E2001:E2016" ca="1" si="327">IF(LEN($J2001)&gt;0,IF($J2001="●",U2001,IF(LEN(D2001)&gt;0,U2001+D2001-1,"")),"")</f>
        <v>835</v>
      </c>
      <c r="F2001" s="40" t="s">
        <v>137</v>
      </c>
      <c r="G2001" s="40" t="s">
        <v>138</v>
      </c>
      <c r="H2001" s="43"/>
      <c r="I2001" s="115" t="str">
        <f t="shared" ca="1" si="323"/>
        <v>.</v>
      </c>
      <c r="J2001" s="40" t="s">
        <v>1700</v>
      </c>
      <c r="K2001" s="40" t="s">
        <v>1300</v>
      </c>
      <c r="L2001" s="43"/>
      <c r="M2001" s="40"/>
      <c r="N2001" s="47"/>
      <c r="O2001" s="47"/>
      <c r="P2001" s="47"/>
      <c r="Q2001" s="40"/>
      <c r="R2001" s="40"/>
      <c r="S2001" s="48"/>
      <c r="T2001" s="48"/>
      <c r="U2001" s="31">
        <f t="shared" ref="U2001:U2017" ca="1" si="328">IF(LEN($J2001)&gt;0,IF($J2001="●",Q2001,OFFSET(U2001,IF(LEN(OFFSET(U2001,-1,0))&gt;=1,-1,-2),0)),"")</f>
        <v>823</v>
      </c>
      <c r="V2001" s="45" t="str">
        <f t="shared" si="316"/>
        <v>奈良女子大学家政学部被服生理学講座</v>
      </c>
      <c r="W2001" s="51"/>
      <c r="X2001" s="88">
        <v>1991</v>
      </c>
      <c r="Y2001" s="65"/>
      <c r="Z2001" s="46"/>
    </row>
    <row r="2002" spans="1:26" ht="13.5" hidden="1" customHeight="1">
      <c r="A2002" s="29">
        <f t="shared" ca="1" si="324"/>
        <v>53</v>
      </c>
      <c r="B2002" s="32">
        <f t="shared" ca="1" si="325"/>
        <v>1987</v>
      </c>
      <c r="C2002" s="32">
        <f t="shared" ca="1" si="326"/>
        <v>4</v>
      </c>
      <c r="D2002" s="28">
        <v>14</v>
      </c>
      <c r="E2002" s="32">
        <f t="shared" ca="1" si="327"/>
        <v>836</v>
      </c>
      <c r="F2002" s="40" t="s">
        <v>139</v>
      </c>
      <c r="G2002" s="40"/>
      <c r="H2002" s="43"/>
      <c r="I2002" s="115" t="str">
        <f t="shared" ca="1" si="323"/>
        <v>.</v>
      </c>
      <c r="J2002" s="40" t="s">
        <v>7110</v>
      </c>
      <c r="K2002" s="40" t="s">
        <v>7768</v>
      </c>
      <c r="L2002" s="40" t="s">
        <v>2162</v>
      </c>
      <c r="M2002" s="40"/>
      <c r="N2002" s="47"/>
      <c r="O2002" s="47"/>
      <c r="P2002" s="47"/>
      <c r="Q2002" s="40"/>
      <c r="R2002" s="40"/>
      <c r="S2002" s="48"/>
      <c r="T2002" s="48"/>
      <c r="U2002" s="31">
        <f t="shared" ca="1" si="328"/>
        <v>823</v>
      </c>
      <c r="V2002" s="45" t="str">
        <f t="shared" si="316"/>
        <v>会勢報告（1986年度末現在）</v>
      </c>
      <c r="W2002" s="51"/>
      <c r="X2002" s="88">
        <v>1992</v>
      </c>
      <c r="Y2002" s="65"/>
      <c r="Z2002" s="46"/>
    </row>
    <row r="2003" spans="1:26" ht="13.5" hidden="1" customHeight="1">
      <c r="A2003" s="29">
        <f t="shared" ca="1" si="324"/>
        <v>53</v>
      </c>
      <c r="B2003" s="32">
        <f t="shared" ca="1" si="325"/>
        <v>1987</v>
      </c>
      <c r="C2003" s="32">
        <f t="shared" ca="1" si="326"/>
        <v>4</v>
      </c>
      <c r="D2003" s="28">
        <v>15</v>
      </c>
      <c r="E2003" s="32">
        <f t="shared" ca="1" si="327"/>
        <v>837</v>
      </c>
      <c r="F2003" s="40" t="s">
        <v>140</v>
      </c>
      <c r="G2003" s="40"/>
      <c r="H2003" s="43"/>
      <c r="I2003" s="115" t="str">
        <f t="shared" ca="1" si="323"/>
        <v>.</v>
      </c>
      <c r="J2003" s="40" t="s">
        <v>7111</v>
      </c>
      <c r="K2003" s="40" t="s">
        <v>1199</v>
      </c>
      <c r="L2003" s="40" t="s">
        <v>1299</v>
      </c>
      <c r="M2003" s="40"/>
      <c r="N2003" s="47"/>
      <c r="O2003" s="47"/>
      <c r="P2003" s="47"/>
      <c r="Q2003" s="40"/>
      <c r="R2003" s="40"/>
      <c r="S2003" s="48"/>
      <c r="T2003" s="48"/>
      <c r="U2003" s="31">
        <f t="shared" ca="1" si="328"/>
        <v>823</v>
      </c>
      <c r="V2003" s="45" t="str">
        <f t="shared" si="316"/>
        <v>JHE最終年度刊行助成金の報告</v>
      </c>
      <c r="W2003" s="51"/>
      <c r="X2003" s="88">
        <v>1993</v>
      </c>
      <c r="Y2003" s="65"/>
      <c r="Z2003" s="46"/>
    </row>
    <row r="2004" spans="1:26" ht="13.5" hidden="1" customHeight="1">
      <c r="A2004" s="29">
        <f t="shared" ca="1" si="324"/>
        <v>53</v>
      </c>
      <c r="B2004" s="32">
        <f t="shared" ca="1" si="325"/>
        <v>1987</v>
      </c>
      <c r="C2004" s="32">
        <f t="shared" ca="1" si="326"/>
        <v>4</v>
      </c>
      <c r="D2004" s="28">
        <v>15</v>
      </c>
      <c r="E2004" s="32">
        <f t="shared" ca="1" si="327"/>
        <v>837</v>
      </c>
      <c r="F2004" s="28" t="str">
        <f t="shared" ref="F2004:F2006" si="329">H2004&amp;IF(LEN(O2004)&gt;0,$W$18&amp;IF(LEN(O2004)&gt;3,O2004&amp;"年度","第"&amp;O2004&amp;IF(LEN(P2004)&gt;0,"期","回"))&amp;IF(LEN(P2004)&gt;0,"第"&amp;P2004&amp;"回",""),"")</f>
        <v>幹事会：第9期第2回</v>
      </c>
      <c r="G2004" s="40"/>
      <c r="H2004" s="40" t="s">
        <v>7101</v>
      </c>
      <c r="I2004" s="115" t="str">
        <f t="shared" ca="1" si="323"/>
        <v>.</v>
      </c>
      <c r="J2004" s="40" t="s">
        <v>7111</v>
      </c>
      <c r="K2004" s="40" t="s">
        <v>1050</v>
      </c>
      <c r="L2004" s="40" t="s">
        <v>7103</v>
      </c>
      <c r="M2004" s="40"/>
      <c r="N2004" s="47"/>
      <c r="O2004" s="47">
        <v>9</v>
      </c>
      <c r="P2004" s="47">
        <v>2</v>
      </c>
      <c r="Q2004" s="40"/>
      <c r="R2004" s="40"/>
      <c r="S2004" s="48"/>
      <c r="T2004" s="48"/>
      <c r="U2004" s="31">
        <f t="shared" ca="1" si="328"/>
        <v>823</v>
      </c>
      <c r="V2004" s="45" t="str">
        <f t="shared" si="316"/>
        <v>幹事会幹事会：第9期第2回</v>
      </c>
      <c r="W2004" s="51"/>
      <c r="X2004" s="88">
        <v>1994</v>
      </c>
      <c r="Y2004" s="65"/>
      <c r="Z2004" s="46"/>
    </row>
    <row r="2005" spans="1:26" ht="13.5" hidden="1" customHeight="1">
      <c r="A2005" s="29">
        <f t="shared" ca="1" si="324"/>
        <v>53</v>
      </c>
      <c r="B2005" s="32">
        <f t="shared" ca="1" si="325"/>
        <v>1987</v>
      </c>
      <c r="C2005" s="32">
        <f t="shared" ca="1" si="326"/>
        <v>4</v>
      </c>
      <c r="D2005" s="28">
        <v>16</v>
      </c>
      <c r="E2005" s="32">
        <f t="shared" ca="1" si="327"/>
        <v>838</v>
      </c>
      <c r="F2005" s="28" t="str">
        <f t="shared" si="329"/>
        <v>幹事会：第9期第3回</v>
      </c>
      <c r="G2005" s="40"/>
      <c r="H2005" s="40" t="s">
        <v>7101</v>
      </c>
      <c r="I2005" s="115" t="str">
        <f t="shared" ca="1" si="323"/>
        <v>.</v>
      </c>
      <c r="J2005" s="40" t="s">
        <v>7111</v>
      </c>
      <c r="K2005" s="40" t="s">
        <v>1050</v>
      </c>
      <c r="L2005" s="40" t="s">
        <v>7103</v>
      </c>
      <c r="M2005" s="40"/>
      <c r="N2005" s="47"/>
      <c r="O2005" s="47">
        <v>9</v>
      </c>
      <c r="P2005" s="47">
        <v>3</v>
      </c>
      <c r="Q2005" s="40"/>
      <c r="R2005" s="40"/>
      <c r="S2005" s="48"/>
      <c r="T2005" s="48"/>
      <c r="U2005" s="31">
        <f t="shared" ca="1" si="328"/>
        <v>823</v>
      </c>
      <c r="V2005" s="45" t="str">
        <f t="shared" si="316"/>
        <v>幹事会幹事会：第9期第3回</v>
      </c>
      <c r="W2005" s="51"/>
      <c r="X2005" s="88">
        <v>1995</v>
      </c>
      <c r="Y2005" s="65"/>
      <c r="Z2005" s="46"/>
    </row>
    <row r="2006" spans="1:26" ht="13.5" hidden="1" customHeight="1">
      <c r="A2006" s="29">
        <f t="shared" ca="1" si="324"/>
        <v>53</v>
      </c>
      <c r="B2006" s="32">
        <f t="shared" ca="1" si="325"/>
        <v>1987</v>
      </c>
      <c r="C2006" s="32">
        <f t="shared" ca="1" si="326"/>
        <v>4</v>
      </c>
      <c r="D2006" s="28">
        <v>16</v>
      </c>
      <c r="E2006" s="32">
        <f t="shared" ca="1" si="327"/>
        <v>838</v>
      </c>
      <c r="F2006" s="28" t="str">
        <f t="shared" si="329"/>
        <v>JHE編集委員会：1986年度第3回</v>
      </c>
      <c r="G2006" s="40"/>
      <c r="H2006" s="40" t="s">
        <v>7741</v>
      </c>
      <c r="I2006" s="115" t="str">
        <f t="shared" ca="1" si="323"/>
        <v>.</v>
      </c>
      <c r="J2006" s="40" t="s">
        <v>7111</v>
      </c>
      <c r="K2006" s="40" t="s">
        <v>1050</v>
      </c>
      <c r="L2006" s="40" t="s">
        <v>7772</v>
      </c>
      <c r="M2006" s="40"/>
      <c r="N2006" s="47"/>
      <c r="O2006" s="47">
        <v>1986</v>
      </c>
      <c r="P2006" s="47">
        <v>3</v>
      </c>
      <c r="Q2006" s="40"/>
      <c r="R2006" s="40"/>
      <c r="S2006" s="48"/>
      <c r="T2006" s="48"/>
      <c r="U2006" s="31">
        <f t="shared" ca="1" si="328"/>
        <v>823</v>
      </c>
      <c r="V2006" s="45" t="str">
        <f t="shared" si="316"/>
        <v>JHE編集委員会JHE編集委員会：1986年度第3回</v>
      </c>
      <c r="W2006" s="51"/>
      <c r="X2006" s="88">
        <v>1996</v>
      </c>
      <c r="Y2006" s="65"/>
      <c r="Z2006" s="46"/>
    </row>
    <row r="2007" spans="1:26" ht="13.5" hidden="1" customHeight="1">
      <c r="A2007" s="29">
        <f t="shared" ca="1" si="324"/>
        <v>53</v>
      </c>
      <c r="B2007" s="32">
        <f t="shared" ca="1" si="325"/>
        <v>1987</v>
      </c>
      <c r="C2007" s="32">
        <f t="shared" ca="1" si="326"/>
        <v>4</v>
      </c>
      <c r="D2007" s="28">
        <v>16</v>
      </c>
      <c r="E2007" s="32">
        <f t="shared" ca="1" si="327"/>
        <v>838</v>
      </c>
      <c r="F2007" s="40" t="s">
        <v>141</v>
      </c>
      <c r="G2007" s="40" t="s">
        <v>141</v>
      </c>
      <c r="H2007" s="43"/>
      <c r="I2007" s="115" t="str">
        <f t="shared" ca="1" si="323"/>
        <v>.</v>
      </c>
      <c r="J2007" s="40" t="s">
        <v>1487</v>
      </c>
      <c r="K2007" s="40" t="s">
        <v>1292</v>
      </c>
      <c r="L2007" s="40" t="s">
        <v>7615</v>
      </c>
      <c r="M2007" s="40" t="s">
        <v>2638</v>
      </c>
      <c r="N2007" s="47">
        <v>22</v>
      </c>
      <c r="O2007" s="47">
        <v>1987</v>
      </c>
      <c r="P2007" s="47">
        <v>6</v>
      </c>
      <c r="Q2007" s="40" t="s">
        <v>864</v>
      </c>
      <c r="R2007" s="40" t="s">
        <v>1177</v>
      </c>
      <c r="S2007" s="48" t="s">
        <v>145</v>
      </c>
      <c r="T2007" s="48"/>
      <c r="U2007" s="31">
        <f t="shared" ca="1" si="328"/>
        <v>823</v>
      </c>
      <c r="V2007" s="45" t="str">
        <f t="shared" si="316"/>
        <v>人類働態学会第22回大会のお知らせ</v>
      </c>
      <c r="W2007" s="51"/>
      <c r="X2007" s="88">
        <v>1997</v>
      </c>
      <c r="Y2007" s="65"/>
      <c r="Z2007" s="46"/>
    </row>
    <row r="2008" spans="1:26" ht="13.5" hidden="1" customHeight="1">
      <c r="A2008" s="29">
        <f t="shared" ca="1" si="324"/>
        <v>53</v>
      </c>
      <c r="B2008" s="32">
        <f t="shared" ca="1" si="325"/>
        <v>1987</v>
      </c>
      <c r="C2008" s="32">
        <f t="shared" ca="1" si="326"/>
        <v>4</v>
      </c>
      <c r="D2008" s="28">
        <v>16</v>
      </c>
      <c r="E2008" s="32">
        <f t="shared" ca="1" si="327"/>
        <v>838</v>
      </c>
      <c r="F2008" s="40" t="s">
        <v>1372</v>
      </c>
      <c r="G2008" s="40"/>
      <c r="H2008" s="43"/>
      <c r="I2008" s="115" t="str">
        <f t="shared" ca="1" si="323"/>
        <v>.</v>
      </c>
      <c r="J2008" s="40" t="s">
        <v>1700</v>
      </c>
      <c r="K2008" s="40" t="s">
        <v>1372</v>
      </c>
      <c r="L2008" s="43"/>
      <c r="M2008" s="40"/>
      <c r="N2008" s="47"/>
      <c r="O2008" s="47"/>
      <c r="P2008" s="47"/>
      <c r="Q2008" s="40"/>
      <c r="R2008" s="40"/>
      <c r="S2008" s="48"/>
      <c r="T2008" s="48"/>
      <c r="U2008" s="31">
        <f t="shared" ca="1" si="328"/>
        <v>823</v>
      </c>
      <c r="V2008" s="45" t="str">
        <f t="shared" si="316"/>
        <v>働態ミニ情報</v>
      </c>
      <c r="W2008" s="51"/>
      <c r="X2008" s="88">
        <v>1998</v>
      </c>
      <c r="Y2008" s="65"/>
      <c r="Z2008" s="46"/>
    </row>
    <row r="2009" spans="1:26" ht="13.5" hidden="1" customHeight="1">
      <c r="A2009" s="29">
        <f t="shared" ca="1" si="324"/>
        <v>53</v>
      </c>
      <c r="B2009" s="32">
        <f t="shared" ca="1" si="325"/>
        <v>1987</v>
      </c>
      <c r="C2009" s="32">
        <f t="shared" ca="1" si="326"/>
        <v>4</v>
      </c>
      <c r="D2009" s="28">
        <v>16</v>
      </c>
      <c r="E2009" s="32">
        <f t="shared" ca="1" si="327"/>
        <v>838</v>
      </c>
      <c r="F2009" s="40" t="s">
        <v>7726</v>
      </c>
      <c r="G2009" s="40"/>
      <c r="H2009" s="43" t="s">
        <v>7727</v>
      </c>
      <c r="I2009" s="115" t="str">
        <f t="shared" ca="1" si="323"/>
        <v>.</v>
      </c>
      <c r="J2009" s="40" t="s">
        <v>1700</v>
      </c>
      <c r="K2009" s="40" t="s">
        <v>1701</v>
      </c>
      <c r="L2009" s="43"/>
      <c r="M2009" s="40"/>
      <c r="N2009" s="47"/>
      <c r="O2009" s="47"/>
      <c r="P2009" s="47"/>
      <c r="Q2009" s="40"/>
      <c r="R2009" s="40"/>
      <c r="S2009" s="48"/>
      <c r="T2009" s="48"/>
      <c r="U2009" s="31">
        <f t="shared" ca="1" si="328"/>
        <v>823</v>
      </c>
      <c r="V2009" s="45" t="str">
        <f t="shared" si="316"/>
        <v>連載図解「南極観測と人」松田達郎0/4[会報54号に解説]</v>
      </c>
      <c r="W2009" s="51"/>
      <c r="X2009" s="88">
        <v>1999</v>
      </c>
      <c r="Y2009" s="65"/>
      <c r="Z2009" s="46"/>
    </row>
    <row r="2010" spans="1:26" ht="13.5" hidden="1" customHeight="1">
      <c r="A2010" s="29">
        <f t="shared" ca="1" si="324"/>
        <v>53</v>
      </c>
      <c r="B2010" s="32">
        <f t="shared" ca="1" si="325"/>
        <v>1987</v>
      </c>
      <c r="C2010" s="32">
        <f t="shared" ca="1" si="326"/>
        <v>4</v>
      </c>
      <c r="D2010" s="28">
        <v>16</v>
      </c>
      <c r="E2010" s="32">
        <f t="shared" ca="1" si="327"/>
        <v>838</v>
      </c>
      <c r="F2010" s="40" t="s">
        <v>1289</v>
      </c>
      <c r="G2010" s="40"/>
      <c r="H2010" s="43"/>
      <c r="I2010" s="115" t="str">
        <f t="shared" ca="1" si="323"/>
        <v>.</v>
      </c>
      <c r="J2010" s="40" t="s">
        <v>7111</v>
      </c>
      <c r="K2010" s="40" t="s">
        <v>2762</v>
      </c>
      <c r="L2010" s="40" t="s">
        <v>2724</v>
      </c>
      <c r="M2010" s="40"/>
      <c r="N2010" s="47"/>
      <c r="O2010" s="47"/>
      <c r="P2010" s="47"/>
      <c r="Q2010" s="40"/>
      <c r="R2010" s="40"/>
      <c r="S2010" s="48"/>
      <c r="T2010" s="48"/>
      <c r="U2010" s="31">
        <f t="shared" ca="1" si="328"/>
        <v>823</v>
      </c>
      <c r="V2010" s="45" t="str">
        <f t="shared" ref="V2010:V2071" si="330">$H2010&amp;$F2010</f>
        <v>編集後記</v>
      </c>
      <c r="W2010" s="51"/>
      <c r="X2010" s="88">
        <v>2000</v>
      </c>
      <c r="Y2010" s="65"/>
      <c r="Z2010" s="46"/>
    </row>
    <row r="2011" spans="1:26" ht="13.5" hidden="1" customHeight="1">
      <c r="A2011" s="29" t="str">
        <f t="shared" ca="1" si="324"/>
        <v>54</v>
      </c>
      <c r="B2011" s="32">
        <f t="shared" ca="1" si="325"/>
        <v>1987</v>
      </c>
      <c r="C2011" s="32">
        <f t="shared" ca="1" si="326"/>
        <v>9</v>
      </c>
      <c r="D2011" s="28">
        <v>0</v>
      </c>
      <c r="E2011" s="32" t="str">
        <f t="shared" ca="1" si="327"/>
        <v>839</v>
      </c>
      <c r="F2011" s="28" t="str">
        <f ca="1">$W$11&amp;$A2011&amp;$W$12&amp;B2011&amp;$W$13&amp;TEXT($C2011,"00")&amp;$W$14&amp;TEXT($P2011,"00")&amp;IF(LEN(U2011)&gt;=1,$W$15&amp;$U2011&amp;$W$16,"")&amp;$W$17&amp;$H2011</f>
        <v>第54号1987年09/01[839]:婦人労働をめぐる今日的状況／図解「南極観測と人」（1）／第22回大会</v>
      </c>
      <c r="G2011" s="40"/>
      <c r="H2011" s="43" t="s">
        <v>6884</v>
      </c>
      <c r="I2011" s="115" t="str">
        <f t="shared" ca="1" si="323"/>
        <v>.</v>
      </c>
      <c r="J2011" s="40" t="s">
        <v>1179</v>
      </c>
      <c r="K2011" s="40" t="s">
        <v>1271</v>
      </c>
      <c r="L2011" s="43"/>
      <c r="M2011" s="40"/>
      <c r="N2011" s="47">
        <v>1987</v>
      </c>
      <c r="O2011" s="47">
        <v>9</v>
      </c>
      <c r="P2011" s="47">
        <v>1</v>
      </c>
      <c r="Q2011" s="40" t="s">
        <v>146</v>
      </c>
      <c r="R2011" s="40"/>
      <c r="S2011" s="48"/>
      <c r="T2011" s="48"/>
      <c r="U2011" s="31" t="str">
        <f t="shared" ca="1" si="328"/>
        <v>839</v>
      </c>
      <c r="V2011" s="45" t="str">
        <f t="shared" ca="1" si="330"/>
        <v>婦人労働をめぐる今日的状況／図解「南極観測と人」（1）／第22回大会第54号1987年09/01[839]:婦人労働をめぐる今日的状況／図解「南極観測と人」（1）／第22回大会</v>
      </c>
      <c r="W2011" s="51"/>
      <c r="X2011" s="88">
        <v>2001</v>
      </c>
      <c r="Y2011" s="65"/>
      <c r="Z2011" s="46"/>
    </row>
    <row r="2012" spans="1:26" ht="13.5" hidden="1" customHeight="1">
      <c r="A2012" s="29" t="str">
        <f t="shared" ca="1" si="324"/>
        <v>54</v>
      </c>
      <c r="B2012" s="32">
        <f t="shared" ca="1" si="325"/>
        <v>1987</v>
      </c>
      <c r="C2012" s="32">
        <f t="shared" ca="1" si="326"/>
        <v>9</v>
      </c>
      <c r="D2012" s="28">
        <v>1</v>
      </c>
      <c r="E2012" s="32">
        <f t="shared" ca="1" si="327"/>
        <v>839</v>
      </c>
      <c r="F2012" s="40" t="s">
        <v>147</v>
      </c>
      <c r="G2012" s="40" t="s">
        <v>148</v>
      </c>
      <c r="H2012" s="43" t="s">
        <v>142</v>
      </c>
      <c r="I2012" s="115" t="str">
        <f t="shared" ca="1" si="323"/>
        <v>.</v>
      </c>
      <c r="J2012" s="40" t="s">
        <v>7205</v>
      </c>
      <c r="K2012" s="40"/>
      <c r="L2012" s="43"/>
      <c r="M2012" s="40" t="s">
        <v>2303</v>
      </c>
      <c r="N2012" s="47"/>
      <c r="O2012" s="47"/>
      <c r="P2012" s="47"/>
      <c r="Q2012" s="40"/>
      <c r="R2012" s="40"/>
      <c r="S2012" s="48"/>
      <c r="T2012" s="48"/>
      <c r="U2012" s="31" t="str">
        <f t="shared" ca="1" si="328"/>
        <v>839</v>
      </c>
      <c r="V2012" s="45" t="str">
        <f t="shared" si="330"/>
        <v>女性婦人労働をめぐる今日的状況‐切り離せない男性の労働条件‐</v>
      </c>
      <c r="W2012" s="51"/>
      <c r="X2012" s="88">
        <v>2002</v>
      </c>
      <c r="Y2012" s="65"/>
      <c r="Z2012" s="46"/>
    </row>
    <row r="2013" spans="1:26" ht="13.5" hidden="1" customHeight="1">
      <c r="A2013" s="29" t="str">
        <f t="shared" ca="1" si="324"/>
        <v>54</v>
      </c>
      <c r="B2013" s="32">
        <f t="shared" ca="1" si="325"/>
        <v>1987</v>
      </c>
      <c r="C2013" s="32">
        <f t="shared" ca="1" si="326"/>
        <v>9</v>
      </c>
      <c r="D2013" s="28">
        <v>2</v>
      </c>
      <c r="E2013" s="32">
        <f t="shared" ca="1" si="327"/>
        <v>840</v>
      </c>
      <c r="F2013" s="40" t="s">
        <v>7720</v>
      </c>
      <c r="G2013" s="40" t="s">
        <v>974</v>
      </c>
      <c r="H2013" s="43" t="s">
        <v>7697</v>
      </c>
      <c r="I2013" s="115" t="str">
        <f t="shared" ca="1" si="323"/>
        <v>.</v>
      </c>
      <c r="J2013" s="40" t="s">
        <v>7205</v>
      </c>
      <c r="K2013" s="40"/>
      <c r="L2013" s="43"/>
      <c r="M2013" s="40" t="s">
        <v>2303</v>
      </c>
      <c r="N2013" s="47"/>
      <c r="O2013" s="47"/>
      <c r="P2013" s="47"/>
      <c r="Q2013" s="40"/>
      <c r="R2013" s="40"/>
      <c r="S2013" s="48"/>
      <c r="T2013" s="48"/>
      <c r="U2013" s="31" t="str">
        <f t="shared" ca="1" si="328"/>
        <v>839</v>
      </c>
      <c r="V2013" s="45" t="str">
        <f t="shared" si="330"/>
        <v>生活、連載図解「南極観測と人」（1/4）</v>
      </c>
      <c r="W2013" s="51"/>
      <c r="X2013" s="88">
        <v>2003</v>
      </c>
      <c r="Y2013" s="65"/>
      <c r="Z2013" s="46"/>
    </row>
    <row r="2014" spans="1:26" ht="13.5" hidden="1" customHeight="1">
      <c r="A2014" s="29" t="str">
        <f t="shared" ca="1" si="324"/>
        <v>54</v>
      </c>
      <c r="B2014" s="32">
        <f t="shared" ca="1" si="325"/>
        <v>1987</v>
      </c>
      <c r="C2014" s="32">
        <f t="shared" ca="1" si="326"/>
        <v>9</v>
      </c>
      <c r="D2014" s="28">
        <v>5</v>
      </c>
      <c r="E2014" s="32">
        <f t="shared" ca="1" si="327"/>
        <v>843</v>
      </c>
      <c r="F2014" s="40" t="s">
        <v>149</v>
      </c>
      <c r="G2014" s="40" t="s">
        <v>150</v>
      </c>
      <c r="H2014" s="43" t="s">
        <v>7174</v>
      </c>
      <c r="I2014" s="115" t="str">
        <f t="shared" ca="1" si="323"/>
        <v>.</v>
      </c>
      <c r="J2014" s="40" t="s">
        <v>7205</v>
      </c>
      <c r="K2014" s="40"/>
      <c r="L2014" s="43" t="s">
        <v>2008</v>
      </c>
      <c r="M2014" s="40"/>
      <c r="N2014" s="47"/>
      <c r="O2014" s="47"/>
      <c r="P2014" s="47"/>
      <c r="Q2014" s="40"/>
      <c r="R2014" s="40"/>
      <c r="S2014" s="48"/>
      <c r="T2014" s="48"/>
      <c r="U2014" s="31" t="str">
        <f t="shared" ca="1" si="328"/>
        <v>839</v>
      </c>
      <c r="V2014" s="45" t="str">
        <f t="shared" si="330"/>
        <v>方法調査者と被調査者</v>
      </c>
      <c r="W2014" s="51"/>
      <c r="X2014" s="88">
        <v>2004</v>
      </c>
      <c r="Y2014" s="65"/>
      <c r="Z2014" s="46"/>
    </row>
    <row r="2015" spans="1:26" ht="13.5" hidden="1" customHeight="1">
      <c r="A2015" s="29" t="str">
        <f t="shared" ca="1" si="324"/>
        <v>54</v>
      </c>
      <c r="B2015" s="32">
        <f t="shared" ca="1" si="325"/>
        <v>1987</v>
      </c>
      <c r="C2015" s="32">
        <f t="shared" ca="1" si="326"/>
        <v>9</v>
      </c>
      <c r="D2015" s="28">
        <v>6</v>
      </c>
      <c r="E2015" s="32">
        <f t="shared" ca="1" si="327"/>
        <v>844</v>
      </c>
      <c r="F2015" s="40" t="s">
        <v>151</v>
      </c>
      <c r="G2015" s="40" t="s">
        <v>7851</v>
      </c>
      <c r="H2015" s="43" t="s">
        <v>7177</v>
      </c>
      <c r="I2015" s="115" t="str">
        <f t="shared" ca="1" si="323"/>
        <v>.</v>
      </c>
      <c r="J2015" s="40" t="s">
        <v>7205</v>
      </c>
      <c r="K2015" s="40"/>
      <c r="L2015" s="43" t="s">
        <v>810</v>
      </c>
      <c r="M2015" s="40" t="s">
        <v>7635</v>
      </c>
      <c r="N2015" s="47"/>
      <c r="O2015" s="47"/>
      <c r="P2015" s="47"/>
      <c r="Q2015" s="40"/>
      <c r="R2015" s="40"/>
      <c r="S2015" s="48"/>
      <c r="T2015" s="48"/>
      <c r="U2015" s="31" t="str">
        <f t="shared" ca="1" si="328"/>
        <v>839</v>
      </c>
      <c r="V2015" s="45" t="str">
        <f t="shared" si="330"/>
        <v>民族文化5年後のギデラ族再訪</v>
      </c>
      <c r="W2015" s="51"/>
      <c r="X2015" s="88">
        <v>2005</v>
      </c>
      <c r="Y2015" s="65"/>
      <c r="Z2015" s="46"/>
    </row>
    <row r="2016" spans="1:26" ht="13.5" hidden="1" customHeight="1">
      <c r="A2016" s="29" t="str">
        <f t="shared" ca="1" si="324"/>
        <v>54</v>
      </c>
      <c r="B2016" s="32">
        <f t="shared" ca="1" si="325"/>
        <v>1987</v>
      </c>
      <c r="C2016" s="32">
        <f t="shared" ca="1" si="326"/>
        <v>9</v>
      </c>
      <c r="D2016" s="28">
        <v>7</v>
      </c>
      <c r="E2016" s="32">
        <f t="shared" ca="1" si="327"/>
        <v>845</v>
      </c>
      <c r="F2016" s="28" t="str">
        <f>IF(RIGHT(L2016,1)=$W$24,"",M2016&amp;$W$25)&amp;J2016&amp;$W$22&amp;K2016&amp;IF(AND(LEN(N2016)&gt;0,LEN(N2016)&lt;4)," 第"&amp;N2016&amp;$W$21,N2016)&amp;$W$23&amp;O2016&amp;"/"&amp;P2016&amp;IF(RIGHT(L2016,1)=$W$24,"/"&amp;Q2016,"")&amp;"、"&amp;S2016&amp;"、"&amp;R2016&amp;IF(LEN(H2016)&gt;0,$W$27&amp;H2016,"")&amp;IF(RIGHT(L2016,1)=$W$24,"",$W$26)</f>
        <v>大会．全 第22回　1987/6/17-19、横浜逓信会館、横浜市</v>
      </c>
      <c r="G2016" s="40" t="s">
        <v>154</v>
      </c>
      <c r="H2016" s="41" t="s">
        <v>2820</v>
      </c>
      <c r="I2016" s="115" t="str">
        <f t="shared" ca="1" si="323"/>
        <v>.</v>
      </c>
      <c r="J2016" s="40" t="s">
        <v>252</v>
      </c>
      <c r="K2016" s="40" t="s">
        <v>1292</v>
      </c>
      <c r="L2016" s="40" t="s">
        <v>6942</v>
      </c>
      <c r="M2016" s="40" t="s">
        <v>2742</v>
      </c>
      <c r="N2016" s="47">
        <v>22</v>
      </c>
      <c r="O2016" s="47">
        <v>1987</v>
      </c>
      <c r="P2016" s="47">
        <v>6</v>
      </c>
      <c r="Q2016" s="40" t="s">
        <v>153</v>
      </c>
      <c r="R2016" s="40" t="s">
        <v>1945</v>
      </c>
      <c r="S2016" s="48" t="s">
        <v>144</v>
      </c>
      <c r="T2016" s="48"/>
      <c r="U2016" s="31" t="str">
        <f t="shared" ca="1" si="328"/>
        <v>839</v>
      </c>
      <c r="V2016" s="45" t="str">
        <f t="shared" si="330"/>
        <v>大会．全 第22回　1987/6/17-19、横浜逓信会館、横浜市</v>
      </c>
      <c r="W2016" s="51"/>
      <c r="X2016" s="88">
        <v>2006</v>
      </c>
      <c r="Y2016" s="65"/>
      <c r="Z2016" s="46"/>
    </row>
    <row r="2017" spans="1:26" ht="13.5" hidden="1" customHeight="1">
      <c r="A2017" s="29" t="str">
        <f t="shared" ca="1" si="324"/>
        <v>54</v>
      </c>
      <c r="B2017" s="32">
        <f t="shared" ca="1" si="325"/>
        <v>1987</v>
      </c>
      <c r="C2017" s="32">
        <f t="shared" ca="1" si="326"/>
        <v>9</v>
      </c>
      <c r="D2017" s="28">
        <v>11</v>
      </c>
      <c r="E2017" s="32">
        <v>845</v>
      </c>
      <c r="F2017" s="28" t="str">
        <f>M2017&amp;"（"&amp;J2017&amp;$W$19&amp;K2017&amp;IF(LEN(N2017)&gt;0," 第"&amp;N2017&amp;$W$21,"")&amp;" "&amp;O2017&amp;"/"&amp;P2017&amp;$W$20&amp;S2017&amp;IF(LEN(H2017)&gt;0,$W$19&amp;H2017,"")&amp;"）"</f>
        <v>抄録（大会/全 第22回 1987/6、横浜逓信会館）</v>
      </c>
      <c r="G2017" s="40" t="s">
        <v>152</v>
      </c>
      <c r="H2017" s="43"/>
      <c r="I2017" s="115" t="str">
        <f t="shared" ca="1" si="323"/>
        <v>.</v>
      </c>
      <c r="J2017" s="40" t="s">
        <v>252</v>
      </c>
      <c r="K2017" s="40" t="s">
        <v>1292</v>
      </c>
      <c r="L2017" s="40" t="s">
        <v>6939</v>
      </c>
      <c r="M2017" s="40" t="s">
        <v>1486</v>
      </c>
      <c r="N2017" s="47">
        <v>22</v>
      </c>
      <c r="O2017" s="47">
        <v>1987</v>
      </c>
      <c r="P2017" s="47">
        <v>6</v>
      </c>
      <c r="Q2017" s="40" t="s">
        <v>153</v>
      </c>
      <c r="R2017" s="40" t="s">
        <v>1945</v>
      </c>
      <c r="S2017" s="48" t="s">
        <v>144</v>
      </c>
      <c r="T2017" s="48"/>
      <c r="U2017" s="31" t="str">
        <f t="shared" ca="1" si="328"/>
        <v>839</v>
      </c>
      <c r="V2017" s="45" t="str">
        <f t="shared" si="330"/>
        <v>抄録（大会/全 第22回 1987/6、横浜逓信会館）</v>
      </c>
      <c r="W2017" s="51"/>
      <c r="X2017" s="88">
        <v>2007</v>
      </c>
      <c r="Y2017" s="65"/>
      <c r="Z2017" s="46"/>
    </row>
    <row r="2018" spans="1:26" s="13" customFormat="1" ht="13.5" hidden="1" customHeight="1">
      <c r="A2018" s="18">
        <v>54</v>
      </c>
      <c r="B2018" s="15">
        <v>1987</v>
      </c>
      <c r="C2018" s="15">
        <v>9</v>
      </c>
      <c r="D2018" s="18">
        <v>7</v>
      </c>
      <c r="E2018" s="15">
        <v>845</v>
      </c>
      <c r="F2018" s="19" t="s">
        <v>155</v>
      </c>
      <c r="G2018" s="16" t="s">
        <v>4366</v>
      </c>
      <c r="H2018" s="17" t="s">
        <v>7083</v>
      </c>
      <c r="I2018" s="115" t="str">
        <f t="shared" ca="1" si="323"/>
        <v>.</v>
      </c>
      <c r="J2018" s="16" t="s">
        <v>1487</v>
      </c>
      <c r="K2018" s="16" t="s">
        <v>1194</v>
      </c>
      <c r="L2018" s="16" t="s">
        <v>7079</v>
      </c>
      <c r="M2018" s="16" t="s">
        <v>183</v>
      </c>
      <c r="N2018" s="15">
        <v>22</v>
      </c>
      <c r="O2018" s="15">
        <v>1987</v>
      </c>
      <c r="P2018" s="15">
        <v>6</v>
      </c>
      <c r="Q2018" s="16" t="s">
        <v>153</v>
      </c>
      <c r="R2018" s="18" t="s">
        <v>1945</v>
      </c>
      <c r="S2018" s="54" t="s">
        <v>144</v>
      </c>
      <c r="T2018" s="54"/>
      <c r="U2018" s="69">
        <v>839</v>
      </c>
      <c r="V2018" s="45" t="str">
        <f t="shared" si="330"/>
        <v>特別講演労働時間の「弾力化」について</v>
      </c>
      <c r="W2018" s="70"/>
      <c r="X2018" s="88">
        <v>2008</v>
      </c>
      <c r="Y2018" s="66"/>
      <c r="Z2018" s="16"/>
    </row>
    <row r="2019" spans="1:26" s="13" customFormat="1" ht="13.5" hidden="1" customHeight="1">
      <c r="A2019" s="18">
        <v>54</v>
      </c>
      <c r="B2019" s="15">
        <v>1987</v>
      </c>
      <c r="C2019" s="15">
        <v>9</v>
      </c>
      <c r="D2019" s="18">
        <v>8</v>
      </c>
      <c r="E2019" s="15">
        <v>846</v>
      </c>
      <c r="F2019" s="19" t="s">
        <v>4367</v>
      </c>
      <c r="G2019" s="16" t="s">
        <v>3775</v>
      </c>
      <c r="H2019" s="17" t="s">
        <v>7083</v>
      </c>
      <c r="I2019" s="115" t="str">
        <f t="shared" ca="1" si="323"/>
        <v>.</v>
      </c>
      <c r="J2019" s="16" t="s">
        <v>1487</v>
      </c>
      <c r="K2019" s="16" t="s">
        <v>1194</v>
      </c>
      <c r="L2019" s="16" t="s">
        <v>7079</v>
      </c>
      <c r="M2019" s="16" t="s">
        <v>7078</v>
      </c>
      <c r="N2019" s="15">
        <v>22</v>
      </c>
      <c r="O2019" s="15">
        <v>1987</v>
      </c>
      <c r="P2019" s="15">
        <v>6</v>
      </c>
      <c r="Q2019" s="16" t="s">
        <v>153</v>
      </c>
      <c r="R2019" s="18" t="s">
        <v>1945</v>
      </c>
      <c r="S2019" s="54" t="s">
        <v>144</v>
      </c>
      <c r="T2019" s="54"/>
      <c r="U2019" s="69">
        <v>839</v>
      </c>
      <c r="V2019" s="45" t="str">
        <f t="shared" si="330"/>
        <v>特別講演司会の感想</v>
      </c>
      <c r="W2019" s="70"/>
      <c r="X2019" s="88">
        <v>2009</v>
      </c>
      <c r="Y2019" s="66"/>
      <c r="Z2019" s="16"/>
    </row>
    <row r="2020" spans="1:26" s="12" customFormat="1" ht="13.5" hidden="1" customHeight="1">
      <c r="A2020" s="18">
        <v>54</v>
      </c>
      <c r="B2020" s="15">
        <v>1987</v>
      </c>
      <c r="C2020" s="15">
        <v>9</v>
      </c>
      <c r="D2020" s="18">
        <v>8</v>
      </c>
      <c r="E2020" s="15">
        <v>846</v>
      </c>
      <c r="F2020" s="19" t="s">
        <v>931</v>
      </c>
      <c r="G2020" s="16" t="s">
        <v>3205</v>
      </c>
      <c r="H2020" s="17" t="s">
        <v>4369</v>
      </c>
      <c r="I2020" s="115" t="str">
        <f t="shared" ca="1" si="323"/>
        <v>.</v>
      </c>
      <c r="J2020" s="21" t="s">
        <v>4368</v>
      </c>
      <c r="K2020" s="16" t="s">
        <v>1194</v>
      </c>
      <c r="L2020" s="16" t="s">
        <v>2918</v>
      </c>
      <c r="M2020" s="16" t="s">
        <v>183</v>
      </c>
      <c r="N2020" s="15">
        <v>22</v>
      </c>
      <c r="O2020" s="15">
        <v>1987</v>
      </c>
      <c r="P2020" s="15">
        <v>6</v>
      </c>
      <c r="Q2020" s="16" t="s">
        <v>153</v>
      </c>
      <c r="R2020" s="18" t="s">
        <v>1945</v>
      </c>
      <c r="S2020" s="54" t="s">
        <v>144</v>
      </c>
      <c r="T2020" s="54"/>
      <c r="U2020" s="69">
        <v>839</v>
      </c>
      <c r="V2020" s="45" t="str">
        <f t="shared" si="330"/>
        <v>もうひとつの”国際化” −オープン・ソサエティーをめざして−もうひとつの“国際化”‐オープンソサエティーをめざして‐</v>
      </c>
      <c r="W2020" s="70"/>
      <c r="X2020" s="88">
        <v>2010</v>
      </c>
      <c r="Y2020" s="66"/>
      <c r="Z2020" s="16"/>
    </row>
    <row r="2021" spans="1:26" s="12" customFormat="1" ht="13.5" hidden="1" customHeight="1">
      <c r="A2021" s="18">
        <v>54</v>
      </c>
      <c r="B2021" s="15">
        <v>1987</v>
      </c>
      <c r="C2021" s="15">
        <v>9</v>
      </c>
      <c r="D2021" s="18"/>
      <c r="E2021" s="15"/>
      <c r="F2021" s="19" t="s">
        <v>156</v>
      </c>
      <c r="G2021" s="16" t="s">
        <v>3379</v>
      </c>
      <c r="H2021" s="17" t="s">
        <v>4369</v>
      </c>
      <c r="I2021" s="115" t="str">
        <f t="shared" ca="1" si="323"/>
        <v>.</v>
      </c>
      <c r="J2021" s="21" t="s">
        <v>4368</v>
      </c>
      <c r="K2021" s="16" t="s">
        <v>1194</v>
      </c>
      <c r="L2021" s="16" t="s">
        <v>2918</v>
      </c>
      <c r="M2021" s="16" t="s">
        <v>1302</v>
      </c>
      <c r="N2021" s="15">
        <v>22</v>
      </c>
      <c r="O2021" s="15">
        <v>1987</v>
      </c>
      <c r="P2021" s="15">
        <v>6</v>
      </c>
      <c r="Q2021" s="16" t="s">
        <v>153</v>
      </c>
      <c r="R2021" s="18" t="s">
        <v>1945</v>
      </c>
      <c r="S2021" s="54" t="s">
        <v>144</v>
      </c>
      <c r="T2021" s="54"/>
      <c r="U2021" s="69">
        <v>839</v>
      </c>
      <c r="V2021" s="45" t="str">
        <f t="shared" si="330"/>
        <v>もうひとつの”国際化” −オープン・ソサエティーをめざして−産業労働の国際化</v>
      </c>
      <c r="W2021" s="70"/>
      <c r="X2021" s="88">
        <v>2011</v>
      </c>
      <c r="Y2021" s="66"/>
      <c r="Z2021" s="16"/>
    </row>
    <row r="2022" spans="1:26" s="12" customFormat="1" ht="13.5" hidden="1" customHeight="1">
      <c r="A2022" s="18">
        <v>54</v>
      </c>
      <c r="B2022" s="15">
        <v>1987</v>
      </c>
      <c r="C2022" s="15">
        <v>9</v>
      </c>
      <c r="D2022" s="18">
        <v>9</v>
      </c>
      <c r="E2022" s="15">
        <v>847</v>
      </c>
      <c r="F2022" s="19" t="s">
        <v>157</v>
      </c>
      <c r="G2022" s="16" t="s">
        <v>4370</v>
      </c>
      <c r="H2022" s="17" t="s">
        <v>4369</v>
      </c>
      <c r="I2022" s="115" t="str">
        <f t="shared" ca="1" si="323"/>
        <v>.</v>
      </c>
      <c r="J2022" s="21" t="s">
        <v>2917</v>
      </c>
      <c r="K2022" s="16" t="s">
        <v>1194</v>
      </c>
      <c r="L2022" s="16" t="s">
        <v>2918</v>
      </c>
      <c r="M2022" s="16" t="s">
        <v>183</v>
      </c>
      <c r="N2022" s="15">
        <v>22</v>
      </c>
      <c r="O2022" s="15">
        <v>1987</v>
      </c>
      <c r="P2022" s="15">
        <v>6</v>
      </c>
      <c r="Q2022" s="16" t="s">
        <v>153</v>
      </c>
      <c r="R2022" s="18" t="s">
        <v>1945</v>
      </c>
      <c r="S2022" s="54" t="s">
        <v>144</v>
      </c>
      <c r="T2022" s="54"/>
      <c r="U2022" s="69">
        <v>839</v>
      </c>
      <c r="V2022" s="45" t="str">
        <f t="shared" si="330"/>
        <v>もうひとつの”国際化” −オープン・ソサエティーをめざして−日本的経営国際化の国内社会へのインパクト</v>
      </c>
      <c r="W2022" s="70"/>
      <c r="X2022" s="88">
        <v>2012</v>
      </c>
      <c r="Y2022" s="66"/>
      <c r="Z2022" s="16"/>
    </row>
    <row r="2023" spans="1:26" s="12" customFormat="1" ht="13.5" hidden="1" customHeight="1">
      <c r="A2023" s="18">
        <v>54</v>
      </c>
      <c r="B2023" s="15">
        <v>1987</v>
      </c>
      <c r="C2023" s="15">
        <v>9</v>
      </c>
      <c r="D2023" s="18">
        <v>9</v>
      </c>
      <c r="E2023" s="15">
        <v>847</v>
      </c>
      <c r="F2023" s="19" t="s">
        <v>158</v>
      </c>
      <c r="G2023" s="16" t="s">
        <v>4371</v>
      </c>
      <c r="H2023" s="17" t="s">
        <v>4369</v>
      </c>
      <c r="I2023" s="115" t="str">
        <f t="shared" ca="1" si="323"/>
        <v>.</v>
      </c>
      <c r="J2023" s="21" t="s">
        <v>4368</v>
      </c>
      <c r="K2023" s="16" t="s">
        <v>1194</v>
      </c>
      <c r="L2023" s="16" t="s">
        <v>2918</v>
      </c>
      <c r="M2023" s="16" t="s">
        <v>183</v>
      </c>
      <c r="N2023" s="15">
        <v>22</v>
      </c>
      <c r="O2023" s="15">
        <v>1987</v>
      </c>
      <c r="P2023" s="15">
        <v>6</v>
      </c>
      <c r="Q2023" s="16" t="s">
        <v>153</v>
      </c>
      <c r="R2023" s="18" t="s">
        <v>1945</v>
      </c>
      <c r="S2023" s="54" t="s">
        <v>144</v>
      </c>
      <c r="T2023" s="54"/>
      <c r="U2023" s="69">
        <v>839</v>
      </c>
      <c r="V2023" s="45" t="str">
        <f t="shared" si="330"/>
        <v>もうひとつの”国際化” −オープン・ソサエティーをめざして−異文化体験の教えるもの −母親達の体験から−</v>
      </c>
      <c r="W2023" s="70"/>
      <c r="X2023" s="88">
        <v>2013</v>
      </c>
      <c r="Y2023" s="66"/>
      <c r="Z2023" s="16"/>
    </row>
    <row r="2024" spans="1:26" s="12" customFormat="1" ht="13.5" hidden="1" customHeight="1">
      <c r="A2024" s="18">
        <v>54</v>
      </c>
      <c r="B2024" s="15">
        <v>1987</v>
      </c>
      <c r="C2024" s="15">
        <v>9</v>
      </c>
      <c r="D2024" s="18">
        <v>9</v>
      </c>
      <c r="E2024" s="15">
        <v>847</v>
      </c>
      <c r="F2024" s="19" t="s">
        <v>159</v>
      </c>
      <c r="G2024" s="16" t="s">
        <v>4372</v>
      </c>
      <c r="H2024" s="17" t="s">
        <v>4369</v>
      </c>
      <c r="I2024" s="115" t="str">
        <f t="shared" ca="1" si="323"/>
        <v>.</v>
      </c>
      <c r="J2024" s="21" t="s">
        <v>4368</v>
      </c>
      <c r="K2024" s="16" t="s">
        <v>1194</v>
      </c>
      <c r="L2024" s="16" t="s">
        <v>2918</v>
      </c>
      <c r="M2024" s="16" t="s">
        <v>183</v>
      </c>
      <c r="N2024" s="15">
        <v>22</v>
      </c>
      <c r="O2024" s="15">
        <v>1987</v>
      </c>
      <c r="P2024" s="15">
        <v>6</v>
      </c>
      <c r="Q2024" s="16" t="s">
        <v>153</v>
      </c>
      <c r="R2024" s="18" t="s">
        <v>1945</v>
      </c>
      <c r="S2024" s="54" t="s">
        <v>144</v>
      </c>
      <c r="T2024" s="54"/>
      <c r="U2024" s="69">
        <v>839</v>
      </c>
      <c r="V2024" s="45" t="str">
        <f t="shared" si="330"/>
        <v>もうひとつの”国際化” −オープン・ソサエティーをめざして−難民として体験した日本</v>
      </c>
      <c r="W2024" s="70"/>
      <c r="X2024" s="88">
        <v>2014</v>
      </c>
      <c r="Y2024" s="66"/>
      <c r="Z2024" s="16"/>
    </row>
    <row r="2025" spans="1:26" s="12" customFormat="1" ht="13.5" hidden="1" customHeight="1">
      <c r="A2025" s="18">
        <v>54</v>
      </c>
      <c r="B2025" s="15">
        <v>1987</v>
      </c>
      <c r="C2025" s="15">
        <v>9</v>
      </c>
      <c r="D2025" s="18">
        <v>10</v>
      </c>
      <c r="E2025" s="15">
        <v>848</v>
      </c>
      <c r="F2025" s="19" t="s">
        <v>160</v>
      </c>
      <c r="G2025" s="16" t="s">
        <v>4373</v>
      </c>
      <c r="H2025" s="17" t="s">
        <v>4369</v>
      </c>
      <c r="I2025" s="115" t="str">
        <f t="shared" ca="1" si="323"/>
        <v>.</v>
      </c>
      <c r="J2025" s="21" t="s">
        <v>4368</v>
      </c>
      <c r="K2025" s="16" t="s">
        <v>1194</v>
      </c>
      <c r="L2025" s="16" t="s">
        <v>2918</v>
      </c>
      <c r="M2025" s="16" t="s">
        <v>183</v>
      </c>
      <c r="N2025" s="15">
        <v>22</v>
      </c>
      <c r="O2025" s="15">
        <v>1987</v>
      </c>
      <c r="P2025" s="15">
        <v>6</v>
      </c>
      <c r="Q2025" s="16" t="s">
        <v>153</v>
      </c>
      <c r="R2025" s="18" t="s">
        <v>1945</v>
      </c>
      <c r="S2025" s="54" t="s">
        <v>144</v>
      </c>
      <c r="T2025" s="54"/>
      <c r="U2025" s="69">
        <v>839</v>
      </c>
      <c r="V2025" s="45" t="str">
        <f t="shared" si="330"/>
        <v>もうひとつの”国際化” −オープン・ソサエティーをめざして−日本の伝統社会における閉鎖性と開放性 −都市祭礼･大文字を題材として−</v>
      </c>
      <c r="W2025" s="70"/>
      <c r="X2025" s="88">
        <v>2015</v>
      </c>
      <c r="Y2025" s="66"/>
      <c r="Z2025" s="16"/>
    </row>
    <row r="2026" spans="1:26" s="12" customFormat="1" ht="13.5" hidden="1" customHeight="1">
      <c r="A2026" s="18">
        <v>54</v>
      </c>
      <c r="B2026" s="15">
        <v>1987</v>
      </c>
      <c r="C2026" s="15">
        <v>9</v>
      </c>
      <c r="D2026" s="18">
        <v>10</v>
      </c>
      <c r="E2026" s="15">
        <v>848</v>
      </c>
      <c r="F2026" s="18" t="s">
        <v>7024</v>
      </c>
      <c r="G2026" s="16" t="s">
        <v>3205</v>
      </c>
      <c r="H2026" s="17"/>
      <c r="I2026" s="115" t="str">
        <f t="shared" ca="1" si="323"/>
        <v>.</v>
      </c>
      <c r="J2026" s="21" t="s">
        <v>4368</v>
      </c>
      <c r="K2026" s="16" t="s">
        <v>1194</v>
      </c>
      <c r="L2026" s="16" t="s">
        <v>7004</v>
      </c>
      <c r="M2026" s="16" t="s">
        <v>7078</v>
      </c>
      <c r="N2026" s="15">
        <v>22</v>
      </c>
      <c r="O2026" s="15">
        <v>1987</v>
      </c>
      <c r="P2026" s="15">
        <v>6</v>
      </c>
      <c r="Q2026" s="16" t="s">
        <v>153</v>
      </c>
      <c r="R2026" s="18" t="s">
        <v>1945</v>
      </c>
      <c r="S2026" s="54" t="s">
        <v>144</v>
      </c>
      <c r="T2026" s="54"/>
      <c r="U2026" s="69">
        <v>839</v>
      </c>
      <c r="V2026" s="45" t="str">
        <f t="shared" si="330"/>
        <v>もうひとつの”国際化” −オープン・ソサエティーをめざして−：司会のまとめ</v>
      </c>
      <c r="W2026" s="70"/>
      <c r="X2026" s="88">
        <v>2016</v>
      </c>
      <c r="Y2026" s="66"/>
      <c r="Z2026" s="16"/>
    </row>
    <row r="2027" spans="1:26" s="13" customFormat="1" ht="13.5" hidden="1" customHeight="1">
      <c r="A2027" s="18">
        <v>54</v>
      </c>
      <c r="B2027" s="15">
        <v>1987</v>
      </c>
      <c r="C2027" s="15">
        <v>9</v>
      </c>
      <c r="D2027" s="18">
        <v>11</v>
      </c>
      <c r="E2027" s="15">
        <v>849</v>
      </c>
      <c r="F2027" s="19" t="s">
        <v>4374</v>
      </c>
      <c r="G2027" s="16" t="s">
        <v>4375</v>
      </c>
      <c r="H2027" s="17"/>
      <c r="I2027" s="115" t="str">
        <f t="shared" ca="1" si="323"/>
        <v>.</v>
      </c>
      <c r="J2027" s="16" t="s">
        <v>2856</v>
      </c>
      <c r="K2027" s="16" t="s">
        <v>1194</v>
      </c>
      <c r="L2027" s="16" t="s">
        <v>2857</v>
      </c>
      <c r="M2027" s="16" t="s">
        <v>183</v>
      </c>
      <c r="N2027" s="15">
        <v>22</v>
      </c>
      <c r="O2027" s="15">
        <v>1987</v>
      </c>
      <c r="P2027" s="15">
        <v>6</v>
      </c>
      <c r="Q2027" s="16" t="s">
        <v>153</v>
      </c>
      <c r="R2027" s="18" t="s">
        <v>1945</v>
      </c>
      <c r="S2027" s="54" t="s">
        <v>144</v>
      </c>
      <c r="T2027" s="54"/>
      <c r="U2027" s="69">
        <v>839</v>
      </c>
      <c r="V2027" s="45" t="str">
        <f t="shared" si="330"/>
        <v>キャプテンシステムの現状と利用者の嗜好</v>
      </c>
      <c r="W2027" s="70"/>
      <c r="X2027" s="88">
        <v>2017</v>
      </c>
      <c r="Y2027" s="66"/>
      <c r="Z2027" s="16"/>
    </row>
    <row r="2028" spans="1:26" s="13" customFormat="1" ht="13.5" hidden="1" customHeight="1">
      <c r="A2028" s="18">
        <v>54</v>
      </c>
      <c r="B2028" s="15">
        <v>1987</v>
      </c>
      <c r="C2028" s="15">
        <v>9</v>
      </c>
      <c r="D2028" s="18">
        <v>11</v>
      </c>
      <c r="E2028" s="15">
        <v>849</v>
      </c>
      <c r="F2028" s="19" t="s">
        <v>4376</v>
      </c>
      <c r="G2028" s="16" t="s">
        <v>4377</v>
      </c>
      <c r="H2028" s="17"/>
      <c r="I2028" s="115" t="str">
        <f t="shared" ca="1" si="323"/>
        <v>.</v>
      </c>
      <c r="J2028" s="16" t="s">
        <v>2856</v>
      </c>
      <c r="K2028" s="16" t="s">
        <v>1194</v>
      </c>
      <c r="L2028" s="16" t="s">
        <v>2857</v>
      </c>
      <c r="M2028" s="16" t="s">
        <v>183</v>
      </c>
      <c r="N2028" s="15">
        <v>22</v>
      </c>
      <c r="O2028" s="15">
        <v>1987</v>
      </c>
      <c r="P2028" s="15">
        <v>6</v>
      </c>
      <c r="Q2028" s="16" t="s">
        <v>153</v>
      </c>
      <c r="R2028" s="18" t="s">
        <v>1945</v>
      </c>
      <c r="S2028" s="54" t="s">
        <v>144</v>
      </c>
      <c r="T2028" s="54"/>
      <c r="U2028" s="69">
        <v>839</v>
      </c>
      <c r="V2028" s="45" t="str">
        <f t="shared" si="330"/>
        <v>自動販売機利用時の人間行動 −マン・マシン・インターフェイスの一研究−</v>
      </c>
      <c r="W2028" s="70"/>
      <c r="X2028" s="88">
        <v>2018</v>
      </c>
      <c r="Y2028" s="66"/>
      <c r="Z2028" s="16"/>
    </row>
    <row r="2029" spans="1:26" s="13" customFormat="1" ht="13.5" hidden="1" customHeight="1">
      <c r="A2029" s="18">
        <v>54</v>
      </c>
      <c r="B2029" s="15">
        <v>1987</v>
      </c>
      <c r="C2029" s="15">
        <v>9</v>
      </c>
      <c r="D2029" s="18">
        <v>11</v>
      </c>
      <c r="E2029" s="15">
        <v>849</v>
      </c>
      <c r="F2029" s="19" t="s">
        <v>4378</v>
      </c>
      <c r="G2029" s="16" t="s">
        <v>4379</v>
      </c>
      <c r="H2029" s="17"/>
      <c r="I2029" s="115" t="str">
        <f t="shared" ca="1" si="323"/>
        <v>.</v>
      </c>
      <c r="J2029" s="16" t="s">
        <v>2856</v>
      </c>
      <c r="K2029" s="16" t="s">
        <v>1194</v>
      </c>
      <c r="L2029" s="16" t="s">
        <v>2857</v>
      </c>
      <c r="M2029" s="16" t="s">
        <v>183</v>
      </c>
      <c r="N2029" s="15">
        <v>22</v>
      </c>
      <c r="O2029" s="15">
        <v>1987</v>
      </c>
      <c r="P2029" s="15">
        <v>6</v>
      </c>
      <c r="Q2029" s="16" t="s">
        <v>153</v>
      </c>
      <c r="R2029" s="18" t="s">
        <v>1945</v>
      </c>
      <c r="S2029" s="54" t="s">
        <v>144</v>
      </c>
      <c r="T2029" s="54"/>
      <c r="U2029" s="69">
        <v>839</v>
      </c>
      <c r="V2029" s="45" t="str">
        <f t="shared" si="330"/>
        <v>複合交通下における「サイクルマラソン」の安全性について</v>
      </c>
      <c r="W2029" s="70"/>
      <c r="X2029" s="88">
        <v>2019</v>
      </c>
      <c r="Y2029" s="66"/>
      <c r="Z2029" s="16"/>
    </row>
    <row r="2030" spans="1:26" s="13" customFormat="1" ht="13.5" hidden="1" customHeight="1">
      <c r="A2030" s="18">
        <v>54</v>
      </c>
      <c r="B2030" s="15">
        <v>1987</v>
      </c>
      <c r="C2030" s="15">
        <v>9</v>
      </c>
      <c r="D2030" s="18">
        <v>12</v>
      </c>
      <c r="E2030" s="15">
        <v>850</v>
      </c>
      <c r="F2030" s="19" t="s">
        <v>4380</v>
      </c>
      <c r="G2030" s="16" t="s">
        <v>4381</v>
      </c>
      <c r="H2030" s="17"/>
      <c r="I2030" s="115" t="str">
        <f t="shared" ca="1" si="323"/>
        <v>.</v>
      </c>
      <c r="J2030" s="16" t="s">
        <v>2856</v>
      </c>
      <c r="K2030" s="16" t="s">
        <v>1194</v>
      </c>
      <c r="L2030" s="16" t="s">
        <v>2857</v>
      </c>
      <c r="M2030" s="16" t="s">
        <v>183</v>
      </c>
      <c r="N2030" s="15">
        <v>22</v>
      </c>
      <c r="O2030" s="15">
        <v>1987</v>
      </c>
      <c r="P2030" s="15">
        <v>6</v>
      </c>
      <c r="Q2030" s="16" t="s">
        <v>153</v>
      </c>
      <c r="R2030" s="18" t="s">
        <v>1945</v>
      </c>
      <c r="S2030" s="54" t="s">
        <v>144</v>
      </c>
      <c r="T2030" s="54"/>
      <c r="U2030" s="69">
        <v>839</v>
      </c>
      <c r="V2030" s="45" t="str">
        <f t="shared" si="330"/>
        <v>駅清掃員がみた利用客の環境衛生行動について</v>
      </c>
      <c r="W2030" s="70"/>
      <c r="X2030" s="88">
        <v>2020</v>
      </c>
      <c r="Y2030" s="66"/>
      <c r="Z2030" s="16"/>
    </row>
    <row r="2031" spans="1:26" s="13" customFormat="1" ht="13.5" hidden="1" customHeight="1">
      <c r="A2031" s="18">
        <v>54</v>
      </c>
      <c r="B2031" s="15">
        <v>1987</v>
      </c>
      <c r="C2031" s="15">
        <v>9</v>
      </c>
      <c r="D2031" s="18">
        <v>12</v>
      </c>
      <c r="E2031" s="15">
        <v>850</v>
      </c>
      <c r="F2031" s="19" t="s">
        <v>4382</v>
      </c>
      <c r="G2031" s="16" t="s">
        <v>4383</v>
      </c>
      <c r="H2031" s="17"/>
      <c r="I2031" s="115" t="str">
        <f t="shared" ca="1" si="323"/>
        <v>.</v>
      </c>
      <c r="J2031" s="16" t="s">
        <v>2856</v>
      </c>
      <c r="K2031" s="16" t="s">
        <v>1194</v>
      </c>
      <c r="L2031" s="16" t="s">
        <v>2857</v>
      </c>
      <c r="M2031" s="16" t="s">
        <v>183</v>
      </c>
      <c r="N2031" s="15">
        <v>22</v>
      </c>
      <c r="O2031" s="15">
        <v>1987</v>
      </c>
      <c r="P2031" s="15">
        <v>6</v>
      </c>
      <c r="Q2031" s="16" t="s">
        <v>153</v>
      </c>
      <c r="R2031" s="18" t="s">
        <v>1945</v>
      </c>
      <c r="S2031" s="54" t="s">
        <v>144</v>
      </c>
      <c r="T2031" s="54"/>
      <c r="U2031" s="69">
        <v>839</v>
      </c>
      <c r="V2031" s="45" t="str">
        <f t="shared" si="330"/>
        <v>企業内体力づくり活動の評価 −東大式健康調査票(THI) による健康度の比較−</v>
      </c>
      <c r="W2031" s="70"/>
      <c r="X2031" s="88">
        <v>2021</v>
      </c>
      <c r="Y2031" s="66"/>
      <c r="Z2031" s="16"/>
    </row>
    <row r="2032" spans="1:26" s="13" customFormat="1" ht="13.5" hidden="1" customHeight="1">
      <c r="A2032" s="18">
        <v>54</v>
      </c>
      <c r="B2032" s="15">
        <v>1987</v>
      </c>
      <c r="C2032" s="15">
        <v>9</v>
      </c>
      <c r="D2032" s="18">
        <v>13</v>
      </c>
      <c r="E2032" s="15">
        <v>851</v>
      </c>
      <c r="F2032" s="19" t="s">
        <v>2858</v>
      </c>
      <c r="G2032" s="16" t="s">
        <v>2867</v>
      </c>
      <c r="H2032" s="17"/>
      <c r="I2032" s="115" t="str">
        <f t="shared" ca="1" si="323"/>
        <v>.</v>
      </c>
      <c r="J2032" s="16" t="s">
        <v>2856</v>
      </c>
      <c r="K2032" s="16" t="s">
        <v>1194</v>
      </c>
      <c r="L2032" s="16" t="s">
        <v>2857</v>
      </c>
      <c r="M2032" s="16" t="s">
        <v>7078</v>
      </c>
      <c r="N2032" s="15">
        <v>22</v>
      </c>
      <c r="O2032" s="15">
        <v>1987</v>
      </c>
      <c r="P2032" s="15">
        <v>6</v>
      </c>
      <c r="Q2032" s="16" t="s">
        <v>153</v>
      </c>
      <c r="R2032" s="18" t="s">
        <v>1945</v>
      </c>
      <c r="S2032" s="54" t="s">
        <v>144</v>
      </c>
      <c r="T2032" s="54"/>
      <c r="U2032" s="69">
        <v>839</v>
      </c>
      <c r="V2032" s="45" t="str">
        <f t="shared" si="330"/>
        <v>[概要]司会のまとめ</v>
      </c>
      <c r="W2032" s="70"/>
      <c r="X2032" s="88">
        <v>2022</v>
      </c>
      <c r="Y2032" s="66"/>
      <c r="Z2032" s="16"/>
    </row>
    <row r="2033" spans="1:26" s="13" customFormat="1" ht="13.5" hidden="1" customHeight="1">
      <c r="A2033" s="18">
        <v>54</v>
      </c>
      <c r="B2033" s="15">
        <v>1987</v>
      </c>
      <c r="C2033" s="15">
        <v>9</v>
      </c>
      <c r="D2033" s="18">
        <v>13</v>
      </c>
      <c r="E2033" s="15">
        <v>851</v>
      </c>
      <c r="F2033" s="19" t="s">
        <v>4384</v>
      </c>
      <c r="G2033" s="16" t="s">
        <v>4385</v>
      </c>
      <c r="H2033" s="17"/>
      <c r="I2033" s="115" t="str">
        <f t="shared" ca="1" si="323"/>
        <v>.</v>
      </c>
      <c r="J2033" s="16" t="s">
        <v>2856</v>
      </c>
      <c r="K2033" s="16" t="s">
        <v>1194</v>
      </c>
      <c r="L2033" s="16" t="s">
        <v>2857</v>
      </c>
      <c r="M2033" s="16" t="s">
        <v>183</v>
      </c>
      <c r="N2033" s="15">
        <v>22</v>
      </c>
      <c r="O2033" s="15">
        <v>1987</v>
      </c>
      <c r="P2033" s="15">
        <v>6</v>
      </c>
      <c r="Q2033" s="16" t="s">
        <v>153</v>
      </c>
      <c r="R2033" s="18" t="s">
        <v>1945</v>
      </c>
      <c r="S2033" s="54" t="s">
        <v>144</v>
      </c>
      <c r="T2033" s="54"/>
      <c r="U2033" s="69">
        <v>839</v>
      </c>
      <c r="V2033" s="45" t="str">
        <f t="shared" si="330"/>
        <v>眼球運動からみた視覚探索パターンの解析</v>
      </c>
      <c r="W2033" s="70"/>
      <c r="X2033" s="88">
        <v>2023</v>
      </c>
      <c r="Y2033" s="66"/>
      <c r="Z2033" s="16"/>
    </row>
    <row r="2034" spans="1:26" s="13" customFormat="1" ht="13.5" hidden="1" customHeight="1">
      <c r="A2034" s="18">
        <v>54</v>
      </c>
      <c r="B2034" s="15">
        <v>1987</v>
      </c>
      <c r="C2034" s="15">
        <v>9</v>
      </c>
      <c r="D2034" s="18">
        <v>14</v>
      </c>
      <c r="E2034" s="15">
        <v>852</v>
      </c>
      <c r="F2034" s="19" t="s">
        <v>4386</v>
      </c>
      <c r="G2034" s="16" t="s">
        <v>4387</v>
      </c>
      <c r="H2034" s="17"/>
      <c r="I2034" s="115" t="str">
        <f t="shared" ca="1" si="323"/>
        <v>.</v>
      </c>
      <c r="J2034" s="16" t="s">
        <v>2856</v>
      </c>
      <c r="K2034" s="16" t="s">
        <v>1194</v>
      </c>
      <c r="L2034" s="16" t="s">
        <v>2857</v>
      </c>
      <c r="M2034" s="16" t="s">
        <v>183</v>
      </c>
      <c r="N2034" s="15">
        <v>22</v>
      </c>
      <c r="O2034" s="15">
        <v>1987</v>
      </c>
      <c r="P2034" s="15">
        <v>6</v>
      </c>
      <c r="Q2034" s="16" t="s">
        <v>153</v>
      </c>
      <c r="R2034" s="18" t="s">
        <v>1945</v>
      </c>
      <c r="S2034" s="54" t="s">
        <v>144</v>
      </c>
      <c r="T2034" s="54"/>
      <c r="U2034" s="69">
        <v>839</v>
      </c>
      <c r="V2034" s="45" t="str">
        <f t="shared" si="330"/>
        <v>人体筋の各種跳躍運動に伴うバネ機構の発現特性</v>
      </c>
      <c r="W2034" s="70"/>
      <c r="X2034" s="88">
        <v>2024</v>
      </c>
      <c r="Y2034" s="66"/>
      <c r="Z2034" s="16"/>
    </row>
    <row r="2035" spans="1:26" s="13" customFormat="1" ht="13.5" hidden="1" customHeight="1">
      <c r="A2035" s="18">
        <v>54</v>
      </c>
      <c r="B2035" s="15">
        <v>1987</v>
      </c>
      <c r="C2035" s="15">
        <v>9</v>
      </c>
      <c r="D2035" s="18">
        <v>14</v>
      </c>
      <c r="E2035" s="15">
        <v>852</v>
      </c>
      <c r="F2035" s="19" t="s">
        <v>4388</v>
      </c>
      <c r="G2035" s="16" t="s">
        <v>4389</v>
      </c>
      <c r="H2035" s="17"/>
      <c r="I2035" s="115" t="str">
        <f t="shared" ca="1" si="323"/>
        <v>.</v>
      </c>
      <c r="J2035" s="16" t="s">
        <v>2856</v>
      </c>
      <c r="K2035" s="16" t="s">
        <v>1194</v>
      </c>
      <c r="L2035" s="16" t="s">
        <v>2857</v>
      </c>
      <c r="M2035" s="16" t="s">
        <v>183</v>
      </c>
      <c r="N2035" s="15">
        <v>22</v>
      </c>
      <c r="O2035" s="15">
        <v>1987</v>
      </c>
      <c r="P2035" s="15">
        <v>6</v>
      </c>
      <c r="Q2035" s="16" t="s">
        <v>153</v>
      </c>
      <c r="R2035" s="18" t="s">
        <v>1945</v>
      </c>
      <c r="S2035" s="54" t="s">
        <v>144</v>
      </c>
      <c r="T2035" s="54"/>
      <c r="U2035" s="69">
        <v>839</v>
      </c>
      <c r="V2035" s="45" t="str">
        <f t="shared" si="330"/>
        <v>ラット用バイペダル・トレーニング・ボックス（改造型スキナーボックス）の開発と応用実験</v>
      </c>
      <c r="W2035" s="70"/>
      <c r="X2035" s="88">
        <v>2025</v>
      </c>
      <c r="Y2035" s="66"/>
      <c r="Z2035" s="16"/>
    </row>
    <row r="2036" spans="1:26" s="13" customFormat="1" ht="13.5" hidden="1" customHeight="1">
      <c r="A2036" s="18">
        <v>54</v>
      </c>
      <c r="B2036" s="15">
        <v>1987</v>
      </c>
      <c r="C2036" s="15">
        <v>9</v>
      </c>
      <c r="D2036" s="18">
        <v>15</v>
      </c>
      <c r="E2036" s="15">
        <v>853</v>
      </c>
      <c r="F2036" s="19" t="s">
        <v>2858</v>
      </c>
      <c r="G2036" s="16" t="s">
        <v>4112</v>
      </c>
      <c r="H2036" s="17"/>
      <c r="I2036" s="115" t="str">
        <f t="shared" ca="1" si="323"/>
        <v>.</v>
      </c>
      <c r="J2036" s="16" t="s">
        <v>2856</v>
      </c>
      <c r="K2036" s="16" t="s">
        <v>1194</v>
      </c>
      <c r="L2036" s="16" t="s">
        <v>2857</v>
      </c>
      <c r="M2036" s="16" t="s">
        <v>7078</v>
      </c>
      <c r="N2036" s="15">
        <v>22</v>
      </c>
      <c r="O2036" s="15">
        <v>1987</v>
      </c>
      <c r="P2036" s="15">
        <v>6</v>
      </c>
      <c r="Q2036" s="16" t="s">
        <v>153</v>
      </c>
      <c r="R2036" s="18" t="s">
        <v>1945</v>
      </c>
      <c r="S2036" s="54" t="s">
        <v>144</v>
      </c>
      <c r="T2036" s="54"/>
      <c r="U2036" s="69">
        <v>839</v>
      </c>
      <c r="V2036" s="45" t="str">
        <f t="shared" si="330"/>
        <v>[概要]司会のまとめ</v>
      </c>
      <c r="W2036" s="70"/>
      <c r="X2036" s="88">
        <v>2026</v>
      </c>
      <c r="Y2036" s="66"/>
      <c r="Z2036" s="16"/>
    </row>
    <row r="2037" spans="1:26" s="13" customFormat="1" ht="13.5" hidden="1" customHeight="1">
      <c r="A2037" s="18">
        <v>54</v>
      </c>
      <c r="B2037" s="15">
        <v>1987</v>
      </c>
      <c r="C2037" s="15">
        <v>9</v>
      </c>
      <c r="D2037" s="18">
        <v>15</v>
      </c>
      <c r="E2037" s="15">
        <v>853</v>
      </c>
      <c r="F2037" s="19" t="s">
        <v>4390</v>
      </c>
      <c r="G2037" s="16" t="s">
        <v>3194</v>
      </c>
      <c r="H2037" s="17"/>
      <c r="I2037" s="115" t="str">
        <f t="shared" ca="1" si="323"/>
        <v>.</v>
      </c>
      <c r="J2037" s="16" t="s">
        <v>2856</v>
      </c>
      <c r="K2037" s="16" t="s">
        <v>1194</v>
      </c>
      <c r="L2037" s="16" t="s">
        <v>2857</v>
      </c>
      <c r="M2037" s="16" t="s">
        <v>183</v>
      </c>
      <c r="N2037" s="15">
        <v>22</v>
      </c>
      <c r="O2037" s="15">
        <v>1987</v>
      </c>
      <c r="P2037" s="15">
        <v>6</v>
      </c>
      <c r="Q2037" s="16" t="s">
        <v>153</v>
      </c>
      <c r="R2037" s="18" t="s">
        <v>1945</v>
      </c>
      <c r="S2037" s="54" t="s">
        <v>144</v>
      </c>
      <c r="T2037" s="54"/>
      <c r="U2037" s="69">
        <v>839</v>
      </c>
      <c r="V2037" s="45" t="str">
        <f t="shared" si="330"/>
        <v>随意運動に先行する表面筋電図の変化と運動準備脳電位</v>
      </c>
      <c r="W2037" s="70"/>
      <c r="X2037" s="88">
        <v>2027</v>
      </c>
      <c r="Y2037" s="66"/>
      <c r="Z2037" s="16"/>
    </row>
    <row r="2038" spans="1:26" s="13" customFormat="1" ht="13.5" hidden="1" customHeight="1">
      <c r="A2038" s="18">
        <v>54</v>
      </c>
      <c r="B2038" s="15">
        <v>1987</v>
      </c>
      <c r="C2038" s="15">
        <v>9</v>
      </c>
      <c r="D2038" s="18">
        <v>15</v>
      </c>
      <c r="E2038" s="15">
        <v>853</v>
      </c>
      <c r="F2038" s="19" t="s">
        <v>4391</v>
      </c>
      <c r="G2038" s="16" t="s">
        <v>4392</v>
      </c>
      <c r="H2038" s="17"/>
      <c r="I2038" s="115" t="str">
        <f t="shared" ca="1" si="323"/>
        <v>.</v>
      </c>
      <c r="J2038" s="16" t="s">
        <v>2856</v>
      </c>
      <c r="K2038" s="16" t="s">
        <v>1194</v>
      </c>
      <c r="L2038" s="16" t="s">
        <v>2857</v>
      </c>
      <c r="M2038" s="16" t="s">
        <v>183</v>
      </c>
      <c r="N2038" s="15">
        <v>22</v>
      </c>
      <c r="O2038" s="15">
        <v>1987</v>
      </c>
      <c r="P2038" s="15">
        <v>6</v>
      </c>
      <c r="Q2038" s="16" t="s">
        <v>153</v>
      </c>
      <c r="R2038" s="18" t="s">
        <v>1945</v>
      </c>
      <c r="S2038" s="54" t="s">
        <v>144</v>
      </c>
      <c r="T2038" s="54"/>
      <c r="U2038" s="69">
        <v>839</v>
      </c>
      <c r="V2038" s="45" t="str">
        <f t="shared" si="330"/>
        <v>ハンマー作業における上肢筋負担</v>
      </c>
      <c r="W2038" s="70"/>
      <c r="X2038" s="88">
        <v>2028</v>
      </c>
      <c r="Y2038" s="66"/>
      <c r="Z2038" s="16"/>
    </row>
    <row r="2039" spans="1:26" s="13" customFormat="1" ht="13.5" hidden="1" customHeight="1">
      <c r="A2039" s="18">
        <v>54</v>
      </c>
      <c r="B2039" s="15">
        <v>1987</v>
      </c>
      <c r="C2039" s="15">
        <v>9</v>
      </c>
      <c r="D2039" s="18">
        <v>16</v>
      </c>
      <c r="E2039" s="15">
        <v>854</v>
      </c>
      <c r="F2039" s="19" t="s">
        <v>4393</v>
      </c>
      <c r="G2039" s="16" t="s">
        <v>4208</v>
      </c>
      <c r="H2039" s="17"/>
      <c r="I2039" s="115" t="str">
        <f t="shared" ca="1" si="323"/>
        <v>.</v>
      </c>
      <c r="J2039" s="16" t="s">
        <v>2856</v>
      </c>
      <c r="K2039" s="16" t="s">
        <v>1194</v>
      </c>
      <c r="L2039" s="16" t="s">
        <v>2857</v>
      </c>
      <c r="M2039" s="16" t="s">
        <v>183</v>
      </c>
      <c r="N2039" s="15">
        <v>22</v>
      </c>
      <c r="O2039" s="15">
        <v>1987</v>
      </c>
      <c r="P2039" s="15">
        <v>6</v>
      </c>
      <c r="Q2039" s="16" t="s">
        <v>153</v>
      </c>
      <c r="R2039" s="18" t="s">
        <v>1945</v>
      </c>
      <c r="S2039" s="54" t="s">
        <v>144</v>
      </c>
      <c r="T2039" s="54"/>
      <c r="U2039" s="69">
        <v>839</v>
      </c>
      <c r="V2039" s="45" t="str">
        <f t="shared" si="330"/>
        <v>年をとって耳が遠くなったということはどういうことだろう</v>
      </c>
      <c r="W2039" s="70"/>
      <c r="X2039" s="88">
        <v>2029</v>
      </c>
      <c r="Y2039" s="66"/>
      <c r="Z2039" s="16"/>
    </row>
    <row r="2040" spans="1:26" s="13" customFormat="1" ht="13.5" hidden="1" customHeight="1">
      <c r="A2040" s="18">
        <v>54</v>
      </c>
      <c r="B2040" s="15">
        <v>1987</v>
      </c>
      <c r="C2040" s="15">
        <v>9</v>
      </c>
      <c r="D2040" s="18">
        <v>16</v>
      </c>
      <c r="E2040" s="15">
        <v>854</v>
      </c>
      <c r="F2040" s="19" t="s">
        <v>2858</v>
      </c>
      <c r="G2040" s="16" t="s">
        <v>2943</v>
      </c>
      <c r="H2040" s="17"/>
      <c r="I2040" s="115" t="str">
        <f t="shared" ca="1" si="323"/>
        <v>.</v>
      </c>
      <c r="J2040" s="16" t="s">
        <v>2856</v>
      </c>
      <c r="K2040" s="16" t="s">
        <v>1194</v>
      </c>
      <c r="L2040" s="16" t="s">
        <v>2857</v>
      </c>
      <c r="M2040" s="16" t="s">
        <v>7078</v>
      </c>
      <c r="N2040" s="15">
        <v>22</v>
      </c>
      <c r="O2040" s="15">
        <v>1987</v>
      </c>
      <c r="P2040" s="15">
        <v>6</v>
      </c>
      <c r="Q2040" s="16" t="s">
        <v>153</v>
      </c>
      <c r="R2040" s="18" t="s">
        <v>1945</v>
      </c>
      <c r="S2040" s="54" t="s">
        <v>144</v>
      </c>
      <c r="T2040" s="54"/>
      <c r="U2040" s="69">
        <v>839</v>
      </c>
      <c r="V2040" s="45" t="str">
        <f t="shared" si="330"/>
        <v>[概要]司会のまとめ</v>
      </c>
      <c r="W2040" s="70"/>
      <c r="X2040" s="88">
        <v>2030</v>
      </c>
      <c r="Y2040" s="66"/>
      <c r="Z2040" s="16"/>
    </row>
    <row r="2041" spans="1:26" s="13" customFormat="1" ht="13.5" hidden="1" customHeight="1">
      <c r="A2041" s="18">
        <v>54</v>
      </c>
      <c r="B2041" s="15">
        <v>1987</v>
      </c>
      <c r="C2041" s="15">
        <v>9</v>
      </c>
      <c r="D2041" s="18">
        <v>16</v>
      </c>
      <c r="E2041" s="15">
        <v>854</v>
      </c>
      <c r="F2041" s="19" t="s">
        <v>4394</v>
      </c>
      <c r="G2041" s="16" t="s">
        <v>3918</v>
      </c>
      <c r="H2041" s="17"/>
      <c r="I2041" s="115" t="str">
        <f t="shared" ca="1" si="323"/>
        <v>.</v>
      </c>
      <c r="J2041" s="16" t="s">
        <v>2856</v>
      </c>
      <c r="K2041" s="16" t="s">
        <v>1194</v>
      </c>
      <c r="L2041" s="16" t="s">
        <v>2857</v>
      </c>
      <c r="M2041" s="16" t="s">
        <v>183</v>
      </c>
      <c r="N2041" s="15">
        <v>22</v>
      </c>
      <c r="O2041" s="15">
        <v>1987</v>
      </c>
      <c r="P2041" s="15">
        <v>6</v>
      </c>
      <c r="Q2041" s="16" t="s">
        <v>153</v>
      </c>
      <c r="R2041" s="18" t="s">
        <v>1945</v>
      </c>
      <c r="S2041" s="54" t="s">
        <v>144</v>
      </c>
      <c r="T2041" s="54"/>
      <c r="U2041" s="69">
        <v>839</v>
      </c>
      <c r="V2041" s="45" t="str">
        <f t="shared" si="330"/>
        <v>重度精神薄弱児におけるStage-setting能と歩行運動のリズムパターンの発達</v>
      </c>
      <c r="W2041" s="70"/>
      <c r="X2041" s="88">
        <v>2031</v>
      </c>
      <c r="Y2041" s="66"/>
      <c r="Z2041" s="16"/>
    </row>
    <row r="2042" spans="1:26" s="13" customFormat="1" ht="13.5" hidden="1" customHeight="1">
      <c r="A2042" s="18">
        <v>54</v>
      </c>
      <c r="B2042" s="15">
        <v>1987</v>
      </c>
      <c r="C2042" s="15">
        <v>9</v>
      </c>
      <c r="D2042" s="18">
        <v>17</v>
      </c>
      <c r="E2042" s="15">
        <v>855</v>
      </c>
      <c r="F2042" s="19" t="s">
        <v>4395</v>
      </c>
      <c r="G2042" s="16" t="s">
        <v>4396</v>
      </c>
      <c r="H2042" s="17"/>
      <c r="I2042" s="115" t="str">
        <f t="shared" ca="1" si="323"/>
        <v>.</v>
      </c>
      <c r="J2042" s="16" t="s">
        <v>2856</v>
      </c>
      <c r="K2042" s="16" t="s">
        <v>1194</v>
      </c>
      <c r="L2042" s="16" t="s">
        <v>2857</v>
      </c>
      <c r="M2042" s="16" t="s">
        <v>183</v>
      </c>
      <c r="N2042" s="15">
        <v>22</v>
      </c>
      <c r="O2042" s="15">
        <v>1987</v>
      </c>
      <c r="P2042" s="15">
        <v>6</v>
      </c>
      <c r="Q2042" s="16" t="s">
        <v>153</v>
      </c>
      <c r="R2042" s="18" t="s">
        <v>1945</v>
      </c>
      <c r="S2042" s="54" t="s">
        <v>144</v>
      </c>
      <c r="T2042" s="54"/>
      <c r="U2042" s="69">
        <v>839</v>
      </c>
      <c r="V2042" s="45" t="str">
        <f t="shared" si="330"/>
        <v>子どもの接地足底形状と身体計測値の関連</v>
      </c>
      <c r="W2042" s="70"/>
      <c r="X2042" s="88">
        <v>2032</v>
      </c>
      <c r="Y2042" s="66"/>
      <c r="Z2042" s="16"/>
    </row>
    <row r="2043" spans="1:26" s="13" customFormat="1" ht="13.5" hidden="1" customHeight="1">
      <c r="A2043" s="18">
        <v>54</v>
      </c>
      <c r="B2043" s="15">
        <v>1987</v>
      </c>
      <c r="C2043" s="15">
        <v>9</v>
      </c>
      <c r="D2043" s="18">
        <v>17</v>
      </c>
      <c r="E2043" s="15">
        <v>855</v>
      </c>
      <c r="F2043" s="19" t="s">
        <v>4397</v>
      </c>
      <c r="G2043" s="16" t="s">
        <v>4398</v>
      </c>
      <c r="H2043" s="17"/>
      <c r="I2043" s="115" t="str">
        <f t="shared" ca="1" si="323"/>
        <v>.</v>
      </c>
      <c r="J2043" s="16" t="s">
        <v>2856</v>
      </c>
      <c r="K2043" s="16" t="s">
        <v>1194</v>
      </c>
      <c r="L2043" s="16" t="s">
        <v>2857</v>
      </c>
      <c r="M2043" s="16" t="s">
        <v>183</v>
      </c>
      <c r="N2043" s="15">
        <v>22</v>
      </c>
      <c r="O2043" s="15">
        <v>1987</v>
      </c>
      <c r="P2043" s="15">
        <v>6</v>
      </c>
      <c r="Q2043" s="16" t="s">
        <v>153</v>
      </c>
      <c r="R2043" s="18" t="s">
        <v>1945</v>
      </c>
      <c r="S2043" s="54" t="s">
        <v>144</v>
      </c>
      <c r="T2043" s="54"/>
      <c r="U2043" s="69">
        <v>839</v>
      </c>
      <c r="V2043" s="45" t="str">
        <f t="shared" si="330"/>
        <v>児童における日常の身体活動量と体力水準との関係</v>
      </c>
      <c r="W2043" s="70"/>
      <c r="X2043" s="88">
        <v>2033</v>
      </c>
      <c r="Y2043" s="66"/>
      <c r="Z2043" s="16"/>
    </row>
    <row r="2044" spans="1:26" s="13" customFormat="1" ht="13.5" hidden="1" customHeight="1">
      <c r="A2044" s="18">
        <v>54</v>
      </c>
      <c r="B2044" s="15">
        <v>1987</v>
      </c>
      <c r="C2044" s="15">
        <v>9</v>
      </c>
      <c r="D2044" s="18">
        <v>17</v>
      </c>
      <c r="E2044" s="15">
        <v>855</v>
      </c>
      <c r="F2044" s="19" t="s">
        <v>2858</v>
      </c>
      <c r="G2044" s="16" t="s">
        <v>4399</v>
      </c>
      <c r="H2044" s="17"/>
      <c r="I2044" s="115" t="str">
        <f t="shared" ca="1" si="323"/>
        <v>.</v>
      </c>
      <c r="J2044" s="16" t="s">
        <v>2856</v>
      </c>
      <c r="K2044" s="16" t="s">
        <v>1194</v>
      </c>
      <c r="L2044" s="16" t="s">
        <v>2857</v>
      </c>
      <c r="M2044" s="16" t="s">
        <v>7078</v>
      </c>
      <c r="N2044" s="15">
        <v>22</v>
      </c>
      <c r="O2044" s="15">
        <v>1987</v>
      </c>
      <c r="P2044" s="15">
        <v>6</v>
      </c>
      <c r="Q2044" s="16" t="s">
        <v>153</v>
      </c>
      <c r="R2044" s="18" t="s">
        <v>1945</v>
      </c>
      <c r="S2044" s="54" t="s">
        <v>144</v>
      </c>
      <c r="T2044" s="54"/>
      <c r="U2044" s="69">
        <v>839</v>
      </c>
      <c r="V2044" s="45" t="str">
        <f t="shared" si="330"/>
        <v>[概要]司会のまとめ</v>
      </c>
      <c r="W2044" s="70"/>
      <c r="X2044" s="88">
        <v>2034</v>
      </c>
      <c r="Y2044" s="66"/>
      <c r="Z2044" s="16"/>
    </row>
    <row r="2045" spans="1:26" s="13" customFormat="1" ht="13.5" hidden="1" customHeight="1">
      <c r="A2045" s="18">
        <v>54</v>
      </c>
      <c r="B2045" s="15">
        <v>1987</v>
      </c>
      <c r="C2045" s="15">
        <v>9</v>
      </c>
      <c r="D2045" s="18">
        <v>18</v>
      </c>
      <c r="E2045" s="15">
        <v>856</v>
      </c>
      <c r="F2045" s="19" t="s">
        <v>4400</v>
      </c>
      <c r="G2045" s="16" t="s">
        <v>4401</v>
      </c>
      <c r="H2045" s="17"/>
      <c r="I2045" s="115" t="str">
        <f t="shared" ca="1" si="323"/>
        <v>.</v>
      </c>
      <c r="J2045" s="16" t="s">
        <v>2856</v>
      </c>
      <c r="K2045" s="16" t="s">
        <v>1194</v>
      </c>
      <c r="L2045" s="16" t="s">
        <v>2857</v>
      </c>
      <c r="M2045" s="16" t="s">
        <v>183</v>
      </c>
      <c r="N2045" s="15">
        <v>22</v>
      </c>
      <c r="O2045" s="15">
        <v>1987</v>
      </c>
      <c r="P2045" s="15">
        <v>6</v>
      </c>
      <c r="Q2045" s="16" t="s">
        <v>153</v>
      </c>
      <c r="R2045" s="18" t="s">
        <v>1945</v>
      </c>
      <c r="S2045" s="54" t="s">
        <v>144</v>
      </c>
      <c r="T2045" s="54"/>
      <c r="U2045" s="69">
        <v>839</v>
      </c>
      <c r="V2045" s="45" t="str">
        <f t="shared" si="330"/>
        <v>サービス産業における従業員意識</v>
      </c>
      <c r="W2045" s="70"/>
      <c r="X2045" s="88">
        <v>2035</v>
      </c>
      <c r="Y2045" s="66"/>
      <c r="Z2045" s="16"/>
    </row>
    <row r="2046" spans="1:26" s="13" customFormat="1" ht="13.5" hidden="1" customHeight="1">
      <c r="A2046" s="18">
        <v>54</v>
      </c>
      <c r="B2046" s="15">
        <v>1987</v>
      </c>
      <c r="C2046" s="15">
        <v>9</v>
      </c>
      <c r="D2046" s="18">
        <v>18</v>
      </c>
      <c r="E2046" s="15">
        <v>856</v>
      </c>
      <c r="F2046" s="19" t="s">
        <v>4402</v>
      </c>
      <c r="G2046" s="16" t="s">
        <v>4403</v>
      </c>
      <c r="H2046" s="17"/>
      <c r="I2046" s="115" t="str">
        <f t="shared" ca="1" si="323"/>
        <v>.</v>
      </c>
      <c r="J2046" s="16" t="s">
        <v>2856</v>
      </c>
      <c r="K2046" s="16" t="s">
        <v>1194</v>
      </c>
      <c r="L2046" s="16" t="s">
        <v>2857</v>
      </c>
      <c r="M2046" s="16" t="s">
        <v>183</v>
      </c>
      <c r="N2046" s="15">
        <v>22</v>
      </c>
      <c r="O2046" s="15">
        <v>1987</v>
      </c>
      <c r="P2046" s="15">
        <v>6</v>
      </c>
      <c r="Q2046" s="16" t="s">
        <v>153</v>
      </c>
      <c r="R2046" s="18" t="s">
        <v>1945</v>
      </c>
      <c r="S2046" s="54" t="s">
        <v>144</v>
      </c>
      <c r="T2046" s="54"/>
      <c r="U2046" s="69">
        <v>839</v>
      </c>
      <c r="V2046" s="45" t="str">
        <f t="shared" si="330"/>
        <v>日本人の出合いにおける働態</v>
      </c>
      <c r="W2046" s="70"/>
      <c r="X2046" s="88">
        <v>2036</v>
      </c>
      <c r="Y2046" s="66"/>
      <c r="Z2046" s="16"/>
    </row>
    <row r="2047" spans="1:26" s="13" customFormat="1" ht="13.5" hidden="1" customHeight="1">
      <c r="A2047" s="18">
        <v>54</v>
      </c>
      <c r="B2047" s="15">
        <v>1987</v>
      </c>
      <c r="C2047" s="15">
        <v>9</v>
      </c>
      <c r="D2047" s="18">
        <v>19</v>
      </c>
      <c r="E2047" s="15">
        <v>857</v>
      </c>
      <c r="F2047" s="19" t="s">
        <v>4404</v>
      </c>
      <c r="G2047" s="16" t="s">
        <v>4405</v>
      </c>
      <c r="H2047" s="17"/>
      <c r="I2047" s="115" t="str">
        <f t="shared" ca="1" si="323"/>
        <v>.</v>
      </c>
      <c r="J2047" s="16" t="s">
        <v>2856</v>
      </c>
      <c r="K2047" s="16" t="s">
        <v>1194</v>
      </c>
      <c r="L2047" s="16" t="s">
        <v>2857</v>
      </c>
      <c r="M2047" s="16" t="s">
        <v>183</v>
      </c>
      <c r="N2047" s="15">
        <v>22</v>
      </c>
      <c r="O2047" s="15">
        <v>1987</v>
      </c>
      <c r="P2047" s="15">
        <v>6</v>
      </c>
      <c r="Q2047" s="16" t="s">
        <v>153</v>
      </c>
      <c r="R2047" s="18" t="s">
        <v>1945</v>
      </c>
      <c r="S2047" s="54" t="s">
        <v>144</v>
      </c>
      <c r="T2047" s="54"/>
      <c r="U2047" s="69">
        <v>839</v>
      </c>
      <c r="V2047" s="45" t="str">
        <f t="shared" si="330"/>
        <v>連続する越冬集団間における継承の働態について</v>
      </c>
      <c r="W2047" s="70"/>
      <c r="X2047" s="88">
        <v>2037</v>
      </c>
      <c r="Y2047" s="66"/>
      <c r="Z2047" s="16"/>
    </row>
    <row r="2048" spans="1:26" s="13" customFormat="1" ht="13.5" hidden="1" customHeight="1">
      <c r="A2048" s="18">
        <v>54</v>
      </c>
      <c r="B2048" s="15">
        <v>1987</v>
      </c>
      <c r="C2048" s="15">
        <v>9</v>
      </c>
      <c r="D2048" s="18">
        <v>19</v>
      </c>
      <c r="E2048" s="15">
        <v>857</v>
      </c>
      <c r="F2048" s="19" t="s">
        <v>2858</v>
      </c>
      <c r="G2048" s="16" t="s">
        <v>4406</v>
      </c>
      <c r="H2048" s="17"/>
      <c r="I2048" s="115" t="str">
        <f t="shared" ca="1" si="323"/>
        <v>.</v>
      </c>
      <c r="J2048" s="16" t="s">
        <v>2856</v>
      </c>
      <c r="K2048" s="16" t="s">
        <v>1194</v>
      </c>
      <c r="L2048" s="16" t="s">
        <v>2857</v>
      </c>
      <c r="M2048" s="16" t="s">
        <v>7078</v>
      </c>
      <c r="N2048" s="15">
        <v>22</v>
      </c>
      <c r="O2048" s="15">
        <v>1987</v>
      </c>
      <c r="P2048" s="15">
        <v>6</v>
      </c>
      <c r="Q2048" s="16" t="s">
        <v>153</v>
      </c>
      <c r="R2048" s="18" t="s">
        <v>1945</v>
      </c>
      <c r="S2048" s="54" t="s">
        <v>144</v>
      </c>
      <c r="T2048" s="54"/>
      <c r="U2048" s="69">
        <v>839</v>
      </c>
      <c r="V2048" s="45" t="str">
        <f t="shared" si="330"/>
        <v>[概要]司会のまとめ</v>
      </c>
      <c r="W2048" s="70"/>
      <c r="X2048" s="88">
        <v>2038</v>
      </c>
      <c r="Y2048" s="66"/>
      <c r="Z2048" s="16"/>
    </row>
    <row r="2049" spans="1:26" ht="13.5" hidden="1" customHeight="1">
      <c r="A2049" s="29">
        <f t="shared" ref="A2049:A2091" ca="1" si="331">IF(LEN($J2049)&gt;0,IF($J2049="●",K2049,OFFSET(A2049,IF(LEN(OFFSET(A2049,-1,0))&gt;=1,-1,-2),0)),"")</f>
        <v>54</v>
      </c>
      <c r="B2049" s="32">
        <f t="shared" ref="B2049:B2091" ca="1" si="332">IF(LEN($J2049)&gt;0,IF($J2049="●",N2049,OFFSET(B2049,IF(LEN(OFFSET(B2049,-1,0))&gt;=1,-1,-2),0)),"")</f>
        <v>1987</v>
      </c>
      <c r="C2049" s="32">
        <f t="shared" ref="C2049:C2091" ca="1" si="333">IF(LEN($J2049)&gt;0,IF($J2049="●",O2049,OFFSET(C2049,IF(LEN(OFFSET(C2049,-1,0))&gt;=1,-1,-2),0)),"")</f>
        <v>9</v>
      </c>
      <c r="D2049" s="28">
        <v>19</v>
      </c>
      <c r="E2049" s="32">
        <f t="shared" ref="E2049:E2091" ca="1" si="334">IF(LEN($J2049)&gt;0,IF($J2049="●",U2049,IF(LEN(D2049)&gt;0,U2049+D2049-1,"")),"")</f>
        <v>857</v>
      </c>
      <c r="F2049" s="28" t="str">
        <f>IF(RIGHT(L2049,1)=$W$24,"",M2049&amp;$W$25)&amp;J2049&amp;$W$22&amp;K2049&amp;IF(AND(LEN(N2049)&gt;0,LEN(N2049)&lt;4)," 第"&amp;N2049&amp;$W$21,N2049)&amp;$W$23&amp;O2049&amp;"/"&amp;P2049&amp;IF(RIGHT(L2049,1)=$W$24,"/"&amp;Q2049,"")&amp;"、"&amp;S2049&amp;"、"&amp;R2049&amp;IF(LEN(H2049)&gt;0,$W$27&amp;H2049,"")&amp;IF(RIGHT(L2049,1)=$W$24,"",$W$26)</f>
        <v>開催記(大会．全 第22回　1987/6、横浜逓信会館、横浜市)</v>
      </c>
      <c r="G2049" s="43" t="s">
        <v>901</v>
      </c>
      <c r="H2049" s="41" t="s">
        <v>2820</v>
      </c>
      <c r="I2049" s="115" t="str">
        <f t="shared" ca="1" si="323"/>
        <v>.</v>
      </c>
      <c r="J2049" s="40" t="s">
        <v>252</v>
      </c>
      <c r="K2049" s="40" t="s">
        <v>1292</v>
      </c>
      <c r="L2049" s="40" t="s">
        <v>6949</v>
      </c>
      <c r="M2049" s="40" t="s">
        <v>313</v>
      </c>
      <c r="N2049" s="47">
        <v>22</v>
      </c>
      <c r="O2049" s="47">
        <v>1987</v>
      </c>
      <c r="P2049" s="47">
        <v>6</v>
      </c>
      <c r="Q2049" s="40" t="s">
        <v>153</v>
      </c>
      <c r="R2049" s="40" t="s">
        <v>1945</v>
      </c>
      <c r="S2049" s="48" t="s">
        <v>144</v>
      </c>
      <c r="T2049" s="48"/>
      <c r="U2049" s="31">
        <f t="shared" ref="U2049:U2091" ca="1" si="335">IF(LEN($J2049)&gt;0,IF($J2049="●",Q2049,OFFSET(U2049,IF(LEN(OFFSET(U2049,-1,0))&gt;=1,-1,-2),0)),"")</f>
        <v>839</v>
      </c>
      <c r="V2049" s="45" t="str">
        <f t="shared" si="330"/>
        <v>開催記(大会．全 第22回　1987/6、横浜逓信会館、横浜市)</v>
      </c>
      <c r="W2049" s="51"/>
      <c r="X2049" s="88">
        <v>2039</v>
      </c>
      <c r="Y2049" s="65"/>
      <c r="Z2049" s="46"/>
    </row>
    <row r="2050" spans="1:26" ht="13.5" hidden="1" customHeight="1">
      <c r="A2050" s="29">
        <f t="shared" ca="1" si="331"/>
        <v>54</v>
      </c>
      <c r="B2050" s="32">
        <f t="shared" ca="1" si="332"/>
        <v>1987</v>
      </c>
      <c r="C2050" s="32">
        <f t="shared" ca="1" si="333"/>
        <v>9</v>
      </c>
      <c r="D2050" s="28">
        <v>19</v>
      </c>
      <c r="E2050" s="32">
        <f t="shared" ca="1" si="334"/>
        <v>857</v>
      </c>
      <c r="F2050" s="40" t="s">
        <v>2578</v>
      </c>
      <c r="G2050" s="40" t="s">
        <v>161</v>
      </c>
      <c r="H2050" s="43"/>
      <c r="I2050" s="115" t="str">
        <f t="shared" ca="1" si="323"/>
        <v>.</v>
      </c>
      <c r="J2050" s="40" t="s">
        <v>252</v>
      </c>
      <c r="K2050" s="40" t="s">
        <v>1292</v>
      </c>
      <c r="L2050" s="40" t="s">
        <v>313</v>
      </c>
      <c r="M2050" s="40" t="s">
        <v>7616</v>
      </c>
      <c r="N2050" s="47">
        <v>22</v>
      </c>
      <c r="O2050" s="47">
        <v>1987</v>
      </c>
      <c r="P2050" s="47">
        <v>6</v>
      </c>
      <c r="Q2050" s="40" t="s">
        <v>153</v>
      </c>
      <c r="R2050" s="40" t="s">
        <v>1945</v>
      </c>
      <c r="S2050" s="48" t="s">
        <v>144</v>
      </c>
      <c r="T2050" s="48"/>
      <c r="U2050" s="31">
        <f t="shared" ca="1" si="335"/>
        <v>839</v>
      </c>
      <c r="V2050" s="45" t="str">
        <f t="shared" si="330"/>
        <v>大会に参加して</v>
      </c>
      <c r="W2050" s="51"/>
      <c r="X2050" s="88">
        <v>2040</v>
      </c>
      <c r="Y2050" s="65"/>
      <c r="Z2050" s="46"/>
    </row>
    <row r="2051" spans="1:26" ht="13.5" hidden="1" customHeight="1">
      <c r="A2051" s="29">
        <f t="shared" ca="1" si="331"/>
        <v>54</v>
      </c>
      <c r="B2051" s="32">
        <f t="shared" ca="1" si="332"/>
        <v>1987</v>
      </c>
      <c r="C2051" s="32">
        <f t="shared" ca="1" si="333"/>
        <v>9</v>
      </c>
      <c r="D2051" s="28">
        <v>20</v>
      </c>
      <c r="E2051" s="32">
        <f t="shared" ca="1" si="334"/>
        <v>858</v>
      </c>
      <c r="F2051" s="40" t="s">
        <v>162</v>
      </c>
      <c r="G2051" s="40" t="s">
        <v>163</v>
      </c>
      <c r="H2051" s="43"/>
      <c r="I2051" s="115" t="str">
        <f t="shared" ca="1" si="323"/>
        <v>.</v>
      </c>
      <c r="J2051" s="40" t="s">
        <v>252</v>
      </c>
      <c r="K2051" s="40" t="s">
        <v>1292</v>
      </c>
      <c r="L2051" s="40" t="s">
        <v>313</v>
      </c>
      <c r="M2051" s="40" t="s">
        <v>1307</v>
      </c>
      <c r="N2051" s="47">
        <v>22</v>
      </c>
      <c r="O2051" s="47">
        <v>1987</v>
      </c>
      <c r="P2051" s="47">
        <v>6</v>
      </c>
      <c r="Q2051" s="40" t="s">
        <v>153</v>
      </c>
      <c r="R2051" s="40" t="s">
        <v>1945</v>
      </c>
      <c r="S2051" s="48" t="s">
        <v>144</v>
      </c>
      <c r="T2051" s="48"/>
      <c r="U2051" s="31">
        <f t="shared" ca="1" si="335"/>
        <v>839</v>
      </c>
      <c r="V2051" s="45" t="str">
        <f t="shared" si="330"/>
        <v>大会感想にかえて</v>
      </c>
      <c r="W2051" s="51"/>
      <c r="X2051" s="88">
        <v>2041</v>
      </c>
      <c r="Y2051" s="65"/>
      <c r="Z2051" s="46"/>
    </row>
    <row r="2052" spans="1:26" ht="13.5" hidden="1" customHeight="1">
      <c r="A2052" s="29">
        <f t="shared" ca="1" si="331"/>
        <v>54</v>
      </c>
      <c r="B2052" s="32">
        <f t="shared" ca="1" si="332"/>
        <v>1987</v>
      </c>
      <c r="C2052" s="32">
        <f t="shared" ca="1" si="333"/>
        <v>9</v>
      </c>
      <c r="D2052" s="28">
        <v>20</v>
      </c>
      <c r="E2052" s="32">
        <f t="shared" ca="1" si="334"/>
        <v>858</v>
      </c>
      <c r="F2052" s="40" t="s">
        <v>7823</v>
      </c>
      <c r="G2052" s="40" t="s">
        <v>7822</v>
      </c>
      <c r="H2052" s="43"/>
      <c r="I2052" s="115" t="str">
        <f t="shared" ca="1" si="323"/>
        <v>.</v>
      </c>
      <c r="J2052" s="40" t="s">
        <v>252</v>
      </c>
      <c r="K2052" s="40" t="s">
        <v>1292</v>
      </c>
      <c r="L2052" s="40" t="s">
        <v>313</v>
      </c>
      <c r="M2052" s="40" t="s">
        <v>1307</v>
      </c>
      <c r="N2052" s="47">
        <v>22</v>
      </c>
      <c r="O2052" s="47">
        <v>1987</v>
      </c>
      <c r="P2052" s="47">
        <v>6</v>
      </c>
      <c r="Q2052" s="40" t="s">
        <v>153</v>
      </c>
      <c r="R2052" s="40" t="s">
        <v>1945</v>
      </c>
      <c r="S2052" s="48" t="s">
        <v>144</v>
      </c>
      <c r="T2052" s="48"/>
      <c r="U2052" s="31">
        <f t="shared" ca="1" si="335"/>
        <v>839</v>
      </c>
      <c r="V2052" s="45" t="str">
        <f t="shared" si="330"/>
        <v>（挿絵 シンポジウム）</v>
      </c>
      <c r="W2052" s="51"/>
      <c r="X2052" s="88">
        <v>2042</v>
      </c>
      <c r="Y2052" s="65"/>
      <c r="Z2052" s="46"/>
    </row>
    <row r="2053" spans="1:26" ht="13.5" hidden="1" customHeight="1">
      <c r="A2053" s="29">
        <f t="shared" ca="1" si="331"/>
        <v>54</v>
      </c>
      <c r="B2053" s="32">
        <f t="shared" ca="1" si="332"/>
        <v>1987</v>
      </c>
      <c r="C2053" s="32">
        <f t="shared" ca="1" si="333"/>
        <v>9</v>
      </c>
      <c r="D2053" s="28">
        <v>20</v>
      </c>
      <c r="E2053" s="32">
        <f t="shared" ca="1" si="334"/>
        <v>858</v>
      </c>
      <c r="F2053" s="40" t="s">
        <v>164</v>
      </c>
      <c r="G2053" s="40" t="s">
        <v>2207</v>
      </c>
      <c r="H2053" s="43"/>
      <c r="I2053" s="115" t="str">
        <f t="shared" ca="1" si="323"/>
        <v>.</v>
      </c>
      <c r="J2053" s="40" t="s">
        <v>252</v>
      </c>
      <c r="K2053" s="40" t="s">
        <v>1292</v>
      </c>
      <c r="L2053" s="40" t="s">
        <v>313</v>
      </c>
      <c r="M2053" s="40" t="s">
        <v>7616</v>
      </c>
      <c r="N2053" s="47">
        <v>22</v>
      </c>
      <c r="O2053" s="47">
        <v>1987</v>
      </c>
      <c r="P2053" s="47">
        <v>6</v>
      </c>
      <c r="Q2053" s="40" t="s">
        <v>153</v>
      </c>
      <c r="R2053" s="40" t="s">
        <v>1945</v>
      </c>
      <c r="S2053" s="48" t="s">
        <v>144</v>
      </c>
      <c r="T2053" s="48"/>
      <c r="U2053" s="31">
        <f t="shared" ca="1" si="335"/>
        <v>839</v>
      </c>
      <c r="V2053" s="45" t="str">
        <f t="shared" si="330"/>
        <v>第22回大会に参加して</v>
      </c>
      <c r="W2053" s="51"/>
      <c r="X2053" s="88">
        <v>2043</v>
      </c>
      <c r="Y2053" s="65"/>
      <c r="Z2053" s="46"/>
    </row>
    <row r="2054" spans="1:26" ht="13.5" hidden="1" customHeight="1">
      <c r="A2054" s="29">
        <f t="shared" ca="1" si="331"/>
        <v>54</v>
      </c>
      <c r="B2054" s="32">
        <f t="shared" ca="1" si="332"/>
        <v>1987</v>
      </c>
      <c r="C2054" s="32">
        <f t="shared" ca="1" si="333"/>
        <v>9</v>
      </c>
      <c r="D2054" s="28">
        <v>21</v>
      </c>
      <c r="E2054" s="32">
        <f t="shared" ca="1" si="334"/>
        <v>859</v>
      </c>
      <c r="F2054" s="40" t="s">
        <v>165</v>
      </c>
      <c r="G2054" s="40" t="s">
        <v>166</v>
      </c>
      <c r="H2054" s="43"/>
      <c r="I2054" s="115" t="str">
        <f t="shared" ca="1" si="323"/>
        <v>.</v>
      </c>
      <c r="J2054" s="40" t="s">
        <v>252</v>
      </c>
      <c r="K2054" s="40" t="s">
        <v>1292</v>
      </c>
      <c r="L2054" s="40" t="s">
        <v>313</v>
      </c>
      <c r="M2054" s="40" t="s">
        <v>7616</v>
      </c>
      <c r="N2054" s="47">
        <v>22</v>
      </c>
      <c r="O2054" s="47">
        <v>1987</v>
      </c>
      <c r="P2054" s="47">
        <v>6</v>
      </c>
      <c r="Q2054" s="40" t="s">
        <v>153</v>
      </c>
      <c r="R2054" s="40" t="s">
        <v>1945</v>
      </c>
      <c r="S2054" s="48" t="s">
        <v>144</v>
      </c>
      <c r="T2054" s="48"/>
      <c r="U2054" s="31">
        <f t="shared" ca="1" si="335"/>
        <v>839</v>
      </c>
      <c r="V2054" s="45" t="str">
        <f t="shared" si="330"/>
        <v>What nice days I had!</v>
      </c>
      <c r="W2054" s="51"/>
      <c r="X2054" s="88">
        <v>2044</v>
      </c>
      <c r="Y2054" s="65"/>
      <c r="Z2054" s="46"/>
    </row>
    <row r="2055" spans="1:26" ht="13.5" hidden="1" customHeight="1">
      <c r="A2055" s="29">
        <f t="shared" ca="1" si="331"/>
        <v>54</v>
      </c>
      <c r="B2055" s="32">
        <f t="shared" ca="1" si="332"/>
        <v>1987</v>
      </c>
      <c r="C2055" s="32">
        <f t="shared" ca="1" si="333"/>
        <v>9</v>
      </c>
      <c r="D2055" s="28">
        <v>21</v>
      </c>
      <c r="E2055" s="32">
        <f t="shared" ca="1" si="334"/>
        <v>859</v>
      </c>
      <c r="F2055" s="40" t="s">
        <v>167</v>
      </c>
      <c r="G2055" s="40" t="s">
        <v>2278</v>
      </c>
      <c r="H2055" s="43"/>
      <c r="I2055" s="115" t="str">
        <f t="shared" ca="1" si="323"/>
        <v>.</v>
      </c>
      <c r="J2055" s="40" t="s">
        <v>252</v>
      </c>
      <c r="K2055" s="40" t="s">
        <v>1292</v>
      </c>
      <c r="L2055" s="40" t="s">
        <v>313</v>
      </c>
      <c r="M2055" s="40" t="s">
        <v>7586</v>
      </c>
      <c r="N2055" s="47">
        <v>22</v>
      </c>
      <c r="O2055" s="47">
        <v>1987</v>
      </c>
      <c r="P2055" s="47">
        <v>6</v>
      </c>
      <c r="Q2055" s="40" t="s">
        <v>153</v>
      </c>
      <c r="R2055" s="40" t="s">
        <v>1945</v>
      </c>
      <c r="S2055" s="48" t="s">
        <v>144</v>
      </c>
      <c r="T2055" s="48"/>
      <c r="U2055" s="31">
        <f t="shared" ca="1" si="335"/>
        <v>839</v>
      </c>
      <c r="V2055" s="45" t="str">
        <f t="shared" si="330"/>
        <v>大会を御世話して</v>
      </c>
      <c r="W2055" s="51"/>
      <c r="X2055" s="88">
        <v>2045</v>
      </c>
      <c r="Y2055" s="65"/>
      <c r="Z2055" s="46"/>
    </row>
    <row r="2056" spans="1:26" ht="13.5" hidden="1" customHeight="1">
      <c r="A2056" s="29">
        <f t="shared" ca="1" si="331"/>
        <v>54</v>
      </c>
      <c r="B2056" s="32">
        <f t="shared" ca="1" si="332"/>
        <v>1987</v>
      </c>
      <c r="C2056" s="32">
        <f t="shared" ca="1" si="333"/>
        <v>9</v>
      </c>
      <c r="D2056" s="28">
        <v>21</v>
      </c>
      <c r="E2056" s="32">
        <f t="shared" ca="1" si="334"/>
        <v>859</v>
      </c>
      <c r="F2056" s="28" t="str">
        <f>IF(RIGHT(L2056,1)=$W$24,"",M2056&amp;$W$25)&amp;J2056&amp;$W$22&amp;K2056&amp;IF(AND(LEN(N2056)&gt;0,LEN(N2056)&lt;4)," 第"&amp;N2056&amp;$W$21,N2056)&amp;$W$23&amp;O2056&amp;"/"&amp;P2056&amp;IF(RIGHT(L2056,1)=$W$24,"/"&amp;Q2056,"")&amp;"、"&amp;S2056&amp;"、"&amp;R2056&amp;IF(LEN(H2056)&gt;0,$W$27&amp;H2056,"")&amp;IF(RIGHT(L2056,1)=$W$24,"",$W$26)</f>
        <v>研修・催事．夏季 第22回　1987/6/17-19、横浜逓信会館、横浜市/港湾荷役見学会</v>
      </c>
      <c r="G2056" s="40" t="s">
        <v>1582</v>
      </c>
      <c r="H2056" s="43" t="s">
        <v>1583</v>
      </c>
      <c r="I2056" s="115" t="str">
        <f t="shared" ca="1" si="323"/>
        <v>.</v>
      </c>
      <c r="J2056" s="40" t="s">
        <v>7780</v>
      </c>
      <c r="K2056" s="40" t="s">
        <v>2165</v>
      </c>
      <c r="L2056" s="40" t="s">
        <v>7012</v>
      </c>
      <c r="M2056" s="40" t="s">
        <v>1302</v>
      </c>
      <c r="N2056" s="47">
        <v>22</v>
      </c>
      <c r="O2056" s="47">
        <v>1987</v>
      </c>
      <c r="P2056" s="47">
        <v>6</v>
      </c>
      <c r="Q2056" s="40" t="s">
        <v>153</v>
      </c>
      <c r="R2056" s="40" t="s">
        <v>1945</v>
      </c>
      <c r="S2056" s="48" t="s">
        <v>144</v>
      </c>
      <c r="T2056" s="48"/>
      <c r="U2056" s="31">
        <f t="shared" ca="1" si="335"/>
        <v>839</v>
      </c>
      <c r="V2056" s="45" t="str">
        <f t="shared" si="330"/>
        <v>港湾荷役見学会研修・催事．夏季 第22回　1987/6/17-19、横浜逓信会館、横浜市/港湾荷役見学会</v>
      </c>
      <c r="W2056" s="51"/>
      <c r="X2056" s="88">
        <v>2046</v>
      </c>
      <c r="Y2056" s="65"/>
      <c r="Z2056" s="46"/>
    </row>
    <row r="2057" spans="1:26" ht="13.5" hidden="1" customHeight="1">
      <c r="A2057" s="29">
        <f t="shared" ca="1" si="331"/>
        <v>54</v>
      </c>
      <c r="B2057" s="32">
        <f t="shared" ca="1" si="332"/>
        <v>1987</v>
      </c>
      <c r="C2057" s="32">
        <f t="shared" ca="1" si="333"/>
        <v>9</v>
      </c>
      <c r="D2057" s="28">
        <v>21</v>
      </c>
      <c r="E2057" s="32">
        <f t="shared" ca="1" si="334"/>
        <v>859</v>
      </c>
      <c r="F2057" s="40" t="s">
        <v>168</v>
      </c>
      <c r="G2057" s="40" t="s">
        <v>169</v>
      </c>
      <c r="H2057" s="43"/>
      <c r="I2057" s="115" t="str">
        <f t="shared" ca="1" si="323"/>
        <v>.</v>
      </c>
      <c r="J2057" s="40" t="s">
        <v>7780</v>
      </c>
      <c r="K2057" s="40" t="s">
        <v>2165</v>
      </c>
      <c r="L2057" s="40" t="s">
        <v>313</v>
      </c>
      <c r="M2057" s="40" t="s">
        <v>313</v>
      </c>
      <c r="N2057" s="47">
        <v>22</v>
      </c>
      <c r="O2057" s="47">
        <v>1987</v>
      </c>
      <c r="P2057" s="47">
        <v>6</v>
      </c>
      <c r="Q2057" s="40" t="s">
        <v>153</v>
      </c>
      <c r="R2057" s="40" t="s">
        <v>1945</v>
      </c>
      <c r="S2057" s="48" t="s">
        <v>144</v>
      </c>
      <c r="T2057" s="48"/>
      <c r="U2057" s="31">
        <f t="shared" ca="1" si="335"/>
        <v>839</v>
      </c>
      <c r="V2057" s="45" t="str">
        <f t="shared" si="330"/>
        <v>港湾荷役見学会を御世話して</v>
      </c>
      <c r="W2057" s="51"/>
      <c r="X2057" s="88">
        <v>2047</v>
      </c>
      <c r="Y2057" s="65"/>
      <c r="Z2057" s="46"/>
    </row>
    <row r="2058" spans="1:26" ht="13.5" hidden="1" customHeight="1">
      <c r="A2058" s="29">
        <f t="shared" ca="1" si="331"/>
        <v>54</v>
      </c>
      <c r="B2058" s="32">
        <f t="shared" ca="1" si="332"/>
        <v>1987</v>
      </c>
      <c r="C2058" s="32">
        <f t="shared" ca="1" si="333"/>
        <v>9</v>
      </c>
      <c r="D2058" s="28">
        <v>22</v>
      </c>
      <c r="E2058" s="32">
        <f t="shared" ca="1" si="334"/>
        <v>860</v>
      </c>
      <c r="F2058" s="40" t="s">
        <v>170</v>
      </c>
      <c r="G2058" s="40" t="s">
        <v>171</v>
      </c>
      <c r="H2058" s="43"/>
      <c r="I2058" s="115" t="str">
        <f t="shared" ca="1" si="323"/>
        <v>.</v>
      </c>
      <c r="J2058" s="40" t="s">
        <v>7780</v>
      </c>
      <c r="K2058" s="40" t="s">
        <v>2165</v>
      </c>
      <c r="L2058" s="40" t="s">
        <v>313</v>
      </c>
      <c r="M2058" s="40" t="s">
        <v>2362</v>
      </c>
      <c r="N2058" s="47">
        <v>22</v>
      </c>
      <c r="O2058" s="47">
        <v>1987</v>
      </c>
      <c r="P2058" s="47">
        <v>6</v>
      </c>
      <c r="Q2058" s="40" t="s">
        <v>153</v>
      </c>
      <c r="R2058" s="40" t="s">
        <v>1945</v>
      </c>
      <c r="S2058" s="48" t="s">
        <v>144</v>
      </c>
      <c r="T2058" s="48"/>
      <c r="U2058" s="31">
        <f t="shared" ca="1" si="335"/>
        <v>839</v>
      </c>
      <c r="V2058" s="45" t="str">
        <f t="shared" si="330"/>
        <v>港湾荷役見学会に参加して</v>
      </c>
      <c r="W2058" s="51"/>
      <c r="X2058" s="88">
        <v>2048</v>
      </c>
      <c r="Y2058" s="65"/>
      <c r="Z2058" s="46"/>
    </row>
    <row r="2059" spans="1:26" ht="13.5" hidden="1" customHeight="1">
      <c r="A2059" s="29">
        <f t="shared" ca="1" si="331"/>
        <v>54</v>
      </c>
      <c r="B2059" s="32">
        <f t="shared" ca="1" si="332"/>
        <v>1987</v>
      </c>
      <c r="C2059" s="32">
        <f t="shared" ca="1" si="333"/>
        <v>9</v>
      </c>
      <c r="D2059" s="28">
        <v>22</v>
      </c>
      <c r="E2059" s="32">
        <f t="shared" ca="1" si="334"/>
        <v>860</v>
      </c>
      <c r="F2059" s="40" t="s">
        <v>172</v>
      </c>
      <c r="G2059" s="40" t="s">
        <v>173</v>
      </c>
      <c r="H2059" s="43"/>
      <c r="I2059" s="115" t="str">
        <f t="shared" ca="1" si="323"/>
        <v>.</v>
      </c>
      <c r="J2059" s="40" t="s">
        <v>1700</v>
      </c>
      <c r="K2059" s="40" t="s">
        <v>1300</v>
      </c>
      <c r="L2059" s="43"/>
      <c r="M2059" s="40"/>
      <c r="N2059" s="47"/>
      <c r="O2059" s="47"/>
      <c r="P2059" s="47"/>
      <c r="Q2059" s="40"/>
      <c r="R2059" s="40"/>
      <c r="S2059" s="48"/>
      <c r="T2059" s="48"/>
      <c r="U2059" s="31">
        <f t="shared" ca="1" si="335"/>
        <v>839</v>
      </c>
      <c r="V2059" s="45" t="str">
        <f t="shared" si="330"/>
        <v>岡山大学医学部衛生学研究室</v>
      </c>
      <c r="W2059" s="51"/>
      <c r="X2059" s="88">
        <v>2049</v>
      </c>
      <c r="Y2059" s="65"/>
      <c r="Z2059" s="46"/>
    </row>
    <row r="2060" spans="1:26" ht="13.5" hidden="1" customHeight="1">
      <c r="A2060" s="29">
        <f t="shared" ca="1" si="331"/>
        <v>54</v>
      </c>
      <c r="B2060" s="32">
        <f t="shared" ca="1" si="332"/>
        <v>1987</v>
      </c>
      <c r="C2060" s="32">
        <f t="shared" ca="1" si="333"/>
        <v>9</v>
      </c>
      <c r="D2060" s="28">
        <v>23</v>
      </c>
      <c r="E2060" s="32">
        <f t="shared" ca="1" si="334"/>
        <v>861</v>
      </c>
      <c r="F2060" s="40" t="s">
        <v>1372</v>
      </c>
      <c r="G2060" s="40"/>
      <c r="H2060" s="43"/>
      <c r="I2060" s="115" t="str">
        <f t="shared" ref="I2060:I2123" ca="1" si="336">IF(OR($S$1,IF($N$2,OFFSET($O$2,0,ISERROR(FIND($F$2,OFFSET($G2060,0,$T$2)))+$S$2),0)+IF($N$3,OFFSET($O$3,0,ISERROR(FIND($F$3,OFFSET($G2060,0,$T$3)))+$S$3),0)+IF($N$4,OFFSET($O$4,0,ISERROR(FIND($F$4,OFFSET($G2060,0,$T$4)))+$S$4),0)+IF($N$5,OFFSET($O$5,0,ISERROR(FIND($F$5,OFFSET($G2060,0,$T$5)))+$S$5),0)+IF($N$6,OFFSET($O$6,0,ISERROR(FIND($F$6,OFFSET($G2060,0,$T$6)))+$S$6),0)+IF($N$7,OFFSET($O$7,0,ISERROR(FIND($F$7,OFFSET($G2060,0,$T$7)))+$S$7),0)+IF($N$8,OFFSET($O$8,0,ISERROR(FIND($F$8,OFFSET($G2060,0,$T$8)))+$S$8),0)&gt;$Y$1),$W$28,$W$29)</f>
        <v>.</v>
      </c>
      <c r="J2060" s="40" t="s">
        <v>1700</v>
      </c>
      <c r="K2060" s="40" t="s">
        <v>1372</v>
      </c>
      <c r="L2060" s="43"/>
      <c r="M2060" s="40"/>
      <c r="N2060" s="47"/>
      <c r="O2060" s="47"/>
      <c r="P2060" s="47"/>
      <c r="Q2060" s="40"/>
      <c r="R2060" s="40"/>
      <c r="S2060" s="48"/>
      <c r="T2060" s="48"/>
      <c r="U2060" s="31">
        <f t="shared" ca="1" si="335"/>
        <v>839</v>
      </c>
      <c r="V2060" s="45" t="str">
        <f t="shared" si="330"/>
        <v>働態ミニ情報</v>
      </c>
      <c r="W2060" s="51"/>
      <c r="X2060" s="88">
        <v>2050</v>
      </c>
      <c r="Y2060" s="65"/>
      <c r="Z2060" s="46"/>
    </row>
    <row r="2061" spans="1:26" ht="13.5" hidden="1" customHeight="1">
      <c r="A2061" s="29">
        <f t="shared" ca="1" si="331"/>
        <v>54</v>
      </c>
      <c r="B2061" s="32">
        <f t="shared" ca="1" si="332"/>
        <v>1987</v>
      </c>
      <c r="C2061" s="32">
        <f t="shared" ca="1" si="333"/>
        <v>9</v>
      </c>
      <c r="D2061" s="28">
        <v>23</v>
      </c>
      <c r="E2061" s="32">
        <f t="shared" ca="1" si="334"/>
        <v>861</v>
      </c>
      <c r="F2061" s="40" t="s">
        <v>174</v>
      </c>
      <c r="G2061" s="40"/>
      <c r="H2061" s="43"/>
      <c r="I2061" s="115" t="str">
        <f t="shared" ca="1" si="336"/>
        <v>.</v>
      </c>
      <c r="J2061" s="40" t="s">
        <v>1700</v>
      </c>
      <c r="K2061" s="40" t="s">
        <v>1701</v>
      </c>
      <c r="L2061" s="43"/>
      <c r="M2061" s="40"/>
      <c r="N2061" s="47"/>
      <c r="O2061" s="47"/>
      <c r="P2061" s="47"/>
      <c r="Q2061" s="40"/>
      <c r="R2061" s="40"/>
      <c r="S2061" s="48"/>
      <c r="T2061" s="48"/>
      <c r="U2061" s="31">
        <f t="shared" ca="1" si="335"/>
        <v>839</v>
      </c>
      <c r="V2061" s="45" t="str">
        <f t="shared" si="330"/>
        <v>Human Ecology of Health and Survival in Asia and the South Pacific. Edited by T.Suzuki and R.Ohtsuka 東大出版会</v>
      </c>
      <c r="W2061" s="51"/>
      <c r="X2061" s="88">
        <v>2051</v>
      </c>
      <c r="Y2061" s="65"/>
      <c r="Z2061" s="46"/>
    </row>
    <row r="2062" spans="1:26" ht="13.5" hidden="1" customHeight="1">
      <c r="A2062" s="29">
        <f t="shared" ca="1" si="331"/>
        <v>54</v>
      </c>
      <c r="B2062" s="32">
        <f t="shared" ca="1" si="332"/>
        <v>1987</v>
      </c>
      <c r="C2062" s="32">
        <f t="shared" ca="1" si="333"/>
        <v>9</v>
      </c>
      <c r="D2062" s="28">
        <v>23</v>
      </c>
      <c r="E2062" s="32">
        <f t="shared" ca="1" si="334"/>
        <v>861</v>
      </c>
      <c r="F2062" s="40" t="s">
        <v>175</v>
      </c>
      <c r="G2062" s="40"/>
      <c r="H2062" s="43"/>
      <c r="I2062" s="115" t="str">
        <f t="shared" ca="1" si="336"/>
        <v>.</v>
      </c>
      <c r="J2062" s="40" t="s">
        <v>1700</v>
      </c>
      <c r="K2062" s="40" t="s">
        <v>1701</v>
      </c>
      <c r="L2062" s="43"/>
      <c r="M2062" s="40"/>
      <c r="N2062" s="47"/>
      <c r="O2062" s="47"/>
      <c r="P2062" s="47"/>
      <c r="Q2062" s="40"/>
      <c r="R2062" s="40"/>
      <c r="S2062" s="48"/>
      <c r="T2062" s="48"/>
      <c r="U2062" s="31">
        <f t="shared" ca="1" si="335"/>
        <v>839</v>
      </c>
      <c r="V2062" s="45" t="str">
        <f t="shared" si="330"/>
        <v>働態学的フィールド調査論（科学の中の統計学）</v>
      </c>
      <c r="W2062" s="51"/>
      <c r="X2062" s="88">
        <v>2052</v>
      </c>
      <c r="Y2062" s="65"/>
      <c r="Z2062" s="46"/>
    </row>
    <row r="2063" spans="1:26" ht="13.5" hidden="1" customHeight="1">
      <c r="A2063" s="29">
        <f t="shared" ca="1" si="331"/>
        <v>54</v>
      </c>
      <c r="B2063" s="32">
        <f t="shared" ca="1" si="332"/>
        <v>1987</v>
      </c>
      <c r="C2063" s="32">
        <f t="shared" ca="1" si="333"/>
        <v>9</v>
      </c>
      <c r="D2063" s="28">
        <v>24</v>
      </c>
      <c r="E2063" s="32">
        <f t="shared" ca="1" si="334"/>
        <v>862</v>
      </c>
      <c r="F2063" s="28" t="str">
        <f t="shared" ref="F2063:F2065" si="337">H2063&amp;IF(LEN(O2063)&gt;0,$W$18&amp;IF(LEN(O2063)&gt;3,O2063&amp;"年度","第"&amp;O2063&amp;IF(LEN(P2063)&gt;0,"期","回"))&amp;IF(LEN(P2063)&gt;0,"第"&amp;P2063&amp;"回",""),"")</f>
        <v>幹事会：第9期第4回</v>
      </c>
      <c r="G2063" s="40"/>
      <c r="H2063" s="40" t="s">
        <v>7101</v>
      </c>
      <c r="I2063" s="115" t="str">
        <f t="shared" ca="1" si="336"/>
        <v>.</v>
      </c>
      <c r="J2063" s="40" t="s">
        <v>7111</v>
      </c>
      <c r="K2063" s="40" t="s">
        <v>1050</v>
      </c>
      <c r="L2063" s="40" t="s">
        <v>7103</v>
      </c>
      <c r="M2063" s="40"/>
      <c r="N2063" s="47"/>
      <c r="O2063" s="47">
        <v>9</v>
      </c>
      <c r="P2063" s="47">
        <v>4</v>
      </c>
      <c r="Q2063" s="40"/>
      <c r="R2063" s="40"/>
      <c r="S2063" s="48"/>
      <c r="T2063" s="48"/>
      <c r="U2063" s="31">
        <f t="shared" ca="1" si="335"/>
        <v>839</v>
      </c>
      <c r="V2063" s="45" t="str">
        <f t="shared" si="330"/>
        <v>幹事会幹事会：第9期第4回</v>
      </c>
      <c r="W2063" s="51"/>
      <c r="X2063" s="88">
        <v>2053</v>
      </c>
      <c r="Y2063" s="65"/>
      <c r="Z2063" s="46"/>
    </row>
    <row r="2064" spans="1:26" ht="13.5" hidden="1" customHeight="1">
      <c r="A2064" s="29">
        <f t="shared" ca="1" si="331"/>
        <v>54</v>
      </c>
      <c r="B2064" s="32">
        <f t="shared" ca="1" si="332"/>
        <v>1987</v>
      </c>
      <c r="C2064" s="32">
        <f t="shared" ca="1" si="333"/>
        <v>9</v>
      </c>
      <c r="D2064" s="28">
        <v>24</v>
      </c>
      <c r="E2064" s="32">
        <f t="shared" ca="1" si="334"/>
        <v>862</v>
      </c>
      <c r="F2064" s="28" t="str">
        <f t="shared" si="337"/>
        <v>幹事会：第9期第5回</v>
      </c>
      <c r="G2064" s="40"/>
      <c r="H2064" s="40" t="s">
        <v>7101</v>
      </c>
      <c r="I2064" s="115" t="str">
        <f t="shared" ca="1" si="336"/>
        <v>.</v>
      </c>
      <c r="J2064" s="40" t="s">
        <v>7111</v>
      </c>
      <c r="K2064" s="40" t="s">
        <v>1050</v>
      </c>
      <c r="L2064" s="40" t="s">
        <v>7103</v>
      </c>
      <c r="M2064" s="40"/>
      <c r="N2064" s="47"/>
      <c r="O2064" s="47">
        <v>9</v>
      </c>
      <c r="P2064" s="47">
        <v>5</v>
      </c>
      <c r="Q2064" s="40"/>
      <c r="R2064" s="40"/>
      <c r="S2064" s="48"/>
      <c r="T2064" s="48"/>
      <c r="U2064" s="31">
        <f t="shared" ca="1" si="335"/>
        <v>839</v>
      </c>
      <c r="V2064" s="45" t="str">
        <f t="shared" si="330"/>
        <v>幹事会幹事会：第9期第5回</v>
      </c>
      <c r="W2064" s="51"/>
      <c r="X2064" s="88">
        <v>2054</v>
      </c>
      <c r="Y2064" s="65"/>
      <c r="Z2064" s="46"/>
    </row>
    <row r="2065" spans="1:26" ht="13.5" hidden="1" customHeight="1">
      <c r="A2065" s="29">
        <f t="shared" ca="1" si="331"/>
        <v>54</v>
      </c>
      <c r="B2065" s="32">
        <f t="shared" ca="1" si="332"/>
        <v>1987</v>
      </c>
      <c r="C2065" s="32">
        <f t="shared" ca="1" si="333"/>
        <v>9</v>
      </c>
      <c r="D2065" s="28">
        <v>24</v>
      </c>
      <c r="E2065" s="32">
        <f t="shared" ca="1" si="334"/>
        <v>862</v>
      </c>
      <c r="F2065" s="28" t="str">
        <f t="shared" si="337"/>
        <v>総会：第30期第回回</v>
      </c>
      <c r="G2065" s="40"/>
      <c r="H2065" s="40" t="s">
        <v>7100</v>
      </c>
      <c r="I2065" s="115" t="str">
        <f t="shared" ca="1" si="336"/>
        <v>.</v>
      </c>
      <c r="J2065" s="40" t="s">
        <v>7111</v>
      </c>
      <c r="K2065" s="40" t="s">
        <v>1050</v>
      </c>
      <c r="L2065" s="40" t="s">
        <v>7100</v>
      </c>
      <c r="M2065" s="40"/>
      <c r="N2065" s="47"/>
      <c r="O2065" s="47">
        <v>30</v>
      </c>
      <c r="P2065" s="47" t="s">
        <v>891</v>
      </c>
      <c r="Q2065" s="40"/>
      <c r="R2065" s="40"/>
      <c r="S2065" s="48"/>
      <c r="T2065" s="48"/>
      <c r="U2065" s="31">
        <f t="shared" ca="1" si="335"/>
        <v>839</v>
      </c>
      <c r="V2065" s="45" t="str">
        <f t="shared" si="330"/>
        <v>総会総会：第30期第回回</v>
      </c>
      <c r="W2065" s="51"/>
      <c r="X2065" s="88">
        <v>2055</v>
      </c>
      <c r="Y2065" s="65"/>
      <c r="Z2065" s="46"/>
    </row>
    <row r="2066" spans="1:26" ht="13.5" hidden="1" customHeight="1">
      <c r="A2066" s="29">
        <f t="shared" ca="1" si="331"/>
        <v>54</v>
      </c>
      <c r="B2066" s="32">
        <f t="shared" ca="1" si="332"/>
        <v>1987</v>
      </c>
      <c r="C2066" s="32">
        <f t="shared" ca="1" si="333"/>
        <v>9</v>
      </c>
      <c r="D2066" s="28">
        <v>24</v>
      </c>
      <c r="E2066" s="32">
        <f t="shared" ca="1" si="334"/>
        <v>862</v>
      </c>
      <c r="F2066" s="40" t="s">
        <v>176</v>
      </c>
      <c r="G2066" s="40"/>
      <c r="H2066" s="43"/>
      <c r="I2066" s="115" t="str">
        <f t="shared" ca="1" si="336"/>
        <v>.</v>
      </c>
      <c r="J2066" s="40" t="s">
        <v>1487</v>
      </c>
      <c r="K2066" s="40" t="s">
        <v>1292</v>
      </c>
      <c r="L2066" s="40" t="s">
        <v>7615</v>
      </c>
      <c r="M2066" s="40" t="s">
        <v>2638</v>
      </c>
      <c r="N2066" s="47">
        <v>23</v>
      </c>
      <c r="O2066" s="47">
        <v>1988</v>
      </c>
      <c r="P2066" s="47">
        <v>7</v>
      </c>
      <c r="Q2066" s="40" t="s">
        <v>2790</v>
      </c>
      <c r="R2066" s="40" t="s">
        <v>2791</v>
      </c>
      <c r="S2066" s="48" t="s">
        <v>2792</v>
      </c>
      <c r="T2066" s="48"/>
      <c r="U2066" s="31">
        <f t="shared" ca="1" si="335"/>
        <v>839</v>
      </c>
      <c r="V2066" s="45" t="str">
        <f t="shared" si="330"/>
        <v>第23回大会は鹿屋体育大で開催</v>
      </c>
      <c r="W2066" s="51"/>
      <c r="X2066" s="88">
        <v>2056</v>
      </c>
      <c r="Y2066" s="65"/>
      <c r="Z2066" s="46"/>
    </row>
    <row r="2067" spans="1:26" ht="13.5" hidden="1" customHeight="1">
      <c r="A2067" s="29" t="str">
        <f t="shared" ca="1" si="331"/>
        <v>55</v>
      </c>
      <c r="B2067" s="32">
        <f t="shared" ca="1" si="332"/>
        <v>1987</v>
      </c>
      <c r="C2067" s="32">
        <f t="shared" ca="1" si="333"/>
        <v>12</v>
      </c>
      <c r="D2067" s="28">
        <v>0</v>
      </c>
      <c r="E2067" s="32" t="str">
        <f t="shared" ca="1" si="334"/>
        <v>863</v>
      </c>
      <c r="F2067" s="28" t="str">
        <f ca="1">$W$11&amp;$A2067&amp;$W$12&amp;B2067&amp;$W$13&amp;TEXT($C2067,"00")&amp;$W$14&amp;TEXT($P2067,"00")&amp;IF(LEN(U2067)&gt;=1,$W$15&amp;$U2067&amp;$W$16,"")&amp;$W$17&amp;$H2067</f>
        <v>第55号1987年12/20[863]:労働基準法の改正／図解「南極観測と人」（2）／夏季研修会</v>
      </c>
      <c r="G2067" s="40"/>
      <c r="H2067" s="43" t="s">
        <v>6885</v>
      </c>
      <c r="I2067" s="115" t="str">
        <f t="shared" ca="1" si="336"/>
        <v>.</v>
      </c>
      <c r="J2067" s="40" t="s">
        <v>1179</v>
      </c>
      <c r="K2067" s="40" t="s">
        <v>1273</v>
      </c>
      <c r="L2067" s="43"/>
      <c r="M2067" s="40"/>
      <c r="N2067" s="47">
        <v>1987</v>
      </c>
      <c r="O2067" s="47">
        <v>12</v>
      </c>
      <c r="P2067" s="47">
        <v>20</v>
      </c>
      <c r="Q2067" s="40" t="s">
        <v>2793</v>
      </c>
      <c r="R2067" s="40"/>
      <c r="S2067" s="48"/>
      <c r="T2067" s="48"/>
      <c r="U2067" s="31" t="str">
        <f t="shared" ca="1" si="335"/>
        <v>863</v>
      </c>
      <c r="V2067" s="45" t="str">
        <f t="shared" ca="1" si="330"/>
        <v>労働基準法の改正／図解「南極観測と人」（2）／夏季研修会第55号1987年12/20[863]:労働基準法の改正／図解「南極観測と人」（2）／夏季研修会</v>
      </c>
      <c r="W2067" s="51"/>
      <c r="X2067" s="88">
        <v>2057</v>
      </c>
      <c r="Y2067" s="65"/>
      <c r="Z2067" s="46"/>
    </row>
    <row r="2068" spans="1:26" ht="13.5" hidden="1" customHeight="1">
      <c r="A2068" s="29" t="str">
        <f t="shared" ca="1" si="331"/>
        <v>55</v>
      </c>
      <c r="B2068" s="32">
        <f t="shared" ca="1" si="332"/>
        <v>1987</v>
      </c>
      <c r="C2068" s="32">
        <f t="shared" ca="1" si="333"/>
        <v>12</v>
      </c>
      <c r="D2068" s="28">
        <v>1</v>
      </c>
      <c r="E2068" s="32">
        <f t="shared" ca="1" si="334"/>
        <v>863</v>
      </c>
      <c r="F2068" s="40" t="s">
        <v>2794</v>
      </c>
      <c r="G2068" s="40" t="s">
        <v>2795</v>
      </c>
      <c r="H2068" s="43"/>
      <c r="I2068" s="115" t="str">
        <f t="shared" ca="1" si="336"/>
        <v>.</v>
      </c>
      <c r="J2068" s="40" t="s">
        <v>7205</v>
      </c>
      <c r="K2068" s="40"/>
      <c r="L2068" s="43"/>
      <c r="M2068" s="40" t="s">
        <v>2303</v>
      </c>
      <c r="N2068" s="47"/>
      <c r="O2068" s="47"/>
      <c r="P2068" s="47"/>
      <c r="Q2068" s="40"/>
      <c r="R2068" s="40" t="s">
        <v>2303</v>
      </c>
      <c r="S2068" s="48"/>
      <c r="T2068" s="48"/>
      <c r="U2068" s="31" t="str">
        <f t="shared" ca="1" si="335"/>
        <v>863</v>
      </c>
      <c r="V2068" s="45" t="str">
        <f t="shared" si="330"/>
        <v>労働基準法の改正</v>
      </c>
      <c r="W2068" s="51"/>
      <c r="X2068" s="88">
        <v>2058</v>
      </c>
      <c r="Y2068" s="65"/>
      <c r="Z2068" s="46"/>
    </row>
    <row r="2069" spans="1:26" ht="13.5" hidden="1" customHeight="1">
      <c r="A2069" s="29" t="str">
        <f t="shared" ca="1" si="331"/>
        <v>55</v>
      </c>
      <c r="B2069" s="32">
        <f t="shared" ca="1" si="332"/>
        <v>1987</v>
      </c>
      <c r="C2069" s="32">
        <f t="shared" ca="1" si="333"/>
        <v>12</v>
      </c>
      <c r="D2069" s="28">
        <v>3</v>
      </c>
      <c r="E2069" s="32">
        <f t="shared" ca="1" si="334"/>
        <v>865</v>
      </c>
      <c r="F2069" s="40" t="s">
        <v>7721</v>
      </c>
      <c r="G2069" s="40" t="s">
        <v>974</v>
      </c>
      <c r="H2069" s="43" t="s">
        <v>7697</v>
      </c>
      <c r="I2069" s="115" t="str">
        <f t="shared" ca="1" si="336"/>
        <v>.</v>
      </c>
      <c r="J2069" s="40" t="s">
        <v>7205</v>
      </c>
      <c r="K2069" s="40"/>
      <c r="L2069" s="43"/>
      <c r="M2069" s="40" t="s">
        <v>2303</v>
      </c>
      <c r="N2069" s="47"/>
      <c r="O2069" s="47"/>
      <c r="P2069" s="47"/>
      <c r="Q2069" s="40"/>
      <c r="R2069" s="40" t="s">
        <v>2303</v>
      </c>
      <c r="S2069" s="48"/>
      <c r="T2069" s="48"/>
      <c r="U2069" s="31" t="str">
        <f t="shared" ca="1" si="335"/>
        <v>863</v>
      </c>
      <c r="V2069" s="45" t="str">
        <f t="shared" si="330"/>
        <v>生活、連載図解「南極観測と人」（2/4）</v>
      </c>
      <c r="W2069" s="51"/>
      <c r="X2069" s="88">
        <v>2059</v>
      </c>
      <c r="Y2069" s="65"/>
      <c r="Z2069" s="46"/>
    </row>
    <row r="2070" spans="1:26" ht="13.5" hidden="1" customHeight="1">
      <c r="A2070" s="29" t="str">
        <f t="shared" ca="1" si="331"/>
        <v>55</v>
      </c>
      <c r="B2070" s="32">
        <f t="shared" ca="1" si="332"/>
        <v>1987</v>
      </c>
      <c r="C2070" s="32">
        <f t="shared" ca="1" si="333"/>
        <v>12</v>
      </c>
      <c r="D2070" s="28">
        <v>6</v>
      </c>
      <c r="E2070" s="32">
        <f t="shared" ca="1" si="334"/>
        <v>868</v>
      </c>
      <c r="F2070" s="28" t="str">
        <f>IF(RIGHT(L2070,1)=$W$24,"",M2070&amp;$W$25)&amp;J2070&amp;$W$22&amp;K2070&amp;IF(AND(LEN(N2070)&gt;0,LEN(N2070)&lt;4)," 第"&amp;N2070&amp;$W$21,N2070)&amp;$W$23&amp;O2070&amp;"/"&amp;P2070&amp;IF(RIGHT(L2070,1)=$W$24,"/"&amp;Q2070,"")&amp;"、"&amp;S2070&amp;"、"&amp;R2070&amp;IF(LEN(H2070)&gt;0,$W$27&amp;H2070,"")&amp;IF(RIGHT(L2070,1)=$W$24,"",$W$26)</f>
        <v>研修・催事．夏季　1987/8/26、日野自動車工業日野工場、日野市/日野ディーゼル見学</v>
      </c>
      <c r="G2070" s="40" t="s">
        <v>1582</v>
      </c>
      <c r="H2070" s="43" t="s">
        <v>1584</v>
      </c>
      <c r="I2070" s="115" t="str">
        <f t="shared" ca="1" si="336"/>
        <v>.</v>
      </c>
      <c r="J2070" s="40" t="s">
        <v>7780</v>
      </c>
      <c r="K2070" s="40" t="s">
        <v>2165</v>
      </c>
      <c r="L2070" s="40" t="s">
        <v>7012</v>
      </c>
      <c r="M2070" s="40" t="s">
        <v>1302</v>
      </c>
      <c r="N2070" s="47"/>
      <c r="O2070" s="47">
        <v>1987</v>
      </c>
      <c r="P2070" s="47">
        <v>8</v>
      </c>
      <c r="Q2070" s="40" t="s">
        <v>3</v>
      </c>
      <c r="R2070" s="40" t="s">
        <v>2805</v>
      </c>
      <c r="S2070" s="48" t="s">
        <v>2806</v>
      </c>
      <c r="T2070" s="48"/>
      <c r="U2070" s="31" t="str">
        <f t="shared" ca="1" si="335"/>
        <v>863</v>
      </c>
      <c r="V2070" s="45" t="str">
        <f t="shared" si="330"/>
        <v>日野ディーゼル見学研修・催事．夏季　1987/8/26、日野自動車工業日野工場、日野市/日野ディーゼル見学</v>
      </c>
      <c r="W2070" s="51"/>
      <c r="X2070" s="88">
        <v>2060</v>
      </c>
      <c r="Y2070" s="65"/>
      <c r="Z2070" s="46"/>
    </row>
    <row r="2071" spans="1:26" ht="13.5" hidden="1" customHeight="1">
      <c r="A2071" s="29" t="str">
        <f t="shared" ca="1" si="331"/>
        <v>55</v>
      </c>
      <c r="B2071" s="32">
        <f t="shared" ca="1" si="332"/>
        <v>1987</v>
      </c>
      <c r="C2071" s="32">
        <f t="shared" ca="1" si="333"/>
        <v>12</v>
      </c>
      <c r="D2071" s="28">
        <v>6</v>
      </c>
      <c r="E2071" s="32">
        <f t="shared" ca="1" si="334"/>
        <v>868</v>
      </c>
      <c r="F2071" s="40" t="s">
        <v>2796</v>
      </c>
      <c r="G2071" s="40" t="s">
        <v>811</v>
      </c>
      <c r="H2071" s="43"/>
      <c r="I2071" s="115" t="str">
        <f t="shared" ca="1" si="336"/>
        <v>.</v>
      </c>
      <c r="J2071" s="40" t="s">
        <v>7780</v>
      </c>
      <c r="K2071" s="40" t="s">
        <v>2165</v>
      </c>
      <c r="L2071" s="40" t="s">
        <v>313</v>
      </c>
      <c r="M2071" s="40" t="s">
        <v>313</v>
      </c>
      <c r="N2071" s="47"/>
      <c r="O2071" s="47">
        <v>1987</v>
      </c>
      <c r="P2071" s="47">
        <v>8</v>
      </c>
      <c r="Q2071" s="40" t="s">
        <v>3</v>
      </c>
      <c r="R2071" s="40" t="s">
        <v>2805</v>
      </c>
      <c r="S2071" s="48" t="s">
        <v>2806</v>
      </c>
      <c r="T2071" s="48"/>
      <c r="U2071" s="31" t="str">
        <f t="shared" ca="1" si="335"/>
        <v>863</v>
      </c>
      <c r="V2071" s="45" t="str">
        <f t="shared" si="330"/>
        <v>日野ディーゼル見学を企画して</v>
      </c>
      <c r="W2071" s="51"/>
      <c r="X2071" s="88">
        <v>2061</v>
      </c>
      <c r="Y2071" s="65"/>
      <c r="Z2071" s="46"/>
    </row>
    <row r="2072" spans="1:26" ht="13.5" hidden="1" customHeight="1">
      <c r="A2072" s="29" t="str">
        <f t="shared" ca="1" si="331"/>
        <v>55</v>
      </c>
      <c r="B2072" s="32">
        <f t="shared" ca="1" si="332"/>
        <v>1987</v>
      </c>
      <c r="C2072" s="32">
        <f t="shared" ca="1" si="333"/>
        <v>12</v>
      </c>
      <c r="D2072" s="28">
        <v>7</v>
      </c>
      <c r="E2072" s="32">
        <f t="shared" ca="1" si="334"/>
        <v>869</v>
      </c>
      <c r="F2072" s="40" t="s">
        <v>2797</v>
      </c>
      <c r="G2072" s="40" t="s">
        <v>2149</v>
      </c>
      <c r="H2072" s="43"/>
      <c r="I2072" s="115" t="str">
        <f t="shared" ca="1" si="336"/>
        <v>.</v>
      </c>
      <c r="J2072" s="40" t="s">
        <v>7780</v>
      </c>
      <c r="K2072" s="40" t="s">
        <v>2165</v>
      </c>
      <c r="L2072" s="40" t="s">
        <v>313</v>
      </c>
      <c r="M2072" s="40" t="s">
        <v>2362</v>
      </c>
      <c r="N2072" s="47"/>
      <c r="O2072" s="47">
        <v>1987</v>
      </c>
      <c r="P2072" s="47">
        <v>8</v>
      </c>
      <c r="Q2072" s="40" t="s">
        <v>3</v>
      </c>
      <c r="R2072" s="40" t="s">
        <v>2805</v>
      </c>
      <c r="S2072" s="48" t="s">
        <v>2806</v>
      </c>
      <c r="T2072" s="48"/>
      <c r="U2072" s="31" t="str">
        <f t="shared" ca="1" si="335"/>
        <v>863</v>
      </c>
      <c r="V2072" s="45" t="str">
        <f t="shared" ref="V2072:V2132" si="338">$H2072&amp;$F2072</f>
        <v>かんばん方式の現場を見学して</v>
      </c>
      <c r="W2072" s="51"/>
      <c r="X2072" s="88">
        <v>2062</v>
      </c>
      <c r="Y2072" s="65"/>
      <c r="Z2072" s="46"/>
    </row>
    <row r="2073" spans="1:26" ht="13.5" hidden="1" customHeight="1">
      <c r="A2073" s="29" t="str">
        <f t="shared" ca="1" si="331"/>
        <v>55</v>
      </c>
      <c r="B2073" s="32">
        <f t="shared" ca="1" si="332"/>
        <v>1987</v>
      </c>
      <c r="C2073" s="32">
        <f t="shared" ca="1" si="333"/>
        <v>12</v>
      </c>
      <c r="D2073" s="28">
        <v>7</v>
      </c>
      <c r="E2073" s="32">
        <f t="shared" ca="1" si="334"/>
        <v>869</v>
      </c>
      <c r="F2073" s="40" t="s">
        <v>2798</v>
      </c>
      <c r="G2073" s="40" t="s">
        <v>2799</v>
      </c>
      <c r="H2073" s="43"/>
      <c r="I2073" s="115" t="str">
        <f t="shared" ca="1" si="336"/>
        <v>.</v>
      </c>
      <c r="J2073" s="40" t="s">
        <v>7780</v>
      </c>
      <c r="K2073" s="40" t="s">
        <v>2165</v>
      </c>
      <c r="L2073" s="40" t="s">
        <v>313</v>
      </c>
      <c r="M2073" s="40" t="s">
        <v>2362</v>
      </c>
      <c r="N2073" s="47"/>
      <c r="O2073" s="47">
        <v>1987</v>
      </c>
      <c r="P2073" s="47">
        <v>8</v>
      </c>
      <c r="Q2073" s="40" t="s">
        <v>3</v>
      </c>
      <c r="R2073" s="40" t="s">
        <v>2805</v>
      </c>
      <c r="S2073" s="48" t="s">
        <v>2806</v>
      </c>
      <c r="T2073" s="48"/>
      <c r="U2073" s="31" t="str">
        <f t="shared" ca="1" si="335"/>
        <v>863</v>
      </c>
      <c r="V2073" s="45" t="str">
        <f t="shared" si="338"/>
        <v>日野自動車工業日野工場見学会に参加して</v>
      </c>
      <c r="W2073" s="51"/>
      <c r="X2073" s="88">
        <v>2063</v>
      </c>
      <c r="Y2073" s="65"/>
      <c r="Z2073" s="46"/>
    </row>
    <row r="2074" spans="1:26" ht="13.5" hidden="1" customHeight="1">
      <c r="A2074" s="29" t="str">
        <f t="shared" ca="1" si="331"/>
        <v>55</v>
      </c>
      <c r="B2074" s="32">
        <f t="shared" ca="1" si="332"/>
        <v>1987</v>
      </c>
      <c r="C2074" s="32">
        <f t="shared" ca="1" si="333"/>
        <v>12</v>
      </c>
      <c r="D2074" s="28">
        <v>8</v>
      </c>
      <c r="E2074" s="32">
        <f t="shared" ca="1" si="334"/>
        <v>870</v>
      </c>
      <c r="F2074" s="40" t="s">
        <v>2024</v>
      </c>
      <c r="G2074" s="40" t="s">
        <v>2025</v>
      </c>
      <c r="H2074" s="43" t="s">
        <v>7174</v>
      </c>
      <c r="I2074" s="115" t="str">
        <f t="shared" ca="1" si="336"/>
        <v>.</v>
      </c>
      <c r="J2074" s="40" t="s">
        <v>7205</v>
      </c>
      <c r="K2074" s="40"/>
      <c r="L2074" s="43" t="s">
        <v>2008</v>
      </c>
      <c r="M2074" s="40"/>
      <c r="N2074" s="47"/>
      <c r="O2074" s="47"/>
      <c r="P2074" s="47"/>
      <c r="Q2074" s="40"/>
      <c r="R2074" s="40"/>
      <c r="S2074" s="48"/>
      <c r="T2074" s="48"/>
      <c r="U2074" s="31" t="str">
        <f t="shared" ca="1" si="335"/>
        <v>863</v>
      </c>
      <c r="V2074" s="45" t="str">
        <f t="shared" si="338"/>
        <v>方法ラットと実験形態学</v>
      </c>
      <c r="W2074" s="51"/>
      <c r="X2074" s="88">
        <v>2064</v>
      </c>
      <c r="Y2074" s="65"/>
      <c r="Z2074" s="46"/>
    </row>
    <row r="2075" spans="1:26" ht="13.5" hidden="1" customHeight="1">
      <c r="A2075" s="29" t="str">
        <f t="shared" ca="1" si="331"/>
        <v>55</v>
      </c>
      <c r="B2075" s="32">
        <f t="shared" ca="1" si="332"/>
        <v>1987</v>
      </c>
      <c r="C2075" s="32">
        <f t="shared" ca="1" si="333"/>
        <v>12</v>
      </c>
      <c r="D2075" s="28">
        <v>9</v>
      </c>
      <c r="E2075" s="32">
        <f t="shared" ca="1" si="334"/>
        <v>871</v>
      </c>
      <c r="F2075" s="40" t="s">
        <v>2800</v>
      </c>
      <c r="G2075" s="40" t="s">
        <v>2416</v>
      </c>
      <c r="H2075" s="43" t="s">
        <v>7178</v>
      </c>
      <c r="I2075" s="115" t="str">
        <f t="shared" ca="1" si="336"/>
        <v>.</v>
      </c>
      <c r="J2075" s="40" t="s">
        <v>7205</v>
      </c>
      <c r="K2075" s="40"/>
      <c r="L2075" s="43" t="s">
        <v>810</v>
      </c>
      <c r="M2075" s="40" t="s">
        <v>7635</v>
      </c>
      <c r="N2075" s="47"/>
      <c r="O2075" s="47"/>
      <c r="P2075" s="47"/>
      <c r="Q2075" s="40"/>
      <c r="R2075" s="40"/>
      <c r="S2075" s="48"/>
      <c r="T2075" s="48"/>
      <c r="U2075" s="31" t="str">
        <f t="shared" ca="1" si="335"/>
        <v>863</v>
      </c>
      <c r="V2075" s="45" t="str">
        <f t="shared" si="338"/>
        <v>？アウシュヴィッツ強制収容所を訪れて</v>
      </c>
      <c r="W2075" s="51"/>
      <c r="X2075" s="88">
        <v>2065</v>
      </c>
      <c r="Y2075" s="65"/>
      <c r="Z2075" s="46"/>
    </row>
    <row r="2076" spans="1:26" ht="13.5" hidden="1" customHeight="1">
      <c r="A2076" s="29" t="str">
        <f t="shared" ca="1" si="331"/>
        <v>55</v>
      </c>
      <c r="B2076" s="32">
        <f t="shared" ca="1" si="332"/>
        <v>1987</v>
      </c>
      <c r="C2076" s="32">
        <f t="shared" ca="1" si="333"/>
        <v>12</v>
      </c>
      <c r="D2076" s="28">
        <v>11</v>
      </c>
      <c r="E2076" s="32">
        <f t="shared" ca="1" si="334"/>
        <v>873</v>
      </c>
      <c r="F2076" s="40" t="s">
        <v>2801</v>
      </c>
      <c r="G2076" s="40" t="s">
        <v>2802</v>
      </c>
      <c r="H2076" s="43"/>
      <c r="I2076" s="115" t="str">
        <f t="shared" ca="1" si="336"/>
        <v>.</v>
      </c>
      <c r="J2076" s="40" t="s">
        <v>1700</v>
      </c>
      <c r="K2076" s="40" t="s">
        <v>1300</v>
      </c>
      <c r="L2076" s="43"/>
      <c r="M2076" s="40"/>
      <c r="N2076" s="47"/>
      <c r="O2076" s="47"/>
      <c r="P2076" s="47"/>
      <c r="Q2076" s="40"/>
      <c r="R2076" s="40"/>
      <c r="S2076" s="48"/>
      <c r="T2076" s="48"/>
      <c r="U2076" s="31" t="str">
        <f t="shared" ca="1" si="335"/>
        <v>863</v>
      </c>
      <c r="V2076" s="45" t="str">
        <f t="shared" si="338"/>
        <v>立教大学文学部心理学研究室</v>
      </c>
      <c r="W2076" s="51"/>
      <c r="X2076" s="88">
        <v>2066</v>
      </c>
      <c r="Y2076" s="65"/>
      <c r="Z2076" s="46"/>
    </row>
    <row r="2077" spans="1:26" ht="13.5" hidden="1" customHeight="1">
      <c r="A2077" s="29" t="str">
        <f t="shared" ca="1" si="331"/>
        <v>55</v>
      </c>
      <c r="B2077" s="32">
        <f t="shared" ca="1" si="332"/>
        <v>1987</v>
      </c>
      <c r="C2077" s="32">
        <f t="shared" ca="1" si="333"/>
        <v>12</v>
      </c>
      <c r="D2077" s="28">
        <v>12</v>
      </c>
      <c r="E2077" s="32">
        <f t="shared" ca="1" si="334"/>
        <v>874</v>
      </c>
      <c r="F2077" s="40" t="s">
        <v>7719</v>
      </c>
      <c r="G2077" s="40" t="s">
        <v>1221</v>
      </c>
      <c r="H2077" s="40" t="s">
        <v>7691</v>
      </c>
      <c r="I2077" s="115" t="str">
        <f t="shared" ca="1" si="336"/>
        <v>.</v>
      </c>
      <c r="J2077" s="40" t="s">
        <v>7205</v>
      </c>
      <c r="K2077" s="40"/>
      <c r="L2077" s="43" t="s">
        <v>2008</v>
      </c>
      <c r="M2077" s="40"/>
      <c r="N2077" s="47"/>
      <c r="O2077" s="47"/>
      <c r="P2077" s="47"/>
      <c r="Q2077" s="40"/>
      <c r="R2077" s="40"/>
      <c r="S2077" s="48"/>
      <c r="T2077" s="48"/>
      <c r="U2077" s="31" t="str">
        <f t="shared" ca="1" si="335"/>
        <v>863</v>
      </c>
      <c r="V2077" s="45" t="str">
        <f t="shared" si="338"/>
        <v>人類働態学、連載どうたいつれづれぐさ2/2：働態学事始</v>
      </c>
      <c r="W2077" s="51"/>
      <c r="X2077" s="88">
        <v>2067</v>
      </c>
      <c r="Y2077" s="65"/>
      <c r="Z2077" s="46"/>
    </row>
    <row r="2078" spans="1:26" ht="13.5" hidden="1" customHeight="1">
      <c r="A2078" s="29" t="str">
        <f t="shared" ca="1" si="331"/>
        <v>55</v>
      </c>
      <c r="B2078" s="32">
        <f t="shared" ca="1" si="332"/>
        <v>1987</v>
      </c>
      <c r="C2078" s="32">
        <f t="shared" ca="1" si="333"/>
        <v>12</v>
      </c>
      <c r="D2078" s="28">
        <v>13</v>
      </c>
      <c r="E2078" s="32">
        <f t="shared" ca="1" si="334"/>
        <v>875</v>
      </c>
      <c r="F2078" s="40" t="s">
        <v>1372</v>
      </c>
      <c r="G2078" s="40"/>
      <c r="H2078" s="43"/>
      <c r="I2078" s="115" t="str">
        <f t="shared" ca="1" si="336"/>
        <v>.</v>
      </c>
      <c r="J2078" s="40" t="s">
        <v>1700</v>
      </c>
      <c r="K2078" s="40" t="s">
        <v>1372</v>
      </c>
      <c r="L2078" s="43"/>
      <c r="M2078" s="40"/>
      <c r="N2078" s="47"/>
      <c r="O2078" s="47"/>
      <c r="P2078" s="47"/>
      <c r="Q2078" s="40"/>
      <c r="R2078" s="40"/>
      <c r="S2078" s="48"/>
      <c r="T2078" s="48"/>
      <c r="U2078" s="31" t="str">
        <f t="shared" ca="1" si="335"/>
        <v>863</v>
      </c>
      <c r="V2078" s="45" t="str">
        <f t="shared" si="338"/>
        <v>働態ミニ情報</v>
      </c>
      <c r="W2078" s="51"/>
      <c r="X2078" s="88">
        <v>2068</v>
      </c>
      <c r="Y2078" s="65"/>
      <c r="Z2078" s="46"/>
    </row>
    <row r="2079" spans="1:26" ht="13.5" hidden="1" customHeight="1">
      <c r="A2079" s="29" t="str">
        <f t="shared" ca="1" si="331"/>
        <v>55</v>
      </c>
      <c r="B2079" s="32">
        <f t="shared" ca="1" si="332"/>
        <v>1987</v>
      </c>
      <c r="C2079" s="32">
        <f t="shared" ca="1" si="333"/>
        <v>12</v>
      </c>
      <c r="D2079" s="28">
        <v>13</v>
      </c>
      <c r="E2079" s="32">
        <f t="shared" ca="1" si="334"/>
        <v>875</v>
      </c>
      <c r="F2079" s="40" t="s">
        <v>2803</v>
      </c>
      <c r="G2079" s="40"/>
      <c r="H2079" s="43"/>
      <c r="I2079" s="115" t="str">
        <f t="shared" ca="1" si="336"/>
        <v>.</v>
      </c>
      <c r="J2079" s="40" t="s">
        <v>1700</v>
      </c>
      <c r="K2079" s="40" t="s">
        <v>1701</v>
      </c>
      <c r="L2079" s="43"/>
      <c r="M2079" s="40"/>
      <c r="N2079" s="47"/>
      <c r="O2079" s="47"/>
      <c r="P2079" s="47"/>
      <c r="Q2079" s="40"/>
      <c r="R2079" s="40"/>
      <c r="S2079" s="48"/>
      <c r="T2079" s="48"/>
      <c r="U2079" s="31" t="str">
        <f t="shared" ca="1" si="335"/>
        <v>863</v>
      </c>
      <c r="V2079" s="45" t="str">
        <f t="shared" si="338"/>
        <v>左大文字の都市人類学」和崎春日著、弘文堂</v>
      </c>
      <c r="W2079" s="51"/>
      <c r="X2079" s="88">
        <v>2069</v>
      </c>
      <c r="Y2079" s="65"/>
      <c r="Z2079" s="46"/>
    </row>
    <row r="2080" spans="1:26" ht="13.5" hidden="1" customHeight="1">
      <c r="A2080" s="29" t="str">
        <f t="shared" ca="1" si="331"/>
        <v>55</v>
      </c>
      <c r="B2080" s="32">
        <f t="shared" ca="1" si="332"/>
        <v>1987</v>
      </c>
      <c r="C2080" s="32">
        <f t="shared" ca="1" si="333"/>
        <v>12</v>
      </c>
      <c r="D2080" s="28">
        <v>13</v>
      </c>
      <c r="E2080" s="32">
        <f t="shared" ca="1" si="334"/>
        <v>875</v>
      </c>
      <c r="F2080" s="28" t="str">
        <f t="shared" ref="F2080:F2081" si="339">H2080&amp;IF(LEN(O2080)&gt;0,$W$18&amp;IF(LEN(O2080)&gt;3,O2080&amp;"年度","第"&amp;O2080&amp;IF(LEN(P2080)&gt;0,"期","回"))&amp;IF(LEN(P2080)&gt;0,"第"&amp;P2080&amp;"回",""),"")</f>
        <v>JHE編集委員会：1987年度第1回</v>
      </c>
      <c r="G2080" s="40"/>
      <c r="H2080" s="40" t="s">
        <v>7741</v>
      </c>
      <c r="I2080" s="115" t="str">
        <f t="shared" ca="1" si="336"/>
        <v>.</v>
      </c>
      <c r="J2080" s="40" t="s">
        <v>7111</v>
      </c>
      <c r="K2080" s="40" t="s">
        <v>1050</v>
      </c>
      <c r="L2080" s="40" t="s">
        <v>7772</v>
      </c>
      <c r="M2080" s="40"/>
      <c r="N2080" s="47"/>
      <c r="O2080" s="47">
        <v>1987</v>
      </c>
      <c r="P2080" s="47">
        <v>1</v>
      </c>
      <c r="Q2080" s="40"/>
      <c r="R2080" s="40"/>
      <c r="S2080" s="48"/>
      <c r="T2080" s="48"/>
      <c r="U2080" s="31" t="str">
        <f t="shared" ca="1" si="335"/>
        <v>863</v>
      </c>
      <c r="V2080" s="45" t="str">
        <f t="shared" si="338"/>
        <v>JHE編集委員会JHE編集委員会：1987年度第1回</v>
      </c>
      <c r="W2080" s="51"/>
      <c r="X2080" s="88">
        <v>2070</v>
      </c>
      <c r="Y2080" s="65"/>
      <c r="Z2080" s="46"/>
    </row>
    <row r="2081" spans="1:26" ht="13.5" hidden="1" customHeight="1">
      <c r="A2081" s="29" t="str">
        <f t="shared" ca="1" si="331"/>
        <v>55</v>
      </c>
      <c r="B2081" s="32">
        <f t="shared" ca="1" si="332"/>
        <v>1987</v>
      </c>
      <c r="C2081" s="32">
        <f t="shared" ca="1" si="333"/>
        <v>12</v>
      </c>
      <c r="D2081" s="28">
        <v>14</v>
      </c>
      <c r="E2081" s="32">
        <f t="shared" ca="1" si="334"/>
        <v>876</v>
      </c>
      <c r="F2081" s="28" t="str">
        <f t="shared" si="339"/>
        <v>JHE編集委員会：1987年度第2回</v>
      </c>
      <c r="G2081" s="40"/>
      <c r="H2081" s="40" t="s">
        <v>7741</v>
      </c>
      <c r="I2081" s="115" t="str">
        <f t="shared" ca="1" si="336"/>
        <v>.</v>
      </c>
      <c r="J2081" s="40" t="s">
        <v>7111</v>
      </c>
      <c r="K2081" s="40" t="s">
        <v>1050</v>
      </c>
      <c r="L2081" s="40" t="s">
        <v>7772</v>
      </c>
      <c r="M2081" s="40"/>
      <c r="N2081" s="47"/>
      <c r="O2081" s="47">
        <v>1987</v>
      </c>
      <c r="P2081" s="47">
        <v>2</v>
      </c>
      <c r="Q2081" s="40"/>
      <c r="R2081" s="40"/>
      <c r="S2081" s="48"/>
      <c r="T2081" s="48"/>
      <c r="U2081" s="31" t="str">
        <f t="shared" ca="1" si="335"/>
        <v>863</v>
      </c>
      <c r="V2081" s="45" t="str">
        <f t="shared" si="338"/>
        <v>JHE編集委員会JHE編集委員会：1987年度第2回</v>
      </c>
      <c r="W2081" s="51"/>
      <c r="X2081" s="88">
        <v>2071</v>
      </c>
      <c r="Y2081" s="65"/>
      <c r="Z2081" s="46"/>
    </row>
    <row r="2082" spans="1:26" ht="13.5" hidden="1" customHeight="1">
      <c r="A2082" s="29" t="str">
        <f t="shared" ca="1" si="331"/>
        <v>55</v>
      </c>
      <c r="B2082" s="32">
        <f t="shared" ca="1" si="332"/>
        <v>1987</v>
      </c>
      <c r="C2082" s="32">
        <f t="shared" ca="1" si="333"/>
        <v>12</v>
      </c>
      <c r="D2082" s="28">
        <v>14</v>
      </c>
      <c r="E2082" s="32">
        <f t="shared" ca="1" si="334"/>
        <v>876</v>
      </c>
      <c r="F2082" s="40" t="s">
        <v>2804</v>
      </c>
      <c r="G2082" s="28"/>
      <c r="H2082" s="43"/>
      <c r="I2082" s="115" t="str">
        <f t="shared" ca="1" si="336"/>
        <v>.</v>
      </c>
      <c r="J2082" s="40" t="s">
        <v>1487</v>
      </c>
      <c r="K2082" s="40" t="s">
        <v>1292</v>
      </c>
      <c r="L2082" s="40" t="s">
        <v>7615</v>
      </c>
      <c r="M2082" s="40" t="s">
        <v>2638</v>
      </c>
      <c r="N2082" s="15">
        <v>13</v>
      </c>
      <c r="O2082" s="47">
        <v>1988</v>
      </c>
      <c r="P2082" s="47">
        <v>7</v>
      </c>
      <c r="Q2082" s="40" t="s">
        <v>2790</v>
      </c>
      <c r="R2082" s="40" t="s">
        <v>2791</v>
      </c>
      <c r="S2082" s="48" t="s">
        <v>2792</v>
      </c>
      <c r="T2082" s="48"/>
      <c r="U2082" s="31" t="str">
        <f t="shared" ca="1" si="335"/>
        <v>863</v>
      </c>
      <c r="V2082" s="45" t="str">
        <f t="shared" si="338"/>
        <v>人類働態学会第23回大会について</v>
      </c>
      <c r="W2082" s="51"/>
      <c r="X2082" s="88">
        <v>2072</v>
      </c>
      <c r="Y2082" s="65"/>
      <c r="Z2082" s="46"/>
    </row>
    <row r="2083" spans="1:26" ht="13.5" hidden="1" customHeight="1">
      <c r="A2083" s="29" t="str">
        <f t="shared" ca="1" si="331"/>
        <v>55</v>
      </c>
      <c r="B2083" s="32">
        <f t="shared" ca="1" si="332"/>
        <v>1987</v>
      </c>
      <c r="C2083" s="32">
        <f t="shared" ca="1" si="333"/>
        <v>12</v>
      </c>
      <c r="D2083" s="28">
        <v>14</v>
      </c>
      <c r="E2083" s="32">
        <f t="shared" ca="1" si="334"/>
        <v>876</v>
      </c>
      <c r="F2083" s="40" t="s">
        <v>1289</v>
      </c>
      <c r="G2083" s="40"/>
      <c r="H2083" s="43"/>
      <c r="I2083" s="115" t="str">
        <f t="shared" ca="1" si="336"/>
        <v>.</v>
      </c>
      <c r="J2083" s="40" t="s">
        <v>7111</v>
      </c>
      <c r="K2083" s="40" t="s">
        <v>2762</v>
      </c>
      <c r="L2083" s="40" t="s">
        <v>2724</v>
      </c>
      <c r="M2083" s="40"/>
      <c r="N2083" s="47"/>
      <c r="O2083" s="47"/>
      <c r="P2083" s="47"/>
      <c r="Q2083" s="40"/>
      <c r="R2083" s="40"/>
      <c r="S2083" s="48"/>
      <c r="T2083" s="48"/>
      <c r="U2083" s="31" t="str">
        <f t="shared" ca="1" si="335"/>
        <v>863</v>
      </c>
      <c r="V2083" s="45" t="str">
        <f t="shared" si="338"/>
        <v>編集後記</v>
      </c>
      <c r="W2083" s="51"/>
      <c r="X2083" s="88">
        <v>2073</v>
      </c>
      <c r="Y2083" s="65"/>
      <c r="Z2083" s="46"/>
    </row>
    <row r="2084" spans="1:26" ht="13.5" hidden="1" customHeight="1">
      <c r="A2084" s="29" t="str">
        <f t="shared" ca="1" si="331"/>
        <v>56</v>
      </c>
      <c r="B2084" s="32">
        <f t="shared" ca="1" si="332"/>
        <v>1988</v>
      </c>
      <c r="C2084" s="32">
        <f t="shared" ca="1" si="333"/>
        <v>4</v>
      </c>
      <c r="D2084" s="28">
        <v>0</v>
      </c>
      <c r="E2084" s="32" t="str">
        <f t="shared" ca="1" si="334"/>
        <v>877</v>
      </c>
      <c r="F2084" s="28" t="str">
        <f ca="1">$W$11&amp;$A2084&amp;$W$12&amp;B2084&amp;$W$13&amp;TEXT($C2084,"00")&amp;$W$14&amp;TEXT($P2084,"00")&amp;IF(LEN(U2084)&gt;=1,$W$15&amp;$U2084&amp;$W$16,"")&amp;$W$17&amp;$H2084</f>
        <v>第56号1988年04/20[877]:女性就業行動と再生産／図解「南極観測と人」（3）／西地13</v>
      </c>
      <c r="G2084" s="40"/>
      <c r="H2084" s="43" t="s">
        <v>6886</v>
      </c>
      <c r="I2084" s="115" t="str">
        <f t="shared" ca="1" si="336"/>
        <v>.</v>
      </c>
      <c r="J2084" s="40" t="s">
        <v>1179</v>
      </c>
      <c r="K2084" s="40" t="s">
        <v>2740</v>
      </c>
      <c r="L2084" s="43"/>
      <c r="M2084" s="40"/>
      <c r="N2084" s="47">
        <v>1988</v>
      </c>
      <c r="O2084" s="47">
        <v>4</v>
      </c>
      <c r="P2084" s="47">
        <v>20</v>
      </c>
      <c r="Q2084" s="40" t="s">
        <v>2807</v>
      </c>
      <c r="R2084" s="40"/>
      <c r="S2084" s="48"/>
      <c r="T2084" s="48"/>
      <c r="U2084" s="31" t="str">
        <f t="shared" ca="1" si="335"/>
        <v>877</v>
      </c>
      <c r="V2084" s="45" t="str">
        <f t="shared" ca="1" si="338"/>
        <v>女性就業行動と再生産／図解「南極観測と人」（3）／西地13第56号1988年04/20[877]:女性就業行動と再生産／図解「南極観測と人」（3）／西地13</v>
      </c>
      <c r="W2084" s="51"/>
      <c r="X2084" s="88">
        <v>2074</v>
      </c>
      <c r="Y2084" s="65"/>
      <c r="Z2084" s="46"/>
    </row>
    <row r="2085" spans="1:26" ht="13.5" hidden="1" customHeight="1">
      <c r="A2085" s="29" t="str">
        <f t="shared" ca="1" si="331"/>
        <v>56</v>
      </c>
      <c r="B2085" s="32">
        <f t="shared" ca="1" si="332"/>
        <v>1988</v>
      </c>
      <c r="C2085" s="32">
        <f t="shared" ca="1" si="333"/>
        <v>4</v>
      </c>
      <c r="D2085" s="28">
        <v>1</v>
      </c>
      <c r="E2085" s="32">
        <f t="shared" ca="1" si="334"/>
        <v>877</v>
      </c>
      <c r="F2085" s="40" t="s">
        <v>2808</v>
      </c>
      <c r="G2085" s="40" t="s">
        <v>7852</v>
      </c>
      <c r="H2085" s="43" t="s">
        <v>7179</v>
      </c>
      <c r="I2085" s="115" t="str">
        <f t="shared" ca="1" si="336"/>
        <v>.</v>
      </c>
      <c r="J2085" s="40" t="s">
        <v>7205</v>
      </c>
      <c r="K2085" s="40"/>
      <c r="L2085" s="43"/>
      <c r="M2085" s="40" t="s">
        <v>2303</v>
      </c>
      <c r="N2085" s="47"/>
      <c r="O2085" s="47"/>
      <c r="P2085" s="47"/>
      <c r="Q2085" s="40"/>
      <c r="R2085" s="40"/>
      <c r="S2085" s="48"/>
      <c r="T2085" s="48"/>
      <c r="U2085" s="31" t="str">
        <f t="shared" ca="1" si="335"/>
        <v>877</v>
      </c>
      <c r="V2085" s="45" t="str">
        <f t="shared" si="338"/>
        <v>労働、人類女性就業行動と再生産</v>
      </c>
      <c r="W2085" s="51"/>
      <c r="X2085" s="88">
        <v>2075</v>
      </c>
      <c r="Y2085" s="65"/>
      <c r="Z2085" s="46"/>
    </row>
    <row r="2086" spans="1:26" ht="13.5" hidden="1" customHeight="1">
      <c r="A2086" s="29" t="str">
        <f t="shared" ca="1" si="331"/>
        <v>56</v>
      </c>
      <c r="B2086" s="32">
        <f t="shared" ca="1" si="332"/>
        <v>1988</v>
      </c>
      <c r="C2086" s="32">
        <f t="shared" ca="1" si="333"/>
        <v>4</v>
      </c>
      <c r="D2086" s="28">
        <v>4</v>
      </c>
      <c r="E2086" s="32">
        <f t="shared" ca="1" si="334"/>
        <v>880</v>
      </c>
      <c r="F2086" s="40" t="s">
        <v>7722</v>
      </c>
      <c r="G2086" s="40" t="s">
        <v>974</v>
      </c>
      <c r="H2086" s="43" t="s">
        <v>7697</v>
      </c>
      <c r="I2086" s="115" t="str">
        <f t="shared" ca="1" si="336"/>
        <v>.</v>
      </c>
      <c r="J2086" s="40" t="s">
        <v>7205</v>
      </c>
      <c r="K2086" s="40"/>
      <c r="L2086" s="43"/>
      <c r="M2086" s="40" t="s">
        <v>2303</v>
      </c>
      <c r="N2086" s="47"/>
      <c r="O2086" s="47"/>
      <c r="P2086" s="47"/>
      <c r="Q2086" s="40"/>
      <c r="R2086" s="40"/>
      <c r="S2086" s="48"/>
      <c r="T2086" s="48"/>
      <c r="U2086" s="31" t="str">
        <f t="shared" ca="1" si="335"/>
        <v>877</v>
      </c>
      <c r="V2086" s="45" t="str">
        <f t="shared" si="338"/>
        <v>生活、連載図解「南極観測と人」（3/4）</v>
      </c>
      <c r="W2086" s="51"/>
      <c r="X2086" s="88">
        <v>2076</v>
      </c>
      <c r="Y2086" s="65"/>
      <c r="Z2086" s="46"/>
    </row>
    <row r="2087" spans="1:26" ht="13.5" hidden="1" customHeight="1">
      <c r="A2087" s="29" t="str">
        <f t="shared" ca="1" si="331"/>
        <v>56</v>
      </c>
      <c r="B2087" s="32">
        <f t="shared" ca="1" si="332"/>
        <v>1988</v>
      </c>
      <c r="C2087" s="32">
        <f t="shared" ca="1" si="333"/>
        <v>4</v>
      </c>
      <c r="D2087" s="28">
        <v>6</v>
      </c>
      <c r="E2087" s="32">
        <f t="shared" ca="1" si="334"/>
        <v>882</v>
      </c>
      <c r="F2087" s="40" t="s">
        <v>2809</v>
      </c>
      <c r="G2087" s="40" t="s">
        <v>2810</v>
      </c>
      <c r="H2087" s="43" t="s">
        <v>7175</v>
      </c>
      <c r="I2087" s="115" t="str">
        <f t="shared" ca="1" si="336"/>
        <v>.</v>
      </c>
      <c r="J2087" s="40" t="s">
        <v>7205</v>
      </c>
      <c r="K2087" s="40"/>
      <c r="L2087" s="43" t="s">
        <v>2008</v>
      </c>
      <c r="M2087" s="40"/>
      <c r="N2087" s="47"/>
      <c r="O2087" s="47"/>
      <c r="P2087" s="47"/>
      <c r="Q2087" s="40"/>
      <c r="R2087" s="40"/>
      <c r="S2087" s="48"/>
      <c r="T2087" s="48"/>
      <c r="U2087" s="31" t="str">
        <f t="shared" ca="1" si="335"/>
        <v>877</v>
      </c>
      <c r="V2087" s="45" t="str">
        <f t="shared" si="338"/>
        <v>技能Microscopic Task研究をめぐって</v>
      </c>
      <c r="W2087" s="51"/>
      <c r="X2087" s="88">
        <v>2077</v>
      </c>
      <c r="Y2087" s="65"/>
      <c r="Z2087" s="46"/>
    </row>
    <row r="2088" spans="1:26" ht="13.5" hidden="1" customHeight="1">
      <c r="A2088" s="29" t="str">
        <f t="shared" ca="1" si="331"/>
        <v>56</v>
      </c>
      <c r="B2088" s="32">
        <f t="shared" ca="1" si="332"/>
        <v>1988</v>
      </c>
      <c r="C2088" s="32">
        <f t="shared" ca="1" si="333"/>
        <v>4</v>
      </c>
      <c r="D2088" s="28">
        <v>7</v>
      </c>
      <c r="E2088" s="32">
        <f t="shared" ca="1" si="334"/>
        <v>883</v>
      </c>
      <c r="F2088" s="40" t="s">
        <v>2811</v>
      </c>
      <c r="G2088" s="40" t="s">
        <v>2564</v>
      </c>
      <c r="H2088" s="43" t="s">
        <v>7180</v>
      </c>
      <c r="I2088" s="115" t="str">
        <f t="shared" ca="1" si="336"/>
        <v>.</v>
      </c>
      <c r="J2088" s="40" t="s">
        <v>1700</v>
      </c>
      <c r="K2088" s="40" t="s">
        <v>678</v>
      </c>
      <c r="L2088" s="43" t="s">
        <v>810</v>
      </c>
      <c r="M2088" s="40" t="s">
        <v>7636</v>
      </c>
      <c r="N2088" s="47"/>
      <c r="O2088" s="47"/>
      <c r="P2088" s="47"/>
      <c r="Q2088" s="40"/>
      <c r="R2088" s="40"/>
      <c r="S2088" s="48"/>
      <c r="T2088" s="48"/>
      <c r="U2088" s="31" t="str">
        <f t="shared" ca="1" si="335"/>
        <v>877</v>
      </c>
      <c r="V2088" s="45" t="str">
        <f t="shared" si="338"/>
        <v>国際労働衛生ICOHの2つの国際学会に出席して</v>
      </c>
      <c r="W2088" s="51"/>
      <c r="X2088" s="88">
        <v>2078</v>
      </c>
      <c r="Y2088" s="65"/>
      <c r="Z2088" s="46"/>
    </row>
    <row r="2089" spans="1:26" ht="13.5" hidden="1" customHeight="1">
      <c r="A2089" s="29" t="str">
        <f t="shared" ca="1" si="331"/>
        <v>56</v>
      </c>
      <c r="B2089" s="32">
        <f t="shared" ca="1" si="332"/>
        <v>1988</v>
      </c>
      <c r="C2089" s="32">
        <f t="shared" ca="1" si="333"/>
        <v>4</v>
      </c>
      <c r="D2089" s="28">
        <v>8</v>
      </c>
      <c r="E2089" s="32">
        <f t="shared" ca="1" si="334"/>
        <v>884</v>
      </c>
      <c r="F2089" s="40" t="s">
        <v>2812</v>
      </c>
      <c r="G2089" s="40" t="s">
        <v>2813</v>
      </c>
      <c r="H2089" s="43" t="s">
        <v>7181</v>
      </c>
      <c r="I2089" s="115" t="str">
        <f t="shared" ca="1" si="336"/>
        <v>.</v>
      </c>
      <c r="J2089" s="40" t="s">
        <v>7205</v>
      </c>
      <c r="K2089" s="40"/>
      <c r="L2089" s="43" t="s">
        <v>810</v>
      </c>
      <c r="M2089" s="40"/>
      <c r="N2089" s="47"/>
      <c r="O2089" s="47"/>
      <c r="P2089" s="47"/>
      <c r="Q2089" s="40"/>
      <c r="R2089" s="40"/>
      <c r="S2089" s="48"/>
      <c r="T2089" s="48"/>
      <c r="U2089" s="31" t="str">
        <f t="shared" ca="1" si="335"/>
        <v>877</v>
      </c>
      <c r="V2089" s="45" t="str">
        <f t="shared" si="338"/>
        <v>運動歩行ペンステート大バイオメカニクス研究所およびロコモーションセンター訪問記</v>
      </c>
      <c r="W2089" s="51"/>
      <c r="X2089" s="88">
        <v>2079</v>
      </c>
      <c r="Y2089" s="65"/>
      <c r="Z2089" s="46"/>
    </row>
    <row r="2090" spans="1:26" ht="13.5" hidden="1" customHeight="1">
      <c r="A2090" s="29" t="str">
        <f t="shared" ca="1" si="331"/>
        <v>56</v>
      </c>
      <c r="B2090" s="32">
        <f t="shared" ca="1" si="332"/>
        <v>1988</v>
      </c>
      <c r="C2090" s="32">
        <f t="shared" ca="1" si="333"/>
        <v>4</v>
      </c>
      <c r="D2090" s="28">
        <v>9</v>
      </c>
      <c r="E2090" s="32">
        <f t="shared" ca="1" si="334"/>
        <v>885</v>
      </c>
      <c r="F2090" s="28" t="str">
        <f>IF(RIGHT(L2090,1)=$W$24,"",M2090&amp;$W$25)&amp;J2090&amp;$W$22&amp;K2090&amp;IF(AND(LEN(N2090)&gt;0,LEN(N2090)&lt;4)," 第"&amp;N2090&amp;$W$21,N2090)&amp;$W$23&amp;O2090&amp;"/"&amp;P2090&amp;IF(RIGHT(L2090,1)=$W$24,"/"&amp;Q2090,"")&amp;"、"&amp;S2090&amp;"、"&amp;R2090&amp;IF(LEN(H2090)&gt;0,$W$27&amp;H2090,"")&amp;IF(RIGHT(L2090,1)=$W$24,"",$W$26)</f>
        <v>大会．西 第13回　1987/12/4-5、綾町サイクリングターミナル、宮崎県東諸県郡綾町</v>
      </c>
      <c r="G2090" s="40" t="s">
        <v>1486</v>
      </c>
      <c r="H2090" s="41" t="s">
        <v>2820</v>
      </c>
      <c r="I2090" s="115" t="str">
        <f t="shared" ca="1" si="336"/>
        <v>.</v>
      </c>
      <c r="J2090" s="40" t="s">
        <v>252</v>
      </c>
      <c r="K2090" s="40" t="s">
        <v>1769</v>
      </c>
      <c r="L2090" s="40" t="s">
        <v>6942</v>
      </c>
      <c r="M2090" s="40" t="s">
        <v>2742</v>
      </c>
      <c r="N2090" s="15">
        <v>13</v>
      </c>
      <c r="O2090" s="47">
        <v>1987</v>
      </c>
      <c r="P2090" s="47">
        <v>12</v>
      </c>
      <c r="Q2090" s="40" t="s">
        <v>1743</v>
      </c>
      <c r="R2090" s="40" t="s">
        <v>2815</v>
      </c>
      <c r="S2090" s="48" t="s">
        <v>2816</v>
      </c>
      <c r="T2090" s="48"/>
      <c r="U2090" s="31" t="str">
        <f t="shared" ca="1" si="335"/>
        <v>877</v>
      </c>
      <c r="V2090" s="45" t="str">
        <f t="shared" si="338"/>
        <v>大会．西 第13回　1987/12/4-5、綾町サイクリングターミナル、宮崎県東諸県郡綾町</v>
      </c>
      <c r="W2090" s="51"/>
      <c r="X2090" s="88">
        <v>2080</v>
      </c>
      <c r="Y2090" s="65"/>
      <c r="Z2090" s="46"/>
    </row>
    <row r="2091" spans="1:26" ht="13.5" hidden="1" customHeight="1">
      <c r="A2091" s="29" t="str">
        <f t="shared" ca="1" si="331"/>
        <v>56</v>
      </c>
      <c r="B2091" s="32">
        <f t="shared" ca="1" si="332"/>
        <v>1988</v>
      </c>
      <c r="C2091" s="32">
        <f t="shared" ca="1" si="333"/>
        <v>4</v>
      </c>
      <c r="D2091" s="28">
        <v>9</v>
      </c>
      <c r="E2091" s="32">
        <f t="shared" ca="1" si="334"/>
        <v>885</v>
      </c>
      <c r="F2091" s="28" t="str">
        <f>M2091&amp;"（"&amp;J2091&amp;$W$19&amp;K2091&amp;IF(LEN(N2091)&gt;0," 第"&amp;N2091&amp;$W$21,"")&amp;" "&amp;O2091&amp;"/"&amp;P2091&amp;$W$20&amp;S2091&amp;IF(LEN(H2091)&gt;0,$W$19&amp;H2091,"")&amp;"）"</f>
        <v>抄録（大会/西 第13回 1987/12、綾町サイクリングターミナル）</v>
      </c>
      <c r="G2091" s="40" t="s">
        <v>2814</v>
      </c>
      <c r="H2091" s="43"/>
      <c r="I2091" s="115" t="str">
        <f t="shared" ca="1" si="336"/>
        <v>.</v>
      </c>
      <c r="J2091" s="40" t="s">
        <v>252</v>
      </c>
      <c r="K2091" s="40" t="s">
        <v>1769</v>
      </c>
      <c r="L2091" s="40" t="s">
        <v>6939</v>
      </c>
      <c r="M2091" s="40" t="s">
        <v>1486</v>
      </c>
      <c r="N2091" s="15">
        <v>13</v>
      </c>
      <c r="O2091" s="47">
        <v>1987</v>
      </c>
      <c r="P2091" s="47">
        <v>12</v>
      </c>
      <c r="Q2091" s="40" t="s">
        <v>1743</v>
      </c>
      <c r="R2091" s="40" t="s">
        <v>2815</v>
      </c>
      <c r="S2091" s="48" t="s">
        <v>2816</v>
      </c>
      <c r="T2091" s="48"/>
      <c r="U2091" s="31" t="str">
        <f t="shared" ca="1" si="335"/>
        <v>877</v>
      </c>
      <c r="V2091" s="45" t="str">
        <f t="shared" si="338"/>
        <v>抄録（大会/西 第13回 1987/12、綾町サイクリングターミナル）</v>
      </c>
      <c r="W2091" s="51"/>
      <c r="X2091" s="88">
        <v>2081</v>
      </c>
      <c r="Y2091" s="65"/>
      <c r="Z2091" s="46"/>
    </row>
    <row r="2092" spans="1:26" s="13" customFormat="1" ht="13.5" hidden="1" customHeight="1">
      <c r="A2092" s="18">
        <v>56</v>
      </c>
      <c r="B2092" s="15">
        <v>1988</v>
      </c>
      <c r="C2092" s="15">
        <v>4</v>
      </c>
      <c r="D2092" s="18">
        <v>9</v>
      </c>
      <c r="E2092" s="15">
        <v>885</v>
      </c>
      <c r="F2092" s="19" t="s">
        <v>4407</v>
      </c>
      <c r="G2092" s="16" t="s">
        <v>4408</v>
      </c>
      <c r="H2092" s="17"/>
      <c r="I2092" s="115" t="str">
        <f t="shared" ca="1" si="336"/>
        <v>.</v>
      </c>
      <c r="J2092" s="16" t="s">
        <v>2856</v>
      </c>
      <c r="K2092" s="16" t="s">
        <v>1769</v>
      </c>
      <c r="L2092" s="16" t="s">
        <v>2857</v>
      </c>
      <c r="M2092" s="16" t="s">
        <v>183</v>
      </c>
      <c r="N2092" s="15">
        <v>13</v>
      </c>
      <c r="O2092" s="15">
        <v>1987</v>
      </c>
      <c r="P2092" s="15">
        <v>12</v>
      </c>
      <c r="Q2092" s="18" t="s">
        <v>1743</v>
      </c>
      <c r="R2092" s="18" t="s">
        <v>2815</v>
      </c>
      <c r="S2092" s="54" t="s">
        <v>2816</v>
      </c>
      <c r="T2092" s="54"/>
      <c r="U2092" s="69">
        <v>877</v>
      </c>
      <c r="V2092" s="45" t="str">
        <f t="shared" si="338"/>
        <v>戦時期における宮崎市学童の体位低下現象</v>
      </c>
      <c r="W2092" s="70"/>
      <c r="X2092" s="88">
        <v>2082</v>
      </c>
      <c r="Y2092" s="66"/>
      <c r="Z2092" s="16"/>
    </row>
    <row r="2093" spans="1:26" s="13" customFormat="1" ht="13.5" hidden="1" customHeight="1">
      <c r="A2093" s="18">
        <v>56</v>
      </c>
      <c r="B2093" s="15">
        <v>1988</v>
      </c>
      <c r="C2093" s="15">
        <v>4</v>
      </c>
      <c r="D2093" s="18">
        <v>9</v>
      </c>
      <c r="E2093" s="15">
        <v>885</v>
      </c>
      <c r="F2093" s="19" t="s">
        <v>4409</v>
      </c>
      <c r="G2093" s="16" t="s">
        <v>4410</v>
      </c>
      <c r="H2093" s="17"/>
      <c r="I2093" s="115" t="str">
        <f t="shared" ca="1" si="336"/>
        <v>.</v>
      </c>
      <c r="J2093" s="16" t="s">
        <v>2856</v>
      </c>
      <c r="K2093" s="16" t="s">
        <v>1769</v>
      </c>
      <c r="L2093" s="16" t="s">
        <v>2857</v>
      </c>
      <c r="M2093" s="16" t="s">
        <v>183</v>
      </c>
      <c r="N2093" s="15">
        <v>13</v>
      </c>
      <c r="O2093" s="15">
        <v>1987</v>
      </c>
      <c r="P2093" s="15">
        <v>12</v>
      </c>
      <c r="Q2093" s="18" t="s">
        <v>1743</v>
      </c>
      <c r="R2093" s="18" t="s">
        <v>2815</v>
      </c>
      <c r="S2093" s="54" t="s">
        <v>2816</v>
      </c>
      <c r="T2093" s="54"/>
      <c r="U2093" s="69">
        <v>877</v>
      </c>
      <c r="V2093" s="45" t="str">
        <f t="shared" si="338"/>
        <v>ハワイにおける日系米人の栄養摂取状況</v>
      </c>
      <c r="W2093" s="70"/>
      <c r="X2093" s="88">
        <v>2083</v>
      </c>
      <c r="Y2093" s="66"/>
      <c r="Z2093" s="16"/>
    </row>
    <row r="2094" spans="1:26" s="13" customFormat="1" ht="13.5" hidden="1" customHeight="1">
      <c r="A2094" s="18">
        <v>56</v>
      </c>
      <c r="B2094" s="15">
        <v>1988</v>
      </c>
      <c r="C2094" s="15">
        <v>4</v>
      </c>
      <c r="D2094" s="18">
        <v>10</v>
      </c>
      <c r="E2094" s="15">
        <v>886</v>
      </c>
      <c r="F2094" s="19" t="s">
        <v>4411</v>
      </c>
      <c r="G2094" s="16" t="s">
        <v>4412</v>
      </c>
      <c r="H2094" s="17"/>
      <c r="I2094" s="115" t="str">
        <f t="shared" ca="1" si="336"/>
        <v>.</v>
      </c>
      <c r="J2094" s="16" t="s">
        <v>2856</v>
      </c>
      <c r="K2094" s="16" t="s">
        <v>1769</v>
      </c>
      <c r="L2094" s="16" t="s">
        <v>2857</v>
      </c>
      <c r="M2094" s="16" t="s">
        <v>183</v>
      </c>
      <c r="N2094" s="15">
        <v>13</v>
      </c>
      <c r="O2094" s="15">
        <v>1987</v>
      </c>
      <c r="P2094" s="15">
        <v>12</v>
      </c>
      <c r="Q2094" s="18" t="s">
        <v>1743</v>
      </c>
      <c r="R2094" s="18" t="s">
        <v>2815</v>
      </c>
      <c r="S2094" s="54" t="s">
        <v>2816</v>
      </c>
      <c r="T2094" s="54"/>
      <c r="U2094" s="69">
        <v>877</v>
      </c>
      <c r="V2094" s="45" t="str">
        <f t="shared" si="338"/>
        <v>吸気中のCO2分圧と発汗反応</v>
      </c>
      <c r="W2094" s="70"/>
      <c r="X2094" s="88">
        <v>2084</v>
      </c>
      <c r="Y2094" s="66"/>
      <c r="Z2094" s="16"/>
    </row>
    <row r="2095" spans="1:26" s="13" customFormat="1" ht="13.5" hidden="1" customHeight="1">
      <c r="A2095" s="18">
        <v>56</v>
      </c>
      <c r="B2095" s="15">
        <v>1988</v>
      </c>
      <c r="C2095" s="15">
        <v>4</v>
      </c>
      <c r="D2095" s="18">
        <v>10</v>
      </c>
      <c r="E2095" s="15">
        <v>886</v>
      </c>
      <c r="F2095" s="19" t="s">
        <v>4413</v>
      </c>
      <c r="G2095" s="16" t="s">
        <v>4414</v>
      </c>
      <c r="H2095" s="17"/>
      <c r="I2095" s="115" t="str">
        <f t="shared" ca="1" si="336"/>
        <v>.</v>
      </c>
      <c r="J2095" s="16" t="s">
        <v>2856</v>
      </c>
      <c r="K2095" s="16" t="s">
        <v>1769</v>
      </c>
      <c r="L2095" s="16" t="s">
        <v>2857</v>
      </c>
      <c r="M2095" s="16" t="s">
        <v>183</v>
      </c>
      <c r="N2095" s="15">
        <v>13</v>
      </c>
      <c r="O2095" s="15">
        <v>1987</v>
      </c>
      <c r="P2095" s="15">
        <v>12</v>
      </c>
      <c r="Q2095" s="18" t="s">
        <v>1743</v>
      </c>
      <c r="R2095" s="18" t="s">
        <v>2815</v>
      </c>
      <c r="S2095" s="54" t="s">
        <v>2816</v>
      </c>
      <c r="T2095" s="54"/>
      <c r="U2095" s="69">
        <v>877</v>
      </c>
      <c r="V2095" s="45" t="str">
        <f t="shared" si="338"/>
        <v>エネルギー消費量、心拍数および歩幅からみた歩行と走行</v>
      </c>
      <c r="W2095" s="70"/>
      <c r="X2095" s="88">
        <v>2085</v>
      </c>
      <c r="Y2095" s="66"/>
      <c r="Z2095" s="16"/>
    </row>
    <row r="2096" spans="1:26" s="13" customFormat="1" ht="13.5" hidden="1" customHeight="1">
      <c r="A2096" s="18">
        <v>56</v>
      </c>
      <c r="B2096" s="15">
        <v>1988</v>
      </c>
      <c r="C2096" s="15">
        <v>4</v>
      </c>
      <c r="D2096" s="18">
        <v>10</v>
      </c>
      <c r="E2096" s="15">
        <v>886</v>
      </c>
      <c r="F2096" s="19" t="s">
        <v>4415</v>
      </c>
      <c r="G2096" s="16" t="s">
        <v>4416</v>
      </c>
      <c r="H2096" s="17"/>
      <c r="I2096" s="115" t="str">
        <f t="shared" ca="1" si="336"/>
        <v>.</v>
      </c>
      <c r="J2096" s="16" t="s">
        <v>2856</v>
      </c>
      <c r="K2096" s="16" t="s">
        <v>1769</v>
      </c>
      <c r="L2096" s="16" t="s">
        <v>2857</v>
      </c>
      <c r="M2096" s="16" t="s">
        <v>183</v>
      </c>
      <c r="N2096" s="15">
        <v>13</v>
      </c>
      <c r="O2096" s="15">
        <v>1987</v>
      </c>
      <c r="P2096" s="15">
        <v>12</v>
      </c>
      <c r="Q2096" s="18" t="s">
        <v>1743</v>
      </c>
      <c r="R2096" s="18" t="s">
        <v>2815</v>
      </c>
      <c r="S2096" s="54" t="s">
        <v>2816</v>
      </c>
      <c r="T2096" s="54"/>
      <c r="U2096" s="69">
        <v>877</v>
      </c>
      <c r="V2096" s="45" t="str">
        <f t="shared" si="338"/>
        <v>電極位置および電極間距離と筋疲労に伴う表面筋電図の変化の関係</v>
      </c>
      <c r="W2096" s="70"/>
      <c r="X2096" s="88">
        <v>2086</v>
      </c>
      <c r="Y2096" s="66"/>
      <c r="Z2096" s="16"/>
    </row>
    <row r="2097" spans="1:26" s="13" customFormat="1" ht="13.5" hidden="1" customHeight="1">
      <c r="A2097" s="18">
        <v>56</v>
      </c>
      <c r="B2097" s="15">
        <v>1988</v>
      </c>
      <c r="C2097" s="15">
        <v>4</v>
      </c>
      <c r="D2097" s="18">
        <v>11</v>
      </c>
      <c r="E2097" s="15">
        <v>887</v>
      </c>
      <c r="F2097" s="19" t="s">
        <v>4417</v>
      </c>
      <c r="G2097" s="16" t="s">
        <v>4418</v>
      </c>
      <c r="H2097" s="17"/>
      <c r="I2097" s="115" t="str">
        <f t="shared" ca="1" si="336"/>
        <v>.</v>
      </c>
      <c r="J2097" s="16" t="s">
        <v>2856</v>
      </c>
      <c r="K2097" s="16" t="s">
        <v>1769</v>
      </c>
      <c r="L2097" s="16" t="s">
        <v>2857</v>
      </c>
      <c r="M2097" s="16" t="s">
        <v>183</v>
      </c>
      <c r="N2097" s="15">
        <v>13</v>
      </c>
      <c r="O2097" s="15">
        <v>1987</v>
      </c>
      <c r="P2097" s="15">
        <v>12</v>
      </c>
      <c r="Q2097" s="18" t="s">
        <v>1743</v>
      </c>
      <c r="R2097" s="18" t="s">
        <v>2815</v>
      </c>
      <c r="S2097" s="54" t="s">
        <v>2816</v>
      </c>
      <c r="T2097" s="54"/>
      <c r="U2097" s="69">
        <v>877</v>
      </c>
      <c r="V2097" s="45" t="str">
        <f t="shared" si="338"/>
        <v>視覚探索作業における眼球運動特性</v>
      </c>
      <c r="W2097" s="70"/>
      <c r="X2097" s="88">
        <v>2087</v>
      </c>
      <c r="Y2097" s="66"/>
      <c r="Z2097" s="16"/>
    </row>
    <row r="2098" spans="1:26" s="13" customFormat="1" ht="13.5" hidden="1" customHeight="1">
      <c r="A2098" s="18">
        <v>56</v>
      </c>
      <c r="B2098" s="15">
        <v>1988</v>
      </c>
      <c r="C2098" s="15">
        <v>4</v>
      </c>
      <c r="D2098" s="18">
        <v>11</v>
      </c>
      <c r="E2098" s="15">
        <v>887</v>
      </c>
      <c r="F2098" s="19" t="s">
        <v>4419</v>
      </c>
      <c r="G2098" s="16" t="s">
        <v>4420</v>
      </c>
      <c r="H2098" s="17"/>
      <c r="I2098" s="115" t="str">
        <f t="shared" ca="1" si="336"/>
        <v>.</v>
      </c>
      <c r="J2098" s="16" t="s">
        <v>2856</v>
      </c>
      <c r="K2098" s="16" t="s">
        <v>1769</v>
      </c>
      <c r="L2098" s="16" t="s">
        <v>2857</v>
      </c>
      <c r="M2098" s="16" t="s">
        <v>183</v>
      </c>
      <c r="N2098" s="15">
        <v>13</v>
      </c>
      <c r="O2098" s="15">
        <v>1987</v>
      </c>
      <c r="P2098" s="15">
        <v>12</v>
      </c>
      <c r="Q2098" s="18" t="s">
        <v>1743</v>
      </c>
      <c r="R2098" s="18" t="s">
        <v>2815</v>
      </c>
      <c r="S2098" s="54" t="s">
        <v>2816</v>
      </c>
      <c r="T2098" s="54"/>
      <c r="U2098" s="69">
        <v>877</v>
      </c>
      <c r="V2098" s="45" t="str">
        <f t="shared" si="338"/>
        <v>左右差に関する研究</v>
      </c>
      <c r="W2098" s="70"/>
      <c r="X2098" s="88">
        <v>2088</v>
      </c>
      <c r="Y2098" s="66"/>
      <c r="Z2098" s="16"/>
    </row>
    <row r="2099" spans="1:26" s="13" customFormat="1" ht="13.5" hidden="1" customHeight="1">
      <c r="A2099" s="18">
        <v>56</v>
      </c>
      <c r="B2099" s="15">
        <v>1988</v>
      </c>
      <c r="C2099" s="15">
        <v>4</v>
      </c>
      <c r="D2099" s="18">
        <v>11</v>
      </c>
      <c r="E2099" s="15">
        <v>887</v>
      </c>
      <c r="F2099" s="19" t="s">
        <v>4421</v>
      </c>
      <c r="G2099" s="16" t="s">
        <v>4270</v>
      </c>
      <c r="H2099" s="17"/>
      <c r="I2099" s="115" t="str">
        <f t="shared" ca="1" si="336"/>
        <v>.</v>
      </c>
      <c r="J2099" s="16" t="s">
        <v>2856</v>
      </c>
      <c r="K2099" s="16" t="s">
        <v>1769</v>
      </c>
      <c r="L2099" s="16" t="s">
        <v>2857</v>
      </c>
      <c r="M2099" s="16" t="s">
        <v>183</v>
      </c>
      <c r="N2099" s="15">
        <v>13</v>
      </c>
      <c r="O2099" s="15">
        <v>1987</v>
      </c>
      <c r="P2099" s="15">
        <v>12</v>
      </c>
      <c r="Q2099" s="18" t="s">
        <v>1743</v>
      </c>
      <c r="R2099" s="18" t="s">
        <v>2815</v>
      </c>
      <c r="S2099" s="54" t="s">
        <v>2816</v>
      </c>
      <c r="T2099" s="54"/>
      <c r="U2099" s="69">
        <v>877</v>
      </c>
      <c r="V2099" s="45" t="str">
        <f t="shared" si="338"/>
        <v>歩行時のステッピングの左右差からみた姿勢評価</v>
      </c>
      <c r="W2099" s="70"/>
      <c r="X2099" s="88">
        <v>2089</v>
      </c>
      <c r="Y2099" s="66"/>
      <c r="Z2099" s="16"/>
    </row>
    <row r="2100" spans="1:26" s="13" customFormat="1" ht="13.5" hidden="1" customHeight="1">
      <c r="A2100" s="18">
        <v>56</v>
      </c>
      <c r="B2100" s="15">
        <v>1988</v>
      </c>
      <c r="C2100" s="15">
        <v>4</v>
      </c>
      <c r="D2100" s="18">
        <v>12</v>
      </c>
      <c r="E2100" s="15">
        <v>888</v>
      </c>
      <c r="F2100" s="19" t="s">
        <v>4422</v>
      </c>
      <c r="G2100" s="16" t="s">
        <v>4423</v>
      </c>
      <c r="H2100" s="17"/>
      <c r="I2100" s="115" t="str">
        <f t="shared" ca="1" si="336"/>
        <v>.</v>
      </c>
      <c r="J2100" s="16" t="s">
        <v>2856</v>
      </c>
      <c r="K2100" s="16" t="s">
        <v>1769</v>
      </c>
      <c r="L2100" s="16" t="s">
        <v>2857</v>
      </c>
      <c r="M2100" s="16" t="s">
        <v>183</v>
      </c>
      <c r="N2100" s="15">
        <v>13</v>
      </c>
      <c r="O2100" s="15">
        <v>1987</v>
      </c>
      <c r="P2100" s="15">
        <v>12</v>
      </c>
      <c r="Q2100" s="18" t="s">
        <v>1743</v>
      </c>
      <c r="R2100" s="18" t="s">
        <v>2815</v>
      </c>
      <c r="S2100" s="54" t="s">
        <v>2816</v>
      </c>
      <c r="T2100" s="54"/>
      <c r="U2100" s="69">
        <v>877</v>
      </c>
      <c r="V2100" s="45" t="str">
        <f t="shared" si="338"/>
        <v>目と手の協応動作に関する実験的検討</v>
      </c>
      <c r="W2100" s="70"/>
      <c r="X2100" s="88">
        <v>2090</v>
      </c>
      <c r="Y2100" s="66"/>
      <c r="Z2100" s="16"/>
    </row>
    <row r="2101" spans="1:26" s="13" customFormat="1" ht="13.5" hidden="1" customHeight="1">
      <c r="A2101" s="18">
        <v>56</v>
      </c>
      <c r="B2101" s="15">
        <v>1988</v>
      </c>
      <c r="C2101" s="15">
        <v>4</v>
      </c>
      <c r="D2101" s="18">
        <v>12</v>
      </c>
      <c r="E2101" s="15">
        <v>888</v>
      </c>
      <c r="F2101" s="19" t="s">
        <v>4424</v>
      </c>
      <c r="G2101" s="16" t="s">
        <v>4425</v>
      </c>
      <c r="H2101" s="17"/>
      <c r="I2101" s="115" t="str">
        <f t="shared" ca="1" si="336"/>
        <v>.</v>
      </c>
      <c r="J2101" s="16" t="s">
        <v>2856</v>
      </c>
      <c r="K2101" s="16" t="s">
        <v>1769</v>
      </c>
      <c r="L2101" s="16" t="s">
        <v>2857</v>
      </c>
      <c r="M2101" s="16" t="s">
        <v>183</v>
      </c>
      <c r="N2101" s="15">
        <v>13</v>
      </c>
      <c r="O2101" s="15">
        <v>1987</v>
      </c>
      <c r="P2101" s="15">
        <v>12</v>
      </c>
      <c r="Q2101" s="18" t="s">
        <v>1743</v>
      </c>
      <c r="R2101" s="18" t="s">
        <v>2815</v>
      </c>
      <c r="S2101" s="54" t="s">
        <v>2816</v>
      </c>
      <c r="T2101" s="54"/>
      <c r="U2101" s="69">
        <v>877</v>
      </c>
      <c r="V2101" s="45" t="str">
        <f t="shared" si="338"/>
        <v>銀行員のストレス感と不安感</v>
      </c>
      <c r="W2101" s="70"/>
      <c r="X2101" s="88">
        <v>2091</v>
      </c>
      <c r="Y2101" s="66"/>
      <c r="Z2101" s="16"/>
    </row>
    <row r="2102" spans="1:26" s="13" customFormat="1" ht="13.5" hidden="1" customHeight="1">
      <c r="A2102" s="18">
        <v>56</v>
      </c>
      <c r="B2102" s="15">
        <v>1988</v>
      </c>
      <c r="C2102" s="15">
        <v>4</v>
      </c>
      <c r="D2102" s="18">
        <v>12</v>
      </c>
      <c r="E2102" s="15">
        <v>888</v>
      </c>
      <c r="F2102" s="19" t="s">
        <v>4426</v>
      </c>
      <c r="G2102" s="16" t="s">
        <v>4427</v>
      </c>
      <c r="H2102" s="17"/>
      <c r="I2102" s="115" t="str">
        <f t="shared" ca="1" si="336"/>
        <v>.</v>
      </c>
      <c r="J2102" s="16" t="s">
        <v>2856</v>
      </c>
      <c r="K2102" s="16" t="s">
        <v>1769</v>
      </c>
      <c r="L2102" s="16" t="s">
        <v>2857</v>
      </c>
      <c r="M2102" s="16" t="s">
        <v>183</v>
      </c>
      <c r="N2102" s="15">
        <v>13</v>
      </c>
      <c r="O2102" s="15">
        <v>1987</v>
      </c>
      <c r="P2102" s="15">
        <v>12</v>
      </c>
      <c r="Q2102" s="18" t="s">
        <v>1743</v>
      </c>
      <c r="R2102" s="18" t="s">
        <v>2815</v>
      </c>
      <c r="S2102" s="54" t="s">
        <v>2816</v>
      </c>
      <c r="T2102" s="54"/>
      <c r="U2102" s="69">
        <v>877</v>
      </c>
      <c r="V2102" s="45" t="str">
        <f t="shared" si="338"/>
        <v>人の行動域で交通手段の関連について</v>
      </c>
      <c r="W2102" s="70"/>
      <c r="X2102" s="88">
        <v>2092</v>
      </c>
      <c r="Y2102" s="66"/>
      <c r="Z2102" s="16"/>
    </row>
    <row r="2103" spans="1:26" s="13" customFormat="1" ht="13.5" hidden="1" customHeight="1">
      <c r="A2103" s="18">
        <v>56</v>
      </c>
      <c r="B2103" s="15">
        <v>1988</v>
      </c>
      <c r="C2103" s="15">
        <v>4</v>
      </c>
      <c r="D2103" s="18">
        <v>13</v>
      </c>
      <c r="E2103" s="15">
        <v>889</v>
      </c>
      <c r="F2103" s="19" t="s">
        <v>4428</v>
      </c>
      <c r="G2103" s="16" t="s">
        <v>4429</v>
      </c>
      <c r="H2103" s="17"/>
      <c r="I2103" s="115" t="str">
        <f t="shared" ca="1" si="336"/>
        <v>.</v>
      </c>
      <c r="J2103" s="16" t="s">
        <v>2856</v>
      </c>
      <c r="K2103" s="16" t="s">
        <v>1769</v>
      </c>
      <c r="L2103" s="16" t="s">
        <v>2857</v>
      </c>
      <c r="M2103" s="16" t="s">
        <v>183</v>
      </c>
      <c r="N2103" s="15">
        <v>13</v>
      </c>
      <c r="O2103" s="15">
        <v>1987</v>
      </c>
      <c r="P2103" s="15">
        <v>12</v>
      </c>
      <c r="Q2103" s="18" t="s">
        <v>1743</v>
      </c>
      <c r="R2103" s="18" t="s">
        <v>2815</v>
      </c>
      <c r="S2103" s="54" t="s">
        <v>2816</v>
      </c>
      <c r="T2103" s="54"/>
      <c r="U2103" s="69">
        <v>877</v>
      </c>
      <c r="V2103" s="45" t="str">
        <f t="shared" si="338"/>
        <v>組み立て作業に従事する身体障害者の疲労自覚症状について</v>
      </c>
      <c r="W2103" s="70"/>
      <c r="X2103" s="88">
        <v>2093</v>
      </c>
      <c r="Y2103" s="66"/>
      <c r="Z2103" s="16"/>
    </row>
    <row r="2104" spans="1:26" s="13" customFormat="1" ht="13.5" hidden="1" customHeight="1">
      <c r="A2104" s="18">
        <v>56</v>
      </c>
      <c r="B2104" s="15">
        <v>1988</v>
      </c>
      <c r="C2104" s="15">
        <v>4</v>
      </c>
      <c r="D2104" s="18">
        <v>13</v>
      </c>
      <c r="E2104" s="15">
        <v>889</v>
      </c>
      <c r="F2104" s="19" t="s">
        <v>4430</v>
      </c>
      <c r="G2104" s="16" t="s">
        <v>4431</v>
      </c>
      <c r="H2104" s="17"/>
      <c r="I2104" s="115" t="str">
        <f t="shared" ca="1" si="336"/>
        <v>.</v>
      </c>
      <c r="J2104" s="16" t="s">
        <v>2856</v>
      </c>
      <c r="K2104" s="16" t="s">
        <v>1769</v>
      </c>
      <c r="L2104" s="16" t="s">
        <v>2857</v>
      </c>
      <c r="M2104" s="16" t="s">
        <v>183</v>
      </c>
      <c r="N2104" s="15">
        <v>13</v>
      </c>
      <c r="O2104" s="15">
        <v>1987</v>
      </c>
      <c r="P2104" s="15">
        <v>12</v>
      </c>
      <c r="Q2104" s="18" t="s">
        <v>1743</v>
      </c>
      <c r="R2104" s="18" t="s">
        <v>2815</v>
      </c>
      <c r="S2104" s="54" t="s">
        <v>2816</v>
      </c>
      <c r="T2104" s="54"/>
      <c r="U2104" s="69">
        <v>877</v>
      </c>
      <c r="V2104" s="45" t="str">
        <f t="shared" si="338"/>
        <v>桜島火山灰の吸入による塵肺症の実験的研究、ならびにその防止対策</v>
      </c>
      <c r="W2104" s="70"/>
      <c r="X2104" s="88">
        <v>2094</v>
      </c>
      <c r="Y2104" s="66"/>
      <c r="Z2104" s="16"/>
    </row>
    <row r="2105" spans="1:26" ht="13.5" hidden="1" customHeight="1">
      <c r="A2105" s="29">
        <f t="shared" ref="A2105:A2132" ca="1" si="340">IF(LEN($J2105)&gt;0,IF($J2105="●",K2105,OFFSET(A2105,IF(LEN(OFFSET(A2105,-1,0))&gt;=1,-1,-2),0)),"")</f>
        <v>56</v>
      </c>
      <c r="B2105" s="32">
        <f t="shared" ref="B2105:B2132" ca="1" si="341">IF(LEN($J2105)&gt;0,IF($J2105="●",N2105,OFFSET(B2105,IF(LEN(OFFSET(B2105,-1,0))&gt;=1,-1,-2),0)),"")</f>
        <v>1988</v>
      </c>
      <c r="C2105" s="32">
        <f t="shared" ref="C2105:C2132" ca="1" si="342">IF(LEN($J2105)&gt;0,IF($J2105="●",O2105,OFFSET(C2105,IF(LEN(OFFSET(C2105,-1,0))&gt;=1,-1,-2),0)),"")</f>
        <v>4</v>
      </c>
      <c r="D2105" s="28">
        <v>13</v>
      </c>
      <c r="E2105" s="32">
        <f t="shared" ref="E2105:E2132" ca="1" si="343">IF(LEN($J2105)&gt;0,IF($J2105="●",U2105,IF(LEN(D2105)&gt;0,U2105+D2105-1,"")),"")</f>
        <v>889</v>
      </c>
      <c r="F2105" s="40" t="s">
        <v>523</v>
      </c>
      <c r="G2105" s="40" t="s">
        <v>524</v>
      </c>
      <c r="H2105" s="43"/>
      <c r="I2105" s="115" t="str">
        <f t="shared" ca="1" si="336"/>
        <v>.</v>
      </c>
      <c r="J2105" s="40" t="s">
        <v>1700</v>
      </c>
      <c r="K2105" s="40" t="s">
        <v>1300</v>
      </c>
      <c r="L2105" s="43"/>
      <c r="M2105" s="40"/>
      <c r="N2105" s="47"/>
      <c r="O2105" s="47"/>
      <c r="P2105" s="47"/>
      <c r="Q2105" s="40"/>
      <c r="R2105" s="40"/>
      <c r="S2105" s="48"/>
      <c r="T2105" s="48"/>
      <c r="U2105" s="31">
        <f t="shared" ref="U2105:U2132" ca="1" si="344">IF(LEN($J2105)&gt;0,IF($J2105="●",Q2105,OFFSET(U2105,IF(LEN(OFFSET(U2105,-1,0))&gt;=1,-1,-2),0)),"")</f>
        <v>877</v>
      </c>
      <c r="V2105" s="45" t="str">
        <f t="shared" si="338"/>
        <v>[拓殖大工学部工業デザイン科人間工学]</v>
      </c>
      <c r="W2105" s="51"/>
      <c r="X2105" s="88">
        <v>2095</v>
      </c>
      <c r="Y2105" s="65"/>
      <c r="Z2105" s="46"/>
    </row>
    <row r="2106" spans="1:26" ht="13.5" hidden="1" customHeight="1">
      <c r="A2106" s="29">
        <f t="shared" ca="1" si="340"/>
        <v>56</v>
      </c>
      <c r="B2106" s="32">
        <f t="shared" ca="1" si="341"/>
        <v>1988</v>
      </c>
      <c r="C2106" s="32">
        <f t="shared" ca="1" si="342"/>
        <v>4</v>
      </c>
      <c r="D2106" s="28">
        <v>14</v>
      </c>
      <c r="E2106" s="32">
        <f t="shared" ca="1" si="343"/>
        <v>890</v>
      </c>
      <c r="F2106" s="40" t="s">
        <v>1013</v>
      </c>
      <c r="G2106" s="40" t="s">
        <v>2278</v>
      </c>
      <c r="H2106" s="43" t="s">
        <v>678</v>
      </c>
      <c r="I2106" s="115" t="str">
        <f t="shared" ca="1" si="336"/>
        <v>.</v>
      </c>
      <c r="J2106" s="40" t="s">
        <v>1700</v>
      </c>
      <c r="K2106" s="40" t="s">
        <v>678</v>
      </c>
      <c r="L2106" s="43"/>
      <c r="M2106" s="40" t="s">
        <v>7636</v>
      </c>
      <c r="N2106" s="47"/>
      <c r="O2106" s="47"/>
      <c r="P2106" s="47"/>
      <c r="Q2106" s="40"/>
      <c r="R2106" s="40"/>
      <c r="S2106" s="48" t="s">
        <v>1700</v>
      </c>
      <c r="T2106" s="48"/>
      <c r="U2106" s="31">
        <f t="shared" ca="1" si="344"/>
        <v>877</v>
      </c>
      <c r="V2106" s="45" t="str">
        <f t="shared" si="338"/>
        <v>国際SEAES（東南アジア人間工学連合）便り</v>
      </c>
      <c r="W2106" s="51"/>
      <c r="X2106" s="88">
        <v>2096</v>
      </c>
      <c r="Y2106" s="65"/>
      <c r="Z2106" s="46"/>
    </row>
    <row r="2107" spans="1:26" ht="13.5" hidden="1" customHeight="1">
      <c r="A2107" s="29">
        <f t="shared" ca="1" si="340"/>
        <v>56</v>
      </c>
      <c r="B2107" s="32">
        <f t="shared" ca="1" si="341"/>
        <v>1988</v>
      </c>
      <c r="C2107" s="32">
        <f t="shared" ca="1" si="342"/>
        <v>4</v>
      </c>
      <c r="D2107" s="28">
        <v>15</v>
      </c>
      <c r="E2107" s="32">
        <f t="shared" ca="1" si="343"/>
        <v>891</v>
      </c>
      <c r="F2107" s="40" t="s">
        <v>1372</v>
      </c>
      <c r="G2107" s="40"/>
      <c r="H2107" s="43"/>
      <c r="I2107" s="115" t="str">
        <f t="shared" ca="1" si="336"/>
        <v>.</v>
      </c>
      <c r="J2107" s="40" t="s">
        <v>1700</v>
      </c>
      <c r="K2107" s="40" t="s">
        <v>1372</v>
      </c>
      <c r="L2107" s="43"/>
      <c r="M2107" s="40"/>
      <c r="N2107" s="47"/>
      <c r="O2107" s="47"/>
      <c r="P2107" s="47"/>
      <c r="Q2107" s="40"/>
      <c r="R2107" s="40"/>
      <c r="S2107" s="48"/>
      <c r="T2107" s="48"/>
      <c r="U2107" s="31">
        <f t="shared" ca="1" si="344"/>
        <v>877</v>
      </c>
      <c r="V2107" s="45" t="str">
        <f t="shared" si="338"/>
        <v>働態ミニ情報</v>
      </c>
      <c r="W2107" s="51"/>
      <c r="X2107" s="88">
        <v>2097</v>
      </c>
      <c r="Y2107" s="65"/>
      <c r="Z2107" s="46"/>
    </row>
    <row r="2108" spans="1:26" ht="13.5" hidden="1" customHeight="1">
      <c r="A2108" s="29">
        <f t="shared" ca="1" si="340"/>
        <v>56</v>
      </c>
      <c r="B2108" s="32">
        <f t="shared" ca="1" si="341"/>
        <v>1988</v>
      </c>
      <c r="C2108" s="32">
        <f t="shared" ca="1" si="342"/>
        <v>4</v>
      </c>
      <c r="D2108" s="28">
        <v>16</v>
      </c>
      <c r="E2108" s="32">
        <f t="shared" ca="1" si="343"/>
        <v>892</v>
      </c>
      <c r="F2108" s="28" t="str">
        <f>H2108&amp;IF(LEN(O2108)&gt;0,$W$18&amp;IF(LEN(O2108)&gt;3,O2108&amp;"年度","第"&amp;O2108&amp;IF(LEN(P2108)&gt;0,"期","回"))&amp;IF(LEN(P2108)&gt;0,"第"&amp;P2108&amp;"回",""),"")</f>
        <v>幹事会：第9期第6回</v>
      </c>
      <c r="G2108" s="40"/>
      <c r="H2108" s="40" t="s">
        <v>7101</v>
      </c>
      <c r="I2108" s="115" t="str">
        <f t="shared" ca="1" si="336"/>
        <v>.</v>
      </c>
      <c r="J2108" s="40" t="s">
        <v>7111</v>
      </c>
      <c r="K2108" s="40" t="s">
        <v>1050</v>
      </c>
      <c r="L2108" s="40" t="s">
        <v>7103</v>
      </c>
      <c r="M2108" s="40"/>
      <c r="N2108" s="47"/>
      <c r="O2108" s="47">
        <v>9</v>
      </c>
      <c r="P2108" s="47">
        <v>6</v>
      </c>
      <c r="Q2108" s="40"/>
      <c r="R2108" s="40"/>
      <c r="S2108" s="48"/>
      <c r="T2108" s="48"/>
      <c r="U2108" s="31">
        <f t="shared" ca="1" si="344"/>
        <v>877</v>
      </c>
      <c r="V2108" s="45" t="str">
        <f t="shared" si="338"/>
        <v>幹事会幹事会：第9期第6回</v>
      </c>
      <c r="W2108" s="51"/>
      <c r="X2108" s="88">
        <v>2098</v>
      </c>
      <c r="Y2108" s="65"/>
      <c r="Z2108" s="46"/>
    </row>
    <row r="2109" spans="1:26" ht="13.5" hidden="1" customHeight="1">
      <c r="A2109" s="29">
        <f t="shared" ca="1" si="340"/>
        <v>56</v>
      </c>
      <c r="B2109" s="32">
        <f t="shared" ca="1" si="341"/>
        <v>1988</v>
      </c>
      <c r="C2109" s="32">
        <f t="shared" ca="1" si="342"/>
        <v>4</v>
      </c>
      <c r="D2109" s="28">
        <v>16</v>
      </c>
      <c r="E2109" s="32">
        <f t="shared" ca="1" si="343"/>
        <v>892</v>
      </c>
      <c r="F2109" s="40" t="s">
        <v>1289</v>
      </c>
      <c r="G2109" s="40"/>
      <c r="H2109" s="43"/>
      <c r="I2109" s="115" t="str">
        <f t="shared" ca="1" si="336"/>
        <v>.</v>
      </c>
      <c r="J2109" s="40" t="s">
        <v>7111</v>
      </c>
      <c r="K2109" s="40" t="s">
        <v>2762</v>
      </c>
      <c r="L2109" s="40" t="s">
        <v>2724</v>
      </c>
      <c r="M2109" s="40"/>
      <c r="N2109" s="47"/>
      <c r="O2109" s="47"/>
      <c r="P2109" s="47"/>
      <c r="Q2109" s="40"/>
      <c r="R2109" s="40"/>
      <c r="S2109" s="48"/>
      <c r="T2109" s="48"/>
      <c r="U2109" s="31">
        <f t="shared" ca="1" si="344"/>
        <v>877</v>
      </c>
      <c r="V2109" s="45" t="str">
        <f t="shared" si="338"/>
        <v>編集後記</v>
      </c>
      <c r="W2109" s="51"/>
      <c r="X2109" s="88">
        <v>2099</v>
      </c>
      <c r="Y2109" s="65"/>
      <c r="Z2109" s="46"/>
    </row>
    <row r="2110" spans="1:26" ht="13.5" hidden="1" customHeight="1">
      <c r="A2110" s="29" t="str">
        <f t="shared" ca="1" si="340"/>
        <v>57</v>
      </c>
      <c r="B2110" s="32">
        <f t="shared" ca="1" si="341"/>
        <v>1988</v>
      </c>
      <c r="C2110" s="32">
        <f t="shared" ca="1" si="342"/>
        <v>7</v>
      </c>
      <c r="D2110" s="28">
        <v>0</v>
      </c>
      <c r="E2110" s="32" t="str">
        <f t="shared" ca="1" si="343"/>
        <v>893</v>
      </c>
      <c r="F2110" s="28" t="str">
        <f ca="1">$W$11&amp;$A2110&amp;$W$12&amp;B2110&amp;$W$13&amp;TEXT($C2110,"00")&amp;$W$14&amp;TEXT($P2110,"00")&amp;IF(LEN(U2110)&gt;=1,$W$15&amp;$U2110&amp;$W$16,"")&amp;$W$17&amp;$H2110</f>
        <v>第57号1988年07/15[893]:ハンマー作業の小実験と医療・裁判／図解「南極観測と人」（終）</v>
      </c>
      <c r="G2110" s="40"/>
      <c r="H2110" s="43" t="s">
        <v>6887</v>
      </c>
      <c r="I2110" s="115" t="str">
        <f t="shared" ca="1" si="336"/>
        <v>.</v>
      </c>
      <c r="J2110" s="40" t="s">
        <v>1179</v>
      </c>
      <c r="K2110" s="40" t="s">
        <v>1014</v>
      </c>
      <c r="L2110" s="43"/>
      <c r="M2110" s="40"/>
      <c r="N2110" s="47">
        <v>1988</v>
      </c>
      <c r="O2110" s="47">
        <v>7</v>
      </c>
      <c r="P2110" s="47">
        <v>15</v>
      </c>
      <c r="Q2110" s="40" t="s">
        <v>1015</v>
      </c>
      <c r="R2110" s="40"/>
      <c r="S2110" s="48"/>
      <c r="T2110" s="48"/>
      <c r="U2110" s="31" t="str">
        <f t="shared" ca="1" si="344"/>
        <v>893</v>
      </c>
      <c r="V2110" s="45" t="str">
        <f t="shared" ca="1" si="338"/>
        <v>ハンマー作業の小実験と医療・裁判／図解「南極観測と人」（終）第57号1988年07/15[893]:ハンマー作業の小実験と医療・裁判／図解「南極観測と人」（終）</v>
      </c>
      <c r="W2110" s="51"/>
      <c r="X2110" s="88">
        <v>2100</v>
      </c>
      <c r="Y2110" s="65"/>
      <c r="Z2110" s="46"/>
    </row>
    <row r="2111" spans="1:26" ht="13.5" hidden="1" customHeight="1">
      <c r="A2111" s="29" t="str">
        <f t="shared" ca="1" si="340"/>
        <v>57</v>
      </c>
      <c r="B2111" s="32">
        <f t="shared" ca="1" si="341"/>
        <v>1988</v>
      </c>
      <c r="C2111" s="32">
        <f t="shared" ca="1" si="342"/>
        <v>7</v>
      </c>
      <c r="D2111" s="28">
        <v>1</v>
      </c>
      <c r="E2111" s="32">
        <f t="shared" ca="1" si="343"/>
        <v>893</v>
      </c>
      <c r="F2111" s="40" t="s">
        <v>1016</v>
      </c>
      <c r="G2111" s="40" t="s">
        <v>2418</v>
      </c>
      <c r="H2111" s="43" t="s">
        <v>7182</v>
      </c>
      <c r="I2111" s="115" t="str">
        <f t="shared" ca="1" si="336"/>
        <v>.</v>
      </c>
      <c r="J2111" s="40" t="s">
        <v>7205</v>
      </c>
      <c r="K2111" s="40"/>
      <c r="L2111" s="43"/>
      <c r="M2111" s="40" t="s">
        <v>2303</v>
      </c>
      <c r="N2111" s="47"/>
      <c r="O2111" s="47"/>
      <c r="P2111" s="47"/>
      <c r="Q2111" s="40"/>
      <c r="R2111" s="40"/>
      <c r="S2111" s="48"/>
      <c r="T2111" s="48"/>
      <c r="U2111" s="31" t="str">
        <f t="shared" ca="1" si="344"/>
        <v>893</v>
      </c>
      <c r="V2111" s="45" t="str">
        <f t="shared" si="338"/>
        <v>労働環境衛生ハンマー作業の小実験と医療・裁判</v>
      </c>
      <c r="W2111" s="51"/>
      <c r="X2111" s="88">
        <v>2101</v>
      </c>
      <c r="Y2111" s="65"/>
      <c r="Z2111" s="46"/>
    </row>
    <row r="2112" spans="1:26" ht="13.5" hidden="1" customHeight="1">
      <c r="A2112" s="29" t="str">
        <f t="shared" ca="1" si="340"/>
        <v>57</v>
      </c>
      <c r="B2112" s="32">
        <f t="shared" ca="1" si="341"/>
        <v>1988</v>
      </c>
      <c r="C2112" s="32">
        <f t="shared" ca="1" si="342"/>
        <v>7</v>
      </c>
      <c r="D2112" s="28">
        <v>4</v>
      </c>
      <c r="E2112" s="32">
        <f t="shared" ca="1" si="343"/>
        <v>896</v>
      </c>
      <c r="F2112" s="40" t="s">
        <v>7723</v>
      </c>
      <c r="G2112" s="40" t="s">
        <v>974</v>
      </c>
      <c r="H2112" s="43" t="s">
        <v>7697</v>
      </c>
      <c r="I2112" s="115" t="str">
        <f t="shared" ca="1" si="336"/>
        <v>.</v>
      </c>
      <c r="J2112" s="40" t="s">
        <v>7205</v>
      </c>
      <c r="K2112" s="40"/>
      <c r="L2112" s="43"/>
      <c r="M2112" s="40" t="s">
        <v>2303</v>
      </c>
      <c r="N2112" s="47"/>
      <c r="O2112" s="47"/>
      <c r="P2112" s="47"/>
      <c r="Q2112" s="40"/>
      <c r="R2112" s="40"/>
      <c r="S2112" s="48"/>
      <c r="T2112" s="48"/>
      <c r="U2112" s="31" t="str">
        <f t="shared" ca="1" si="344"/>
        <v>893</v>
      </c>
      <c r="V2112" s="45" t="str">
        <f t="shared" si="338"/>
        <v>生活、連載図解「南極観測と人」（4/4）</v>
      </c>
      <c r="W2112" s="51"/>
      <c r="X2112" s="88">
        <v>2102</v>
      </c>
      <c r="Y2112" s="65"/>
      <c r="Z2112" s="46"/>
    </row>
    <row r="2113" spans="1:26" ht="13.5" hidden="1" customHeight="1">
      <c r="A2113" s="29" t="str">
        <f t="shared" ca="1" si="340"/>
        <v>57</v>
      </c>
      <c r="B2113" s="32">
        <f t="shared" ca="1" si="341"/>
        <v>1988</v>
      </c>
      <c r="C2113" s="32">
        <f t="shared" ca="1" si="342"/>
        <v>7</v>
      </c>
      <c r="D2113" s="28">
        <v>8</v>
      </c>
      <c r="E2113" s="32">
        <f t="shared" ca="1" si="343"/>
        <v>900</v>
      </c>
      <c r="F2113" s="40" t="s">
        <v>1017</v>
      </c>
      <c r="G2113" s="40" t="s">
        <v>2695</v>
      </c>
      <c r="H2113" s="43" t="s">
        <v>7183</v>
      </c>
      <c r="I2113" s="115" t="str">
        <f t="shared" ca="1" si="336"/>
        <v>.</v>
      </c>
      <c r="J2113" s="40" t="s">
        <v>7205</v>
      </c>
      <c r="K2113" s="40"/>
      <c r="L2113" s="43" t="s">
        <v>2008</v>
      </c>
      <c r="M2113" s="40"/>
      <c r="N2113" s="47"/>
      <c r="O2113" s="47"/>
      <c r="P2113" s="47"/>
      <c r="Q2113" s="40"/>
      <c r="R2113" s="40"/>
      <c r="S2113" s="48"/>
      <c r="T2113" s="48"/>
      <c r="U2113" s="31" t="str">
        <f t="shared" ca="1" si="344"/>
        <v>893</v>
      </c>
      <c r="V2113" s="45" t="str">
        <f t="shared" si="338"/>
        <v>成長子ども</v>
      </c>
      <c r="W2113" s="51"/>
      <c r="X2113" s="88">
        <v>2103</v>
      </c>
      <c r="Y2113" s="65"/>
      <c r="Z2113" s="46"/>
    </row>
    <row r="2114" spans="1:26" ht="13.5" hidden="1" customHeight="1">
      <c r="A2114" s="29" t="str">
        <f t="shared" ca="1" si="340"/>
        <v>57</v>
      </c>
      <c r="B2114" s="32">
        <f t="shared" ca="1" si="341"/>
        <v>1988</v>
      </c>
      <c r="C2114" s="32">
        <f t="shared" ca="1" si="342"/>
        <v>7</v>
      </c>
      <c r="D2114" s="28">
        <v>9</v>
      </c>
      <c r="E2114" s="32">
        <f t="shared" ca="1" si="343"/>
        <v>901</v>
      </c>
      <c r="F2114" s="40" t="s">
        <v>1018</v>
      </c>
      <c r="G2114" s="40" t="s">
        <v>1240</v>
      </c>
      <c r="H2114" s="43" t="s">
        <v>7178</v>
      </c>
      <c r="I2114" s="115" t="str">
        <f t="shared" ca="1" si="336"/>
        <v>.</v>
      </c>
      <c r="J2114" s="40" t="s">
        <v>7205</v>
      </c>
      <c r="K2114" s="40"/>
      <c r="L2114" s="43" t="s">
        <v>810</v>
      </c>
      <c r="M2114" s="40"/>
      <c r="N2114" s="47"/>
      <c r="O2114" s="47"/>
      <c r="P2114" s="47"/>
      <c r="Q2114" s="40"/>
      <c r="R2114" s="40"/>
      <c r="S2114" s="48"/>
      <c r="T2114" s="48"/>
      <c r="U2114" s="31" t="str">
        <f t="shared" ca="1" si="344"/>
        <v>893</v>
      </c>
      <c r="V2114" s="45" t="str">
        <f t="shared" si="338"/>
        <v>？フィンランドで目にしたJHE</v>
      </c>
      <c r="W2114" s="51"/>
      <c r="X2114" s="88">
        <v>2104</v>
      </c>
      <c r="Y2114" s="65"/>
      <c r="Z2114" s="46"/>
    </row>
    <row r="2115" spans="1:26" ht="13.5" hidden="1" customHeight="1">
      <c r="A2115" s="29" t="str">
        <f t="shared" ca="1" si="340"/>
        <v>57</v>
      </c>
      <c r="B2115" s="32">
        <f t="shared" ca="1" si="341"/>
        <v>1988</v>
      </c>
      <c r="C2115" s="32">
        <f t="shared" ca="1" si="342"/>
        <v>7</v>
      </c>
      <c r="D2115" s="28">
        <v>10</v>
      </c>
      <c r="E2115" s="32">
        <f t="shared" ca="1" si="343"/>
        <v>902</v>
      </c>
      <c r="F2115" s="40" t="s">
        <v>1019</v>
      </c>
      <c r="G2115" s="40" t="s">
        <v>1020</v>
      </c>
      <c r="H2115" s="43"/>
      <c r="I2115" s="115" t="str">
        <f t="shared" ca="1" si="336"/>
        <v>.</v>
      </c>
      <c r="J2115" s="40" t="s">
        <v>1700</v>
      </c>
      <c r="K2115" s="40" t="s">
        <v>1300</v>
      </c>
      <c r="L2115" s="43"/>
      <c r="M2115" s="40"/>
      <c r="N2115" s="47"/>
      <c r="O2115" s="47"/>
      <c r="P2115" s="47"/>
      <c r="Q2115" s="40"/>
      <c r="R2115" s="40"/>
      <c r="S2115" s="48"/>
      <c r="T2115" s="48"/>
      <c r="U2115" s="31" t="str">
        <f t="shared" ca="1" si="344"/>
        <v>893</v>
      </c>
      <c r="V2115" s="45" t="str">
        <f t="shared" si="338"/>
        <v>産業医大・産業生態研究所・人間工学研究室</v>
      </c>
      <c r="W2115" s="51"/>
      <c r="X2115" s="88">
        <v>2105</v>
      </c>
      <c r="Y2115" s="65"/>
      <c r="Z2115" s="46"/>
    </row>
    <row r="2116" spans="1:26" ht="13.5" hidden="1" customHeight="1">
      <c r="A2116" s="29" t="str">
        <f t="shared" ca="1" si="340"/>
        <v>57</v>
      </c>
      <c r="B2116" s="32">
        <f t="shared" ca="1" si="341"/>
        <v>1988</v>
      </c>
      <c r="C2116" s="32">
        <f t="shared" ca="1" si="342"/>
        <v>7</v>
      </c>
      <c r="D2116" s="28">
        <v>12</v>
      </c>
      <c r="E2116" s="32">
        <f t="shared" ca="1" si="343"/>
        <v>904</v>
      </c>
      <c r="F2116" s="40" t="s">
        <v>1021</v>
      </c>
      <c r="G2116" s="40" t="s">
        <v>1022</v>
      </c>
      <c r="H2116" s="43"/>
      <c r="I2116" s="115" t="str">
        <f t="shared" ca="1" si="336"/>
        <v>.</v>
      </c>
      <c r="J2116" s="40" t="s">
        <v>7111</v>
      </c>
      <c r="K2116" s="40" t="s">
        <v>1199</v>
      </c>
      <c r="L2116" s="40" t="s">
        <v>2742</v>
      </c>
      <c r="M2116" s="40"/>
      <c r="N2116" s="47"/>
      <c r="O2116" s="47"/>
      <c r="P2116" s="47"/>
      <c r="Q2116" s="40"/>
      <c r="R2116" s="40"/>
      <c r="S2116" s="48"/>
      <c r="T2116" s="48"/>
      <c r="U2116" s="31" t="str">
        <f t="shared" ca="1" si="344"/>
        <v>893</v>
      </c>
      <c r="V2116" s="45" t="str">
        <f t="shared" si="338"/>
        <v>J.Human Ergology 近況</v>
      </c>
      <c r="W2116" s="51"/>
      <c r="X2116" s="88">
        <v>2106</v>
      </c>
      <c r="Y2116" s="65"/>
      <c r="Z2116" s="46"/>
    </row>
    <row r="2117" spans="1:26" ht="13.5" hidden="1" customHeight="1">
      <c r="A2117" s="29" t="str">
        <f t="shared" ca="1" si="340"/>
        <v>57</v>
      </c>
      <c r="B2117" s="32">
        <f t="shared" ca="1" si="341"/>
        <v>1988</v>
      </c>
      <c r="C2117" s="32">
        <f t="shared" ca="1" si="342"/>
        <v>7</v>
      </c>
      <c r="D2117" s="28">
        <v>12</v>
      </c>
      <c r="E2117" s="32">
        <f t="shared" ca="1" si="343"/>
        <v>904</v>
      </c>
      <c r="F2117" s="40" t="s">
        <v>1023</v>
      </c>
      <c r="G2117" s="40" t="s">
        <v>50</v>
      </c>
      <c r="H2117" s="43"/>
      <c r="I2117" s="115" t="str">
        <f t="shared" ca="1" si="336"/>
        <v>.</v>
      </c>
      <c r="J2117" s="40" t="s">
        <v>1700</v>
      </c>
      <c r="K2117" s="40" t="s">
        <v>1701</v>
      </c>
      <c r="L2117" s="43"/>
      <c r="M2117" s="40"/>
      <c r="N2117" s="47"/>
      <c r="O2117" s="47"/>
      <c r="P2117" s="47"/>
      <c r="Q2117" s="40"/>
      <c r="R2117" s="40"/>
      <c r="S2117" s="48"/>
      <c r="T2117" s="48"/>
      <c r="U2117" s="31" t="str">
        <f t="shared" ca="1" si="344"/>
        <v>893</v>
      </c>
      <c r="V2117" s="45" t="str">
        <f t="shared" si="338"/>
        <v>書評「ロボットのしごと・安全の生理」中野豊道著、築地書館、1988</v>
      </c>
      <c r="W2117" s="51"/>
      <c r="X2117" s="88">
        <v>2107</v>
      </c>
      <c r="Y2117" s="65"/>
      <c r="Z2117" s="46"/>
    </row>
    <row r="2118" spans="1:26" ht="13.5" hidden="1" customHeight="1">
      <c r="A2118" s="29" t="str">
        <f t="shared" ca="1" si="340"/>
        <v>57</v>
      </c>
      <c r="B2118" s="32">
        <f t="shared" ca="1" si="341"/>
        <v>1988</v>
      </c>
      <c r="C2118" s="32">
        <f t="shared" ca="1" si="342"/>
        <v>7</v>
      </c>
      <c r="D2118" s="28">
        <v>13</v>
      </c>
      <c r="E2118" s="32">
        <f t="shared" ca="1" si="343"/>
        <v>905</v>
      </c>
      <c r="F2118" s="40" t="s">
        <v>1372</v>
      </c>
      <c r="G2118" s="40"/>
      <c r="H2118" s="43"/>
      <c r="I2118" s="115" t="str">
        <f t="shared" ca="1" si="336"/>
        <v>.</v>
      </c>
      <c r="J2118" s="40" t="s">
        <v>1700</v>
      </c>
      <c r="K2118" s="40" t="s">
        <v>1372</v>
      </c>
      <c r="L2118" s="43"/>
      <c r="M2118" s="40"/>
      <c r="N2118" s="47"/>
      <c r="O2118" s="47"/>
      <c r="P2118" s="47"/>
      <c r="Q2118" s="40"/>
      <c r="R2118" s="40"/>
      <c r="S2118" s="48"/>
      <c r="T2118" s="48"/>
      <c r="U2118" s="31" t="str">
        <f t="shared" ca="1" si="344"/>
        <v>893</v>
      </c>
      <c r="V2118" s="45" t="str">
        <f t="shared" si="338"/>
        <v>働態ミニ情報</v>
      </c>
      <c r="W2118" s="51"/>
      <c r="X2118" s="88">
        <v>2108</v>
      </c>
      <c r="Y2118" s="65"/>
      <c r="Z2118" s="46"/>
    </row>
    <row r="2119" spans="1:26" ht="13.5" hidden="1" customHeight="1">
      <c r="A2119" s="29" t="str">
        <f t="shared" ca="1" si="340"/>
        <v>57</v>
      </c>
      <c r="B2119" s="32">
        <f t="shared" ca="1" si="341"/>
        <v>1988</v>
      </c>
      <c r="C2119" s="32">
        <f t="shared" ca="1" si="342"/>
        <v>7</v>
      </c>
      <c r="D2119" s="28">
        <v>13</v>
      </c>
      <c r="E2119" s="32">
        <f t="shared" ca="1" si="343"/>
        <v>905</v>
      </c>
      <c r="F2119" s="40" t="s">
        <v>1024</v>
      </c>
      <c r="G2119" s="40"/>
      <c r="H2119" s="43"/>
      <c r="I2119" s="115" t="str">
        <f t="shared" ca="1" si="336"/>
        <v>.</v>
      </c>
      <c r="J2119" s="40" t="s">
        <v>1700</v>
      </c>
      <c r="K2119" s="40" t="s">
        <v>1701</v>
      </c>
      <c r="L2119" s="43"/>
      <c r="M2119" s="40"/>
      <c r="N2119" s="47"/>
      <c r="O2119" s="47"/>
      <c r="P2119" s="47"/>
      <c r="Q2119" s="40"/>
      <c r="R2119" s="40"/>
      <c r="S2119" s="48"/>
      <c r="T2119" s="48"/>
      <c r="U2119" s="31" t="str">
        <f t="shared" ca="1" si="344"/>
        <v>893</v>
      </c>
      <c r="V2119" s="45" t="str">
        <f t="shared" si="338"/>
        <v>人類学講座第9巻「適応」、香原志勢編集、雄山閣出版</v>
      </c>
      <c r="W2119" s="51"/>
      <c r="X2119" s="88">
        <v>2109</v>
      </c>
      <c r="Y2119" s="65"/>
      <c r="Z2119" s="46"/>
    </row>
    <row r="2120" spans="1:26" ht="13.5" hidden="1" customHeight="1">
      <c r="A2120" s="29" t="str">
        <f t="shared" ca="1" si="340"/>
        <v>57</v>
      </c>
      <c r="B2120" s="32">
        <f t="shared" ca="1" si="341"/>
        <v>1988</v>
      </c>
      <c r="C2120" s="32">
        <f t="shared" ca="1" si="342"/>
        <v>7</v>
      </c>
      <c r="D2120" s="28">
        <v>13</v>
      </c>
      <c r="E2120" s="32">
        <f t="shared" ca="1" si="343"/>
        <v>905</v>
      </c>
      <c r="F2120" s="28" t="str">
        <f t="shared" ref="F2120:F2123" si="345">H2120&amp;IF(LEN(O2120)&gt;0,$W$18&amp;IF(LEN(O2120)&gt;3,O2120&amp;"年度","第"&amp;O2120&amp;IF(LEN(P2120)&gt;0,"期","回"))&amp;IF(LEN(P2120)&gt;0,"第"&amp;P2120&amp;"回",""),"")</f>
        <v>幹事会：第9期第7回</v>
      </c>
      <c r="G2120" s="40"/>
      <c r="H2120" s="40" t="s">
        <v>7101</v>
      </c>
      <c r="I2120" s="115" t="str">
        <f t="shared" ca="1" si="336"/>
        <v>.</v>
      </c>
      <c r="J2120" s="40" t="s">
        <v>7111</v>
      </c>
      <c r="K2120" s="40" t="s">
        <v>1050</v>
      </c>
      <c r="L2120" s="40" t="s">
        <v>7103</v>
      </c>
      <c r="M2120" s="40"/>
      <c r="N2120" s="47"/>
      <c r="O2120" s="47">
        <v>9</v>
      </c>
      <c r="P2120" s="47">
        <v>7</v>
      </c>
      <c r="Q2120" s="40"/>
      <c r="R2120" s="40"/>
      <c r="S2120" s="48"/>
      <c r="T2120" s="48"/>
      <c r="U2120" s="31" t="str">
        <f t="shared" ca="1" si="344"/>
        <v>893</v>
      </c>
      <c r="V2120" s="45" t="str">
        <f t="shared" si="338"/>
        <v>幹事会幹事会：第9期第7回</v>
      </c>
      <c r="W2120" s="51"/>
      <c r="X2120" s="88">
        <v>2110</v>
      </c>
      <c r="Y2120" s="65"/>
      <c r="Z2120" s="46"/>
    </row>
    <row r="2121" spans="1:26" ht="13.5" hidden="1" customHeight="1">
      <c r="A2121" s="29" t="str">
        <f t="shared" ca="1" si="340"/>
        <v>57</v>
      </c>
      <c r="B2121" s="32">
        <f t="shared" ca="1" si="341"/>
        <v>1988</v>
      </c>
      <c r="C2121" s="32">
        <f t="shared" ca="1" si="342"/>
        <v>7</v>
      </c>
      <c r="D2121" s="28">
        <v>13</v>
      </c>
      <c r="E2121" s="32">
        <f t="shared" ca="1" si="343"/>
        <v>905</v>
      </c>
      <c r="F2121" s="28" t="str">
        <f t="shared" si="345"/>
        <v>幹事会：第9期第8回</v>
      </c>
      <c r="G2121" s="40"/>
      <c r="H2121" s="40" t="s">
        <v>7101</v>
      </c>
      <c r="I2121" s="115" t="str">
        <f t="shared" ca="1" si="336"/>
        <v>.</v>
      </c>
      <c r="J2121" s="40" t="s">
        <v>7111</v>
      </c>
      <c r="K2121" s="40" t="s">
        <v>1050</v>
      </c>
      <c r="L2121" s="40" t="s">
        <v>7103</v>
      </c>
      <c r="M2121" s="40"/>
      <c r="N2121" s="47"/>
      <c r="O2121" s="47">
        <v>9</v>
      </c>
      <c r="P2121" s="47">
        <v>8</v>
      </c>
      <c r="Q2121" s="40"/>
      <c r="R2121" s="40"/>
      <c r="S2121" s="48"/>
      <c r="T2121" s="48"/>
      <c r="U2121" s="31" t="str">
        <f t="shared" ca="1" si="344"/>
        <v>893</v>
      </c>
      <c r="V2121" s="45" t="str">
        <f t="shared" si="338"/>
        <v>幹事会幹事会：第9期第8回</v>
      </c>
      <c r="W2121" s="51"/>
      <c r="X2121" s="88">
        <v>2111</v>
      </c>
      <c r="Y2121" s="65"/>
      <c r="Z2121" s="46"/>
    </row>
    <row r="2122" spans="1:26" ht="13.5" hidden="1" customHeight="1">
      <c r="A2122" s="29" t="str">
        <f t="shared" ca="1" si="340"/>
        <v>57</v>
      </c>
      <c r="B2122" s="32">
        <f t="shared" ca="1" si="341"/>
        <v>1988</v>
      </c>
      <c r="C2122" s="32">
        <f t="shared" ca="1" si="342"/>
        <v>7</v>
      </c>
      <c r="D2122" s="28">
        <v>13</v>
      </c>
      <c r="E2122" s="32">
        <f t="shared" ca="1" si="343"/>
        <v>905</v>
      </c>
      <c r="F2122" s="28" t="str">
        <f t="shared" si="345"/>
        <v>総会：第31回</v>
      </c>
      <c r="G2122" s="40"/>
      <c r="H2122" s="40" t="s">
        <v>7100</v>
      </c>
      <c r="I2122" s="115" t="str">
        <f t="shared" ca="1" si="336"/>
        <v>.</v>
      </c>
      <c r="J2122" s="40" t="s">
        <v>7111</v>
      </c>
      <c r="K2122" s="40" t="s">
        <v>1050</v>
      </c>
      <c r="L2122" s="40" t="s">
        <v>7100</v>
      </c>
      <c r="M2122" s="40"/>
      <c r="N2122" s="47"/>
      <c r="O2122" s="47">
        <v>31</v>
      </c>
      <c r="P2122" s="47"/>
      <c r="Q2122" s="40"/>
      <c r="R2122" s="40"/>
      <c r="S2122" s="48"/>
      <c r="T2122" s="48"/>
      <c r="U2122" s="31" t="str">
        <f t="shared" ca="1" si="344"/>
        <v>893</v>
      </c>
      <c r="V2122" s="45" t="str">
        <f t="shared" si="338"/>
        <v>総会総会：第31回</v>
      </c>
      <c r="W2122" s="51"/>
      <c r="X2122" s="88">
        <v>2112</v>
      </c>
      <c r="Y2122" s="65"/>
      <c r="Z2122" s="46"/>
    </row>
    <row r="2123" spans="1:26" ht="13.5" hidden="1" customHeight="1">
      <c r="A2123" s="29" t="str">
        <f t="shared" ca="1" si="340"/>
        <v>57</v>
      </c>
      <c r="B2123" s="32">
        <f t="shared" ca="1" si="341"/>
        <v>1988</v>
      </c>
      <c r="C2123" s="32">
        <f t="shared" ca="1" si="342"/>
        <v>7</v>
      </c>
      <c r="D2123" s="28">
        <v>14</v>
      </c>
      <c r="E2123" s="32">
        <f t="shared" ca="1" si="343"/>
        <v>906</v>
      </c>
      <c r="F2123" s="28" t="str">
        <f t="shared" si="345"/>
        <v>JHE編集委員会：1988年度第1回</v>
      </c>
      <c r="G2123" s="40"/>
      <c r="H2123" s="40" t="s">
        <v>7741</v>
      </c>
      <c r="I2123" s="115" t="str">
        <f t="shared" ca="1" si="336"/>
        <v>.</v>
      </c>
      <c r="J2123" s="40" t="s">
        <v>7111</v>
      </c>
      <c r="K2123" s="40" t="s">
        <v>1050</v>
      </c>
      <c r="L2123" s="40" t="s">
        <v>7772</v>
      </c>
      <c r="M2123" s="40"/>
      <c r="N2123" s="47"/>
      <c r="O2123" s="47">
        <v>1988</v>
      </c>
      <c r="P2123" s="47">
        <v>1</v>
      </c>
      <c r="Q2123" s="40"/>
      <c r="R2123" s="40"/>
      <c r="S2123" s="48"/>
      <c r="T2123" s="48"/>
      <c r="U2123" s="31" t="str">
        <f t="shared" ca="1" si="344"/>
        <v>893</v>
      </c>
      <c r="V2123" s="45" t="str">
        <f t="shared" si="338"/>
        <v>JHE編集委員会JHE編集委員会：1988年度第1回</v>
      </c>
      <c r="W2123" s="51"/>
      <c r="X2123" s="88">
        <v>2113</v>
      </c>
      <c r="Y2123" s="65"/>
      <c r="Z2123" s="46"/>
    </row>
    <row r="2124" spans="1:26" ht="13.5" hidden="1" customHeight="1">
      <c r="A2124" s="29" t="str">
        <f t="shared" ca="1" si="340"/>
        <v>57</v>
      </c>
      <c r="B2124" s="32">
        <f t="shared" ca="1" si="341"/>
        <v>1988</v>
      </c>
      <c r="C2124" s="32">
        <f t="shared" ca="1" si="342"/>
        <v>7</v>
      </c>
      <c r="D2124" s="28">
        <v>14</v>
      </c>
      <c r="E2124" s="32">
        <f t="shared" ca="1" si="343"/>
        <v>906</v>
      </c>
      <c r="F2124" s="40" t="s">
        <v>1289</v>
      </c>
      <c r="G2124" s="40"/>
      <c r="H2124" s="43"/>
      <c r="I2124" s="115" t="str">
        <f t="shared" ref="I2124:I2187" ca="1" si="346">IF(OR($S$1,IF($N$2,OFFSET($O$2,0,ISERROR(FIND($F$2,OFFSET($G2124,0,$T$2)))+$S$2),0)+IF($N$3,OFFSET($O$3,0,ISERROR(FIND($F$3,OFFSET($G2124,0,$T$3)))+$S$3),0)+IF($N$4,OFFSET($O$4,0,ISERROR(FIND($F$4,OFFSET($G2124,0,$T$4)))+$S$4),0)+IF($N$5,OFFSET($O$5,0,ISERROR(FIND($F$5,OFFSET($G2124,0,$T$5)))+$S$5),0)+IF($N$6,OFFSET($O$6,0,ISERROR(FIND($F$6,OFFSET($G2124,0,$T$6)))+$S$6),0)+IF($N$7,OFFSET($O$7,0,ISERROR(FIND($F$7,OFFSET($G2124,0,$T$7)))+$S$7),0)+IF($N$8,OFFSET($O$8,0,ISERROR(FIND($F$8,OFFSET($G2124,0,$T$8)))+$S$8),0)&gt;$Y$1),$W$28,$W$29)</f>
        <v>.</v>
      </c>
      <c r="J2124" s="40" t="s">
        <v>7111</v>
      </c>
      <c r="K2124" s="40" t="s">
        <v>2762</v>
      </c>
      <c r="L2124" s="40" t="s">
        <v>2724</v>
      </c>
      <c r="M2124" s="40"/>
      <c r="N2124" s="47"/>
      <c r="O2124" s="47"/>
      <c r="P2124" s="47"/>
      <c r="Q2124" s="40"/>
      <c r="R2124" s="40"/>
      <c r="S2124" s="48"/>
      <c r="T2124" s="48"/>
      <c r="U2124" s="31" t="str">
        <f t="shared" ca="1" si="344"/>
        <v>893</v>
      </c>
      <c r="V2124" s="45" t="str">
        <f t="shared" si="338"/>
        <v>編集後記</v>
      </c>
      <c r="W2124" s="51"/>
      <c r="X2124" s="88">
        <v>2114</v>
      </c>
      <c r="Y2124" s="65"/>
      <c r="Z2124" s="46"/>
    </row>
    <row r="2125" spans="1:26" ht="13.5" hidden="1" customHeight="1">
      <c r="A2125" s="29" t="str">
        <f t="shared" ca="1" si="340"/>
        <v>57</v>
      </c>
      <c r="B2125" s="32">
        <f t="shared" ca="1" si="341"/>
        <v>1988</v>
      </c>
      <c r="C2125" s="32">
        <f t="shared" ca="1" si="342"/>
        <v>7</v>
      </c>
      <c r="D2125" s="28">
        <v>1</v>
      </c>
      <c r="E2125" s="32">
        <f t="shared" ca="1" si="343"/>
        <v>893</v>
      </c>
      <c r="F2125" s="40" t="s">
        <v>1026</v>
      </c>
      <c r="G2125" s="40" t="s">
        <v>1025</v>
      </c>
      <c r="H2125" s="43"/>
      <c r="I2125" s="115" t="str">
        <f t="shared" ca="1" si="346"/>
        <v>.</v>
      </c>
      <c r="J2125" s="40" t="s">
        <v>7111</v>
      </c>
      <c r="K2125" s="40" t="s">
        <v>7094</v>
      </c>
      <c r="L2125" s="43" t="s">
        <v>1653</v>
      </c>
      <c r="M2125" s="40"/>
      <c r="N2125" s="47"/>
      <c r="O2125" s="47">
        <v>1988</v>
      </c>
      <c r="P2125" s="47">
        <v>7</v>
      </c>
      <c r="Q2125" s="40" t="s">
        <v>1251</v>
      </c>
      <c r="R2125" s="40"/>
      <c r="S2125" s="48"/>
      <c r="T2125" s="48"/>
      <c r="U2125" s="31" t="str">
        <f t="shared" ca="1" si="344"/>
        <v>893</v>
      </c>
      <c r="V2125" s="45" t="str">
        <f t="shared" si="338"/>
        <v>人類働態学会研究会会員名簿(1988/7/15)</v>
      </c>
      <c r="W2125" s="51"/>
      <c r="X2125" s="88">
        <v>2115</v>
      </c>
      <c r="Y2125" s="65"/>
      <c r="Z2125" s="46"/>
    </row>
    <row r="2126" spans="1:26" ht="13.5" hidden="1" customHeight="1">
      <c r="A2126" s="29" t="str">
        <f t="shared" ca="1" si="340"/>
        <v>58</v>
      </c>
      <c r="B2126" s="32">
        <f t="shared" ca="1" si="341"/>
        <v>1989</v>
      </c>
      <c r="C2126" s="32">
        <f t="shared" ca="1" si="342"/>
        <v>3</v>
      </c>
      <c r="D2126" s="28">
        <v>0</v>
      </c>
      <c r="E2126" s="32" t="str">
        <f t="shared" ca="1" si="343"/>
        <v>917</v>
      </c>
      <c r="F2126" s="28" t="str">
        <f ca="1">$W$11&amp;$A2126&amp;$W$12&amp;B2126&amp;$W$13&amp;TEXT($C2126,"00")&amp;$W$14&amp;TEXT($P2126,"00")&amp;IF(LEN(U2126)&gt;=1,$W$15&amp;$U2126&amp;$W$16,"")&amp;$W$17&amp;$H2126</f>
        <v>第58号1989年03/31[917]:「過労死」に対する救済と予防を！／第23回大会</v>
      </c>
      <c r="G2126" s="40"/>
      <c r="H2126" s="43" t="s">
        <v>6888</v>
      </c>
      <c r="I2126" s="115" t="str">
        <f t="shared" ca="1" si="346"/>
        <v>.</v>
      </c>
      <c r="J2126" s="40" t="s">
        <v>1179</v>
      </c>
      <c r="K2126" s="40" t="s">
        <v>1693</v>
      </c>
      <c r="L2126" s="43"/>
      <c r="M2126" s="40"/>
      <c r="N2126" s="47">
        <v>1989</v>
      </c>
      <c r="O2126" s="47">
        <v>3</v>
      </c>
      <c r="P2126" s="47">
        <v>31</v>
      </c>
      <c r="Q2126" s="40" t="s">
        <v>2702</v>
      </c>
      <c r="R2126" s="40"/>
      <c r="S2126" s="48"/>
      <c r="T2126" s="48"/>
      <c r="U2126" s="31" t="str">
        <f t="shared" ca="1" si="344"/>
        <v>917</v>
      </c>
      <c r="V2126" s="45" t="str">
        <f t="shared" ca="1" si="338"/>
        <v>「過労死」に対する救済と予防を！／第23回大会第58号1989年03/31[917]:「過労死」に対する救済と予防を！／第23回大会</v>
      </c>
      <c r="W2126" s="51"/>
      <c r="X2126" s="88">
        <v>2116</v>
      </c>
      <c r="Y2126" s="65"/>
      <c r="Z2126" s="46"/>
    </row>
    <row r="2127" spans="1:26" ht="13.5" hidden="1" customHeight="1">
      <c r="A2127" s="29" t="str">
        <f t="shared" ca="1" si="340"/>
        <v>58</v>
      </c>
      <c r="B2127" s="32">
        <f t="shared" ca="1" si="341"/>
        <v>1989</v>
      </c>
      <c r="C2127" s="32">
        <f t="shared" ca="1" si="342"/>
        <v>3</v>
      </c>
      <c r="D2127" s="28">
        <v>1</v>
      </c>
      <c r="E2127" s="32">
        <f t="shared" ca="1" si="343"/>
        <v>917</v>
      </c>
      <c r="F2127" s="40" t="s">
        <v>2703</v>
      </c>
      <c r="G2127" s="40" t="s">
        <v>2704</v>
      </c>
      <c r="H2127" s="43" t="s">
        <v>7184</v>
      </c>
      <c r="I2127" s="115" t="str">
        <f t="shared" ca="1" si="346"/>
        <v>.</v>
      </c>
      <c r="J2127" s="40" t="s">
        <v>7205</v>
      </c>
      <c r="K2127" s="40"/>
      <c r="L2127" s="43"/>
      <c r="M2127" s="40" t="s">
        <v>2303</v>
      </c>
      <c r="N2127" s="47"/>
      <c r="O2127" s="47"/>
      <c r="P2127" s="47"/>
      <c r="Q2127" s="40"/>
      <c r="R2127" s="40"/>
      <c r="S2127" s="48"/>
      <c r="T2127" s="48"/>
      <c r="U2127" s="31" t="str">
        <f t="shared" ca="1" si="344"/>
        <v>917</v>
      </c>
      <c r="V2127" s="45" t="str">
        <f t="shared" si="338"/>
        <v>労働「過労死」に対する救済と予防を！‐「過労死110番」の相談結果より‐</v>
      </c>
      <c r="W2127" s="51"/>
      <c r="X2127" s="88">
        <v>2117</v>
      </c>
      <c r="Y2127" s="65"/>
      <c r="Z2127" s="46"/>
    </row>
    <row r="2128" spans="1:26" ht="13.5" hidden="1" customHeight="1">
      <c r="A2128" s="29" t="str">
        <f t="shared" ca="1" si="340"/>
        <v>58</v>
      </c>
      <c r="B2128" s="32">
        <f t="shared" ca="1" si="341"/>
        <v>1989</v>
      </c>
      <c r="C2128" s="32">
        <f t="shared" ca="1" si="342"/>
        <v>3</v>
      </c>
      <c r="D2128" s="28">
        <v>3</v>
      </c>
      <c r="E2128" s="32">
        <f t="shared" ca="1" si="343"/>
        <v>919</v>
      </c>
      <c r="F2128" s="40" t="s">
        <v>2705</v>
      </c>
      <c r="G2128" s="40" t="s">
        <v>2706</v>
      </c>
      <c r="H2128" s="43" t="s">
        <v>7185</v>
      </c>
      <c r="I2128" s="115" t="str">
        <f t="shared" ca="1" si="346"/>
        <v>.</v>
      </c>
      <c r="J2128" s="40" t="s">
        <v>7205</v>
      </c>
      <c r="K2128" s="40"/>
      <c r="L2128" s="43" t="s">
        <v>2008</v>
      </c>
      <c r="M2128" s="40"/>
      <c r="N2128" s="47"/>
      <c r="O2128" s="47"/>
      <c r="P2128" s="47"/>
      <c r="Q2128" s="40"/>
      <c r="R2128" s="40"/>
      <c r="S2128" s="48"/>
      <c r="T2128" s="48"/>
      <c r="U2128" s="31" t="str">
        <f t="shared" ca="1" si="344"/>
        <v>917</v>
      </c>
      <c r="V2128" s="45" t="str">
        <f t="shared" si="338"/>
        <v>運動オリンピックとスポーツ科学</v>
      </c>
      <c r="W2128" s="51"/>
      <c r="X2128" s="88">
        <v>2118</v>
      </c>
      <c r="Y2128" s="65"/>
      <c r="Z2128" s="46"/>
    </row>
    <row r="2129" spans="1:26" ht="13.5" hidden="1" customHeight="1">
      <c r="A2129" s="29" t="str">
        <f t="shared" ca="1" si="340"/>
        <v>58</v>
      </c>
      <c r="B2129" s="32">
        <f t="shared" ca="1" si="341"/>
        <v>1989</v>
      </c>
      <c r="C2129" s="32">
        <f t="shared" ca="1" si="342"/>
        <v>3</v>
      </c>
      <c r="D2129" s="28">
        <v>4</v>
      </c>
      <c r="E2129" s="32">
        <f t="shared" ca="1" si="343"/>
        <v>920</v>
      </c>
      <c r="F2129" s="40" t="s">
        <v>2707</v>
      </c>
      <c r="G2129" s="40" t="s">
        <v>2708</v>
      </c>
      <c r="H2129" s="43" t="s">
        <v>7186</v>
      </c>
      <c r="I2129" s="115" t="str">
        <f t="shared" ca="1" si="346"/>
        <v>.</v>
      </c>
      <c r="J2129" s="40" t="s">
        <v>7205</v>
      </c>
      <c r="K2129" s="40" t="s">
        <v>678</v>
      </c>
      <c r="L2129" s="43" t="s">
        <v>810</v>
      </c>
      <c r="M2129" s="40" t="s">
        <v>7635</v>
      </c>
      <c r="N2129" s="47"/>
      <c r="O2129" s="47"/>
      <c r="P2129" s="47"/>
      <c r="Q2129" s="40"/>
      <c r="R2129" s="40"/>
      <c r="S2129" s="48"/>
      <c r="T2129" s="48"/>
      <c r="U2129" s="31" t="str">
        <f t="shared" ca="1" si="344"/>
        <v>917</v>
      </c>
      <c r="V2129" s="45" t="str">
        <f t="shared" si="338"/>
        <v>アジア国際技能中国における労働衛生技術者の育成について</v>
      </c>
      <c r="W2129" s="51"/>
      <c r="X2129" s="88">
        <v>2119</v>
      </c>
      <c r="Y2129" s="65"/>
      <c r="Z2129" s="46"/>
    </row>
    <row r="2130" spans="1:26" ht="13.5" hidden="1" customHeight="1">
      <c r="A2130" s="29" t="str">
        <f t="shared" ca="1" si="340"/>
        <v>58</v>
      </c>
      <c r="B2130" s="32">
        <f t="shared" ca="1" si="341"/>
        <v>1989</v>
      </c>
      <c r="C2130" s="32">
        <f t="shared" ca="1" si="342"/>
        <v>3</v>
      </c>
      <c r="D2130" s="28">
        <v>5</v>
      </c>
      <c r="E2130" s="32">
        <f t="shared" ca="1" si="343"/>
        <v>921</v>
      </c>
      <c r="F2130" s="40" t="s">
        <v>2709</v>
      </c>
      <c r="G2130" s="40" t="s">
        <v>2710</v>
      </c>
      <c r="H2130" s="43" t="s">
        <v>7187</v>
      </c>
      <c r="I2130" s="115" t="str">
        <f t="shared" ca="1" si="346"/>
        <v>.</v>
      </c>
      <c r="J2130" s="40" t="s">
        <v>7205</v>
      </c>
      <c r="K2130" s="40"/>
      <c r="L2130" s="43" t="s">
        <v>810</v>
      </c>
      <c r="M2130" s="40"/>
      <c r="N2130" s="47"/>
      <c r="O2130" s="47"/>
      <c r="P2130" s="47"/>
      <c r="Q2130" s="40"/>
      <c r="R2130" s="40"/>
      <c r="S2130" s="48"/>
      <c r="T2130" s="48"/>
      <c r="U2130" s="31" t="str">
        <f t="shared" ca="1" si="344"/>
        <v>917</v>
      </c>
      <c r="V2130" s="45" t="str">
        <f t="shared" si="338"/>
        <v>地方文化第11回全国座長大会[嘉穂劇場]－初見聞記</v>
      </c>
      <c r="W2130" s="51"/>
      <c r="X2130" s="88">
        <v>2120</v>
      </c>
      <c r="Y2130" s="65"/>
      <c r="Z2130" s="46"/>
    </row>
    <row r="2131" spans="1:26" ht="13.5" hidden="1" customHeight="1">
      <c r="A2131" s="29" t="str">
        <f t="shared" ca="1" si="340"/>
        <v>58</v>
      </c>
      <c r="B2131" s="32">
        <f t="shared" ca="1" si="341"/>
        <v>1989</v>
      </c>
      <c r="C2131" s="32">
        <f t="shared" ca="1" si="342"/>
        <v>3</v>
      </c>
      <c r="D2131" s="28">
        <v>6</v>
      </c>
      <c r="E2131" s="32">
        <f t="shared" ca="1" si="343"/>
        <v>922</v>
      </c>
      <c r="F2131" s="28" t="str">
        <f>IF(RIGHT(L2131,1)=$W$24,"",M2131&amp;$W$25)&amp;J2131&amp;$W$22&amp;K2131&amp;IF(AND(LEN(N2131)&gt;0,LEN(N2131)&lt;4)," 第"&amp;N2131&amp;$W$21,N2131)&amp;$W$23&amp;O2131&amp;"/"&amp;P2131&amp;IF(RIGHT(L2131,1)=$W$24,"/"&amp;Q2131,"")&amp;"、"&amp;S2131&amp;"、"&amp;R2131&amp;IF(LEN(H2131)&gt;0,$W$27&amp;H2131,"")&amp;IF(RIGHT(L2131,1)=$W$24,"",$W$26)</f>
        <v>大会．全 第23回　1988/6/30-7/2、鹿屋体育大学、鹿屋市</v>
      </c>
      <c r="G2131" s="40" t="s">
        <v>2093</v>
      </c>
      <c r="H2131" s="41" t="s">
        <v>2820</v>
      </c>
      <c r="I2131" s="115" t="str">
        <f t="shared" ca="1" si="346"/>
        <v>.</v>
      </c>
      <c r="J2131" s="40" t="s">
        <v>252</v>
      </c>
      <c r="K2131" s="40" t="s">
        <v>1194</v>
      </c>
      <c r="L2131" s="40" t="s">
        <v>6942</v>
      </c>
      <c r="M2131" s="40" t="s">
        <v>2742</v>
      </c>
      <c r="N2131" s="47">
        <v>23</v>
      </c>
      <c r="O2131" s="47">
        <v>1988</v>
      </c>
      <c r="P2131" s="47">
        <v>6</v>
      </c>
      <c r="Q2131" s="40" t="s">
        <v>2712</v>
      </c>
      <c r="R2131" s="40" t="s">
        <v>981</v>
      </c>
      <c r="S2131" s="48" t="s">
        <v>1901</v>
      </c>
      <c r="T2131" s="48"/>
      <c r="U2131" s="31" t="str">
        <f t="shared" ca="1" si="344"/>
        <v>917</v>
      </c>
      <c r="V2131" s="45" t="str">
        <f t="shared" si="338"/>
        <v>大会．全 第23回　1988/6/30-7/2、鹿屋体育大学、鹿屋市</v>
      </c>
      <c r="W2131" s="51"/>
      <c r="X2131" s="88">
        <v>2121</v>
      </c>
      <c r="Y2131" s="65"/>
      <c r="Z2131" s="46"/>
    </row>
    <row r="2132" spans="1:26" ht="13.5" hidden="1" customHeight="1">
      <c r="A2132" s="29" t="str">
        <f t="shared" ca="1" si="340"/>
        <v>58</v>
      </c>
      <c r="B2132" s="32">
        <f t="shared" ca="1" si="341"/>
        <v>1989</v>
      </c>
      <c r="C2132" s="32">
        <f t="shared" ca="1" si="342"/>
        <v>3</v>
      </c>
      <c r="D2132" s="28">
        <v>6</v>
      </c>
      <c r="E2132" s="32">
        <f t="shared" ca="1" si="343"/>
        <v>922</v>
      </c>
      <c r="F2132" s="28" t="str">
        <f>M2132&amp;"（"&amp;J2132&amp;$W$19&amp;K2132&amp;IF(LEN(N2132)&gt;0," 第"&amp;N2132&amp;$W$21,"")&amp;" "&amp;O2132&amp;"/"&amp;P2132&amp;$W$20&amp;S2132&amp;IF(LEN(H2132)&gt;0,$W$19&amp;H2132,"")&amp;"）"</f>
        <v>抄録（大会/全 第23回 1988/6、鹿屋体育大学）</v>
      </c>
      <c r="G2132" s="40" t="s">
        <v>2711</v>
      </c>
      <c r="H2132" s="43"/>
      <c r="I2132" s="115" t="str">
        <f t="shared" ca="1" si="346"/>
        <v>.</v>
      </c>
      <c r="J2132" s="40" t="s">
        <v>252</v>
      </c>
      <c r="K2132" s="40" t="s">
        <v>1194</v>
      </c>
      <c r="L2132" s="40" t="s">
        <v>6939</v>
      </c>
      <c r="M2132" s="40" t="s">
        <v>1486</v>
      </c>
      <c r="N2132" s="47">
        <v>23</v>
      </c>
      <c r="O2132" s="47">
        <v>1988</v>
      </c>
      <c r="P2132" s="47">
        <v>6</v>
      </c>
      <c r="Q2132" s="40" t="s">
        <v>2712</v>
      </c>
      <c r="R2132" s="40" t="s">
        <v>981</v>
      </c>
      <c r="S2132" s="48" t="s">
        <v>1901</v>
      </c>
      <c r="T2132" s="48"/>
      <c r="U2132" s="31" t="str">
        <f t="shared" ca="1" si="344"/>
        <v>917</v>
      </c>
      <c r="V2132" s="45" t="str">
        <f t="shared" si="338"/>
        <v>抄録（大会/全 第23回 1988/6、鹿屋体育大学）</v>
      </c>
      <c r="W2132" s="51"/>
      <c r="X2132" s="88">
        <v>2122</v>
      </c>
      <c r="Y2132" s="65"/>
      <c r="Z2132" s="46"/>
    </row>
    <row r="2133" spans="1:26" s="13" customFormat="1" ht="13.5" hidden="1" customHeight="1">
      <c r="A2133" s="18">
        <v>58</v>
      </c>
      <c r="B2133" s="15">
        <v>1989</v>
      </c>
      <c r="C2133" s="15">
        <v>3</v>
      </c>
      <c r="D2133" s="18">
        <v>6</v>
      </c>
      <c r="E2133" s="15">
        <v>922</v>
      </c>
      <c r="F2133" s="19" t="s">
        <v>4432</v>
      </c>
      <c r="G2133" s="16" t="s">
        <v>4433</v>
      </c>
      <c r="H2133" s="17"/>
      <c r="I2133" s="115" t="str">
        <f t="shared" ca="1" si="346"/>
        <v>.</v>
      </c>
      <c r="J2133" s="16" t="s">
        <v>2856</v>
      </c>
      <c r="K2133" s="16" t="s">
        <v>1194</v>
      </c>
      <c r="L2133" s="16" t="s">
        <v>2857</v>
      </c>
      <c r="M2133" s="16" t="s">
        <v>183</v>
      </c>
      <c r="N2133" s="15">
        <v>23</v>
      </c>
      <c r="O2133" s="15">
        <v>1988</v>
      </c>
      <c r="P2133" s="15">
        <v>6</v>
      </c>
      <c r="Q2133" s="16" t="s">
        <v>2712</v>
      </c>
      <c r="R2133" s="18" t="s">
        <v>981</v>
      </c>
      <c r="S2133" s="54" t="s">
        <v>1901</v>
      </c>
      <c r="T2133" s="54"/>
      <c r="U2133" s="69">
        <v>917</v>
      </c>
      <c r="V2133" s="45" t="str">
        <f t="shared" ref="V2133:V2195" si="347">$H2133&amp;$F2133</f>
        <v>手伝い活動に対する親の意識</v>
      </c>
      <c r="W2133" s="70"/>
      <c r="X2133" s="88">
        <v>2123</v>
      </c>
      <c r="Y2133" s="66"/>
      <c r="Z2133" s="16"/>
    </row>
    <row r="2134" spans="1:26" s="13" customFormat="1" ht="13.5" hidden="1" customHeight="1">
      <c r="A2134" s="18">
        <v>58</v>
      </c>
      <c r="B2134" s="15">
        <v>1989</v>
      </c>
      <c r="C2134" s="15">
        <v>3</v>
      </c>
      <c r="D2134" s="18">
        <v>6</v>
      </c>
      <c r="E2134" s="15">
        <v>922</v>
      </c>
      <c r="F2134" s="19" t="s">
        <v>4434</v>
      </c>
      <c r="G2134" s="16" t="s">
        <v>4435</v>
      </c>
      <c r="H2134" s="17"/>
      <c r="I2134" s="115" t="str">
        <f t="shared" ca="1" si="346"/>
        <v>.</v>
      </c>
      <c r="J2134" s="16" t="s">
        <v>2856</v>
      </c>
      <c r="K2134" s="16" t="s">
        <v>1194</v>
      </c>
      <c r="L2134" s="16" t="s">
        <v>2857</v>
      </c>
      <c r="M2134" s="16" t="s">
        <v>183</v>
      </c>
      <c r="N2134" s="15">
        <v>23</v>
      </c>
      <c r="O2134" s="15">
        <v>1988</v>
      </c>
      <c r="P2134" s="15">
        <v>6</v>
      </c>
      <c r="Q2134" s="16" t="s">
        <v>2712</v>
      </c>
      <c r="R2134" s="18" t="s">
        <v>981</v>
      </c>
      <c r="S2134" s="54" t="s">
        <v>1901</v>
      </c>
      <c r="T2134" s="54"/>
      <c r="U2134" s="69">
        <v>917</v>
      </c>
      <c r="V2134" s="45" t="str">
        <f t="shared" si="347"/>
        <v>女子大学生の生活行動パターンとエネルギー消費量</v>
      </c>
      <c r="W2134" s="70"/>
      <c r="X2134" s="88">
        <v>2124</v>
      </c>
      <c r="Y2134" s="66"/>
      <c r="Z2134" s="16"/>
    </row>
    <row r="2135" spans="1:26" s="13" customFormat="1" ht="13.5" hidden="1" customHeight="1">
      <c r="A2135" s="18">
        <v>58</v>
      </c>
      <c r="B2135" s="15">
        <v>1989</v>
      </c>
      <c r="C2135" s="15">
        <v>3</v>
      </c>
      <c r="D2135" s="18">
        <v>7</v>
      </c>
      <c r="E2135" s="15">
        <v>923</v>
      </c>
      <c r="F2135" s="19" t="s">
        <v>4436</v>
      </c>
      <c r="G2135" s="16" t="s">
        <v>4437</v>
      </c>
      <c r="H2135" s="17"/>
      <c r="I2135" s="115" t="str">
        <f t="shared" ca="1" si="346"/>
        <v>.</v>
      </c>
      <c r="J2135" s="16" t="s">
        <v>2856</v>
      </c>
      <c r="K2135" s="16" t="s">
        <v>1194</v>
      </c>
      <c r="L2135" s="16" t="s">
        <v>2857</v>
      </c>
      <c r="M2135" s="16" t="s">
        <v>183</v>
      </c>
      <c r="N2135" s="15">
        <v>23</v>
      </c>
      <c r="O2135" s="15">
        <v>1988</v>
      </c>
      <c r="P2135" s="15">
        <v>6</v>
      </c>
      <c r="Q2135" s="16" t="s">
        <v>2712</v>
      </c>
      <c r="R2135" s="18" t="s">
        <v>981</v>
      </c>
      <c r="S2135" s="54" t="s">
        <v>1901</v>
      </c>
      <c r="T2135" s="54"/>
      <c r="U2135" s="69">
        <v>917</v>
      </c>
      <c r="V2135" s="45" t="str">
        <f t="shared" si="347"/>
        <v>スナップリーディング分析からみた知能障害児養護学校の生活働態に関する日仏比較の一断面</v>
      </c>
      <c r="W2135" s="70"/>
      <c r="X2135" s="88">
        <v>2125</v>
      </c>
      <c r="Y2135" s="66"/>
      <c r="Z2135" s="16"/>
    </row>
    <row r="2136" spans="1:26" s="13" customFormat="1" ht="13.5" hidden="1" customHeight="1">
      <c r="A2136" s="18">
        <v>58</v>
      </c>
      <c r="B2136" s="15">
        <v>1989</v>
      </c>
      <c r="C2136" s="15">
        <v>3</v>
      </c>
      <c r="D2136" s="18">
        <v>7</v>
      </c>
      <c r="E2136" s="15">
        <v>923</v>
      </c>
      <c r="F2136" s="19" t="s">
        <v>2858</v>
      </c>
      <c r="G2136" s="16" t="s">
        <v>4123</v>
      </c>
      <c r="H2136" s="17"/>
      <c r="I2136" s="115" t="str">
        <f t="shared" ca="1" si="346"/>
        <v>.</v>
      </c>
      <c r="J2136" s="16" t="s">
        <v>2856</v>
      </c>
      <c r="K2136" s="16" t="s">
        <v>1194</v>
      </c>
      <c r="L2136" s="16" t="s">
        <v>2857</v>
      </c>
      <c r="M2136" s="16" t="s">
        <v>7078</v>
      </c>
      <c r="N2136" s="15">
        <v>23</v>
      </c>
      <c r="O2136" s="15">
        <v>1988</v>
      </c>
      <c r="P2136" s="15">
        <v>6</v>
      </c>
      <c r="Q2136" s="16" t="s">
        <v>2712</v>
      </c>
      <c r="R2136" s="18" t="s">
        <v>981</v>
      </c>
      <c r="S2136" s="54" t="s">
        <v>1901</v>
      </c>
      <c r="T2136" s="54"/>
      <c r="U2136" s="69">
        <v>917</v>
      </c>
      <c r="V2136" s="45" t="str">
        <f t="shared" si="347"/>
        <v>[概要]司会のまとめ</v>
      </c>
      <c r="W2136" s="70"/>
      <c r="X2136" s="88">
        <v>2126</v>
      </c>
      <c r="Y2136" s="66"/>
      <c r="Z2136" s="16"/>
    </row>
    <row r="2137" spans="1:26" s="13" customFormat="1" ht="13.5" hidden="1" customHeight="1">
      <c r="A2137" s="18">
        <v>58</v>
      </c>
      <c r="B2137" s="15">
        <v>1989</v>
      </c>
      <c r="C2137" s="15">
        <v>3</v>
      </c>
      <c r="D2137" s="18">
        <v>8</v>
      </c>
      <c r="E2137" s="15">
        <v>924</v>
      </c>
      <c r="F2137" s="19" t="s">
        <v>4438</v>
      </c>
      <c r="G2137" s="16" t="s">
        <v>4439</v>
      </c>
      <c r="H2137" s="17"/>
      <c r="I2137" s="115" t="str">
        <f t="shared" ca="1" si="346"/>
        <v>.</v>
      </c>
      <c r="J2137" s="16" t="s">
        <v>2856</v>
      </c>
      <c r="K2137" s="16" t="s">
        <v>1194</v>
      </c>
      <c r="L2137" s="16" t="s">
        <v>2857</v>
      </c>
      <c r="M2137" s="16" t="s">
        <v>183</v>
      </c>
      <c r="N2137" s="15">
        <v>23</v>
      </c>
      <c r="O2137" s="15">
        <v>1988</v>
      </c>
      <c r="P2137" s="15">
        <v>6</v>
      </c>
      <c r="Q2137" s="16" t="s">
        <v>2712</v>
      </c>
      <c r="R2137" s="18" t="s">
        <v>981</v>
      </c>
      <c r="S2137" s="54" t="s">
        <v>1901</v>
      </c>
      <c r="T2137" s="54"/>
      <c r="U2137" s="69">
        <v>917</v>
      </c>
      <c r="V2137" s="45" t="str">
        <f t="shared" si="347"/>
        <v>大きな学校と小さな学校の体力</v>
      </c>
      <c r="W2137" s="70"/>
      <c r="X2137" s="88">
        <v>2127</v>
      </c>
      <c r="Y2137" s="66"/>
      <c r="Z2137" s="16"/>
    </row>
    <row r="2138" spans="1:26" s="13" customFormat="1" ht="13.5" hidden="1" customHeight="1">
      <c r="A2138" s="18">
        <v>58</v>
      </c>
      <c r="B2138" s="15">
        <v>1989</v>
      </c>
      <c r="C2138" s="15">
        <v>3</v>
      </c>
      <c r="D2138" s="18">
        <v>8</v>
      </c>
      <c r="E2138" s="15">
        <v>924</v>
      </c>
      <c r="F2138" s="19" t="s">
        <v>4440</v>
      </c>
      <c r="G2138" s="16" t="s">
        <v>4441</v>
      </c>
      <c r="H2138" s="17"/>
      <c r="I2138" s="115" t="str">
        <f t="shared" ca="1" si="346"/>
        <v>.</v>
      </c>
      <c r="J2138" s="16" t="s">
        <v>2856</v>
      </c>
      <c r="K2138" s="16" t="s">
        <v>1194</v>
      </c>
      <c r="L2138" s="16" t="s">
        <v>2857</v>
      </c>
      <c r="M2138" s="16" t="s">
        <v>183</v>
      </c>
      <c r="N2138" s="15">
        <v>23</v>
      </c>
      <c r="O2138" s="15">
        <v>1988</v>
      </c>
      <c r="P2138" s="15">
        <v>6</v>
      </c>
      <c r="Q2138" s="16" t="s">
        <v>2712</v>
      </c>
      <c r="R2138" s="18" t="s">
        <v>981</v>
      </c>
      <c r="S2138" s="54" t="s">
        <v>1901</v>
      </c>
      <c r="T2138" s="54"/>
      <c r="U2138" s="69">
        <v>917</v>
      </c>
      <c r="V2138" s="45" t="str">
        <f t="shared" si="347"/>
        <v>長期間（24年）の逐年的観察による大学WV部員の体格</v>
      </c>
      <c r="W2138" s="70"/>
      <c r="X2138" s="88">
        <v>2128</v>
      </c>
      <c r="Y2138" s="66"/>
      <c r="Z2138" s="16"/>
    </row>
    <row r="2139" spans="1:26" s="13" customFormat="1" ht="13.5" hidden="1" customHeight="1">
      <c r="A2139" s="18">
        <v>58</v>
      </c>
      <c r="B2139" s="15">
        <v>1989</v>
      </c>
      <c r="C2139" s="15">
        <v>3</v>
      </c>
      <c r="D2139" s="18">
        <v>8</v>
      </c>
      <c r="E2139" s="15">
        <v>924</v>
      </c>
      <c r="F2139" s="19" t="s">
        <v>4442</v>
      </c>
      <c r="G2139" s="16" t="s">
        <v>4443</v>
      </c>
      <c r="H2139" s="17"/>
      <c r="I2139" s="115" t="str">
        <f t="shared" ca="1" si="346"/>
        <v>.</v>
      </c>
      <c r="J2139" s="16" t="s">
        <v>2856</v>
      </c>
      <c r="K2139" s="16" t="s">
        <v>1194</v>
      </c>
      <c r="L2139" s="16" t="s">
        <v>2857</v>
      </c>
      <c r="M2139" s="16" t="s">
        <v>183</v>
      </c>
      <c r="N2139" s="15">
        <v>23</v>
      </c>
      <c r="O2139" s="15">
        <v>1988</v>
      </c>
      <c r="P2139" s="15">
        <v>6</v>
      </c>
      <c r="Q2139" s="16" t="s">
        <v>2712</v>
      </c>
      <c r="R2139" s="18" t="s">
        <v>981</v>
      </c>
      <c r="S2139" s="54" t="s">
        <v>1901</v>
      </c>
      <c r="T2139" s="54"/>
      <c r="U2139" s="69">
        <v>917</v>
      </c>
      <c r="V2139" s="45" t="str">
        <f t="shared" si="347"/>
        <v>便利さと使い易さ −一単身赴任者の現状から−</v>
      </c>
      <c r="W2139" s="70"/>
      <c r="X2139" s="88">
        <v>2129</v>
      </c>
      <c r="Y2139" s="66"/>
      <c r="Z2139" s="16"/>
    </row>
    <row r="2140" spans="1:26" s="13" customFormat="1" ht="13.5" hidden="1" customHeight="1">
      <c r="A2140" s="18">
        <v>58</v>
      </c>
      <c r="B2140" s="15">
        <v>1989</v>
      </c>
      <c r="C2140" s="15">
        <v>3</v>
      </c>
      <c r="D2140" s="18">
        <v>9</v>
      </c>
      <c r="E2140" s="15">
        <v>925</v>
      </c>
      <c r="F2140" s="19" t="s">
        <v>4444</v>
      </c>
      <c r="G2140" s="16" t="s">
        <v>4445</v>
      </c>
      <c r="H2140" s="17"/>
      <c r="I2140" s="115" t="str">
        <f t="shared" ca="1" si="346"/>
        <v>.</v>
      </c>
      <c r="J2140" s="16" t="s">
        <v>2856</v>
      </c>
      <c r="K2140" s="16" t="s">
        <v>1194</v>
      </c>
      <c r="L2140" s="16" t="s">
        <v>2857</v>
      </c>
      <c r="M2140" s="16" t="s">
        <v>183</v>
      </c>
      <c r="N2140" s="15">
        <v>23</v>
      </c>
      <c r="O2140" s="15">
        <v>1988</v>
      </c>
      <c r="P2140" s="15">
        <v>6</v>
      </c>
      <c r="Q2140" s="16" t="s">
        <v>2712</v>
      </c>
      <c r="R2140" s="18" t="s">
        <v>981</v>
      </c>
      <c r="S2140" s="54" t="s">
        <v>1901</v>
      </c>
      <c r="T2140" s="54"/>
      <c r="U2140" s="69">
        <v>917</v>
      </c>
      <c r="V2140" s="45" t="str">
        <f t="shared" si="347"/>
        <v>水泳練習時の血液成分の変動</v>
      </c>
      <c r="W2140" s="70"/>
      <c r="X2140" s="88">
        <v>2130</v>
      </c>
      <c r="Y2140" s="66"/>
      <c r="Z2140" s="16"/>
    </row>
    <row r="2141" spans="1:26" s="13" customFormat="1" ht="13.5" hidden="1" customHeight="1">
      <c r="A2141" s="18">
        <v>58</v>
      </c>
      <c r="B2141" s="15">
        <v>1989</v>
      </c>
      <c r="C2141" s="15">
        <v>3</v>
      </c>
      <c r="D2141" s="18">
        <v>9</v>
      </c>
      <c r="E2141" s="15">
        <v>925</v>
      </c>
      <c r="F2141" s="19" t="s">
        <v>2858</v>
      </c>
      <c r="G2141" s="16" t="s">
        <v>4446</v>
      </c>
      <c r="H2141" s="17"/>
      <c r="I2141" s="115" t="str">
        <f t="shared" ca="1" si="346"/>
        <v>.</v>
      </c>
      <c r="J2141" s="16" t="s">
        <v>2856</v>
      </c>
      <c r="K2141" s="16" t="s">
        <v>1194</v>
      </c>
      <c r="L2141" s="16" t="s">
        <v>2857</v>
      </c>
      <c r="M2141" s="16" t="s">
        <v>7078</v>
      </c>
      <c r="N2141" s="15">
        <v>23</v>
      </c>
      <c r="O2141" s="15">
        <v>1988</v>
      </c>
      <c r="P2141" s="15">
        <v>6</v>
      </c>
      <c r="Q2141" s="16" t="s">
        <v>2712</v>
      </c>
      <c r="R2141" s="18" t="s">
        <v>981</v>
      </c>
      <c r="S2141" s="54" t="s">
        <v>1901</v>
      </c>
      <c r="T2141" s="54"/>
      <c r="U2141" s="69">
        <v>917</v>
      </c>
      <c r="V2141" s="45" t="str">
        <f t="shared" si="347"/>
        <v>[概要]司会のまとめ</v>
      </c>
      <c r="W2141" s="70"/>
      <c r="X2141" s="88">
        <v>2131</v>
      </c>
      <c r="Y2141" s="66"/>
      <c r="Z2141" s="16"/>
    </row>
    <row r="2142" spans="1:26" s="13" customFormat="1" ht="13.5" hidden="1" customHeight="1">
      <c r="A2142" s="18">
        <v>58</v>
      </c>
      <c r="B2142" s="15">
        <v>1989</v>
      </c>
      <c r="C2142" s="15">
        <v>3</v>
      </c>
      <c r="D2142" s="18">
        <v>9</v>
      </c>
      <c r="E2142" s="15">
        <v>925</v>
      </c>
      <c r="F2142" s="19" t="s">
        <v>4447</v>
      </c>
      <c r="G2142" s="16" t="s">
        <v>4448</v>
      </c>
      <c r="H2142" s="17"/>
      <c r="I2142" s="115" t="str">
        <f t="shared" ca="1" si="346"/>
        <v>.</v>
      </c>
      <c r="J2142" s="16" t="s">
        <v>2856</v>
      </c>
      <c r="K2142" s="16" t="s">
        <v>1194</v>
      </c>
      <c r="L2142" s="16" t="s">
        <v>2857</v>
      </c>
      <c r="M2142" s="16" t="s">
        <v>183</v>
      </c>
      <c r="N2142" s="15">
        <v>23</v>
      </c>
      <c r="O2142" s="15">
        <v>1988</v>
      </c>
      <c r="P2142" s="15">
        <v>6</v>
      </c>
      <c r="Q2142" s="16" t="s">
        <v>2712</v>
      </c>
      <c r="R2142" s="18" t="s">
        <v>981</v>
      </c>
      <c r="S2142" s="54" t="s">
        <v>1901</v>
      </c>
      <c r="T2142" s="54"/>
      <c r="U2142" s="69">
        <v>917</v>
      </c>
      <c r="V2142" s="45" t="str">
        <f t="shared" si="347"/>
        <v>女子マラソン五輪選手の血中成分について</v>
      </c>
      <c r="W2142" s="70"/>
      <c r="X2142" s="88">
        <v>2132</v>
      </c>
      <c r="Y2142" s="66"/>
      <c r="Z2142" s="16"/>
    </row>
    <row r="2143" spans="1:26" s="13" customFormat="1" ht="13.5" hidden="1" customHeight="1">
      <c r="A2143" s="18">
        <v>58</v>
      </c>
      <c r="B2143" s="15">
        <v>1989</v>
      </c>
      <c r="C2143" s="15">
        <v>3</v>
      </c>
      <c r="D2143" s="18">
        <v>10</v>
      </c>
      <c r="E2143" s="15">
        <v>926</v>
      </c>
      <c r="F2143" s="19" t="s">
        <v>4449</v>
      </c>
      <c r="G2143" s="16" t="s">
        <v>4450</v>
      </c>
      <c r="H2143" s="17"/>
      <c r="I2143" s="115" t="str">
        <f t="shared" ca="1" si="346"/>
        <v>.</v>
      </c>
      <c r="J2143" s="16" t="s">
        <v>2856</v>
      </c>
      <c r="K2143" s="16" t="s">
        <v>1194</v>
      </c>
      <c r="L2143" s="16" t="s">
        <v>2857</v>
      </c>
      <c r="M2143" s="16" t="s">
        <v>183</v>
      </c>
      <c r="N2143" s="15">
        <v>23</v>
      </c>
      <c r="O2143" s="15">
        <v>1988</v>
      </c>
      <c r="P2143" s="15">
        <v>6</v>
      </c>
      <c r="Q2143" s="16" t="s">
        <v>2712</v>
      </c>
      <c r="R2143" s="18" t="s">
        <v>981</v>
      </c>
      <c r="S2143" s="54" t="s">
        <v>1901</v>
      </c>
      <c r="T2143" s="54"/>
      <c r="U2143" s="69">
        <v>917</v>
      </c>
      <c r="V2143" s="45" t="str">
        <f t="shared" si="347"/>
        <v>水中姿勢が換気能力に及ぼす影響</v>
      </c>
      <c r="W2143" s="70"/>
      <c r="X2143" s="88">
        <v>2133</v>
      </c>
      <c r="Y2143" s="66"/>
      <c r="Z2143" s="16"/>
    </row>
    <row r="2144" spans="1:26" s="13" customFormat="1" ht="13.5" hidden="1" customHeight="1">
      <c r="A2144" s="18">
        <v>58</v>
      </c>
      <c r="B2144" s="15">
        <v>1989</v>
      </c>
      <c r="C2144" s="15">
        <v>3</v>
      </c>
      <c r="D2144" s="18">
        <v>10</v>
      </c>
      <c r="E2144" s="15">
        <v>926</v>
      </c>
      <c r="F2144" s="19" t="s">
        <v>4451</v>
      </c>
      <c r="G2144" s="16" t="s">
        <v>4452</v>
      </c>
      <c r="H2144" s="17"/>
      <c r="I2144" s="115" t="str">
        <f t="shared" ca="1" si="346"/>
        <v>.</v>
      </c>
      <c r="J2144" s="16" t="s">
        <v>2856</v>
      </c>
      <c r="K2144" s="16" t="s">
        <v>1194</v>
      </c>
      <c r="L2144" s="16" t="s">
        <v>2857</v>
      </c>
      <c r="M2144" s="16" t="s">
        <v>183</v>
      </c>
      <c r="N2144" s="15">
        <v>23</v>
      </c>
      <c r="O2144" s="15">
        <v>1988</v>
      </c>
      <c r="P2144" s="15">
        <v>6</v>
      </c>
      <c r="Q2144" s="16" t="s">
        <v>2712</v>
      </c>
      <c r="R2144" s="18" t="s">
        <v>981</v>
      </c>
      <c r="S2144" s="54" t="s">
        <v>1901</v>
      </c>
      <c r="T2144" s="54"/>
      <c r="U2144" s="69">
        <v>917</v>
      </c>
      <c r="V2144" s="45" t="str">
        <f t="shared" si="347"/>
        <v>腰部を回転中心とした体位変換による血圧調整</v>
      </c>
      <c r="W2144" s="70"/>
      <c r="X2144" s="88">
        <v>2134</v>
      </c>
      <c r="Y2144" s="66"/>
      <c r="Z2144" s="16"/>
    </row>
    <row r="2145" spans="1:26" s="13" customFormat="1" ht="13.5" hidden="1" customHeight="1">
      <c r="A2145" s="18">
        <v>58</v>
      </c>
      <c r="B2145" s="15">
        <v>1989</v>
      </c>
      <c r="C2145" s="15">
        <v>3</v>
      </c>
      <c r="D2145" s="18">
        <v>10</v>
      </c>
      <c r="E2145" s="15">
        <v>926</v>
      </c>
      <c r="F2145" s="19" t="s">
        <v>4453</v>
      </c>
      <c r="G2145" s="16" t="s">
        <v>4454</v>
      </c>
      <c r="H2145" s="17"/>
      <c r="I2145" s="115" t="str">
        <f t="shared" ca="1" si="346"/>
        <v>.</v>
      </c>
      <c r="J2145" s="16" t="s">
        <v>2856</v>
      </c>
      <c r="K2145" s="16" t="s">
        <v>1194</v>
      </c>
      <c r="L2145" s="16" t="s">
        <v>2857</v>
      </c>
      <c r="M2145" s="16" t="s">
        <v>183</v>
      </c>
      <c r="N2145" s="15">
        <v>23</v>
      </c>
      <c r="O2145" s="15">
        <v>1988</v>
      </c>
      <c r="P2145" s="15">
        <v>6</v>
      </c>
      <c r="Q2145" s="16" t="s">
        <v>2712</v>
      </c>
      <c r="R2145" s="18" t="s">
        <v>981</v>
      </c>
      <c r="S2145" s="54" t="s">
        <v>1901</v>
      </c>
      <c r="T2145" s="54"/>
      <c r="U2145" s="69">
        <v>917</v>
      </c>
      <c r="V2145" s="45" t="str">
        <f t="shared" si="347"/>
        <v>日本人の電車内における働態</v>
      </c>
      <c r="W2145" s="70"/>
      <c r="X2145" s="88">
        <v>2135</v>
      </c>
      <c r="Y2145" s="66"/>
      <c r="Z2145" s="16"/>
    </row>
    <row r="2146" spans="1:26" s="13" customFormat="1" ht="13.5" hidden="1" customHeight="1">
      <c r="A2146" s="18">
        <v>58</v>
      </c>
      <c r="B2146" s="15">
        <v>1989</v>
      </c>
      <c r="C2146" s="15">
        <v>3</v>
      </c>
      <c r="D2146" s="18">
        <v>11</v>
      </c>
      <c r="E2146" s="15">
        <v>927</v>
      </c>
      <c r="F2146" s="19" t="s">
        <v>4455</v>
      </c>
      <c r="G2146" s="16" t="s">
        <v>4456</v>
      </c>
      <c r="H2146" s="17"/>
      <c r="I2146" s="115" t="str">
        <f t="shared" ca="1" si="346"/>
        <v>.</v>
      </c>
      <c r="J2146" s="16" t="s">
        <v>2856</v>
      </c>
      <c r="K2146" s="16" t="s">
        <v>1194</v>
      </c>
      <c r="L2146" s="16" t="s">
        <v>2857</v>
      </c>
      <c r="M2146" s="16" t="s">
        <v>183</v>
      </c>
      <c r="N2146" s="15">
        <v>23</v>
      </c>
      <c r="O2146" s="15">
        <v>1988</v>
      </c>
      <c r="P2146" s="15">
        <v>6</v>
      </c>
      <c r="Q2146" s="16" t="s">
        <v>2712</v>
      </c>
      <c r="R2146" s="18" t="s">
        <v>981</v>
      </c>
      <c r="S2146" s="54" t="s">
        <v>1901</v>
      </c>
      <c r="T2146" s="54"/>
      <c r="U2146" s="69">
        <v>917</v>
      </c>
      <c r="V2146" s="45" t="str">
        <f t="shared" si="347"/>
        <v>シューズ着用が下肢関節の緩衝能に及ぼす効果</v>
      </c>
      <c r="W2146" s="70"/>
      <c r="X2146" s="88">
        <v>2136</v>
      </c>
      <c r="Y2146" s="66"/>
      <c r="Z2146" s="16"/>
    </row>
    <row r="2147" spans="1:26" s="13" customFormat="1" ht="13.5" hidden="1" customHeight="1">
      <c r="A2147" s="18">
        <v>58</v>
      </c>
      <c r="B2147" s="15">
        <v>1989</v>
      </c>
      <c r="C2147" s="15">
        <v>3</v>
      </c>
      <c r="D2147" s="18">
        <v>11</v>
      </c>
      <c r="E2147" s="15">
        <v>927</v>
      </c>
      <c r="F2147" s="19" t="s">
        <v>4457</v>
      </c>
      <c r="G2147" s="16" t="s">
        <v>3104</v>
      </c>
      <c r="H2147" s="17"/>
      <c r="I2147" s="115" t="str">
        <f t="shared" ca="1" si="346"/>
        <v>.</v>
      </c>
      <c r="J2147" s="16" t="s">
        <v>2856</v>
      </c>
      <c r="K2147" s="16" t="s">
        <v>1194</v>
      </c>
      <c r="L2147" s="16" t="s">
        <v>2857</v>
      </c>
      <c r="M2147" s="16" t="s">
        <v>183</v>
      </c>
      <c r="N2147" s="15">
        <v>23</v>
      </c>
      <c r="O2147" s="15">
        <v>1988</v>
      </c>
      <c r="P2147" s="15">
        <v>6</v>
      </c>
      <c r="Q2147" s="16" t="s">
        <v>2712</v>
      </c>
      <c r="R2147" s="18" t="s">
        <v>981</v>
      </c>
      <c r="S2147" s="54" t="s">
        <v>1901</v>
      </c>
      <c r="T2147" s="54"/>
      <c r="U2147" s="69">
        <v>917</v>
      </c>
      <c r="V2147" s="45" t="str">
        <f t="shared" si="347"/>
        <v>交通に於る意味設計 −分岐点の標識表示とドライバーの不安全行動−</v>
      </c>
      <c r="W2147" s="70"/>
      <c r="X2147" s="88">
        <v>2137</v>
      </c>
      <c r="Y2147" s="66"/>
      <c r="Z2147" s="16"/>
    </row>
    <row r="2148" spans="1:26" s="13" customFormat="1" ht="13.5" hidden="1" customHeight="1">
      <c r="A2148" s="18">
        <v>58</v>
      </c>
      <c r="B2148" s="15">
        <v>1989</v>
      </c>
      <c r="C2148" s="15">
        <v>3</v>
      </c>
      <c r="D2148" s="18">
        <v>11</v>
      </c>
      <c r="E2148" s="15">
        <v>927</v>
      </c>
      <c r="F2148" s="19" t="s">
        <v>4458</v>
      </c>
      <c r="G2148" s="16" t="s">
        <v>4459</v>
      </c>
      <c r="H2148" s="17"/>
      <c r="I2148" s="115" t="str">
        <f t="shared" ca="1" si="346"/>
        <v>.</v>
      </c>
      <c r="J2148" s="16" t="s">
        <v>2856</v>
      </c>
      <c r="K2148" s="16" t="s">
        <v>1194</v>
      </c>
      <c r="L2148" s="16" t="s">
        <v>2857</v>
      </c>
      <c r="M2148" s="16" t="s">
        <v>183</v>
      </c>
      <c r="N2148" s="15">
        <v>23</v>
      </c>
      <c r="O2148" s="15">
        <v>1988</v>
      </c>
      <c r="P2148" s="15">
        <v>6</v>
      </c>
      <c r="Q2148" s="16" t="s">
        <v>2712</v>
      </c>
      <c r="R2148" s="18" t="s">
        <v>981</v>
      </c>
      <c r="S2148" s="54" t="s">
        <v>1901</v>
      </c>
      <c r="T2148" s="54"/>
      <c r="U2148" s="69">
        <v>917</v>
      </c>
      <c r="V2148" s="45" t="str">
        <f t="shared" si="347"/>
        <v>各種運動フォームの分析について．その1 一流スプリンターの疾走フォームのクラスター分析</v>
      </c>
      <c r="W2148" s="70"/>
      <c r="X2148" s="88">
        <v>2138</v>
      </c>
      <c r="Y2148" s="66"/>
      <c r="Z2148" s="16"/>
    </row>
    <row r="2149" spans="1:26" s="13" customFormat="1" ht="13.5" hidden="1" customHeight="1">
      <c r="A2149" s="18">
        <v>58</v>
      </c>
      <c r="B2149" s="15">
        <v>1989</v>
      </c>
      <c r="C2149" s="15">
        <v>3</v>
      </c>
      <c r="D2149" s="18">
        <v>12</v>
      </c>
      <c r="E2149" s="15">
        <v>928</v>
      </c>
      <c r="F2149" s="19" t="s">
        <v>4460</v>
      </c>
      <c r="G2149" s="16" t="s">
        <v>4461</v>
      </c>
      <c r="H2149" s="17"/>
      <c r="I2149" s="115" t="str">
        <f t="shared" ca="1" si="346"/>
        <v>.</v>
      </c>
      <c r="J2149" s="16" t="s">
        <v>2856</v>
      </c>
      <c r="K2149" s="16" t="s">
        <v>1194</v>
      </c>
      <c r="L2149" s="16" t="s">
        <v>2857</v>
      </c>
      <c r="M2149" s="16" t="s">
        <v>183</v>
      </c>
      <c r="N2149" s="15">
        <v>23</v>
      </c>
      <c r="O2149" s="15">
        <v>1988</v>
      </c>
      <c r="P2149" s="15">
        <v>6</v>
      </c>
      <c r="Q2149" s="16" t="s">
        <v>2712</v>
      </c>
      <c r="R2149" s="18" t="s">
        <v>981</v>
      </c>
      <c r="S2149" s="54" t="s">
        <v>1901</v>
      </c>
      <c r="T2149" s="54"/>
      <c r="U2149" s="69">
        <v>917</v>
      </c>
      <c r="V2149" s="45" t="str">
        <f t="shared" si="347"/>
        <v>フィンランドのトタン加工作業における姿勢負担</v>
      </c>
      <c r="W2149" s="70"/>
      <c r="X2149" s="88">
        <v>2139</v>
      </c>
      <c r="Y2149" s="66"/>
      <c r="Z2149" s="16"/>
    </row>
    <row r="2150" spans="1:26" s="13" customFormat="1" ht="13.5" hidden="1" customHeight="1">
      <c r="A2150" s="18">
        <v>58</v>
      </c>
      <c r="B2150" s="15">
        <v>1989</v>
      </c>
      <c r="C2150" s="15">
        <v>3</v>
      </c>
      <c r="D2150" s="18">
        <v>12</v>
      </c>
      <c r="E2150" s="15">
        <v>928</v>
      </c>
      <c r="F2150" s="19" t="s">
        <v>4462</v>
      </c>
      <c r="G2150" s="16" t="s">
        <v>4463</v>
      </c>
      <c r="H2150" s="17"/>
      <c r="I2150" s="115" t="str">
        <f t="shared" ca="1" si="346"/>
        <v>.</v>
      </c>
      <c r="J2150" s="16" t="s">
        <v>2856</v>
      </c>
      <c r="K2150" s="16" t="s">
        <v>1194</v>
      </c>
      <c r="L2150" s="16" t="s">
        <v>2857</v>
      </c>
      <c r="M2150" s="16" t="s">
        <v>183</v>
      </c>
      <c r="N2150" s="15">
        <v>23</v>
      </c>
      <c r="O2150" s="15">
        <v>1988</v>
      </c>
      <c r="P2150" s="15">
        <v>6</v>
      </c>
      <c r="Q2150" s="16" t="s">
        <v>2712</v>
      </c>
      <c r="R2150" s="18" t="s">
        <v>981</v>
      </c>
      <c r="S2150" s="54" t="s">
        <v>1901</v>
      </c>
      <c r="T2150" s="54"/>
      <c r="U2150" s="69">
        <v>917</v>
      </c>
      <c r="V2150" s="45" t="str">
        <f t="shared" si="347"/>
        <v>運搬物の積込み作業における作業負担に関する基礎研究</v>
      </c>
      <c r="W2150" s="70"/>
      <c r="X2150" s="88">
        <v>2140</v>
      </c>
      <c r="Y2150" s="66"/>
      <c r="Z2150" s="16"/>
    </row>
    <row r="2151" spans="1:26" s="13" customFormat="1" ht="13.5" hidden="1" customHeight="1">
      <c r="A2151" s="18">
        <v>58</v>
      </c>
      <c r="B2151" s="15">
        <v>1989</v>
      </c>
      <c r="C2151" s="15">
        <v>3</v>
      </c>
      <c r="D2151" s="18">
        <v>12</v>
      </c>
      <c r="E2151" s="15">
        <v>928</v>
      </c>
      <c r="F2151" s="19" t="s">
        <v>4464</v>
      </c>
      <c r="G2151" s="16" t="s">
        <v>4465</v>
      </c>
      <c r="H2151" s="17"/>
      <c r="I2151" s="115" t="str">
        <f t="shared" ca="1" si="346"/>
        <v>.</v>
      </c>
      <c r="J2151" s="16" t="s">
        <v>2856</v>
      </c>
      <c r="K2151" s="16" t="s">
        <v>1194</v>
      </c>
      <c r="L2151" s="16" t="s">
        <v>2857</v>
      </c>
      <c r="M2151" s="16" t="s">
        <v>183</v>
      </c>
      <c r="N2151" s="15">
        <v>23</v>
      </c>
      <c r="O2151" s="15">
        <v>1988</v>
      </c>
      <c r="P2151" s="15">
        <v>6</v>
      </c>
      <c r="Q2151" s="16" t="s">
        <v>2712</v>
      </c>
      <c r="R2151" s="18" t="s">
        <v>981</v>
      </c>
      <c r="S2151" s="54" t="s">
        <v>1901</v>
      </c>
      <c r="T2151" s="54"/>
      <c r="U2151" s="69">
        <v>917</v>
      </c>
      <c r="V2151" s="45" t="str">
        <f t="shared" si="347"/>
        <v>拡大読書器の使用時に生じる視運動性眼振の特性</v>
      </c>
      <c r="W2151" s="70"/>
      <c r="X2151" s="88">
        <v>2141</v>
      </c>
      <c r="Y2151" s="66"/>
      <c r="Z2151" s="16"/>
    </row>
    <row r="2152" spans="1:26" s="13" customFormat="1" ht="13.5" hidden="1" customHeight="1">
      <c r="A2152" s="18">
        <v>58</v>
      </c>
      <c r="B2152" s="15">
        <v>1989</v>
      </c>
      <c r="C2152" s="15">
        <v>3</v>
      </c>
      <c r="D2152" s="18">
        <v>13</v>
      </c>
      <c r="E2152" s="15">
        <v>929</v>
      </c>
      <c r="F2152" s="19" t="s">
        <v>4466</v>
      </c>
      <c r="G2152" s="16" t="s">
        <v>4467</v>
      </c>
      <c r="H2152" s="17"/>
      <c r="I2152" s="115" t="str">
        <f t="shared" ca="1" si="346"/>
        <v>.</v>
      </c>
      <c r="J2152" s="16" t="s">
        <v>2856</v>
      </c>
      <c r="K2152" s="16" t="s">
        <v>1194</v>
      </c>
      <c r="L2152" s="16" t="s">
        <v>2857</v>
      </c>
      <c r="M2152" s="16" t="s">
        <v>183</v>
      </c>
      <c r="N2152" s="15">
        <v>23</v>
      </c>
      <c r="O2152" s="15">
        <v>1988</v>
      </c>
      <c r="P2152" s="15">
        <v>6</v>
      </c>
      <c r="Q2152" s="16" t="s">
        <v>2712</v>
      </c>
      <c r="R2152" s="18" t="s">
        <v>981</v>
      </c>
      <c r="S2152" s="54" t="s">
        <v>1901</v>
      </c>
      <c r="T2152" s="54"/>
      <c r="U2152" s="69">
        <v>917</v>
      </c>
      <c r="V2152" s="45" t="str">
        <f t="shared" si="347"/>
        <v>食品加工工場における魚切り作業の筋負担</v>
      </c>
      <c r="W2152" s="70"/>
      <c r="X2152" s="88">
        <v>2142</v>
      </c>
      <c r="Y2152" s="66"/>
      <c r="Z2152" s="16"/>
    </row>
    <row r="2153" spans="1:26" s="13" customFormat="1" ht="13.5" hidden="1" customHeight="1">
      <c r="A2153" s="18">
        <v>58</v>
      </c>
      <c r="B2153" s="15">
        <v>1989</v>
      </c>
      <c r="C2153" s="15">
        <v>3</v>
      </c>
      <c r="D2153" s="18">
        <v>13</v>
      </c>
      <c r="E2153" s="15">
        <v>929</v>
      </c>
      <c r="F2153" s="19" t="s">
        <v>4468</v>
      </c>
      <c r="G2153" s="16" t="s">
        <v>4469</v>
      </c>
      <c r="H2153" s="17"/>
      <c r="I2153" s="115" t="str">
        <f t="shared" ca="1" si="346"/>
        <v>.</v>
      </c>
      <c r="J2153" s="16" t="s">
        <v>2856</v>
      </c>
      <c r="K2153" s="16" t="s">
        <v>1194</v>
      </c>
      <c r="L2153" s="16" t="s">
        <v>2857</v>
      </c>
      <c r="M2153" s="16" t="s">
        <v>1302</v>
      </c>
      <c r="N2153" s="15">
        <v>23</v>
      </c>
      <c r="O2153" s="15">
        <v>1988</v>
      </c>
      <c r="P2153" s="15">
        <v>6</v>
      </c>
      <c r="Q2153" s="16" t="s">
        <v>2712</v>
      </c>
      <c r="R2153" s="18" t="s">
        <v>981</v>
      </c>
      <c r="S2153" s="54" t="s">
        <v>1901</v>
      </c>
      <c r="T2153" s="54"/>
      <c r="U2153" s="69">
        <v>917</v>
      </c>
      <c r="V2153" s="45" t="str">
        <f t="shared" si="347"/>
        <v>生活における機器の操作機能と操作方向</v>
      </c>
      <c r="W2153" s="70"/>
      <c r="X2153" s="88">
        <v>2143</v>
      </c>
      <c r="Y2153" s="66"/>
      <c r="Z2153" s="16"/>
    </row>
    <row r="2154" spans="1:26" s="12" customFormat="1" ht="13.5" hidden="1" customHeight="1">
      <c r="A2154" s="18">
        <v>58</v>
      </c>
      <c r="B2154" s="15">
        <v>1989</v>
      </c>
      <c r="C2154" s="15">
        <v>3</v>
      </c>
      <c r="D2154" s="23">
        <v>15</v>
      </c>
      <c r="E2154" s="24"/>
      <c r="F2154" s="22" t="s">
        <v>2713</v>
      </c>
      <c r="G2154" s="17" t="s">
        <v>7840</v>
      </c>
      <c r="H2154" s="17" t="s">
        <v>2713</v>
      </c>
      <c r="I2154" s="115" t="str">
        <f t="shared" ca="1" si="346"/>
        <v>.</v>
      </c>
      <c r="J2154" s="21" t="s">
        <v>4470</v>
      </c>
      <c r="K2154" s="16" t="s">
        <v>1194</v>
      </c>
      <c r="L2154" s="16" t="s">
        <v>7004</v>
      </c>
      <c r="M2154" s="16" t="s">
        <v>1302</v>
      </c>
      <c r="N2154" s="15">
        <v>23</v>
      </c>
      <c r="O2154" s="15">
        <v>1988</v>
      </c>
      <c r="P2154" s="15">
        <v>6</v>
      </c>
      <c r="Q2154" s="16" t="s">
        <v>2712</v>
      </c>
      <c r="R2154" s="18" t="s">
        <v>981</v>
      </c>
      <c r="S2154" s="54" t="s">
        <v>1901</v>
      </c>
      <c r="T2154" s="54"/>
      <c r="U2154" s="69">
        <v>917</v>
      </c>
      <c r="V2154" s="45" t="str">
        <f t="shared" si="347"/>
        <v>健康社会を目指した生涯教育健康社会を目指した生涯教育</v>
      </c>
      <c r="W2154" s="70"/>
      <c r="X2154" s="88">
        <v>2144</v>
      </c>
      <c r="Y2154" s="66"/>
      <c r="Z2154" s="16"/>
    </row>
    <row r="2155" spans="1:26" s="12" customFormat="1" ht="13.5" hidden="1" customHeight="1">
      <c r="A2155" s="18">
        <v>58</v>
      </c>
      <c r="B2155" s="15">
        <v>1989</v>
      </c>
      <c r="C2155" s="15">
        <v>3</v>
      </c>
      <c r="D2155" s="18">
        <v>13</v>
      </c>
      <c r="E2155" s="15">
        <v>929</v>
      </c>
      <c r="F2155" s="19" t="s">
        <v>2714</v>
      </c>
      <c r="G2155" s="16" t="s">
        <v>4471</v>
      </c>
      <c r="H2155" s="17" t="s">
        <v>2713</v>
      </c>
      <c r="I2155" s="115" t="str">
        <f t="shared" ca="1" si="346"/>
        <v>.</v>
      </c>
      <c r="J2155" s="21" t="s">
        <v>4470</v>
      </c>
      <c r="K2155" s="16" t="s">
        <v>1194</v>
      </c>
      <c r="L2155" s="16" t="s">
        <v>2918</v>
      </c>
      <c r="M2155" s="16" t="s">
        <v>183</v>
      </c>
      <c r="N2155" s="15">
        <v>23</v>
      </c>
      <c r="O2155" s="15">
        <v>1988</v>
      </c>
      <c r="P2155" s="15">
        <v>6</v>
      </c>
      <c r="Q2155" s="16" t="s">
        <v>2712</v>
      </c>
      <c r="R2155" s="18" t="s">
        <v>981</v>
      </c>
      <c r="S2155" s="54" t="s">
        <v>1901</v>
      </c>
      <c r="T2155" s="54"/>
      <c r="U2155" s="69">
        <v>917</v>
      </c>
      <c r="V2155" s="45" t="str">
        <f t="shared" si="347"/>
        <v>健康社会を目指した生涯教育健康づくりと生涯スポーツ</v>
      </c>
      <c r="W2155" s="70"/>
      <c r="X2155" s="88">
        <v>2145</v>
      </c>
      <c r="Y2155" s="66"/>
      <c r="Z2155" s="16"/>
    </row>
    <row r="2156" spans="1:26" s="12" customFormat="1" ht="13.5" hidden="1" customHeight="1">
      <c r="A2156" s="18">
        <v>58</v>
      </c>
      <c r="B2156" s="15">
        <v>1989</v>
      </c>
      <c r="C2156" s="15">
        <v>3</v>
      </c>
      <c r="D2156" s="18">
        <v>14</v>
      </c>
      <c r="E2156" s="15">
        <v>930</v>
      </c>
      <c r="F2156" s="19" t="s">
        <v>2715</v>
      </c>
      <c r="G2156" s="16" t="s">
        <v>2943</v>
      </c>
      <c r="H2156" s="17" t="s">
        <v>2713</v>
      </c>
      <c r="I2156" s="115" t="str">
        <f t="shared" ca="1" si="346"/>
        <v>.</v>
      </c>
      <c r="J2156" s="21" t="s">
        <v>4470</v>
      </c>
      <c r="K2156" s="16" t="s">
        <v>1194</v>
      </c>
      <c r="L2156" s="16" t="s">
        <v>2918</v>
      </c>
      <c r="M2156" s="16" t="s">
        <v>183</v>
      </c>
      <c r="N2156" s="15">
        <v>23</v>
      </c>
      <c r="O2156" s="15">
        <v>1988</v>
      </c>
      <c r="P2156" s="15">
        <v>6</v>
      </c>
      <c r="Q2156" s="16" t="s">
        <v>2712</v>
      </c>
      <c r="R2156" s="18" t="s">
        <v>981</v>
      </c>
      <c r="S2156" s="54" t="s">
        <v>1901</v>
      </c>
      <c r="T2156" s="54"/>
      <c r="U2156" s="69">
        <v>917</v>
      </c>
      <c r="V2156" s="45" t="str">
        <f t="shared" si="347"/>
        <v>健康社会を目指した生涯教育高齢者の生活行動</v>
      </c>
      <c r="W2156" s="70"/>
      <c r="X2156" s="88">
        <v>2146</v>
      </c>
      <c r="Y2156" s="66"/>
      <c r="Z2156" s="16"/>
    </row>
    <row r="2157" spans="1:26" s="12" customFormat="1" ht="13.5" hidden="1" customHeight="1">
      <c r="A2157" s="18">
        <v>58</v>
      </c>
      <c r="B2157" s="15">
        <v>1989</v>
      </c>
      <c r="C2157" s="15">
        <v>3</v>
      </c>
      <c r="D2157" s="18">
        <v>14</v>
      </c>
      <c r="E2157" s="15">
        <v>930</v>
      </c>
      <c r="F2157" s="19" t="s">
        <v>2716</v>
      </c>
      <c r="G2157" s="16" t="s">
        <v>4472</v>
      </c>
      <c r="H2157" s="17" t="s">
        <v>2713</v>
      </c>
      <c r="I2157" s="115" t="str">
        <f t="shared" ca="1" si="346"/>
        <v>.</v>
      </c>
      <c r="J2157" s="21" t="s">
        <v>4470</v>
      </c>
      <c r="K2157" s="16" t="s">
        <v>1194</v>
      </c>
      <c r="L2157" s="16" t="s">
        <v>2918</v>
      </c>
      <c r="M2157" s="16" t="s">
        <v>183</v>
      </c>
      <c r="N2157" s="15">
        <v>23</v>
      </c>
      <c r="O2157" s="15">
        <v>1988</v>
      </c>
      <c r="P2157" s="15">
        <v>6</v>
      </c>
      <c r="Q2157" s="16" t="s">
        <v>2712</v>
      </c>
      <c r="R2157" s="18" t="s">
        <v>981</v>
      </c>
      <c r="S2157" s="54" t="s">
        <v>1901</v>
      </c>
      <c r="T2157" s="54"/>
      <c r="U2157" s="69">
        <v>917</v>
      </c>
      <c r="V2157" s="45" t="str">
        <f t="shared" si="347"/>
        <v>健康社会を目指した生涯教育自己管理への援助としての教育</v>
      </c>
      <c r="W2157" s="70"/>
      <c r="X2157" s="88">
        <v>2147</v>
      </c>
      <c r="Y2157" s="66"/>
      <c r="Z2157" s="16"/>
    </row>
    <row r="2158" spans="1:26" s="12" customFormat="1" ht="13.5" hidden="1" customHeight="1">
      <c r="A2158" s="18">
        <v>58</v>
      </c>
      <c r="B2158" s="15">
        <v>1989</v>
      </c>
      <c r="C2158" s="15">
        <v>3</v>
      </c>
      <c r="D2158" s="18">
        <v>14</v>
      </c>
      <c r="E2158" s="15">
        <v>930</v>
      </c>
      <c r="F2158" s="19" t="s">
        <v>2718</v>
      </c>
      <c r="G2158" s="16" t="s">
        <v>4473</v>
      </c>
      <c r="H2158" s="17" t="s">
        <v>2713</v>
      </c>
      <c r="I2158" s="115" t="str">
        <f t="shared" ca="1" si="346"/>
        <v>.</v>
      </c>
      <c r="J2158" s="21" t="s">
        <v>4470</v>
      </c>
      <c r="K2158" s="16" t="s">
        <v>1194</v>
      </c>
      <c r="L2158" s="16" t="s">
        <v>2918</v>
      </c>
      <c r="M2158" s="16" t="s">
        <v>1302</v>
      </c>
      <c r="N2158" s="15">
        <v>23</v>
      </c>
      <c r="O2158" s="15">
        <v>1988</v>
      </c>
      <c r="P2158" s="15">
        <v>6</v>
      </c>
      <c r="Q2158" s="16" t="s">
        <v>2712</v>
      </c>
      <c r="R2158" s="18" t="s">
        <v>981</v>
      </c>
      <c r="S2158" s="54" t="s">
        <v>1901</v>
      </c>
      <c r="T2158" s="54"/>
      <c r="U2158" s="69">
        <v>917</v>
      </c>
      <c r="V2158" s="45" t="str">
        <f t="shared" si="347"/>
        <v>健康社会を目指した生涯教育巷間の健康対策</v>
      </c>
      <c r="W2158" s="70"/>
      <c r="X2158" s="88">
        <v>2148</v>
      </c>
      <c r="Y2158" s="66"/>
      <c r="Z2158" s="16"/>
    </row>
    <row r="2159" spans="1:26" s="12" customFormat="1" ht="13.5" hidden="1" customHeight="1">
      <c r="A2159" s="18">
        <v>58</v>
      </c>
      <c r="B2159" s="15">
        <v>1989</v>
      </c>
      <c r="C2159" s="15">
        <v>3</v>
      </c>
      <c r="D2159" s="18">
        <v>14</v>
      </c>
      <c r="E2159" s="15">
        <v>930</v>
      </c>
      <c r="F2159" s="19" t="s">
        <v>2719</v>
      </c>
      <c r="G2159" s="16" t="s">
        <v>4475</v>
      </c>
      <c r="H2159" s="17" t="s">
        <v>2713</v>
      </c>
      <c r="I2159" s="115" t="str">
        <f t="shared" ca="1" si="346"/>
        <v>.</v>
      </c>
      <c r="J2159" s="21" t="s">
        <v>4474</v>
      </c>
      <c r="K2159" s="16" t="s">
        <v>1194</v>
      </c>
      <c r="L2159" s="16" t="s">
        <v>2918</v>
      </c>
      <c r="M2159" s="16" t="s">
        <v>183</v>
      </c>
      <c r="N2159" s="15">
        <v>23</v>
      </c>
      <c r="O2159" s="15">
        <v>1988</v>
      </c>
      <c r="P2159" s="15">
        <v>6</v>
      </c>
      <c r="Q2159" s="16" t="s">
        <v>2712</v>
      </c>
      <c r="R2159" s="18" t="s">
        <v>981</v>
      </c>
      <c r="S2159" s="54" t="s">
        <v>1901</v>
      </c>
      <c r="T2159" s="54"/>
      <c r="U2159" s="69">
        <v>917</v>
      </c>
      <c r="V2159" s="45" t="str">
        <f t="shared" si="347"/>
        <v>健康社会を目指した生涯教育ライフ・サイクルと通過儀礼</v>
      </c>
      <c r="W2159" s="70"/>
      <c r="X2159" s="88">
        <v>2149</v>
      </c>
      <c r="Y2159" s="66"/>
      <c r="Z2159" s="16"/>
    </row>
    <row r="2160" spans="1:26" s="12" customFormat="1" ht="13.5" hidden="1" customHeight="1">
      <c r="A2160" s="18">
        <v>58</v>
      </c>
      <c r="B2160" s="15">
        <v>1989</v>
      </c>
      <c r="C2160" s="15">
        <v>3</v>
      </c>
      <c r="D2160" s="18">
        <v>15</v>
      </c>
      <c r="E2160" s="15">
        <v>931</v>
      </c>
      <c r="F2160" s="18" t="s">
        <v>7023</v>
      </c>
      <c r="G2160" s="16" t="s">
        <v>4471</v>
      </c>
      <c r="H2160" s="17"/>
      <c r="I2160" s="115" t="str">
        <f t="shared" ca="1" si="346"/>
        <v>.</v>
      </c>
      <c r="J2160" s="21" t="s">
        <v>4470</v>
      </c>
      <c r="K2160" s="16" t="s">
        <v>1194</v>
      </c>
      <c r="L2160" s="16" t="s">
        <v>2918</v>
      </c>
      <c r="M2160" s="16" t="s">
        <v>7078</v>
      </c>
      <c r="N2160" s="15">
        <v>23</v>
      </c>
      <c r="O2160" s="15">
        <v>1988</v>
      </c>
      <c r="P2160" s="15">
        <v>6</v>
      </c>
      <c r="Q2160" s="16" t="s">
        <v>2712</v>
      </c>
      <c r="R2160" s="18" t="s">
        <v>981</v>
      </c>
      <c r="S2160" s="54" t="s">
        <v>1901</v>
      </c>
      <c r="T2160" s="54"/>
      <c r="U2160" s="69">
        <v>917</v>
      </c>
      <c r="V2160" s="45" t="str">
        <f t="shared" si="347"/>
        <v>健康社会を目指した生涯教育：司会のまとめ</v>
      </c>
      <c r="W2160" s="70"/>
      <c r="X2160" s="88">
        <v>2150</v>
      </c>
      <c r="Y2160" s="66"/>
      <c r="Z2160" s="16"/>
    </row>
    <row r="2161" spans="1:26" s="12" customFormat="1" ht="13.5" hidden="1" customHeight="1">
      <c r="A2161" s="18">
        <v>58</v>
      </c>
      <c r="B2161" s="15">
        <v>1989</v>
      </c>
      <c r="C2161" s="15">
        <v>3</v>
      </c>
      <c r="D2161" s="18">
        <v>15</v>
      </c>
      <c r="E2161" s="15">
        <v>931</v>
      </c>
      <c r="F2161" s="16" t="s">
        <v>4476</v>
      </c>
      <c r="G2161" s="16" t="s">
        <v>6976</v>
      </c>
      <c r="H2161" s="17"/>
      <c r="I2161" s="115" t="str">
        <f t="shared" ca="1" si="346"/>
        <v>.</v>
      </c>
      <c r="J2161" s="21" t="s">
        <v>4470</v>
      </c>
      <c r="K2161" s="16" t="s">
        <v>1194</v>
      </c>
      <c r="L2161" s="16" t="s">
        <v>7004</v>
      </c>
      <c r="M2161" s="16" t="s">
        <v>1302</v>
      </c>
      <c r="N2161" s="15">
        <v>23</v>
      </c>
      <c r="O2161" s="15">
        <v>1988</v>
      </c>
      <c r="P2161" s="15">
        <v>6</v>
      </c>
      <c r="Q2161" s="16" t="s">
        <v>2712</v>
      </c>
      <c r="R2161" s="18" t="s">
        <v>981</v>
      </c>
      <c r="S2161" s="54" t="s">
        <v>1901</v>
      </c>
      <c r="T2161" s="54"/>
      <c r="U2161" s="69">
        <v>917</v>
      </c>
      <c r="V2161" s="45" t="str">
        <f t="shared" si="347"/>
        <v>情報化時代のヒト−マン・マシンの狭間にて−</v>
      </c>
      <c r="W2161" s="70"/>
      <c r="X2161" s="88">
        <v>2151</v>
      </c>
      <c r="Y2161" s="66"/>
      <c r="Z2161" s="16"/>
    </row>
    <row r="2162" spans="1:26" s="12" customFormat="1" ht="13.5" hidden="1" customHeight="1">
      <c r="A2162" s="18">
        <v>58</v>
      </c>
      <c r="B2162" s="15">
        <v>1989</v>
      </c>
      <c r="C2162" s="15">
        <v>3</v>
      </c>
      <c r="D2162" s="18">
        <v>15</v>
      </c>
      <c r="E2162" s="15">
        <v>931</v>
      </c>
      <c r="F2162" s="19" t="s">
        <v>2720</v>
      </c>
      <c r="G2162" s="16" t="s">
        <v>3920</v>
      </c>
      <c r="H2162" s="17" t="s">
        <v>4476</v>
      </c>
      <c r="I2162" s="115" t="str">
        <f t="shared" ca="1" si="346"/>
        <v>.</v>
      </c>
      <c r="J2162" s="21" t="s">
        <v>4470</v>
      </c>
      <c r="K2162" s="16" t="s">
        <v>1194</v>
      </c>
      <c r="L2162" s="16" t="s">
        <v>2918</v>
      </c>
      <c r="M2162" s="16" t="s">
        <v>183</v>
      </c>
      <c r="N2162" s="15">
        <v>23</v>
      </c>
      <c r="O2162" s="15">
        <v>1988</v>
      </c>
      <c r="P2162" s="15">
        <v>6</v>
      </c>
      <c r="Q2162" s="16" t="s">
        <v>2712</v>
      </c>
      <c r="R2162" s="18" t="s">
        <v>981</v>
      </c>
      <c r="S2162" s="54" t="s">
        <v>1901</v>
      </c>
      <c r="T2162" s="54"/>
      <c r="U2162" s="69">
        <v>917</v>
      </c>
      <c r="V2162" s="45" t="str">
        <f t="shared" si="347"/>
        <v>情報化時代のヒト−マン・マシンの狭間にて−情報の流れのない社会から情報化社会を見る</v>
      </c>
      <c r="W2162" s="70"/>
      <c r="X2162" s="88">
        <v>2152</v>
      </c>
      <c r="Y2162" s="66"/>
      <c r="Z2162" s="16"/>
    </row>
    <row r="2163" spans="1:26" s="12" customFormat="1" ht="13.5" hidden="1" customHeight="1">
      <c r="A2163" s="18">
        <v>58</v>
      </c>
      <c r="B2163" s="15">
        <v>1989</v>
      </c>
      <c r="C2163" s="15">
        <v>3</v>
      </c>
      <c r="D2163" s="18">
        <v>16</v>
      </c>
      <c r="E2163" s="15">
        <v>932</v>
      </c>
      <c r="F2163" s="19" t="s">
        <v>2721</v>
      </c>
      <c r="G2163" s="16" t="s">
        <v>4477</v>
      </c>
      <c r="H2163" s="17" t="s">
        <v>4476</v>
      </c>
      <c r="I2163" s="115" t="str">
        <f t="shared" ca="1" si="346"/>
        <v>.</v>
      </c>
      <c r="J2163" s="21" t="s">
        <v>4470</v>
      </c>
      <c r="K2163" s="16" t="s">
        <v>1194</v>
      </c>
      <c r="L2163" s="16" t="s">
        <v>2918</v>
      </c>
      <c r="M2163" s="16" t="s">
        <v>1302</v>
      </c>
      <c r="N2163" s="15">
        <v>23</v>
      </c>
      <c r="O2163" s="15">
        <v>1988</v>
      </c>
      <c r="P2163" s="15">
        <v>6</v>
      </c>
      <c r="Q2163" s="16" t="s">
        <v>2712</v>
      </c>
      <c r="R2163" s="18" t="s">
        <v>981</v>
      </c>
      <c r="S2163" s="54" t="s">
        <v>1901</v>
      </c>
      <c r="T2163" s="54"/>
      <c r="U2163" s="69">
        <v>917</v>
      </c>
      <c r="V2163" s="45" t="str">
        <f t="shared" si="347"/>
        <v>情報化時代のヒト−マン・マシンの狭間にて−人工知能と一般大衆</v>
      </c>
      <c r="W2163" s="70"/>
      <c r="X2163" s="88">
        <v>2153</v>
      </c>
      <c r="Y2163" s="66"/>
      <c r="Z2163" s="16"/>
    </row>
    <row r="2164" spans="1:26" s="12" customFormat="1" ht="13.5" hidden="1" customHeight="1">
      <c r="A2164" s="18">
        <v>58</v>
      </c>
      <c r="B2164" s="15">
        <v>1989</v>
      </c>
      <c r="C2164" s="15">
        <v>3</v>
      </c>
      <c r="D2164" s="18">
        <v>16</v>
      </c>
      <c r="E2164" s="15">
        <v>932</v>
      </c>
      <c r="F2164" s="19" t="s">
        <v>525</v>
      </c>
      <c r="G2164" s="16" t="s">
        <v>4478</v>
      </c>
      <c r="H2164" s="17" t="s">
        <v>4476</v>
      </c>
      <c r="I2164" s="115" t="str">
        <f t="shared" ca="1" si="346"/>
        <v>.</v>
      </c>
      <c r="J2164" s="21" t="s">
        <v>4474</v>
      </c>
      <c r="K2164" s="16" t="s">
        <v>1194</v>
      </c>
      <c r="L2164" s="16" t="s">
        <v>2918</v>
      </c>
      <c r="M2164" s="16" t="s">
        <v>1302</v>
      </c>
      <c r="N2164" s="15">
        <v>23</v>
      </c>
      <c r="O2164" s="15">
        <v>1988</v>
      </c>
      <c r="P2164" s="15">
        <v>6</v>
      </c>
      <c r="Q2164" s="16" t="s">
        <v>2712</v>
      </c>
      <c r="R2164" s="18" t="s">
        <v>981</v>
      </c>
      <c r="S2164" s="54" t="s">
        <v>1901</v>
      </c>
      <c r="T2164" s="54"/>
      <c r="U2164" s="69">
        <v>917</v>
      </c>
      <c r="V2164" s="45" t="str">
        <f t="shared" si="347"/>
        <v>情報化時代のヒト−マン・マシンの狭間にて−自然言語理解と情緒的処理</v>
      </c>
      <c r="W2164" s="70"/>
      <c r="X2164" s="88">
        <v>2154</v>
      </c>
      <c r="Y2164" s="66"/>
      <c r="Z2164" s="16"/>
    </row>
    <row r="2165" spans="1:26" s="12" customFormat="1" ht="13.5" hidden="1" customHeight="1">
      <c r="A2165" s="18">
        <v>58</v>
      </c>
      <c r="B2165" s="15">
        <v>1989</v>
      </c>
      <c r="C2165" s="15">
        <v>3</v>
      </c>
      <c r="D2165" s="18">
        <v>16</v>
      </c>
      <c r="E2165" s="15">
        <v>932</v>
      </c>
      <c r="F2165" s="19" t="s">
        <v>526</v>
      </c>
      <c r="G2165" s="16" t="s">
        <v>4479</v>
      </c>
      <c r="H2165" s="17" t="s">
        <v>4476</v>
      </c>
      <c r="I2165" s="115" t="str">
        <f t="shared" ca="1" si="346"/>
        <v>.</v>
      </c>
      <c r="J2165" s="21" t="s">
        <v>2917</v>
      </c>
      <c r="K2165" s="16" t="s">
        <v>1194</v>
      </c>
      <c r="L2165" s="16" t="s">
        <v>2918</v>
      </c>
      <c r="M2165" s="16" t="s">
        <v>183</v>
      </c>
      <c r="N2165" s="15">
        <v>23</v>
      </c>
      <c r="O2165" s="15">
        <v>1988</v>
      </c>
      <c r="P2165" s="15">
        <v>6</v>
      </c>
      <c r="Q2165" s="16" t="s">
        <v>2712</v>
      </c>
      <c r="R2165" s="18" t="s">
        <v>981</v>
      </c>
      <c r="S2165" s="54" t="s">
        <v>1901</v>
      </c>
      <c r="T2165" s="54"/>
      <c r="U2165" s="69">
        <v>917</v>
      </c>
      <c r="V2165" s="45" t="str">
        <f t="shared" si="347"/>
        <v>情報化時代のヒト−マン・マシンの狭間にて−人間と機械の対話 −ファジー情報処理−</v>
      </c>
      <c r="W2165" s="70"/>
      <c r="X2165" s="88">
        <v>2155</v>
      </c>
      <c r="Y2165" s="66"/>
      <c r="Z2165" s="16"/>
    </row>
    <row r="2166" spans="1:26" s="12" customFormat="1" ht="13.5" hidden="1" customHeight="1">
      <c r="A2166" s="18">
        <v>58</v>
      </c>
      <c r="B2166" s="15">
        <v>1989</v>
      </c>
      <c r="C2166" s="15">
        <v>3</v>
      </c>
      <c r="D2166" s="18">
        <v>16</v>
      </c>
      <c r="E2166" s="15">
        <v>932</v>
      </c>
      <c r="F2166" s="19" t="s">
        <v>527</v>
      </c>
      <c r="G2166" s="16" t="s">
        <v>4480</v>
      </c>
      <c r="H2166" s="17" t="s">
        <v>4476</v>
      </c>
      <c r="I2166" s="115" t="str">
        <f t="shared" ca="1" si="346"/>
        <v>.</v>
      </c>
      <c r="J2166" s="21" t="s">
        <v>2917</v>
      </c>
      <c r="K2166" s="16" t="s">
        <v>1194</v>
      </c>
      <c r="L2166" s="16" t="s">
        <v>2918</v>
      </c>
      <c r="M2166" s="16" t="s">
        <v>183</v>
      </c>
      <c r="N2166" s="15">
        <v>23</v>
      </c>
      <c r="O2166" s="15">
        <v>1988</v>
      </c>
      <c r="P2166" s="15">
        <v>6</v>
      </c>
      <c r="Q2166" s="16" t="s">
        <v>2712</v>
      </c>
      <c r="R2166" s="18" t="s">
        <v>981</v>
      </c>
      <c r="S2166" s="54" t="s">
        <v>1901</v>
      </c>
      <c r="T2166" s="54"/>
      <c r="U2166" s="69">
        <v>917</v>
      </c>
      <c r="V2166" s="45" t="str">
        <f t="shared" si="347"/>
        <v>情報化時代のヒト−マン・マシンの狭間にて−健康管理の情報処理</v>
      </c>
      <c r="W2166" s="70"/>
      <c r="X2166" s="88">
        <v>2156</v>
      </c>
      <c r="Y2166" s="66"/>
      <c r="Z2166" s="16"/>
    </row>
    <row r="2167" spans="1:26" s="13" customFormat="1" ht="13.5" hidden="1" customHeight="1">
      <c r="A2167" s="18">
        <v>58</v>
      </c>
      <c r="B2167" s="15">
        <v>1989</v>
      </c>
      <c r="C2167" s="15">
        <v>3</v>
      </c>
      <c r="D2167" s="28">
        <v>17</v>
      </c>
      <c r="E2167" s="32">
        <f t="shared" ref="E2167:E2184" si="348">IF(LEN($J2167)&gt;0,IF($J2167="●",U2167,IF(LEN(D2167)&gt;0,U2167+D2167-1,"")),"")</f>
        <v>933</v>
      </c>
      <c r="F2167" s="22" t="s">
        <v>4481</v>
      </c>
      <c r="G2167" s="17" t="s">
        <v>8058</v>
      </c>
      <c r="H2167" s="17"/>
      <c r="I2167" s="115" t="str">
        <f t="shared" ca="1" si="346"/>
        <v>.</v>
      </c>
      <c r="J2167" s="16" t="s">
        <v>2856</v>
      </c>
      <c r="K2167" s="16" t="s">
        <v>1194</v>
      </c>
      <c r="L2167" s="16" t="s">
        <v>7004</v>
      </c>
      <c r="M2167" s="16" t="s">
        <v>1302</v>
      </c>
      <c r="N2167" s="15">
        <v>23</v>
      </c>
      <c r="O2167" s="15">
        <v>1988</v>
      </c>
      <c r="P2167" s="15">
        <v>6</v>
      </c>
      <c r="Q2167" s="16" t="s">
        <v>2712</v>
      </c>
      <c r="R2167" s="18" t="s">
        <v>981</v>
      </c>
      <c r="S2167" s="54" t="s">
        <v>1901</v>
      </c>
      <c r="T2167" s="54"/>
      <c r="U2167" s="69">
        <v>917</v>
      </c>
      <c r="V2167" s="45" t="str">
        <f t="shared" si="347"/>
        <v>人類働態学教育について</v>
      </c>
      <c r="W2167" s="70"/>
      <c r="X2167" s="88">
        <v>2157</v>
      </c>
      <c r="Y2167" s="66"/>
      <c r="Z2167" s="16"/>
    </row>
    <row r="2168" spans="1:26" ht="13.5" hidden="1" customHeight="1">
      <c r="A2168" s="29">
        <f t="shared" ref="A2168:A2184" ca="1" si="349">IF(LEN($J2168)&gt;0,IF($J2168="●",K2168,OFFSET(A2168,IF(LEN(OFFSET(A2168,-1,0))&gt;=1,-1,-2),0)),"")</f>
        <v>58</v>
      </c>
      <c r="B2168" s="32">
        <f t="shared" ref="B2168:B2184" ca="1" si="350">IF(LEN($J2168)&gt;0,IF($J2168="●",N2168,OFFSET(B2168,IF(LEN(OFFSET(B2168,-1,0))&gt;=1,-1,-2),0)),"")</f>
        <v>1989</v>
      </c>
      <c r="C2168" s="32">
        <f t="shared" ref="C2168:C2184" ca="1" si="351">IF(LEN($J2168)&gt;0,IF($J2168="●",O2168,OFFSET(C2168,IF(LEN(OFFSET(C2168,-1,0))&gt;=1,-1,-2),0)),"")</f>
        <v>3</v>
      </c>
      <c r="D2168" s="28">
        <v>17</v>
      </c>
      <c r="E2168" s="32">
        <f t="shared" ca="1" si="348"/>
        <v>933</v>
      </c>
      <c r="F2168" s="28" t="str">
        <f>IF(RIGHT(L2168,1)=$W$24,"",M2168&amp;$W$25)&amp;J2168&amp;$W$22&amp;K2168&amp;IF(AND(LEN(N2168)&gt;0,LEN(N2168)&lt;4)," 第"&amp;N2168&amp;$W$21,N2168)&amp;$W$23&amp;O2168&amp;"/"&amp;P2168&amp;IF(RIGHT(L2168,1)=$W$24,"/"&amp;Q2168,"")&amp;"、"&amp;S2168&amp;"、"&amp;R2168&amp;IF(LEN(H2168)&gt;0,$W$27&amp;H2168,"")&amp;IF(RIGHT(L2168,1)=$W$24,"",$W$26)</f>
        <v>開催記(大会．全 第23回　1988/6、鹿屋体育大学、鹿屋市)</v>
      </c>
      <c r="G2168" s="40" t="s">
        <v>788</v>
      </c>
      <c r="H2168" s="41" t="s">
        <v>2820</v>
      </c>
      <c r="I2168" s="115" t="str">
        <f t="shared" ca="1" si="346"/>
        <v>.</v>
      </c>
      <c r="J2168" s="40" t="s">
        <v>252</v>
      </c>
      <c r="K2168" s="40" t="s">
        <v>1194</v>
      </c>
      <c r="L2168" s="40" t="s">
        <v>6949</v>
      </c>
      <c r="M2168" s="40" t="s">
        <v>313</v>
      </c>
      <c r="N2168" s="47">
        <v>23</v>
      </c>
      <c r="O2168" s="47">
        <v>1988</v>
      </c>
      <c r="P2168" s="47">
        <v>6</v>
      </c>
      <c r="Q2168" s="40" t="s">
        <v>2712</v>
      </c>
      <c r="R2168" s="40" t="s">
        <v>981</v>
      </c>
      <c r="S2168" s="48" t="s">
        <v>1901</v>
      </c>
      <c r="T2168" s="48"/>
      <c r="U2168" s="31">
        <f t="shared" ref="U2168:U2184" ca="1" si="352">IF(LEN($J2168)&gt;0,IF($J2168="●",Q2168,OFFSET(U2168,IF(LEN(OFFSET(U2168,-1,0))&gt;=1,-1,-2),0)),"")</f>
        <v>917</v>
      </c>
      <c r="V2168" s="45" t="str">
        <f t="shared" si="347"/>
        <v>開催記(大会．全 第23回　1988/6、鹿屋体育大学、鹿屋市)</v>
      </c>
      <c r="W2168" s="51"/>
      <c r="X2168" s="88">
        <v>2158</v>
      </c>
      <c r="Y2168" s="65"/>
      <c r="Z2168" s="46"/>
    </row>
    <row r="2169" spans="1:26" ht="13.5" hidden="1" customHeight="1">
      <c r="A2169" s="29">
        <f t="shared" ca="1" si="349"/>
        <v>58</v>
      </c>
      <c r="B2169" s="32">
        <f t="shared" ca="1" si="350"/>
        <v>1989</v>
      </c>
      <c r="C2169" s="32">
        <f t="shared" ca="1" si="351"/>
        <v>3</v>
      </c>
      <c r="D2169" s="28">
        <v>17</v>
      </c>
      <c r="E2169" s="32">
        <f t="shared" ca="1" si="348"/>
        <v>933</v>
      </c>
      <c r="F2169" s="40" t="s">
        <v>529</v>
      </c>
      <c r="G2169" s="40" t="s">
        <v>530</v>
      </c>
      <c r="H2169" s="43"/>
      <c r="I2169" s="115" t="str">
        <f t="shared" ca="1" si="346"/>
        <v>.</v>
      </c>
      <c r="J2169" s="40" t="s">
        <v>252</v>
      </c>
      <c r="K2169" s="40" t="s">
        <v>1194</v>
      </c>
      <c r="L2169" s="40" t="s">
        <v>313</v>
      </c>
      <c r="M2169" s="40" t="s">
        <v>7586</v>
      </c>
      <c r="N2169" s="47">
        <v>23</v>
      </c>
      <c r="O2169" s="47">
        <v>1988</v>
      </c>
      <c r="P2169" s="47">
        <v>6</v>
      </c>
      <c r="Q2169" s="40" t="s">
        <v>2712</v>
      </c>
      <c r="R2169" s="40" t="s">
        <v>981</v>
      </c>
      <c r="S2169" s="48" t="s">
        <v>1901</v>
      </c>
      <c r="T2169" s="48"/>
      <c r="U2169" s="31">
        <f t="shared" ca="1" si="352"/>
        <v>917</v>
      </c>
      <c r="V2169" s="45" t="str">
        <f t="shared" si="347"/>
        <v>大会と見学会をお世話して</v>
      </c>
      <c r="W2169" s="51"/>
      <c r="X2169" s="88">
        <v>2159</v>
      </c>
      <c r="Y2169" s="65"/>
      <c r="Z2169" s="46"/>
    </row>
    <row r="2170" spans="1:26" ht="13.5" hidden="1" customHeight="1">
      <c r="A2170" s="29">
        <f t="shared" ca="1" si="349"/>
        <v>58</v>
      </c>
      <c r="B2170" s="32">
        <f t="shared" ca="1" si="350"/>
        <v>1989</v>
      </c>
      <c r="C2170" s="32">
        <f t="shared" ca="1" si="351"/>
        <v>3</v>
      </c>
      <c r="D2170" s="28">
        <v>18</v>
      </c>
      <c r="E2170" s="32">
        <f t="shared" ca="1" si="348"/>
        <v>934</v>
      </c>
      <c r="F2170" s="40" t="s">
        <v>531</v>
      </c>
      <c r="G2170" s="40" t="s">
        <v>532</v>
      </c>
      <c r="H2170" s="43"/>
      <c r="I2170" s="115" t="str">
        <f t="shared" ca="1" si="346"/>
        <v>.</v>
      </c>
      <c r="J2170" s="40" t="s">
        <v>252</v>
      </c>
      <c r="K2170" s="40" t="s">
        <v>1194</v>
      </c>
      <c r="L2170" s="40" t="s">
        <v>313</v>
      </c>
      <c r="M2170" s="40" t="s">
        <v>7616</v>
      </c>
      <c r="N2170" s="47">
        <v>23</v>
      </c>
      <c r="O2170" s="47">
        <v>1988</v>
      </c>
      <c r="P2170" s="47">
        <v>6</v>
      </c>
      <c r="Q2170" s="40" t="s">
        <v>2712</v>
      </c>
      <c r="R2170" s="40" t="s">
        <v>981</v>
      </c>
      <c r="S2170" s="48" t="s">
        <v>1901</v>
      </c>
      <c r="T2170" s="48"/>
      <c r="U2170" s="31">
        <f t="shared" ca="1" si="352"/>
        <v>917</v>
      </c>
      <c r="V2170" s="45" t="str">
        <f t="shared" si="347"/>
        <v>人類働態学会に参加して</v>
      </c>
      <c r="W2170" s="51"/>
      <c r="X2170" s="88">
        <v>2160</v>
      </c>
      <c r="Y2170" s="65"/>
      <c r="Z2170" s="46"/>
    </row>
    <row r="2171" spans="1:26" ht="13.5" hidden="1" customHeight="1">
      <c r="A2171" s="29">
        <f t="shared" ca="1" si="349"/>
        <v>58</v>
      </c>
      <c r="B2171" s="32">
        <f t="shared" ca="1" si="350"/>
        <v>1989</v>
      </c>
      <c r="C2171" s="32">
        <f t="shared" ca="1" si="351"/>
        <v>3</v>
      </c>
      <c r="D2171" s="28">
        <v>18</v>
      </c>
      <c r="E2171" s="32">
        <f t="shared" ca="1" si="348"/>
        <v>934</v>
      </c>
      <c r="F2171" s="28" t="str">
        <f>IF(RIGHT(L2171,1)=$W$24,"",M2171&amp;$W$25)&amp;J2171&amp;$W$22&amp;K2171&amp;IF(AND(LEN(N2171)&gt;0,LEN(N2171)&lt;4)," 第"&amp;N2171&amp;$W$21,N2171)&amp;$W$23&amp;O2171&amp;"/"&amp;P2171&amp;IF(RIGHT(L2171,1)=$W$24,"/"&amp;Q2171,"")&amp;"、"&amp;S2171&amp;"、"&amp;R2171&amp;IF(LEN(H2171)&gt;0,$W$27&amp;H2171,"")&amp;IF(RIGHT(L2171,1)=$W$24,"",$W$26)</f>
        <v>研修・催事．夏季　1988/8/25、大谷石採掘場跡・宇都宮大学農場、/大谷石採掘場跡・宇都宮大学農場見学</v>
      </c>
      <c r="G2171" s="40" t="s">
        <v>1582</v>
      </c>
      <c r="H2171" s="43" t="s">
        <v>537</v>
      </c>
      <c r="I2171" s="115" t="str">
        <f t="shared" ca="1" si="346"/>
        <v>.</v>
      </c>
      <c r="J2171" s="40" t="s">
        <v>7780</v>
      </c>
      <c r="K2171" s="40" t="s">
        <v>645</v>
      </c>
      <c r="L2171" s="40" t="s">
        <v>7012</v>
      </c>
      <c r="M2171" s="40" t="s">
        <v>1302</v>
      </c>
      <c r="N2171" s="47"/>
      <c r="O2171" s="47">
        <v>1988</v>
      </c>
      <c r="P2171" s="47">
        <v>8</v>
      </c>
      <c r="Q2171" s="40" t="s">
        <v>1230</v>
      </c>
      <c r="R2171" s="40"/>
      <c r="S2171" s="48" t="s">
        <v>538</v>
      </c>
      <c r="T2171" s="48"/>
      <c r="U2171" s="31">
        <f t="shared" ca="1" si="352"/>
        <v>917</v>
      </c>
      <c r="V2171" s="45" t="str">
        <f t="shared" si="347"/>
        <v>大谷石採掘場跡・宇都宮大学農場見学研修・催事．夏季　1988/8/25、大谷石採掘場跡・宇都宮大学農場、/大谷石採掘場跡・宇都宮大学農場見学</v>
      </c>
      <c r="W2171" s="51"/>
      <c r="X2171" s="88">
        <v>2161</v>
      </c>
      <c r="Y2171" s="65"/>
      <c r="Z2171" s="46"/>
    </row>
    <row r="2172" spans="1:26" ht="13.5" hidden="1" customHeight="1">
      <c r="A2172" s="29">
        <f t="shared" ca="1" si="349"/>
        <v>58</v>
      </c>
      <c r="B2172" s="32">
        <f t="shared" ca="1" si="350"/>
        <v>1989</v>
      </c>
      <c r="C2172" s="32">
        <f t="shared" ca="1" si="351"/>
        <v>3</v>
      </c>
      <c r="D2172" s="28">
        <v>18</v>
      </c>
      <c r="E2172" s="32">
        <f t="shared" ca="1" si="348"/>
        <v>934</v>
      </c>
      <c r="F2172" s="40" t="s">
        <v>533</v>
      </c>
      <c r="G2172" s="40" t="s">
        <v>811</v>
      </c>
      <c r="H2172" s="43" t="s">
        <v>537</v>
      </c>
      <c r="I2172" s="115" t="str">
        <f t="shared" ca="1" si="346"/>
        <v>.</v>
      </c>
      <c r="J2172" s="40" t="s">
        <v>7780</v>
      </c>
      <c r="K2172" s="40" t="s">
        <v>645</v>
      </c>
      <c r="L2172" s="40" t="s">
        <v>313</v>
      </c>
      <c r="M2172" s="40" t="s">
        <v>313</v>
      </c>
      <c r="N2172" s="47"/>
      <c r="O2172" s="47">
        <v>1988</v>
      </c>
      <c r="P2172" s="47">
        <v>8</v>
      </c>
      <c r="Q2172" s="40" t="s">
        <v>1230</v>
      </c>
      <c r="R2172" s="40"/>
      <c r="S2172" s="48" t="s">
        <v>538</v>
      </c>
      <c r="T2172" s="48"/>
      <c r="U2172" s="31">
        <f t="shared" ca="1" si="352"/>
        <v>917</v>
      </c>
      <c r="V2172" s="45" t="str">
        <f t="shared" si="347"/>
        <v>大谷石採掘場跡・宇都宮大学農場見学大谷石採掘場跡・宇都宮大学農場見学を企画して</v>
      </c>
      <c r="W2172" s="51"/>
      <c r="X2172" s="88">
        <v>2162</v>
      </c>
      <c r="Y2172" s="65"/>
      <c r="Z2172" s="46"/>
    </row>
    <row r="2173" spans="1:26" ht="13.5" hidden="1" customHeight="1">
      <c r="A2173" s="29">
        <f t="shared" ca="1" si="349"/>
        <v>58</v>
      </c>
      <c r="B2173" s="32">
        <f t="shared" ca="1" si="350"/>
        <v>1989</v>
      </c>
      <c r="C2173" s="32">
        <f t="shared" ca="1" si="351"/>
        <v>3</v>
      </c>
      <c r="D2173" s="28">
        <v>19</v>
      </c>
      <c r="E2173" s="32">
        <f t="shared" ca="1" si="348"/>
        <v>935</v>
      </c>
      <c r="F2173" s="40" t="s">
        <v>534</v>
      </c>
      <c r="G2173" s="40" t="s">
        <v>535</v>
      </c>
      <c r="H2173" s="43" t="s">
        <v>537</v>
      </c>
      <c r="I2173" s="115" t="str">
        <f t="shared" ca="1" si="346"/>
        <v>.</v>
      </c>
      <c r="J2173" s="40" t="s">
        <v>7780</v>
      </c>
      <c r="K2173" s="40" t="s">
        <v>645</v>
      </c>
      <c r="L2173" s="40" t="s">
        <v>313</v>
      </c>
      <c r="M2173" s="40" t="s">
        <v>2362</v>
      </c>
      <c r="N2173" s="47"/>
      <c r="O2173" s="47">
        <v>1988</v>
      </c>
      <c r="P2173" s="47">
        <v>8</v>
      </c>
      <c r="Q2173" s="40" t="s">
        <v>1230</v>
      </c>
      <c r="R2173" s="40"/>
      <c r="S2173" s="48" t="s">
        <v>538</v>
      </c>
      <c r="T2173" s="48"/>
      <c r="U2173" s="31">
        <f t="shared" ca="1" si="352"/>
        <v>917</v>
      </c>
      <c r="V2173" s="45" t="str">
        <f t="shared" si="347"/>
        <v>大谷石採掘場跡・宇都宮大学農場見学夏季研究会に参加して</v>
      </c>
      <c r="W2173" s="51"/>
      <c r="X2173" s="88">
        <v>2163</v>
      </c>
      <c r="Y2173" s="65"/>
      <c r="Z2173" s="46"/>
    </row>
    <row r="2174" spans="1:26" ht="13.5" hidden="1" customHeight="1">
      <c r="A2174" s="29">
        <f t="shared" ca="1" si="349"/>
        <v>58</v>
      </c>
      <c r="B2174" s="32">
        <f t="shared" ca="1" si="350"/>
        <v>1989</v>
      </c>
      <c r="C2174" s="32">
        <f t="shared" ca="1" si="351"/>
        <v>3</v>
      </c>
      <c r="D2174" s="28">
        <v>20</v>
      </c>
      <c r="E2174" s="32">
        <f t="shared" ca="1" si="348"/>
        <v>936</v>
      </c>
      <c r="F2174" s="28" t="str">
        <f t="shared" ref="F2174:F2175" si="353">H2174&amp;IF(LEN(O2174)&gt;0,$W$18&amp;IF(LEN(O2174)&gt;3,O2174&amp;"年度","第"&amp;O2174&amp;IF(LEN(P2174)&gt;0,"期","回"))&amp;IF(LEN(P2174)&gt;0,"第"&amp;P2174&amp;"回",""),"")</f>
        <v>幹事会：第10期第1拡大回</v>
      </c>
      <c r="G2174" s="40"/>
      <c r="H2174" s="40" t="s">
        <v>7101</v>
      </c>
      <c r="I2174" s="115" t="str">
        <f t="shared" ca="1" si="346"/>
        <v>.</v>
      </c>
      <c r="J2174" s="40" t="s">
        <v>7111</v>
      </c>
      <c r="K2174" s="40" t="s">
        <v>1050</v>
      </c>
      <c r="L2174" s="40" t="s">
        <v>7103</v>
      </c>
      <c r="M2174" s="40"/>
      <c r="N2174" s="47"/>
      <c r="O2174" s="47">
        <v>10</v>
      </c>
      <c r="P2174" s="47" t="s">
        <v>536</v>
      </c>
      <c r="Q2174" s="40"/>
      <c r="R2174" s="40"/>
      <c r="S2174" s="48"/>
      <c r="T2174" s="48"/>
      <c r="U2174" s="31">
        <f t="shared" ca="1" si="352"/>
        <v>917</v>
      </c>
      <c r="V2174" s="45" t="str">
        <f t="shared" si="347"/>
        <v>幹事会幹事会：第10期第1拡大回</v>
      </c>
      <c r="W2174" s="51"/>
      <c r="X2174" s="88">
        <v>2164</v>
      </c>
      <c r="Y2174" s="65"/>
      <c r="Z2174" s="46"/>
    </row>
    <row r="2175" spans="1:26" ht="13.5" hidden="1" customHeight="1">
      <c r="A2175" s="29">
        <f t="shared" ca="1" si="349"/>
        <v>58</v>
      </c>
      <c r="B2175" s="32">
        <f t="shared" ca="1" si="350"/>
        <v>1989</v>
      </c>
      <c r="C2175" s="32">
        <f t="shared" ca="1" si="351"/>
        <v>3</v>
      </c>
      <c r="D2175" s="28">
        <v>20</v>
      </c>
      <c r="E2175" s="32">
        <f t="shared" ca="1" si="348"/>
        <v>936</v>
      </c>
      <c r="F2175" s="28" t="str">
        <f t="shared" si="353"/>
        <v>JHE編集委員会：1988年度第2回</v>
      </c>
      <c r="G2175" s="40"/>
      <c r="H2175" s="40" t="s">
        <v>7741</v>
      </c>
      <c r="I2175" s="115" t="str">
        <f t="shared" ca="1" si="346"/>
        <v>.</v>
      </c>
      <c r="J2175" s="40" t="s">
        <v>7111</v>
      </c>
      <c r="K2175" s="40" t="s">
        <v>1050</v>
      </c>
      <c r="L2175" s="40" t="s">
        <v>7772</v>
      </c>
      <c r="M2175" s="40"/>
      <c r="N2175" s="47"/>
      <c r="O2175" s="47">
        <v>1988</v>
      </c>
      <c r="P2175" s="47">
        <v>2</v>
      </c>
      <c r="Q2175" s="40"/>
      <c r="R2175" s="40"/>
      <c r="S2175" s="48"/>
      <c r="T2175" s="48"/>
      <c r="U2175" s="31">
        <f t="shared" ca="1" si="352"/>
        <v>917</v>
      </c>
      <c r="V2175" s="45" t="str">
        <f t="shared" si="347"/>
        <v>JHE編集委員会JHE編集委員会：1988年度第2回</v>
      </c>
      <c r="W2175" s="51"/>
      <c r="X2175" s="88">
        <v>2165</v>
      </c>
      <c r="Y2175" s="65"/>
      <c r="Z2175" s="46"/>
    </row>
    <row r="2176" spans="1:26" ht="13.5" hidden="1" customHeight="1">
      <c r="A2176" s="29">
        <f t="shared" ca="1" si="349"/>
        <v>58</v>
      </c>
      <c r="B2176" s="32">
        <f t="shared" ca="1" si="350"/>
        <v>1989</v>
      </c>
      <c r="C2176" s="32">
        <f t="shared" ca="1" si="351"/>
        <v>3</v>
      </c>
      <c r="D2176" s="28">
        <v>20</v>
      </c>
      <c r="E2176" s="32">
        <f t="shared" ca="1" si="348"/>
        <v>936</v>
      </c>
      <c r="F2176" s="40" t="s">
        <v>1289</v>
      </c>
      <c r="G2176" s="40"/>
      <c r="H2176" s="43"/>
      <c r="I2176" s="115" t="str">
        <f t="shared" ca="1" si="346"/>
        <v>.</v>
      </c>
      <c r="J2176" s="40" t="s">
        <v>7111</v>
      </c>
      <c r="K2176" s="40" t="s">
        <v>2762</v>
      </c>
      <c r="L2176" s="40" t="s">
        <v>2724</v>
      </c>
      <c r="M2176" s="40"/>
      <c r="N2176" s="47"/>
      <c r="O2176" s="47"/>
      <c r="P2176" s="47"/>
      <c r="Q2176" s="40"/>
      <c r="R2176" s="40"/>
      <c r="S2176" s="48"/>
      <c r="T2176" s="48"/>
      <c r="U2176" s="31">
        <f t="shared" ca="1" si="352"/>
        <v>917</v>
      </c>
      <c r="V2176" s="45" t="str">
        <f t="shared" si="347"/>
        <v>編集後記</v>
      </c>
      <c r="W2176" s="51"/>
      <c r="X2176" s="88">
        <v>2166</v>
      </c>
      <c r="Y2176" s="65"/>
      <c r="Z2176" s="46"/>
    </row>
    <row r="2177" spans="1:26" ht="13.5" hidden="1" customHeight="1">
      <c r="A2177" s="29" t="str">
        <f t="shared" ca="1" si="349"/>
        <v>59</v>
      </c>
      <c r="B2177" s="32">
        <f t="shared" ca="1" si="350"/>
        <v>1989</v>
      </c>
      <c r="C2177" s="32">
        <f t="shared" ca="1" si="351"/>
        <v>6</v>
      </c>
      <c r="D2177" s="28">
        <v>0</v>
      </c>
      <c r="E2177" s="32" t="str">
        <f t="shared" ca="1" si="348"/>
        <v>937</v>
      </c>
      <c r="F2177" s="28" t="str">
        <f ca="1">$W$11&amp;$A2177&amp;$W$12&amp;B2177&amp;$W$13&amp;TEXT($C2177,"00")&amp;$W$14&amp;TEXT($P2177,"00")&amp;IF(LEN(U2177)&gt;=1,$W$15&amp;$U2177&amp;$W$16,"")&amp;$W$17&amp;$H2177</f>
        <v>第59号1989年06/01[937]:環境の中を移動する人間と視覚情報／東地17</v>
      </c>
      <c r="G2177" s="40"/>
      <c r="H2177" s="43" t="s">
        <v>6889</v>
      </c>
      <c r="I2177" s="115" t="str">
        <f t="shared" ca="1" si="346"/>
        <v>.</v>
      </c>
      <c r="J2177" s="40" t="s">
        <v>1179</v>
      </c>
      <c r="K2177" s="40" t="s">
        <v>1656</v>
      </c>
      <c r="L2177" s="43"/>
      <c r="M2177" s="40"/>
      <c r="N2177" s="47">
        <v>1989</v>
      </c>
      <c r="O2177" s="47">
        <v>6</v>
      </c>
      <c r="P2177" s="47">
        <v>1</v>
      </c>
      <c r="Q2177" s="40" t="s">
        <v>539</v>
      </c>
      <c r="R2177" s="40"/>
      <c r="S2177" s="48"/>
      <c r="T2177" s="48"/>
      <c r="U2177" s="31" t="str">
        <f t="shared" ca="1" si="352"/>
        <v>937</v>
      </c>
      <c r="V2177" s="45" t="str">
        <f t="shared" ca="1" si="347"/>
        <v>環境の中を移動する人間と視覚情報／東地17第59号1989年06/01[937]:環境の中を移動する人間と視覚情報／東地17</v>
      </c>
      <c r="W2177" s="51"/>
      <c r="X2177" s="88">
        <v>2167</v>
      </c>
      <c r="Y2177" s="65"/>
      <c r="Z2177" s="46"/>
    </row>
    <row r="2178" spans="1:26" ht="13.5" hidden="1" customHeight="1">
      <c r="A2178" s="29" t="str">
        <f t="shared" ca="1" si="349"/>
        <v>59</v>
      </c>
      <c r="B2178" s="32">
        <f t="shared" ca="1" si="350"/>
        <v>1989</v>
      </c>
      <c r="C2178" s="32">
        <f t="shared" ca="1" si="351"/>
        <v>6</v>
      </c>
      <c r="D2178" s="28">
        <v>1</v>
      </c>
      <c r="E2178" s="32">
        <f t="shared" ca="1" si="348"/>
        <v>937</v>
      </c>
      <c r="F2178" s="40" t="s">
        <v>540</v>
      </c>
      <c r="G2178" s="40" t="s">
        <v>541</v>
      </c>
      <c r="H2178" s="43" t="s">
        <v>7188</v>
      </c>
      <c r="I2178" s="115" t="str">
        <f t="shared" ca="1" si="346"/>
        <v>.</v>
      </c>
      <c r="J2178" s="40" t="s">
        <v>7205</v>
      </c>
      <c r="K2178" s="40"/>
      <c r="L2178" s="43"/>
      <c r="M2178" s="40" t="s">
        <v>2303</v>
      </c>
      <c r="N2178" s="47"/>
      <c r="O2178" s="47"/>
      <c r="P2178" s="47"/>
      <c r="Q2178" s="40"/>
      <c r="R2178" s="40"/>
      <c r="S2178" s="48"/>
      <c r="T2178" s="48"/>
      <c r="U2178" s="31" t="str">
        <f t="shared" ca="1" si="352"/>
        <v>937</v>
      </c>
      <c r="V2178" s="45" t="str">
        <f t="shared" si="347"/>
        <v>感覚処理行動環境の中を移動する人間と視覚情報</v>
      </c>
      <c r="W2178" s="51"/>
      <c r="X2178" s="88">
        <v>2168</v>
      </c>
      <c r="Y2178" s="65"/>
      <c r="Z2178" s="46"/>
    </row>
    <row r="2179" spans="1:26" ht="13.5" hidden="1" customHeight="1">
      <c r="A2179" s="29" t="str">
        <f t="shared" ca="1" si="349"/>
        <v>59</v>
      </c>
      <c r="B2179" s="32">
        <f t="shared" ca="1" si="350"/>
        <v>1989</v>
      </c>
      <c r="C2179" s="32">
        <f t="shared" ca="1" si="351"/>
        <v>6</v>
      </c>
      <c r="D2179" s="28">
        <v>3</v>
      </c>
      <c r="E2179" s="32">
        <f t="shared" ca="1" si="348"/>
        <v>939</v>
      </c>
      <c r="F2179" s="40" t="s">
        <v>542</v>
      </c>
      <c r="G2179" s="40" t="s">
        <v>530</v>
      </c>
      <c r="H2179" s="43"/>
      <c r="I2179" s="115" t="str">
        <f t="shared" ca="1" si="346"/>
        <v>.</v>
      </c>
      <c r="J2179" s="40" t="s">
        <v>7205</v>
      </c>
      <c r="K2179" s="40"/>
      <c r="L2179" s="43"/>
      <c r="M2179" s="40" t="s">
        <v>2303</v>
      </c>
      <c r="N2179" s="47"/>
      <c r="O2179" s="47"/>
      <c r="P2179" s="47"/>
      <c r="Q2179" s="40"/>
      <c r="R2179" s="40"/>
      <c r="S2179" s="48"/>
      <c r="T2179" s="48"/>
      <c r="U2179" s="31" t="str">
        <f t="shared" ca="1" si="352"/>
        <v>937</v>
      </c>
      <c r="V2179" s="45" t="str">
        <f t="shared" si="347"/>
        <v>神経科学からみた情報処理雑考</v>
      </c>
      <c r="W2179" s="51"/>
      <c r="X2179" s="88">
        <v>2169</v>
      </c>
      <c r="Y2179" s="65"/>
      <c r="Z2179" s="46"/>
    </row>
    <row r="2180" spans="1:26" ht="13.5" hidden="1" customHeight="1">
      <c r="A2180" s="29" t="str">
        <f t="shared" ca="1" si="349"/>
        <v>59</v>
      </c>
      <c r="B2180" s="32">
        <f t="shared" ca="1" si="350"/>
        <v>1989</v>
      </c>
      <c r="C2180" s="32">
        <f t="shared" ca="1" si="351"/>
        <v>6</v>
      </c>
      <c r="D2180" s="28">
        <v>4</v>
      </c>
      <c r="E2180" s="32">
        <f t="shared" ca="1" si="348"/>
        <v>940</v>
      </c>
      <c r="F2180" s="40" t="s">
        <v>543</v>
      </c>
      <c r="G2180" s="40" t="s">
        <v>544</v>
      </c>
      <c r="H2180" s="43" t="s">
        <v>7189</v>
      </c>
      <c r="I2180" s="115" t="str">
        <f t="shared" ca="1" si="346"/>
        <v>.</v>
      </c>
      <c r="J2180" s="40" t="s">
        <v>7205</v>
      </c>
      <c r="K2180" s="40"/>
      <c r="L2180" s="43" t="s">
        <v>2008</v>
      </c>
      <c r="M2180" s="40"/>
      <c r="N2180" s="47"/>
      <c r="O2180" s="47"/>
      <c r="P2180" s="47"/>
      <c r="Q2180" s="40"/>
      <c r="R2180" s="40"/>
      <c r="S2180" s="48"/>
      <c r="T2180" s="48"/>
      <c r="U2180" s="31" t="str">
        <f t="shared" ca="1" si="352"/>
        <v>937</v>
      </c>
      <c r="V2180" s="45" t="str">
        <f t="shared" si="347"/>
        <v>生活民族文化パプアニューギニア人と働怠学</v>
      </c>
      <c r="W2180" s="51"/>
      <c r="X2180" s="88">
        <v>2170</v>
      </c>
      <c r="Y2180" s="65"/>
      <c r="Z2180" s="46"/>
    </row>
    <row r="2181" spans="1:26" ht="13.5" hidden="1" customHeight="1">
      <c r="A2181" s="29" t="str">
        <f t="shared" ca="1" si="349"/>
        <v>59</v>
      </c>
      <c r="B2181" s="32">
        <f t="shared" ca="1" si="350"/>
        <v>1989</v>
      </c>
      <c r="C2181" s="32">
        <f t="shared" ca="1" si="351"/>
        <v>6</v>
      </c>
      <c r="D2181" s="28">
        <v>5</v>
      </c>
      <c r="E2181" s="32">
        <f t="shared" ca="1" si="348"/>
        <v>941</v>
      </c>
      <c r="F2181" s="40" t="s">
        <v>545</v>
      </c>
      <c r="G2181" s="40" t="s">
        <v>2717</v>
      </c>
      <c r="H2181" s="43" t="s">
        <v>7183</v>
      </c>
      <c r="I2181" s="115" t="str">
        <f t="shared" ca="1" si="346"/>
        <v>.</v>
      </c>
      <c r="J2181" s="40" t="s">
        <v>7205</v>
      </c>
      <c r="K2181" s="40"/>
      <c r="L2181" s="43" t="s">
        <v>810</v>
      </c>
      <c r="M2181" s="40"/>
      <c r="N2181" s="47"/>
      <c r="O2181" s="47"/>
      <c r="P2181" s="47"/>
      <c r="Q2181" s="40"/>
      <c r="R2181" s="40"/>
      <c r="S2181" s="48"/>
      <c r="T2181" s="48"/>
      <c r="U2181" s="31" t="str">
        <f t="shared" ca="1" si="352"/>
        <v>937</v>
      </c>
      <c r="V2181" s="45" t="str">
        <f t="shared" si="347"/>
        <v>成長自己管理をめざした教育</v>
      </c>
      <c r="W2181" s="51"/>
      <c r="X2181" s="88">
        <v>2171</v>
      </c>
      <c r="Y2181" s="65"/>
      <c r="Z2181" s="46"/>
    </row>
    <row r="2182" spans="1:26" ht="13.5" hidden="1" customHeight="1">
      <c r="A2182" s="29" t="str">
        <f t="shared" ca="1" si="349"/>
        <v>59</v>
      </c>
      <c r="B2182" s="32">
        <f t="shared" ca="1" si="350"/>
        <v>1989</v>
      </c>
      <c r="C2182" s="32">
        <f t="shared" ca="1" si="351"/>
        <v>6</v>
      </c>
      <c r="D2182" s="28">
        <v>6</v>
      </c>
      <c r="E2182" s="32">
        <f t="shared" ca="1" si="348"/>
        <v>942</v>
      </c>
      <c r="F2182" s="40" t="s">
        <v>546</v>
      </c>
      <c r="G2182" s="40" t="s">
        <v>547</v>
      </c>
      <c r="H2182" s="43"/>
      <c r="I2182" s="115" t="str">
        <f t="shared" ca="1" si="346"/>
        <v>.</v>
      </c>
      <c r="J2182" s="40" t="s">
        <v>1700</v>
      </c>
      <c r="K2182" s="40" t="s">
        <v>1300</v>
      </c>
      <c r="L2182" s="43"/>
      <c r="M2182" s="40"/>
      <c r="N2182" s="47"/>
      <c r="O2182" s="47"/>
      <c r="P2182" s="47"/>
      <c r="Q2182" s="40"/>
      <c r="R2182" s="40"/>
      <c r="S2182" s="48"/>
      <c r="T2182" s="48"/>
      <c r="U2182" s="31" t="str">
        <f t="shared" ca="1" si="352"/>
        <v>937</v>
      </c>
      <c r="V2182" s="45" t="str">
        <f t="shared" si="347"/>
        <v>東京大学医学部保健学科人類生態学教室</v>
      </c>
      <c r="W2182" s="51"/>
      <c r="X2182" s="88">
        <v>2172</v>
      </c>
      <c r="Y2182" s="65"/>
      <c r="Z2182" s="46"/>
    </row>
    <row r="2183" spans="1:26" ht="13.5" hidden="1" customHeight="1">
      <c r="A2183" s="29" t="str">
        <f t="shared" ca="1" si="349"/>
        <v>59</v>
      </c>
      <c r="B2183" s="32">
        <f t="shared" ca="1" si="350"/>
        <v>1989</v>
      </c>
      <c r="C2183" s="32">
        <f t="shared" ca="1" si="351"/>
        <v>6</v>
      </c>
      <c r="D2183" s="28">
        <v>7</v>
      </c>
      <c r="E2183" s="32">
        <f t="shared" ca="1" si="348"/>
        <v>943</v>
      </c>
      <c r="F2183" s="28" t="str">
        <f>IF(RIGHT(L2183,1)=$W$24,"",M2183&amp;$W$25)&amp;J2183&amp;$W$22&amp;K2183&amp;IF(AND(LEN(N2183)&gt;0,LEN(N2183)&lt;4)," 第"&amp;N2183&amp;$W$21,N2183)&amp;$W$23&amp;O2183&amp;"/"&amp;P2183&amp;IF(RIGHT(L2183,1)=$W$24,"/"&amp;Q2183,"")&amp;"、"&amp;S2183&amp;"、"&amp;R2183&amp;IF(LEN(H2183)&gt;0,$W$27&amp;H2183,"")&amp;IF(RIGHT(L2183,1)=$W$24,"",$W$26)</f>
        <v>大会．東 第17回　1988/12/17、日本女子体育大学、東京都</v>
      </c>
      <c r="G2183" s="40" t="s">
        <v>1486</v>
      </c>
      <c r="H2183" s="41" t="s">
        <v>2820</v>
      </c>
      <c r="I2183" s="115" t="str">
        <f t="shared" ca="1" si="346"/>
        <v>.</v>
      </c>
      <c r="J2183" s="40" t="s">
        <v>252</v>
      </c>
      <c r="K2183" s="40" t="s">
        <v>1185</v>
      </c>
      <c r="L2183" s="40" t="s">
        <v>6942</v>
      </c>
      <c r="M2183" s="40" t="s">
        <v>2742</v>
      </c>
      <c r="N2183" s="47">
        <v>17</v>
      </c>
      <c r="O2183" s="47">
        <v>1988</v>
      </c>
      <c r="P2183" s="47">
        <v>12</v>
      </c>
      <c r="Q2183" s="40" t="s">
        <v>1275</v>
      </c>
      <c r="R2183" s="40" t="s">
        <v>804</v>
      </c>
      <c r="S2183" s="48" t="s">
        <v>549</v>
      </c>
      <c r="T2183" s="48"/>
      <c r="U2183" s="31" t="str">
        <f t="shared" ca="1" si="352"/>
        <v>937</v>
      </c>
      <c r="V2183" s="45" t="str">
        <f t="shared" si="347"/>
        <v>大会．東 第17回　1988/12/17、日本女子体育大学、東京都</v>
      </c>
      <c r="W2183" s="51"/>
      <c r="X2183" s="88">
        <v>2173</v>
      </c>
      <c r="Y2183" s="65"/>
      <c r="Z2183" s="46"/>
    </row>
    <row r="2184" spans="1:26" ht="13.5" hidden="1" customHeight="1">
      <c r="A2184" s="29" t="str">
        <f t="shared" ca="1" si="349"/>
        <v>59</v>
      </c>
      <c r="B2184" s="32">
        <f t="shared" ca="1" si="350"/>
        <v>1989</v>
      </c>
      <c r="C2184" s="32">
        <f t="shared" ca="1" si="351"/>
        <v>6</v>
      </c>
      <c r="D2184" s="28">
        <v>7</v>
      </c>
      <c r="E2184" s="32">
        <f t="shared" ca="1" si="348"/>
        <v>943</v>
      </c>
      <c r="F2184" s="28" t="str">
        <f>M2184&amp;"（"&amp;J2184&amp;$W$19&amp;K2184&amp;IF(LEN(N2184)&gt;0," 第"&amp;N2184&amp;$W$21,"")&amp;" "&amp;O2184&amp;"/"&amp;P2184&amp;$W$20&amp;S2184&amp;IF(LEN(H2184)&gt;0,$W$19&amp;H2184,"")&amp;"）"</f>
        <v>抄録（大会/東 第17回 1988/12、日本女子体育大学）</v>
      </c>
      <c r="G2184" s="40" t="s">
        <v>548</v>
      </c>
      <c r="H2184" s="43"/>
      <c r="I2184" s="115" t="str">
        <f t="shared" ca="1" si="346"/>
        <v>.</v>
      </c>
      <c r="J2184" s="40" t="s">
        <v>252</v>
      </c>
      <c r="K2184" s="40" t="s">
        <v>1185</v>
      </c>
      <c r="L2184" s="40" t="s">
        <v>6939</v>
      </c>
      <c r="M2184" s="40" t="s">
        <v>1486</v>
      </c>
      <c r="N2184" s="47">
        <v>17</v>
      </c>
      <c r="O2184" s="47">
        <v>1988</v>
      </c>
      <c r="P2184" s="47">
        <v>12</v>
      </c>
      <c r="Q2184" s="40" t="s">
        <v>1275</v>
      </c>
      <c r="R2184" s="40" t="s">
        <v>804</v>
      </c>
      <c r="S2184" s="48" t="s">
        <v>549</v>
      </c>
      <c r="T2184" s="48"/>
      <c r="U2184" s="31" t="str">
        <f t="shared" ca="1" si="352"/>
        <v>937</v>
      </c>
      <c r="V2184" s="45" t="str">
        <f t="shared" si="347"/>
        <v>抄録（大会/東 第17回 1988/12、日本女子体育大学）</v>
      </c>
      <c r="W2184" s="51"/>
      <c r="X2184" s="88">
        <v>2174</v>
      </c>
      <c r="Y2184" s="65"/>
      <c r="Z2184" s="46"/>
    </row>
    <row r="2185" spans="1:26" s="13" customFormat="1" ht="13.5" hidden="1" customHeight="1">
      <c r="A2185" s="18">
        <v>59</v>
      </c>
      <c r="B2185" s="15">
        <v>1989</v>
      </c>
      <c r="C2185" s="15">
        <v>6</v>
      </c>
      <c r="D2185" s="18">
        <v>7</v>
      </c>
      <c r="E2185" s="15">
        <v>943</v>
      </c>
      <c r="F2185" s="19" t="s">
        <v>4483</v>
      </c>
      <c r="G2185" s="16" t="s">
        <v>4484</v>
      </c>
      <c r="H2185" s="17"/>
      <c r="I2185" s="115" t="str">
        <f t="shared" ca="1" si="346"/>
        <v>.</v>
      </c>
      <c r="J2185" s="16" t="s">
        <v>2856</v>
      </c>
      <c r="K2185" s="16" t="s">
        <v>1185</v>
      </c>
      <c r="L2185" s="16" t="s">
        <v>2857</v>
      </c>
      <c r="M2185" s="16" t="s">
        <v>183</v>
      </c>
      <c r="N2185" s="15">
        <v>17</v>
      </c>
      <c r="O2185" s="15">
        <v>1988</v>
      </c>
      <c r="P2185" s="15">
        <v>12</v>
      </c>
      <c r="Q2185" s="18" t="s">
        <v>1275</v>
      </c>
      <c r="R2185" s="18" t="s">
        <v>804</v>
      </c>
      <c r="S2185" s="54" t="s">
        <v>549</v>
      </c>
      <c r="T2185" s="54"/>
      <c r="U2185" s="69">
        <v>937</v>
      </c>
      <c r="V2185" s="45" t="str">
        <f t="shared" si="347"/>
        <v>フェンシング競技における体格・体力について</v>
      </c>
      <c r="W2185" s="70"/>
      <c r="X2185" s="88">
        <v>2175</v>
      </c>
      <c r="Y2185" s="66"/>
      <c r="Z2185" s="16"/>
    </row>
    <row r="2186" spans="1:26" s="13" customFormat="1" ht="13.5" hidden="1" customHeight="1">
      <c r="A2186" s="18">
        <v>59</v>
      </c>
      <c r="B2186" s="15">
        <v>1989</v>
      </c>
      <c r="C2186" s="15">
        <v>6</v>
      </c>
      <c r="D2186" s="18">
        <v>7</v>
      </c>
      <c r="E2186" s="15">
        <v>943</v>
      </c>
      <c r="F2186" s="19" t="s">
        <v>4485</v>
      </c>
      <c r="G2186" s="16" t="s">
        <v>4486</v>
      </c>
      <c r="H2186" s="17"/>
      <c r="I2186" s="115" t="str">
        <f t="shared" ca="1" si="346"/>
        <v>.</v>
      </c>
      <c r="J2186" s="16" t="s">
        <v>2856</v>
      </c>
      <c r="K2186" s="16" t="s">
        <v>1185</v>
      </c>
      <c r="L2186" s="16" t="s">
        <v>2857</v>
      </c>
      <c r="M2186" s="16" t="s">
        <v>183</v>
      </c>
      <c r="N2186" s="15">
        <v>17</v>
      </c>
      <c r="O2186" s="15">
        <v>1988</v>
      </c>
      <c r="P2186" s="15">
        <v>12</v>
      </c>
      <c r="Q2186" s="18" t="s">
        <v>1275</v>
      </c>
      <c r="R2186" s="18" t="s">
        <v>804</v>
      </c>
      <c r="S2186" s="54" t="s">
        <v>549</v>
      </c>
      <c r="T2186" s="54"/>
      <c r="U2186" s="69">
        <v>937</v>
      </c>
      <c r="V2186" s="45" t="str">
        <f t="shared" si="347"/>
        <v>歩行における足の動態と足底筋活動の関係</v>
      </c>
      <c r="W2186" s="70"/>
      <c r="X2186" s="88">
        <v>2176</v>
      </c>
      <c r="Y2186" s="66"/>
      <c r="Z2186" s="16"/>
    </row>
    <row r="2187" spans="1:26" s="13" customFormat="1" ht="13.5" hidden="1" customHeight="1">
      <c r="A2187" s="18">
        <v>59</v>
      </c>
      <c r="B2187" s="15">
        <v>1989</v>
      </c>
      <c r="C2187" s="15">
        <v>6</v>
      </c>
      <c r="D2187" s="18">
        <v>7</v>
      </c>
      <c r="E2187" s="15">
        <v>943</v>
      </c>
      <c r="F2187" s="19" t="s">
        <v>4487</v>
      </c>
      <c r="G2187" s="16" t="s">
        <v>4488</v>
      </c>
      <c r="H2187" s="17"/>
      <c r="I2187" s="115" t="str">
        <f t="shared" ca="1" si="346"/>
        <v>.</v>
      </c>
      <c r="J2187" s="16" t="s">
        <v>2856</v>
      </c>
      <c r="K2187" s="16" t="s">
        <v>1185</v>
      </c>
      <c r="L2187" s="16" t="s">
        <v>2857</v>
      </c>
      <c r="M2187" s="16" t="s">
        <v>183</v>
      </c>
      <c r="N2187" s="15">
        <v>17</v>
      </c>
      <c r="O2187" s="15">
        <v>1988</v>
      </c>
      <c r="P2187" s="15">
        <v>12</v>
      </c>
      <c r="Q2187" s="18" t="s">
        <v>1275</v>
      </c>
      <c r="R2187" s="18" t="s">
        <v>804</v>
      </c>
      <c r="S2187" s="54" t="s">
        <v>549</v>
      </c>
      <c r="T2187" s="54"/>
      <c r="U2187" s="69">
        <v>937</v>
      </c>
      <c r="V2187" s="45" t="str">
        <f t="shared" si="347"/>
        <v>開眼時と遮眼時におけるヒトの歩行分析</v>
      </c>
      <c r="W2187" s="70"/>
      <c r="X2187" s="88">
        <v>2177</v>
      </c>
      <c r="Y2187" s="66"/>
      <c r="Z2187" s="16"/>
    </row>
    <row r="2188" spans="1:26" s="13" customFormat="1" ht="13.5" hidden="1" customHeight="1">
      <c r="A2188" s="18">
        <v>59</v>
      </c>
      <c r="B2188" s="15">
        <v>1989</v>
      </c>
      <c r="C2188" s="15">
        <v>6</v>
      </c>
      <c r="D2188" s="18">
        <v>8</v>
      </c>
      <c r="E2188" s="15">
        <v>944</v>
      </c>
      <c r="F2188" s="19" t="s">
        <v>4489</v>
      </c>
      <c r="G2188" s="16" t="s">
        <v>4490</v>
      </c>
      <c r="H2188" s="17"/>
      <c r="I2188" s="115" t="str">
        <f t="shared" ref="I2188:I2251" ca="1" si="354">IF(OR($S$1,IF($N$2,OFFSET($O$2,0,ISERROR(FIND($F$2,OFFSET($G2188,0,$T$2)))+$S$2),0)+IF($N$3,OFFSET($O$3,0,ISERROR(FIND($F$3,OFFSET($G2188,0,$T$3)))+$S$3),0)+IF($N$4,OFFSET($O$4,0,ISERROR(FIND($F$4,OFFSET($G2188,0,$T$4)))+$S$4),0)+IF($N$5,OFFSET($O$5,0,ISERROR(FIND($F$5,OFFSET($G2188,0,$T$5)))+$S$5),0)+IF($N$6,OFFSET($O$6,0,ISERROR(FIND($F$6,OFFSET($G2188,0,$T$6)))+$S$6),0)+IF($N$7,OFFSET($O$7,0,ISERROR(FIND($F$7,OFFSET($G2188,0,$T$7)))+$S$7),0)+IF($N$8,OFFSET($O$8,0,ISERROR(FIND($F$8,OFFSET($G2188,0,$T$8)))+$S$8),0)&gt;$Y$1),$W$28,$W$29)</f>
        <v>.</v>
      </c>
      <c r="J2188" s="16" t="s">
        <v>2856</v>
      </c>
      <c r="K2188" s="16" t="s">
        <v>1185</v>
      </c>
      <c r="L2188" s="16" t="s">
        <v>2857</v>
      </c>
      <c r="M2188" s="16" t="s">
        <v>183</v>
      </c>
      <c r="N2188" s="15">
        <v>17</v>
      </c>
      <c r="O2188" s="15">
        <v>1988</v>
      </c>
      <c r="P2188" s="15">
        <v>12</v>
      </c>
      <c r="Q2188" s="18" t="s">
        <v>1275</v>
      </c>
      <c r="R2188" s="18" t="s">
        <v>804</v>
      </c>
      <c r="S2188" s="54" t="s">
        <v>549</v>
      </c>
      <c r="T2188" s="54"/>
      <c r="U2188" s="69">
        <v>937</v>
      </c>
      <c r="V2188" s="45" t="str">
        <f t="shared" si="347"/>
        <v>運動と関連した頚部電位およびＥｒｂ点電位の表皮上記録</v>
      </c>
      <c r="W2188" s="70"/>
      <c r="X2188" s="88">
        <v>2178</v>
      </c>
      <c r="Y2188" s="66"/>
      <c r="Z2188" s="16"/>
    </row>
    <row r="2189" spans="1:26" s="13" customFormat="1" ht="13.5" hidden="1" customHeight="1">
      <c r="A2189" s="18">
        <v>59</v>
      </c>
      <c r="B2189" s="15">
        <v>1989</v>
      </c>
      <c r="C2189" s="15">
        <v>6</v>
      </c>
      <c r="D2189" s="18">
        <v>8</v>
      </c>
      <c r="E2189" s="15">
        <v>944</v>
      </c>
      <c r="F2189" s="19" t="s">
        <v>4491</v>
      </c>
      <c r="G2189" s="16" t="s">
        <v>4492</v>
      </c>
      <c r="H2189" s="17"/>
      <c r="I2189" s="115" t="str">
        <f t="shared" ca="1" si="354"/>
        <v>.</v>
      </c>
      <c r="J2189" s="16" t="s">
        <v>2856</v>
      </c>
      <c r="K2189" s="16" t="s">
        <v>1185</v>
      </c>
      <c r="L2189" s="16" t="s">
        <v>2857</v>
      </c>
      <c r="M2189" s="16" t="s">
        <v>183</v>
      </c>
      <c r="N2189" s="15">
        <v>17</v>
      </c>
      <c r="O2189" s="15">
        <v>1988</v>
      </c>
      <c r="P2189" s="15">
        <v>12</v>
      </c>
      <c r="Q2189" s="18" t="s">
        <v>1275</v>
      </c>
      <c r="R2189" s="18" t="s">
        <v>804</v>
      </c>
      <c r="S2189" s="54" t="s">
        <v>549</v>
      </c>
      <c r="T2189" s="54"/>
      <c r="U2189" s="69">
        <v>937</v>
      </c>
      <c r="V2189" s="45" t="str">
        <f t="shared" si="347"/>
        <v>女子大学生の生活行動と体力について</v>
      </c>
      <c r="W2189" s="70"/>
      <c r="X2189" s="88">
        <v>2179</v>
      </c>
      <c r="Y2189" s="66"/>
      <c r="Z2189" s="16"/>
    </row>
    <row r="2190" spans="1:26" s="13" customFormat="1" ht="13.5" hidden="1" customHeight="1">
      <c r="A2190" s="18">
        <v>59</v>
      </c>
      <c r="B2190" s="15">
        <v>1989</v>
      </c>
      <c r="C2190" s="15">
        <v>6</v>
      </c>
      <c r="D2190" s="18">
        <v>8</v>
      </c>
      <c r="E2190" s="15">
        <v>944</v>
      </c>
      <c r="F2190" s="19" t="s">
        <v>4493</v>
      </c>
      <c r="G2190" s="16" t="s">
        <v>4494</v>
      </c>
      <c r="H2190" s="17"/>
      <c r="I2190" s="115" t="str">
        <f t="shared" ca="1" si="354"/>
        <v>.</v>
      </c>
      <c r="J2190" s="16" t="s">
        <v>2856</v>
      </c>
      <c r="K2190" s="16" t="s">
        <v>1185</v>
      </c>
      <c r="L2190" s="16" t="s">
        <v>2857</v>
      </c>
      <c r="M2190" s="16" t="s">
        <v>183</v>
      </c>
      <c r="N2190" s="15">
        <v>17</v>
      </c>
      <c r="O2190" s="15">
        <v>1988</v>
      </c>
      <c r="P2190" s="15">
        <v>12</v>
      </c>
      <c r="Q2190" s="18" t="s">
        <v>1275</v>
      </c>
      <c r="R2190" s="18" t="s">
        <v>804</v>
      </c>
      <c r="S2190" s="54" t="s">
        <v>549</v>
      </c>
      <c r="T2190" s="54"/>
      <c r="U2190" s="69">
        <v>937</v>
      </c>
      <c r="V2190" s="45" t="str">
        <f t="shared" si="347"/>
        <v>ナースの｢忙しさ｣と行動</v>
      </c>
      <c r="W2190" s="70"/>
      <c r="X2190" s="88">
        <v>2180</v>
      </c>
      <c r="Y2190" s="66"/>
      <c r="Z2190" s="16"/>
    </row>
    <row r="2191" spans="1:26" s="13" customFormat="1" ht="13.5" hidden="1" customHeight="1">
      <c r="A2191" s="18">
        <v>59</v>
      </c>
      <c r="B2191" s="15">
        <v>1989</v>
      </c>
      <c r="C2191" s="15">
        <v>6</v>
      </c>
      <c r="D2191" s="18">
        <v>9</v>
      </c>
      <c r="E2191" s="15">
        <v>945</v>
      </c>
      <c r="F2191" s="19" t="s">
        <v>4495</v>
      </c>
      <c r="G2191" s="16" t="s">
        <v>4496</v>
      </c>
      <c r="H2191" s="17"/>
      <c r="I2191" s="115" t="str">
        <f t="shared" ca="1" si="354"/>
        <v>.</v>
      </c>
      <c r="J2191" s="16" t="s">
        <v>2856</v>
      </c>
      <c r="K2191" s="16" t="s">
        <v>1185</v>
      </c>
      <c r="L2191" s="16" t="s">
        <v>2857</v>
      </c>
      <c r="M2191" s="16" t="s">
        <v>183</v>
      </c>
      <c r="N2191" s="15">
        <v>17</v>
      </c>
      <c r="O2191" s="15">
        <v>1988</v>
      </c>
      <c r="P2191" s="15">
        <v>12</v>
      </c>
      <c r="Q2191" s="18" t="s">
        <v>1275</v>
      </c>
      <c r="R2191" s="18" t="s">
        <v>804</v>
      </c>
      <c r="S2191" s="54" t="s">
        <v>549</v>
      </c>
      <c r="T2191" s="54"/>
      <c r="U2191" s="69">
        <v>937</v>
      </c>
      <c r="V2191" s="45" t="str">
        <f t="shared" si="347"/>
        <v>マウス操作における最適Ｃ／Ｄ比の検討</v>
      </c>
      <c r="W2191" s="70"/>
      <c r="X2191" s="88">
        <v>2181</v>
      </c>
      <c r="Y2191" s="66"/>
      <c r="Z2191" s="16"/>
    </row>
    <row r="2192" spans="1:26" s="13" customFormat="1" ht="13.5" hidden="1" customHeight="1">
      <c r="A2192" s="18">
        <v>59</v>
      </c>
      <c r="B2192" s="15">
        <v>1989</v>
      </c>
      <c r="C2192" s="15">
        <v>6</v>
      </c>
      <c r="D2192" s="18">
        <v>9</v>
      </c>
      <c r="E2192" s="15">
        <v>945</v>
      </c>
      <c r="F2192" s="19" t="s">
        <v>4497</v>
      </c>
      <c r="G2192" s="16" t="s">
        <v>4498</v>
      </c>
      <c r="H2192" s="17"/>
      <c r="I2192" s="115" t="str">
        <f t="shared" ca="1" si="354"/>
        <v>.</v>
      </c>
      <c r="J2192" s="16" t="s">
        <v>2856</v>
      </c>
      <c r="K2192" s="16" t="s">
        <v>1185</v>
      </c>
      <c r="L2192" s="16" t="s">
        <v>2857</v>
      </c>
      <c r="M2192" s="16" t="s">
        <v>183</v>
      </c>
      <c r="N2192" s="15">
        <v>17</v>
      </c>
      <c r="O2192" s="15">
        <v>1988</v>
      </c>
      <c r="P2192" s="15">
        <v>12</v>
      </c>
      <c r="Q2192" s="18" t="s">
        <v>1275</v>
      </c>
      <c r="R2192" s="18" t="s">
        <v>804</v>
      </c>
      <c r="S2192" s="54" t="s">
        <v>549</v>
      </c>
      <c r="T2192" s="54"/>
      <c r="U2192" s="69">
        <v>937</v>
      </c>
      <c r="V2192" s="45" t="str">
        <f t="shared" si="347"/>
        <v>高齢者の出し得る力と姿勢との関係について−建具・金物の操作</v>
      </c>
      <c r="W2192" s="70"/>
      <c r="X2192" s="88">
        <v>2182</v>
      </c>
      <c r="Y2192" s="66"/>
      <c r="Z2192" s="16"/>
    </row>
    <row r="2193" spans="1:26" s="13" customFormat="1" ht="13.5" hidden="1" customHeight="1">
      <c r="A2193" s="18">
        <v>59</v>
      </c>
      <c r="B2193" s="15">
        <v>1989</v>
      </c>
      <c r="C2193" s="15">
        <v>6</v>
      </c>
      <c r="D2193" s="18">
        <v>10</v>
      </c>
      <c r="E2193" s="15">
        <v>946</v>
      </c>
      <c r="F2193" s="19" t="s">
        <v>4499</v>
      </c>
      <c r="G2193" s="16" t="s">
        <v>4500</v>
      </c>
      <c r="H2193" s="17"/>
      <c r="I2193" s="115" t="str">
        <f t="shared" ca="1" si="354"/>
        <v>.</v>
      </c>
      <c r="J2193" s="16" t="s">
        <v>2856</v>
      </c>
      <c r="K2193" s="16" t="s">
        <v>1185</v>
      </c>
      <c r="L2193" s="16" t="s">
        <v>2857</v>
      </c>
      <c r="M2193" s="16" t="s">
        <v>183</v>
      </c>
      <c r="N2193" s="15">
        <v>17</v>
      </c>
      <c r="O2193" s="15">
        <v>1988</v>
      </c>
      <c r="P2193" s="15">
        <v>12</v>
      </c>
      <c r="Q2193" s="18" t="s">
        <v>1275</v>
      </c>
      <c r="R2193" s="18" t="s">
        <v>804</v>
      </c>
      <c r="S2193" s="54" t="s">
        <v>549</v>
      </c>
      <c r="T2193" s="54"/>
      <c r="U2193" s="69">
        <v>937</v>
      </c>
      <c r="V2193" s="45" t="str">
        <f t="shared" si="347"/>
        <v>若年者と老年者の夜間睡眠中の尿中エピネフリンのレベル</v>
      </c>
      <c r="W2193" s="70"/>
      <c r="X2193" s="88">
        <v>2183</v>
      </c>
      <c r="Y2193" s="66"/>
      <c r="Z2193" s="16"/>
    </row>
    <row r="2194" spans="1:26" s="13" customFormat="1" ht="13.5" hidden="1" customHeight="1">
      <c r="A2194" s="18">
        <v>59</v>
      </c>
      <c r="B2194" s="15">
        <v>1989</v>
      </c>
      <c r="C2194" s="15">
        <v>6</v>
      </c>
      <c r="D2194" s="18">
        <v>10</v>
      </c>
      <c r="E2194" s="15">
        <v>946</v>
      </c>
      <c r="F2194" s="19" t="s">
        <v>4501</v>
      </c>
      <c r="G2194" s="16" t="s">
        <v>4502</v>
      </c>
      <c r="H2194" s="17"/>
      <c r="I2194" s="115" t="str">
        <f t="shared" ca="1" si="354"/>
        <v>.</v>
      </c>
      <c r="J2194" s="16" t="s">
        <v>2856</v>
      </c>
      <c r="K2194" s="16" t="s">
        <v>1185</v>
      </c>
      <c r="L2194" s="16" t="s">
        <v>2857</v>
      </c>
      <c r="M2194" s="16" t="s">
        <v>183</v>
      </c>
      <c r="N2194" s="15">
        <v>17</v>
      </c>
      <c r="O2194" s="15">
        <v>1988</v>
      </c>
      <c r="P2194" s="15">
        <v>12</v>
      </c>
      <c r="Q2194" s="18" t="s">
        <v>1275</v>
      </c>
      <c r="R2194" s="18" t="s">
        <v>804</v>
      </c>
      <c r="S2194" s="54" t="s">
        <v>549</v>
      </c>
      <c r="T2194" s="54"/>
      <c r="U2194" s="69">
        <v>937</v>
      </c>
      <c r="V2194" s="45" t="str">
        <f t="shared" si="347"/>
        <v>在宅ねたきり老人の介護負担</v>
      </c>
      <c r="W2194" s="70"/>
      <c r="X2194" s="88">
        <v>2184</v>
      </c>
      <c r="Y2194" s="66"/>
      <c r="Z2194" s="16"/>
    </row>
    <row r="2195" spans="1:26" s="13" customFormat="1" ht="13.5" hidden="1" customHeight="1">
      <c r="A2195" s="18">
        <v>59</v>
      </c>
      <c r="B2195" s="15">
        <v>1989</v>
      </c>
      <c r="C2195" s="15">
        <v>6</v>
      </c>
      <c r="D2195" s="18">
        <v>10</v>
      </c>
      <c r="E2195" s="15">
        <v>946</v>
      </c>
      <c r="F2195" s="19" t="s">
        <v>4503</v>
      </c>
      <c r="G2195" s="16" t="s">
        <v>4504</v>
      </c>
      <c r="H2195" s="17"/>
      <c r="I2195" s="115" t="str">
        <f t="shared" ca="1" si="354"/>
        <v>.</v>
      </c>
      <c r="J2195" s="16" t="s">
        <v>2856</v>
      </c>
      <c r="K2195" s="16" t="s">
        <v>1185</v>
      </c>
      <c r="L2195" s="16" t="s">
        <v>2857</v>
      </c>
      <c r="M2195" s="16" t="s">
        <v>183</v>
      </c>
      <c r="N2195" s="15">
        <v>17</v>
      </c>
      <c r="O2195" s="15">
        <v>1988</v>
      </c>
      <c r="P2195" s="15">
        <v>12</v>
      </c>
      <c r="Q2195" s="18" t="s">
        <v>1275</v>
      </c>
      <c r="R2195" s="18" t="s">
        <v>804</v>
      </c>
      <c r="S2195" s="54" t="s">
        <v>549</v>
      </c>
      <c r="T2195" s="54"/>
      <c r="U2195" s="69">
        <v>937</v>
      </c>
      <c r="V2195" s="45" t="str">
        <f t="shared" si="347"/>
        <v>老人養護施設における介護職員の勤務と労働負担</v>
      </c>
      <c r="W2195" s="70"/>
      <c r="X2195" s="88">
        <v>2185</v>
      </c>
      <c r="Y2195" s="66"/>
      <c r="Z2195" s="16"/>
    </row>
    <row r="2196" spans="1:26" s="13" customFormat="1" ht="13.5" hidden="1" customHeight="1">
      <c r="A2196" s="18">
        <v>59</v>
      </c>
      <c r="B2196" s="15">
        <v>1989</v>
      </c>
      <c r="C2196" s="15">
        <v>6</v>
      </c>
      <c r="D2196" s="18">
        <v>11</v>
      </c>
      <c r="E2196" s="15">
        <v>947</v>
      </c>
      <c r="F2196" s="19" t="s">
        <v>4505</v>
      </c>
      <c r="G2196" s="16" t="s">
        <v>4506</v>
      </c>
      <c r="H2196" s="17"/>
      <c r="I2196" s="115" t="str">
        <f t="shared" ca="1" si="354"/>
        <v>.</v>
      </c>
      <c r="J2196" s="16" t="s">
        <v>2856</v>
      </c>
      <c r="K2196" s="16" t="s">
        <v>1185</v>
      </c>
      <c r="L2196" s="16" t="s">
        <v>2857</v>
      </c>
      <c r="M2196" s="16" t="s">
        <v>183</v>
      </c>
      <c r="N2196" s="15">
        <v>17</v>
      </c>
      <c r="O2196" s="15">
        <v>1988</v>
      </c>
      <c r="P2196" s="15">
        <v>12</v>
      </c>
      <c r="Q2196" s="18" t="s">
        <v>1275</v>
      </c>
      <c r="R2196" s="18" t="s">
        <v>804</v>
      </c>
      <c r="S2196" s="54" t="s">
        <v>549</v>
      </c>
      <c r="T2196" s="54"/>
      <c r="U2196" s="69">
        <v>937</v>
      </c>
      <c r="V2196" s="45" t="str">
        <f t="shared" ref="V2196:V2258" si="355">$H2196&amp;$F2196</f>
        <v>創造的生産性と栄養−ビタミンＢ12摂取とクレペリンテスト</v>
      </c>
      <c r="W2196" s="70"/>
      <c r="X2196" s="88">
        <v>2186</v>
      </c>
      <c r="Y2196" s="66"/>
      <c r="Z2196" s="16"/>
    </row>
    <row r="2197" spans="1:26" s="13" customFormat="1" ht="13.5" hidden="1" customHeight="1">
      <c r="A2197" s="18">
        <v>59</v>
      </c>
      <c r="B2197" s="15">
        <v>1989</v>
      </c>
      <c r="C2197" s="15">
        <v>6</v>
      </c>
      <c r="D2197" s="18">
        <v>11</v>
      </c>
      <c r="E2197" s="15">
        <v>947</v>
      </c>
      <c r="F2197" s="19" t="s">
        <v>4507</v>
      </c>
      <c r="G2197" s="16" t="s">
        <v>3730</v>
      </c>
      <c r="H2197" s="17"/>
      <c r="I2197" s="115" t="str">
        <f t="shared" ca="1" si="354"/>
        <v>.</v>
      </c>
      <c r="J2197" s="16" t="s">
        <v>2856</v>
      </c>
      <c r="K2197" s="16" t="s">
        <v>1185</v>
      </c>
      <c r="L2197" s="16" t="s">
        <v>2857</v>
      </c>
      <c r="M2197" s="16" t="s">
        <v>183</v>
      </c>
      <c r="N2197" s="15">
        <v>17</v>
      </c>
      <c r="O2197" s="15">
        <v>1988</v>
      </c>
      <c r="P2197" s="15">
        <v>12</v>
      </c>
      <c r="Q2197" s="18" t="s">
        <v>1275</v>
      </c>
      <c r="R2197" s="18" t="s">
        <v>804</v>
      </c>
      <c r="S2197" s="54" t="s">
        <v>549</v>
      </c>
      <c r="T2197" s="54"/>
      <c r="U2197" s="69">
        <v>937</v>
      </c>
      <c r="V2197" s="45" t="str">
        <f t="shared" si="355"/>
        <v>南極越冬小集団をサンプルにして，一つの働態学論提案</v>
      </c>
      <c r="W2197" s="70"/>
      <c r="X2197" s="88">
        <v>2187</v>
      </c>
      <c r="Y2197" s="66"/>
      <c r="Z2197" s="16"/>
    </row>
    <row r="2198" spans="1:26" ht="13.5" hidden="1" customHeight="1">
      <c r="A2198" s="29">
        <f t="shared" ref="A2198:A2208" ca="1" si="356">IF(LEN($J2198)&gt;0,IF($J2198="●",K2198,OFFSET(A2198,IF(LEN(OFFSET(A2198,-1,0))&gt;=1,-1,-2),0)),"")</f>
        <v>59</v>
      </c>
      <c r="B2198" s="32">
        <f t="shared" ref="B2198:B2208" ca="1" si="357">IF(LEN($J2198)&gt;0,IF($J2198="●",N2198,OFFSET(B2198,IF(LEN(OFFSET(B2198,-1,0))&gt;=1,-1,-2),0)),"")</f>
        <v>1989</v>
      </c>
      <c r="C2198" s="32">
        <f t="shared" ref="C2198:C2208" ca="1" si="358">IF(LEN($J2198)&gt;0,IF($J2198="●",O2198,OFFSET(C2198,IF(LEN(OFFSET(C2198,-1,0))&gt;=1,-1,-2),0)),"")</f>
        <v>6</v>
      </c>
      <c r="D2198" s="28">
        <v>11</v>
      </c>
      <c r="E2198" s="32">
        <f t="shared" ref="E2198:E2208" ca="1" si="359">IF(LEN($J2198)&gt;0,IF($J2198="●",U2198,IF(LEN(D2198)&gt;0,U2198+D2198-1,"")),"")</f>
        <v>947</v>
      </c>
      <c r="F2198" s="40" t="s">
        <v>1372</v>
      </c>
      <c r="G2198" s="40"/>
      <c r="H2198" s="43"/>
      <c r="I2198" s="115" t="str">
        <f t="shared" ca="1" si="354"/>
        <v>.</v>
      </c>
      <c r="J2198" s="40" t="s">
        <v>1700</v>
      </c>
      <c r="K2198" s="40" t="s">
        <v>1372</v>
      </c>
      <c r="L2198" s="43"/>
      <c r="M2198" s="40"/>
      <c r="N2198" s="47"/>
      <c r="O2198" s="47"/>
      <c r="P2198" s="47"/>
      <c r="Q2198" s="40"/>
      <c r="R2198" s="40"/>
      <c r="S2198" s="48"/>
      <c r="T2198" s="48"/>
      <c r="U2198" s="31">
        <f t="shared" ref="U2198:U2208" ca="1" si="360">IF(LEN($J2198)&gt;0,IF($J2198="●",Q2198,OFFSET(U2198,IF(LEN(OFFSET(U2198,-1,0))&gt;=1,-1,-2),0)),"")</f>
        <v>937</v>
      </c>
      <c r="V2198" s="45" t="str">
        <f t="shared" si="355"/>
        <v>働態ミニ情報</v>
      </c>
      <c r="W2198" s="51"/>
      <c r="X2198" s="88">
        <v>2188</v>
      </c>
      <c r="Y2198" s="65"/>
      <c r="Z2198" s="46"/>
    </row>
    <row r="2199" spans="1:26" ht="13.5" hidden="1" customHeight="1">
      <c r="A2199" s="29">
        <f t="shared" ca="1" si="356"/>
        <v>59</v>
      </c>
      <c r="B2199" s="32">
        <f t="shared" ca="1" si="357"/>
        <v>1989</v>
      </c>
      <c r="C2199" s="32">
        <f t="shared" ca="1" si="358"/>
        <v>6</v>
      </c>
      <c r="D2199" s="28">
        <v>12</v>
      </c>
      <c r="E2199" s="32">
        <f t="shared" ca="1" si="359"/>
        <v>948</v>
      </c>
      <c r="F2199" s="28" t="str">
        <f t="shared" ref="F2199:F2200" si="361">H2199&amp;IF(LEN(O2199)&gt;0,$W$18&amp;IF(LEN(O2199)&gt;3,O2199&amp;"年度","第"&amp;O2199&amp;IF(LEN(P2199)&gt;0,"期","回"))&amp;IF(LEN(P2199)&gt;0,"第"&amp;P2199&amp;"回",""),"")</f>
        <v>幹事会：第10期第2回</v>
      </c>
      <c r="G2199" s="40"/>
      <c r="H2199" s="40" t="s">
        <v>7101</v>
      </c>
      <c r="I2199" s="115" t="str">
        <f t="shared" ca="1" si="354"/>
        <v>.</v>
      </c>
      <c r="J2199" s="40" t="s">
        <v>7111</v>
      </c>
      <c r="K2199" s="40" t="s">
        <v>1050</v>
      </c>
      <c r="L2199" s="40" t="s">
        <v>7103</v>
      </c>
      <c r="M2199" s="40"/>
      <c r="N2199" s="47"/>
      <c r="O2199" s="47">
        <v>10</v>
      </c>
      <c r="P2199" s="47">
        <v>2</v>
      </c>
      <c r="Q2199" s="40"/>
      <c r="R2199" s="40"/>
      <c r="S2199" s="48"/>
      <c r="T2199" s="48"/>
      <c r="U2199" s="31">
        <f t="shared" ca="1" si="360"/>
        <v>937</v>
      </c>
      <c r="V2199" s="45" t="str">
        <f t="shared" si="355"/>
        <v>幹事会幹事会：第10期第2回</v>
      </c>
      <c r="W2199" s="51"/>
      <c r="X2199" s="88">
        <v>2189</v>
      </c>
      <c r="Y2199" s="65"/>
      <c r="Z2199" s="46"/>
    </row>
    <row r="2200" spans="1:26" ht="13.5" hidden="1" customHeight="1">
      <c r="A2200" s="29">
        <f t="shared" ca="1" si="356"/>
        <v>59</v>
      </c>
      <c r="B2200" s="32">
        <f t="shared" ca="1" si="357"/>
        <v>1989</v>
      </c>
      <c r="C2200" s="32">
        <f t="shared" ca="1" si="358"/>
        <v>6</v>
      </c>
      <c r="D2200" s="28">
        <v>12</v>
      </c>
      <c r="E2200" s="32">
        <f t="shared" ca="1" si="359"/>
        <v>948</v>
      </c>
      <c r="F2200" s="28" t="str">
        <f t="shared" si="361"/>
        <v>JHE編集委員会：1989年度第1回</v>
      </c>
      <c r="G2200" s="40"/>
      <c r="H2200" s="40" t="s">
        <v>7741</v>
      </c>
      <c r="I2200" s="115" t="str">
        <f t="shared" ca="1" si="354"/>
        <v>.</v>
      </c>
      <c r="J2200" s="40" t="s">
        <v>7111</v>
      </c>
      <c r="K2200" s="40" t="s">
        <v>1050</v>
      </c>
      <c r="L2200" s="40" t="s">
        <v>7772</v>
      </c>
      <c r="M2200" s="40"/>
      <c r="N2200" s="47"/>
      <c r="O2200" s="47">
        <v>1989</v>
      </c>
      <c r="P2200" s="47">
        <v>1</v>
      </c>
      <c r="Q2200" s="40"/>
      <c r="R2200" s="40"/>
      <c r="S2200" s="48"/>
      <c r="T2200" s="48"/>
      <c r="U2200" s="31">
        <f t="shared" ca="1" si="360"/>
        <v>937</v>
      </c>
      <c r="V2200" s="45" t="str">
        <f t="shared" si="355"/>
        <v>JHE編集委員会JHE編集委員会：1989年度第1回</v>
      </c>
      <c r="W2200" s="51"/>
      <c r="X2200" s="88">
        <v>2190</v>
      </c>
      <c r="Y2200" s="65"/>
      <c r="Z2200" s="46"/>
    </row>
    <row r="2201" spans="1:26" ht="13.5" hidden="1" customHeight="1">
      <c r="A2201" s="29">
        <f t="shared" ca="1" si="356"/>
        <v>59</v>
      </c>
      <c r="B2201" s="32">
        <f t="shared" ca="1" si="357"/>
        <v>1989</v>
      </c>
      <c r="C2201" s="32">
        <f t="shared" ca="1" si="358"/>
        <v>6</v>
      </c>
      <c r="D2201" s="28">
        <v>12</v>
      </c>
      <c r="E2201" s="32">
        <f t="shared" ca="1" si="359"/>
        <v>948</v>
      </c>
      <c r="F2201" s="40" t="s">
        <v>1289</v>
      </c>
      <c r="G2201" s="40"/>
      <c r="H2201" s="43"/>
      <c r="I2201" s="115" t="str">
        <f t="shared" ca="1" si="354"/>
        <v>.</v>
      </c>
      <c r="J2201" s="40" t="s">
        <v>7111</v>
      </c>
      <c r="K2201" s="40" t="s">
        <v>2762</v>
      </c>
      <c r="L2201" s="40" t="s">
        <v>2724</v>
      </c>
      <c r="M2201" s="40"/>
      <c r="N2201" s="47"/>
      <c r="O2201" s="47"/>
      <c r="P2201" s="47"/>
      <c r="Q2201" s="40"/>
      <c r="R2201" s="40"/>
      <c r="S2201" s="48"/>
      <c r="T2201" s="48"/>
      <c r="U2201" s="31">
        <f t="shared" ca="1" si="360"/>
        <v>937</v>
      </c>
      <c r="V2201" s="45" t="str">
        <f t="shared" si="355"/>
        <v>編集後記</v>
      </c>
      <c r="W2201" s="51"/>
      <c r="X2201" s="88">
        <v>2191</v>
      </c>
      <c r="Y2201" s="65"/>
      <c r="Z2201" s="46"/>
    </row>
    <row r="2202" spans="1:26" ht="13.5" hidden="1" customHeight="1">
      <c r="A2202" s="29" t="str">
        <f t="shared" ca="1" si="356"/>
        <v>60</v>
      </c>
      <c r="B2202" s="32">
        <f t="shared" ca="1" si="357"/>
        <v>1990</v>
      </c>
      <c r="C2202" s="32">
        <f t="shared" ca="1" si="358"/>
        <v>1</v>
      </c>
      <c r="D2202" s="28">
        <v>0</v>
      </c>
      <c r="E2202" s="32" t="str">
        <f t="shared" ca="1" si="359"/>
        <v>949</v>
      </c>
      <c r="F2202" s="28" t="str">
        <f ca="1">$W$11&amp;$A2202&amp;$W$12&amp;B2202&amp;$W$13&amp;TEXT($C2202,"00")&amp;$W$14&amp;TEXT($P2202,"00")&amp;IF(LEN(U2202)&gt;=1,$W$15&amp;$U2202&amp;$W$16,"")&amp;$W$17&amp;$H2202</f>
        <v>第60号1990年01/15[949]:生活活動時間研究における「簡易スポットチェック法」の紹介／第24回大会／西地14</v>
      </c>
      <c r="G2202" s="40"/>
      <c r="H2202" s="43" t="s">
        <v>6890</v>
      </c>
      <c r="I2202" s="115" t="str">
        <f t="shared" ca="1" si="354"/>
        <v>.</v>
      </c>
      <c r="J2202" s="40" t="s">
        <v>1179</v>
      </c>
      <c r="K2202" s="40" t="s">
        <v>1277</v>
      </c>
      <c r="L2202" s="43"/>
      <c r="M2202" s="40"/>
      <c r="N2202" s="47">
        <v>1990</v>
      </c>
      <c r="O2202" s="47">
        <v>1</v>
      </c>
      <c r="P2202" s="47">
        <v>15</v>
      </c>
      <c r="Q2202" s="40" t="s">
        <v>557</v>
      </c>
      <c r="R2202" s="40"/>
      <c r="S2202" s="48"/>
      <c r="T2202" s="48"/>
      <c r="U2202" s="31" t="str">
        <f t="shared" ca="1" si="360"/>
        <v>949</v>
      </c>
      <c r="V2202" s="45" t="str">
        <f t="shared" ca="1" si="355"/>
        <v>生活活動時間研究における「簡易スポットチェック法」の紹介／第24回大会／西地14第60号1990年01/15[949]:生活活動時間研究における「簡易スポットチェック法」の紹介／第24回大会／西地14</v>
      </c>
      <c r="W2202" s="51"/>
      <c r="X2202" s="88">
        <v>2192</v>
      </c>
      <c r="Y2202" s="65"/>
      <c r="Z2202" s="46"/>
    </row>
    <row r="2203" spans="1:26" ht="13.5" hidden="1" customHeight="1">
      <c r="A2203" s="29" t="str">
        <f t="shared" ca="1" si="356"/>
        <v>60</v>
      </c>
      <c r="B2203" s="32">
        <f t="shared" ca="1" si="357"/>
        <v>1990</v>
      </c>
      <c r="C2203" s="32">
        <f t="shared" ca="1" si="358"/>
        <v>1</v>
      </c>
      <c r="D2203" s="28">
        <v>1</v>
      </c>
      <c r="E2203" s="32">
        <f t="shared" ca="1" si="359"/>
        <v>949</v>
      </c>
      <c r="F2203" s="40" t="s">
        <v>550</v>
      </c>
      <c r="G2203" s="40" t="s">
        <v>551</v>
      </c>
      <c r="H2203" s="43" t="s">
        <v>2723</v>
      </c>
      <c r="I2203" s="115" t="str">
        <f t="shared" ca="1" si="354"/>
        <v>.</v>
      </c>
      <c r="J2203" s="40" t="s">
        <v>7205</v>
      </c>
      <c r="K2203" s="40"/>
      <c r="L2203" s="43"/>
      <c r="M2203" s="40" t="s">
        <v>2303</v>
      </c>
      <c r="N2203" s="47"/>
      <c r="O2203" s="47"/>
      <c r="P2203" s="47"/>
      <c r="Q2203" s="40"/>
      <c r="R2203" s="40"/>
      <c r="S2203" s="48"/>
      <c r="T2203" s="48"/>
      <c r="U2203" s="31" t="str">
        <f t="shared" ca="1" si="360"/>
        <v>949</v>
      </c>
      <c r="V2203" s="45" t="str">
        <f t="shared" si="355"/>
        <v>行動生活活動時間研究における「簡易スポットチェック法」の紹介</v>
      </c>
      <c r="W2203" s="51"/>
      <c r="X2203" s="88">
        <v>2193</v>
      </c>
      <c r="Y2203" s="65"/>
      <c r="Z2203" s="46"/>
    </row>
    <row r="2204" spans="1:26" ht="13.5" hidden="1" customHeight="1">
      <c r="A2204" s="29" t="str">
        <f t="shared" ca="1" si="356"/>
        <v>60</v>
      </c>
      <c r="B2204" s="32">
        <f t="shared" ca="1" si="357"/>
        <v>1990</v>
      </c>
      <c r="C2204" s="32">
        <f t="shared" ca="1" si="358"/>
        <v>1</v>
      </c>
      <c r="D2204" s="28">
        <v>2</v>
      </c>
      <c r="E2204" s="32">
        <f t="shared" ca="1" si="359"/>
        <v>950</v>
      </c>
      <c r="F2204" s="40" t="s">
        <v>552</v>
      </c>
      <c r="G2204" s="40" t="s">
        <v>553</v>
      </c>
      <c r="H2204" s="43" t="s">
        <v>7190</v>
      </c>
      <c r="I2204" s="115" t="str">
        <f t="shared" ca="1" si="354"/>
        <v>.</v>
      </c>
      <c r="J2204" s="40" t="s">
        <v>7205</v>
      </c>
      <c r="K2204" s="40"/>
      <c r="L2204" s="43" t="s">
        <v>2008</v>
      </c>
      <c r="M2204" s="40"/>
      <c r="N2204" s="47"/>
      <c r="O2204" s="47"/>
      <c r="P2204" s="47"/>
      <c r="Q2204" s="40"/>
      <c r="R2204" s="40"/>
      <c r="S2204" s="48"/>
      <c r="T2204" s="48"/>
      <c r="U2204" s="31" t="str">
        <f t="shared" ca="1" si="360"/>
        <v>949</v>
      </c>
      <c r="V2204" s="45" t="str">
        <f t="shared" si="355"/>
        <v>？ある老漁師との出会いから</v>
      </c>
      <c r="W2204" s="51"/>
      <c r="X2204" s="88">
        <v>2194</v>
      </c>
      <c r="Y2204" s="65"/>
      <c r="Z2204" s="46"/>
    </row>
    <row r="2205" spans="1:26" ht="13.5" hidden="1" customHeight="1">
      <c r="A2205" s="29" t="str">
        <f t="shared" ca="1" si="356"/>
        <v>60</v>
      </c>
      <c r="B2205" s="32">
        <f t="shared" ca="1" si="357"/>
        <v>1990</v>
      </c>
      <c r="C2205" s="32">
        <f t="shared" ca="1" si="358"/>
        <v>1</v>
      </c>
      <c r="D2205" s="28">
        <v>3</v>
      </c>
      <c r="E2205" s="32">
        <f t="shared" ca="1" si="359"/>
        <v>951</v>
      </c>
      <c r="F2205" s="40" t="s">
        <v>554</v>
      </c>
      <c r="G2205" s="40" t="s">
        <v>2416</v>
      </c>
      <c r="H2205" s="43" t="s">
        <v>7191</v>
      </c>
      <c r="I2205" s="115" t="str">
        <f t="shared" ca="1" si="354"/>
        <v>.</v>
      </c>
      <c r="J2205" s="40" t="s">
        <v>7205</v>
      </c>
      <c r="K2205" s="40" t="s">
        <v>7641</v>
      </c>
      <c r="L2205" s="43" t="s">
        <v>810</v>
      </c>
      <c r="M2205" s="40" t="s">
        <v>7635</v>
      </c>
      <c r="N2205" s="47"/>
      <c r="O2205" s="47"/>
      <c r="P2205" s="47"/>
      <c r="Q2205" s="40"/>
      <c r="R2205" s="40"/>
      <c r="S2205" s="48"/>
      <c r="T2205" s="48"/>
      <c r="U2205" s="31" t="str">
        <f t="shared" ca="1" si="360"/>
        <v>949</v>
      </c>
      <c r="V2205" s="45" t="str">
        <f t="shared" si="355"/>
        <v>生活労働文化西ドイツで考えたこと‐働くことと生きること</v>
      </c>
      <c r="W2205" s="51"/>
      <c r="X2205" s="88">
        <v>2195</v>
      </c>
      <c r="Y2205" s="65"/>
      <c r="Z2205" s="46"/>
    </row>
    <row r="2206" spans="1:26" ht="13.5" hidden="1" customHeight="1">
      <c r="A2206" s="29" t="str">
        <f t="shared" ca="1" si="356"/>
        <v>60</v>
      </c>
      <c r="B2206" s="32">
        <f t="shared" ca="1" si="357"/>
        <v>1990</v>
      </c>
      <c r="C2206" s="32">
        <f t="shared" ca="1" si="358"/>
        <v>1</v>
      </c>
      <c r="D2206" s="28">
        <v>5</v>
      </c>
      <c r="E2206" s="32">
        <f t="shared" ca="1" si="359"/>
        <v>953</v>
      </c>
      <c r="F2206" s="40" t="s">
        <v>555</v>
      </c>
      <c r="G2206" s="40" t="s">
        <v>556</v>
      </c>
      <c r="H2206" s="43"/>
      <c r="I2206" s="115" t="str">
        <f t="shared" ca="1" si="354"/>
        <v>.</v>
      </c>
      <c r="J2206" s="40" t="s">
        <v>1700</v>
      </c>
      <c r="K2206" s="40" t="s">
        <v>1300</v>
      </c>
      <c r="L2206" s="43"/>
      <c r="M2206" s="40"/>
      <c r="N2206" s="47"/>
      <c r="O2206" s="47"/>
      <c r="P2206" s="47"/>
      <c r="Q2206" s="40"/>
      <c r="R2206" s="40"/>
      <c r="S2206" s="48"/>
      <c r="T2206" s="48"/>
      <c r="U2206" s="31" t="str">
        <f t="shared" ca="1" si="360"/>
        <v>949</v>
      </c>
      <c r="V2206" s="45" t="str">
        <f t="shared" si="355"/>
        <v>熊本大学医学部公衆衛生学講座</v>
      </c>
      <c r="W2206" s="51"/>
      <c r="X2206" s="88">
        <v>2196</v>
      </c>
      <c r="Y2206" s="65"/>
      <c r="Z2206" s="46"/>
    </row>
    <row r="2207" spans="1:26" ht="13.5" hidden="1" customHeight="1">
      <c r="A2207" s="29" t="str">
        <f t="shared" ca="1" si="356"/>
        <v>60</v>
      </c>
      <c r="B2207" s="32">
        <f t="shared" ca="1" si="357"/>
        <v>1990</v>
      </c>
      <c r="C2207" s="32">
        <f t="shared" ca="1" si="358"/>
        <v>1</v>
      </c>
      <c r="D2207" s="28">
        <v>6</v>
      </c>
      <c r="E2207" s="32">
        <f t="shared" ca="1" si="359"/>
        <v>954</v>
      </c>
      <c r="F2207" s="28" t="str">
        <f>IF(RIGHT(L2207,1)=$W$24,"",M2207&amp;$W$25)&amp;J2207&amp;$W$22&amp;K2207&amp;IF(AND(LEN(N2207)&gt;0,LEN(N2207)&lt;4)," 第"&amp;N2207&amp;$W$21,N2207)&amp;$W$23&amp;O2207&amp;"/"&amp;P2207&amp;IF(RIGHT(L2207,1)=$W$24,"/"&amp;Q2207,"")&amp;"、"&amp;S2207&amp;"、"&amp;R2207&amp;IF(LEN(H2207)&gt;0,$W$27&amp;H2207,"")&amp;IF(RIGHT(L2207,1)=$W$24,"",$W$26)</f>
        <v>大会．全 第24回　1989/6/16-17、東京大学、東京都</v>
      </c>
      <c r="G2207" s="40" t="s">
        <v>29</v>
      </c>
      <c r="H2207" s="41" t="s">
        <v>2820</v>
      </c>
      <c r="I2207" s="115" t="str">
        <f t="shared" ca="1" si="354"/>
        <v>.</v>
      </c>
      <c r="J2207" s="40" t="s">
        <v>252</v>
      </c>
      <c r="K2207" s="40" t="s">
        <v>1194</v>
      </c>
      <c r="L2207" s="40" t="s">
        <v>6942</v>
      </c>
      <c r="M2207" s="40" t="s">
        <v>2742</v>
      </c>
      <c r="N2207" s="47">
        <v>24</v>
      </c>
      <c r="O2207" s="47">
        <v>1989</v>
      </c>
      <c r="P2207" s="47">
        <v>6</v>
      </c>
      <c r="Q2207" s="40" t="s">
        <v>1036</v>
      </c>
      <c r="R2207" s="40" t="s">
        <v>804</v>
      </c>
      <c r="S2207" s="48" t="s">
        <v>559</v>
      </c>
      <c r="T2207" s="48"/>
      <c r="U2207" s="31" t="str">
        <f t="shared" ca="1" si="360"/>
        <v>949</v>
      </c>
      <c r="V2207" s="45" t="str">
        <f t="shared" si="355"/>
        <v>大会．全 第24回　1989/6/16-17、東京大学、東京都</v>
      </c>
      <c r="W2207" s="51"/>
      <c r="X2207" s="88">
        <v>2197</v>
      </c>
      <c r="Y2207" s="65"/>
      <c r="Z2207" s="46"/>
    </row>
    <row r="2208" spans="1:26" ht="13.5" hidden="1" customHeight="1">
      <c r="A2208" s="29" t="str">
        <f t="shared" ca="1" si="356"/>
        <v>60</v>
      </c>
      <c r="B2208" s="32">
        <f t="shared" ca="1" si="357"/>
        <v>1990</v>
      </c>
      <c r="C2208" s="32">
        <f t="shared" ca="1" si="358"/>
        <v>1</v>
      </c>
      <c r="D2208" s="28">
        <v>6</v>
      </c>
      <c r="E2208" s="32">
        <f t="shared" ca="1" si="359"/>
        <v>954</v>
      </c>
      <c r="F2208" s="28" t="str">
        <f>M2208&amp;"（"&amp;J2208&amp;$W$19&amp;K2208&amp;IF(LEN(N2208)&gt;0," 第"&amp;N2208&amp;$W$21,"")&amp;" "&amp;O2208&amp;"/"&amp;P2208&amp;$W$20&amp;S2208&amp;IF(LEN(H2208)&gt;0,$W$19&amp;H2208,"")&amp;"）"</f>
        <v>抄録（大会/全 第24回 1989/6、東京大学）</v>
      </c>
      <c r="G2208" s="40" t="s">
        <v>558</v>
      </c>
      <c r="H2208" s="43"/>
      <c r="I2208" s="115" t="str">
        <f t="shared" ca="1" si="354"/>
        <v>.</v>
      </c>
      <c r="J2208" s="40" t="s">
        <v>252</v>
      </c>
      <c r="K2208" s="40" t="s">
        <v>1194</v>
      </c>
      <c r="L2208" s="40" t="s">
        <v>6939</v>
      </c>
      <c r="M2208" s="40" t="s">
        <v>1486</v>
      </c>
      <c r="N2208" s="47">
        <v>24</v>
      </c>
      <c r="O2208" s="47">
        <v>1989</v>
      </c>
      <c r="P2208" s="47">
        <v>6</v>
      </c>
      <c r="Q2208" s="40" t="s">
        <v>1036</v>
      </c>
      <c r="R2208" s="40" t="s">
        <v>804</v>
      </c>
      <c r="S2208" s="48" t="s">
        <v>559</v>
      </c>
      <c r="T2208" s="48"/>
      <c r="U2208" s="31" t="str">
        <f t="shared" ca="1" si="360"/>
        <v>949</v>
      </c>
      <c r="V2208" s="45" t="str">
        <f t="shared" si="355"/>
        <v>抄録（大会/全 第24回 1989/6、東京大学）</v>
      </c>
      <c r="W2208" s="51"/>
      <c r="X2208" s="88">
        <v>2198</v>
      </c>
      <c r="Y2208" s="65"/>
      <c r="Z2208" s="46"/>
    </row>
    <row r="2209" spans="1:26" s="13" customFormat="1" ht="13.5" hidden="1" customHeight="1">
      <c r="A2209" s="18">
        <v>60</v>
      </c>
      <c r="B2209" s="15">
        <v>1990</v>
      </c>
      <c r="C2209" s="15">
        <v>1</v>
      </c>
      <c r="D2209" s="18">
        <v>6</v>
      </c>
      <c r="E2209" s="15">
        <v>954</v>
      </c>
      <c r="F2209" s="19" t="s">
        <v>4508</v>
      </c>
      <c r="G2209" s="16" t="s">
        <v>4509</v>
      </c>
      <c r="H2209" s="17"/>
      <c r="I2209" s="115" t="str">
        <f t="shared" ca="1" si="354"/>
        <v>.</v>
      </c>
      <c r="J2209" s="16" t="s">
        <v>2856</v>
      </c>
      <c r="K2209" s="16" t="s">
        <v>1194</v>
      </c>
      <c r="L2209" s="16" t="s">
        <v>2857</v>
      </c>
      <c r="M2209" s="16" t="s">
        <v>183</v>
      </c>
      <c r="N2209" s="15">
        <v>24</v>
      </c>
      <c r="O2209" s="15">
        <v>1989</v>
      </c>
      <c r="P2209" s="15">
        <v>6</v>
      </c>
      <c r="Q2209" s="16" t="s">
        <v>1036</v>
      </c>
      <c r="R2209" s="18" t="s">
        <v>804</v>
      </c>
      <c r="S2209" s="54" t="s">
        <v>559</v>
      </c>
      <c r="T2209" s="54"/>
      <c r="U2209" s="69">
        <v>949</v>
      </c>
      <c r="V2209" s="45" t="str">
        <f t="shared" si="355"/>
        <v>キーボード高と肩腕部筋負担に関する研究</v>
      </c>
      <c r="W2209" s="70"/>
      <c r="X2209" s="88">
        <v>2199</v>
      </c>
      <c r="Y2209" s="66"/>
      <c r="Z2209" s="16"/>
    </row>
    <row r="2210" spans="1:26" s="13" customFormat="1" ht="13.5" hidden="1" customHeight="1">
      <c r="A2210" s="18">
        <v>60</v>
      </c>
      <c r="B2210" s="15">
        <v>1990</v>
      </c>
      <c r="C2210" s="15">
        <v>1</v>
      </c>
      <c r="D2210" s="18">
        <v>6</v>
      </c>
      <c r="E2210" s="15">
        <v>954</v>
      </c>
      <c r="F2210" s="19" t="s">
        <v>4510</v>
      </c>
      <c r="G2210" s="16" t="s">
        <v>4511</v>
      </c>
      <c r="H2210" s="17"/>
      <c r="I2210" s="115" t="str">
        <f t="shared" ca="1" si="354"/>
        <v>.</v>
      </c>
      <c r="J2210" s="16" t="s">
        <v>2856</v>
      </c>
      <c r="K2210" s="16" t="s">
        <v>1194</v>
      </c>
      <c r="L2210" s="16" t="s">
        <v>2857</v>
      </c>
      <c r="M2210" s="16" t="s">
        <v>183</v>
      </c>
      <c r="N2210" s="15">
        <v>24</v>
      </c>
      <c r="O2210" s="15">
        <v>1989</v>
      </c>
      <c r="P2210" s="15">
        <v>6</v>
      </c>
      <c r="Q2210" s="16" t="s">
        <v>1036</v>
      </c>
      <c r="R2210" s="18" t="s">
        <v>804</v>
      </c>
      <c r="S2210" s="54" t="s">
        <v>559</v>
      </c>
      <c r="T2210" s="54"/>
      <c r="U2210" s="69">
        <v>949</v>
      </c>
      <c r="V2210" s="45" t="str">
        <f t="shared" si="355"/>
        <v>交通に於る意味設計−高速道路分岐点での予告標識の効果−</v>
      </c>
      <c r="W2210" s="70"/>
      <c r="X2210" s="88">
        <v>2200</v>
      </c>
      <c r="Y2210" s="66"/>
      <c r="Z2210" s="16"/>
    </row>
    <row r="2211" spans="1:26" s="13" customFormat="1" ht="13.5" hidden="1" customHeight="1">
      <c r="A2211" s="18">
        <v>60</v>
      </c>
      <c r="B2211" s="15">
        <v>1990</v>
      </c>
      <c r="C2211" s="15">
        <v>1</v>
      </c>
      <c r="D2211" s="18">
        <v>7</v>
      </c>
      <c r="E2211" s="15">
        <v>955</v>
      </c>
      <c r="F2211" s="19" t="s">
        <v>4512</v>
      </c>
      <c r="G2211" s="16" t="s">
        <v>4513</v>
      </c>
      <c r="H2211" s="17"/>
      <c r="I2211" s="115" t="str">
        <f t="shared" ca="1" si="354"/>
        <v>.</v>
      </c>
      <c r="J2211" s="16" t="s">
        <v>2856</v>
      </c>
      <c r="K2211" s="16" t="s">
        <v>1194</v>
      </c>
      <c r="L2211" s="16" t="s">
        <v>2857</v>
      </c>
      <c r="M2211" s="16" t="s">
        <v>183</v>
      </c>
      <c r="N2211" s="15">
        <v>24</v>
      </c>
      <c r="O2211" s="15">
        <v>1989</v>
      </c>
      <c r="P2211" s="15">
        <v>6</v>
      </c>
      <c r="Q2211" s="16" t="s">
        <v>1036</v>
      </c>
      <c r="R2211" s="18" t="s">
        <v>804</v>
      </c>
      <c r="S2211" s="54" t="s">
        <v>559</v>
      </c>
      <c r="T2211" s="54"/>
      <c r="U2211" s="69">
        <v>949</v>
      </c>
      <c r="V2211" s="45" t="str">
        <f t="shared" si="355"/>
        <v>タンカー災害と海の安全</v>
      </c>
      <c r="W2211" s="70"/>
      <c r="X2211" s="88">
        <v>2201</v>
      </c>
      <c r="Y2211" s="66"/>
      <c r="Z2211" s="16"/>
    </row>
    <row r="2212" spans="1:26" s="13" customFormat="1" ht="13.5" hidden="1" customHeight="1">
      <c r="A2212" s="18">
        <v>60</v>
      </c>
      <c r="B2212" s="15">
        <v>1990</v>
      </c>
      <c r="C2212" s="15">
        <v>1</v>
      </c>
      <c r="D2212" s="18">
        <v>7</v>
      </c>
      <c r="E2212" s="15">
        <v>955</v>
      </c>
      <c r="F2212" s="19" t="s">
        <v>4514</v>
      </c>
      <c r="G2212" s="16" t="s">
        <v>4515</v>
      </c>
      <c r="H2212" s="17"/>
      <c r="I2212" s="115" t="str">
        <f t="shared" ca="1" si="354"/>
        <v>.</v>
      </c>
      <c r="J2212" s="16" t="s">
        <v>2856</v>
      </c>
      <c r="K2212" s="16" t="s">
        <v>1194</v>
      </c>
      <c r="L2212" s="16" t="s">
        <v>2857</v>
      </c>
      <c r="M2212" s="16" t="s">
        <v>183</v>
      </c>
      <c r="N2212" s="15">
        <v>24</v>
      </c>
      <c r="O2212" s="15">
        <v>1989</v>
      </c>
      <c r="P2212" s="15">
        <v>6</v>
      </c>
      <c r="Q2212" s="16" t="s">
        <v>1036</v>
      </c>
      <c r="R2212" s="18" t="s">
        <v>804</v>
      </c>
      <c r="S2212" s="54" t="s">
        <v>559</v>
      </c>
      <c r="T2212" s="54"/>
      <c r="U2212" s="69">
        <v>949</v>
      </c>
      <c r="V2212" s="45" t="str">
        <f t="shared" si="355"/>
        <v>病院外来患者の待ち時間に対する意識</v>
      </c>
      <c r="W2212" s="70"/>
      <c r="X2212" s="88">
        <v>2202</v>
      </c>
      <c r="Y2212" s="66"/>
      <c r="Z2212" s="16"/>
    </row>
    <row r="2213" spans="1:26" s="13" customFormat="1" ht="13.5" hidden="1" customHeight="1">
      <c r="A2213" s="18">
        <v>60</v>
      </c>
      <c r="B2213" s="15">
        <v>1990</v>
      </c>
      <c r="C2213" s="15">
        <v>1</v>
      </c>
      <c r="D2213" s="18">
        <v>8</v>
      </c>
      <c r="E2213" s="15">
        <v>956</v>
      </c>
      <c r="F2213" s="19" t="s">
        <v>4516</v>
      </c>
      <c r="G2213" s="16" t="s">
        <v>4435</v>
      </c>
      <c r="H2213" s="17"/>
      <c r="I2213" s="115" t="str">
        <f t="shared" ca="1" si="354"/>
        <v>.</v>
      </c>
      <c r="J2213" s="16" t="s">
        <v>2856</v>
      </c>
      <c r="K2213" s="16" t="s">
        <v>1194</v>
      </c>
      <c r="L2213" s="16" t="s">
        <v>2857</v>
      </c>
      <c r="M2213" s="16" t="s">
        <v>183</v>
      </c>
      <c r="N2213" s="15">
        <v>24</v>
      </c>
      <c r="O2213" s="15">
        <v>1989</v>
      </c>
      <c r="P2213" s="15">
        <v>6</v>
      </c>
      <c r="Q2213" s="16" t="s">
        <v>1036</v>
      </c>
      <c r="R2213" s="18" t="s">
        <v>804</v>
      </c>
      <c r="S2213" s="54" t="s">
        <v>559</v>
      </c>
      <c r="T2213" s="54"/>
      <c r="U2213" s="69">
        <v>949</v>
      </c>
      <c r="V2213" s="45" t="str">
        <f t="shared" si="355"/>
        <v>女子のスポーツ活動を規定する環境的要因について</v>
      </c>
      <c r="W2213" s="70"/>
      <c r="X2213" s="88">
        <v>2203</v>
      </c>
      <c r="Y2213" s="66"/>
      <c r="Z2213" s="16"/>
    </row>
    <row r="2214" spans="1:26" s="13" customFormat="1" ht="13.5" hidden="1" customHeight="1">
      <c r="A2214" s="18">
        <v>60</v>
      </c>
      <c r="B2214" s="15">
        <v>1990</v>
      </c>
      <c r="C2214" s="15">
        <v>1</v>
      </c>
      <c r="D2214" s="18">
        <v>8</v>
      </c>
      <c r="E2214" s="15">
        <v>956</v>
      </c>
      <c r="F2214" s="19" t="s">
        <v>4517</v>
      </c>
      <c r="G2214" s="16" t="s">
        <v>4518</v>
      </c>
      <c r="H2214" s="17"/>
      <c r="I2214" s="115" t="str">
        <f t="shared" ca="1" si="354"/>
        <v>.</v>
      </c>
      <c r="J2214" s="16" t="s">
        <v>2856</v>
      </c>
      <c r="K2214" s="16" t="s">
        <v>1194</v>
      </c>
      <c r="L2214" s="16" t="s">
        <v>2857</v>
      </c>
      <c r="M2214" s="16" t="s">
        <v>183</v>
      </c>
      <c r="N2214" s="15">
        <v>24</v>
      </c>
      <c r="O2214" s="15">
        <v>1989</v>
      </c>
      <c r="P2214" s="15">
        <v>6</v>
      </c>
      <c r="Q2214" s="16" t="s">
        <v>1036</v>
      </c>
      <c r="R2214" s="18" t="s">
        <v>804</v>
      </c>
      <c r="S2214" s="54" t="s">
        <v>559</v>
      </c>
      <c r="T2214" s="54"/>
      <c r="U2214" s="69">
        <v>949</v>
      </c>
      <c r="V2214" s="45" t="str">
        <f t="shared" si="355"/>
        <v>新しい環境への適応−転校生の学校適応を考える−</v>
      </c>
      <c r="W2214" s="70"/>
      <c r="X2214" s="88">
        <v>2204</v>
      </c>
      <c r="Y2214" s="66"/>
      <c r="Z2214" s="16"/>
    </row>
    <row r="2215" spans="1:26" s="13" customFormat="1" ht="13.5" hidden="1" customHeight="1">
      <c r="A2215" s="18">
        <v>60</v>
      </c>
      <c r="B2215" s="15">
        <v>1990</v>
      </c>
      <c r="C2215" s="15">
        <v>1</v>
      </c>
      <c r="D2215" s="18">
        <v>8</v>
      </c>
      <c r="E2215" s="15">
        <v>956</v>
      </c>
      <c r="F2215" s="19" t="s">
        <v>4519</v>
      </c>
      <c r="G2215" s="16" t="s">
        <v>4520</v>
      </c>
      <c r="H2215" s="17"/>
      <c r="I2215" s="115" t="str">
        <f t="shared" ca="1" si="354"/>
        <v>.</v>
      </c>
      <c r="J2215" s="16" t="s">
        <v>2856</v>
      </c>
      <c r="K2215" s="16" t="s">
        <v>1194</v>
      </c>
      <c r="L2215" s="16" t="s">
        <v>2857</v>
      </c>
      <c r="M2215" s="16" t="s">
        <v>183</v>
      </c>
      <c r="N2215" s="15">
        <v>24</v>
      </c>
      <c r="O2215" s="15">
        <v>1989</v>
      </c>
      <c r="P2215" s="15">
        <v>6</v>
      </c>
      <c r="Q2215" s="16" t="s">
        <v>1036</v>
      </c>
      <c r="R2215" s="18" t="s">
        <v>804</v>
      </c>
      <c r="S2215" s="54" t="s">
        <v>559</v>
      </c>
      <c r="T2215" s="54"/>
      <c r="U2215" s="69">
        <v>949</v>
      </c>
      <c r="V2215" s="45" t="str">
        <f t="shared" si="355"/>
        <v>日本における南北過疎の老人暮らしの考察</v>
      </c>
      <c r="W2215" s="70"/>
      <c r="X2215" s="88">
        <v>2205</v>
      </c>
      <c r="Y2215" s="66"/>
      <c r="Z2215" s="16"/>
    </row>
    <row r="2216" spans="1:26" s="13" customFormat="1" ht="13.5" hidden="1" customHeight="1">
      <c r="A2216" s="18">
        <v>60</v>
      </c>
      <c r="B2216" s="15">
        <v>1990</v>
      </c>
      <c r="C2216" s="15">
        <v>1</v>
      </c>
      <c r="D2216" s="18">
        <v>9</v>
      </c>
      <c r="E2216" s="15">
        <v>957</v>
      </c>
      <c r="F2216" s="19" t="s">
        <v>4521</v>
      </c>
      <c r="G2216" s="16" t="s">
        <v>4522</v>
      </c>
      <c r="H2216" s="17"/>
      <c r="I2216" s="115" t="str">
        <f t="shared" ca="1" si="354"/>
        <v>.</v>
      </c>
      <c r="J2216" s="16" t="s">
        <v>2856</v>
      </c>
      <c r="K2216" s="16" t="s">
        <v>1194</v>
      </c>
      <c r="L2216" s="16" t="s">
        <v>2857</v>
      </c>
      <c r="M2216" s="16" t="s">
        <v>183</v>
      </c>
      <c r="N2216" s="15">
        <v>24</v>
      </c>
      <c r="O2216" s="15">
        <v>1989</v>
      </c>
      <c r="P2216" s="15">
        <v>6</v>
      </c>
      <c r="Q2216" s="16" t="s">
        <v>1036</v>
      </c>
      <c r="R2216" s="18" t="s">
        <v>804</v>
      </c>
      <c r="S2216" s="54" t="s">
        <v>559</v>
      </c>
      <c r="T2216" s="54"/>
      <c r="U2216" s="69">
        <v>949</v>
      </c>
      <c r="V2216" s="45" t="str">
        <f t="shared" si="355"/>
        <v>ヒトの代謝的過程で生成されるエネルギーと、弾性組織に蓄えられるエネルギーについて</v>
      </c>
      <c r="W2216" s="70"/>
      <c r="X2216" s="88">
        <v>2206</v>
      </c>
      <c r="Y2216" s="66"/>
      <c r="Z2216" s="16"/>
    </row>
    <row r="2217" spans="1:26" s="13" customFormat="1" ht="13.5" hidden="1" customHeight="1">
      <c r="A2217" s="18">
        <v>60</v>
      </c>
      <c r="B2217" s="15">
        <v>1990</v>
      </c>
      <c r="C2217" s="15">
        <v>1</v>
      </c>
      <c r="D2217" s="18">
        <v>9</v>
      </c>
      <c r="E2217" s="15">
        <v>957</v>
      </c>
      <c r="F2217" s="19" t="s">
        <v>4523</v>
      </c>
      <c r="G2217" s="16" t="s">
        <v>4524</v>
      </c>
      <c r="H2217" s="17"/>
      <c r="I2217" s="115" t="str">
        <f t="shared" ca="1" si="354"/>
        <v>.</v>
      </c>
      <c r="J2217" s="16" t="s">
        <v>2856</v>
      </c>
      <c r="K2217" s="16" t="s">
        <v>1194</v>
      </c>
      <c r="L2217" s="16" t="s">
        <v>2857</v>
      </c>
      <c r="M2217" s="16" t="s">
        <v>183</v>
      </c>
      <c r="N2217" s="15">
        <v>24</v>
      </c>
      <c r="O2217" s="15">
        <v>1989</v>
      </c>
      <c r="P2217" s="15">
        <v>6</v>
      </c>
      <c r="Q2217" s="16" t="s">
        <v>1036</v>
      </c>
      <c r="R2217" s="18" t="s">
        <v>804</v>
      </c>
      <c r="S2217" s="54" t="s">
        <v>559</v>
      </c>
      <c r="T2217" s="54"/>
      <c r="U2217" s="69">
        <v>949</v>
      </c>
      <c r="V2217" s="45" t="str">
        <f t="shared" si="355"/>
        <v>血中成分からみたマラソンおよび陸上長距離選手の酸素運搬能</v>
      </c>
      <c r="W2217" s="70"/>
      <c r="X2217" s="88">
        <v>2207</v>
      </c>
      <c r="Y2217" s="66"/>
      <c r="Z2217" s="16"/>
    </row>
    <row r="2218" spans="1:26" s="13" customFormat="1" ht="13.5" hidden="1" customHeight="1">
      <c r="A2218" s="18">
        <v>60</v>
      </c>
      <c r="B2218" s="15">
        <v>1990</v>
      </c>
      <c r="C2218" s="15">
        <v>1</v>
      </c>
      <c r="D2218" s="18">
        <v>10</v>
      </c>
      <c r="E2218" s="15">
        <v>958</v>
      </c>
      <c r="F2218" s="19" t="s">
        <v>4525</v>
      </c>
      <c r="G2218" s="16" t="s">
        <v>4526</v>
      </c>
      <c r="H2218" s="17"/>
      <c r="I2218" s="115" t="str">
        <f t="shared" ca="1" si="354"/>
        <v>.</v>
      </c>
      <c r="J2218" s="16" t="s">
        <v>2856</v>
      </c>
      <c r="K2218" s="16" t="s">
        <v>1194</v>
      </c>
      <c r="L2218" s="16" t="s">
        <v>2857</v>
      </c>
      <c r="M2218" s="16" t="s">
        <v>183</v>
      </c>
      <c r="N2218" s="15">
        <v>24</v>
      </c>
      <c r="O2218" s="15">
        <v>1989</v>
      </c>
      <c r="P2218" s="15">
        <v>6</v>
      </c>
      <c r="Q2218" s="16" t="s">
        <v>1036</v>
      </c>
      <c r="R2218" s="18" t="s">
        <v>804</v>
      </c>
      <c r="S2218" s="54" t="s">
        <v>559</v>
      </c>
      <c r="T2218" s="54"/>
      <c r="U2218" s="69">
        <v>949</v>
      </c>
      <c r="V2218" s="45" t="str">
        <f t="shared" si="355"/>
        <v>下着着用による胸部形状の経時的変化</v>
      </c>
      <c r="W2218" s="70"/>
      <c r="X2218" s="88">
        <v>2208</v>
      </c>
      <c r="Y2218" s="66"/>
      <c r="Z2218" s="16"/>
    </row>
    <row r="2219" spans="1:26" s="13" customFormat="1" ht="13.5" hidden="1" customHeight="1">
      <c r="A2219" s="18">
        <v>60</v>
      </c>
      <c r="B2219" s="15">
        <v>1990</v>
      </c>
      <c r="C2219" s="15">
        <v>1</v>
      </c>
      <c r="D2219" s="18">
        <v>10</v>
      </c>
      <c r="E2219" s="15">
        <v>958</v>
      </c>
      <c r="F2219" s="19" t="s">
        <v>4527</v>
      </c>
      <c r="G2219" s="16" t="s">
        <v>3918</v>
      </c>
      <c r="H2219" s="17"/>
      <c r="I2219" s="115" t="str">
        <f t="shared" ca="1" si="354"/>
        <v>.</v>
      </c>
      <c r="J2219" s="16" t="s">
        <v>2856</v>
      </c>
      <c r="K2219" s="16" t="s">
        <v>1194</v>
      </c>
      <c r="L2219" s="16" t="s">
        <v>2857</v>
      </c>
      <c r="M2219" s="16" t="s">
        <v>183</v>
      </c>
      <c r="N2219" s="15">
        <v>24</v>
      </c>
      <c r="O2219" s="15">
        <v>1989</v>
      </c>
      <c r="P2219" s="15">
        <v>6</v>
      </c>
      <c r="Q2219" s="16" t="s">
        <v>1036</v>
      </c>
      <c r="R2219" s="18" t="s">
        <v>804</v>
      </c>
      <c r="S2219" s="54" t="s">
        <v>559</v>
      </c>
      <c r="T2219" s="54"/>
      <c r="U2219" s="69">
        <v>949</v>
      </c>
      <c r="V2219" s="45" t="str">
        <f t="shared" si="355"/>
        <v>サイクル内足せき6点パターン解析からみた歩行運動のPreferred Tempos と心拍周期の関係について</v>
      </c>
      <c r="W2219" s="70"/>
      <c r="X2219" s="88">
        <v>2209</v>
      </c>
      <c r="Y2219" s="66"/>
      <c r="Z2219" s="16"/>
    </row>
    <row r="2220" spans="1:26" s="13" customFormat="1" ht="13.5" hidden="1" customHeight="1">
      <c r="A2220" s="18">
        <v>60</v>
      </c>
      <c r="B2220" s="15">
        <v>1990</v>
      </c>
      <c r="C2220" s="15">
        <v>1</v>
      </c>
      <c r="D2220" s="18">
        <v>10</v>
      </c>
      <c r="E2220" s="15">
        <v>958</v>
      </c>
      <c r="F2220" s="19" t="s">
        <v>4528</v>
      </c>
      <c r="G2220" s="16" t="s">
        <v>4529</v>
      </c>
      <c r="H2220" s="17"/>
      <c r="I2220" s="115" t="str">
        <f t="shared" ca="1" si="354"/>
        <v>.</v>
      </c>
      <c r="J2220" s="16" t="s">
        <v>2856</v>
      </c>
      <c r="K2220" s="16" t="s">
        <v>1194</v>
      </c>
      <c r="L2220" s="16" t="s">
        <v>2857</v>
      </c>
      <c r="M2220" s="16" t="s">
        <v>183</v>
      </c>
      <c r="N2220" s="15">
        <v>24</v>
      </c>
      <c r="O2220" s="15">
        <v>1989</v>
      </c>
      <c r="P2220" s="15">
        <v>6</v>
      </c>
      <c r="Q2220" s="16" t="s">
        <v>1036</v>
      </c>
      <c r="R2220" s="18" t="s">
        <v>804</v>
      </c>
      <c r="S2220" s="54" t="s">
        <v>559</v>
      </c>
      <c r="T2220" s="54"/>
      <c r="U2220" s="69">
        <v>949</v>
      </c>
      <c r="V2220" s="45" t="str">
        <f t="shared" si="355"/>
        <v>筋負担からみた躯幹運搬法 −「背負い」「額」「頭上」の比較</v>
      </c>
      <c r="W2220" s="70"/>
      <c r="X2220" s="88">
        <v>2210</v>
      </c>
      <c r="Y2220" s="66"/>
      <c r="Z2220" s="16"/>
    </row>
    <row r="2221" spans="1:26" s="13" customFormat="1" ht="13.5" hidden="1" customHeight="1">
      <c r="A2221" s="18">
        <v>60</v>
      </c>
      <c r="B2221" s="15">
        <v>1990</v>
      </c>
      <c r="C2221" s="15">
        <v>1</v>
      </c>
      <c r="D2221" s="18">
        <v>11</v>
      </c>
      <c r="E2221" s="15">
        <v>959</v>
      </c>
      <c r="F2221" s="19" t="s">
        <v>4530</v>
      </c>
      <c r="G2221" s="16" t="s">
        <v>4531</v>
      </c>
      <c r="H2221" s="17"/>
      <c r="I2221" s="115" t="str">
        <f t="shared" ca="1" si="354"/>
        <v>.</v>
      </c>
      <c r="J2221" s="16" t="s">
        <v>2856</v>
      </c>
      <c r="K2221" s="16" t="s">
        <v>1194</v>
      </c>
      <c r="L2221" s="16" t="s">
        <v>2857</v>
      </c>
      <c r="M2221" s="16" t="s">
        <v>183</v>
      </c>
      <c r="N2221" s="15">
        <v>24</v>
      </c>
      <c r="O2221" s="15">
        <v>1989</v>
      </c>
      <c r="P2221" s="15">
        <v>6</v>
      </c>
      <c r="Q2221" s="16" t="s">
        <v>1036</v>
      </c>
      <c r="R2221" s="18" t="s">
        <v>804</v>
      </c>
      <c r="S2221" s="54" t="s">
        <v>559</v>
      </c>
      <c r="T2221" s="54"/>
      <c r="U2221" s="69">
        <v>949</v>
      </c>
      <c r="V2221" s="45" t="str">
        <f t="shared" si="355"/>
        <v>中途失明者の歩行分析</v>
      </c>
      <c r="W2221" s="70"/>
      <c r="X2221" s="88">
        <v>2211</v>
      </c>
      <c r="Y2221" s="66"/>
      <c r="Z2221" s="16"/>
    </row>
    <row r="2222" spans="1:26" s="13" customFormat="1" ht="13.5" hidden="1" customHeight="1">
      <c r="A2222" s="18">
        <v>60</v>
      </c>
      <c r="B2222" s="15">
        <v>1990</v>
      </c>
      <c r="C2222" s="15">
        <v>1</v>
      </c>
      <c r="D2222" s="18">
        <v>11</v>
      </c>
      <c r="E2222" s="15">
        <v>959</v>
      </c>
      <c r="F2222" s="19" t="s">
        <v>4532</v>
      </c>
      <c r="G2222" s="16" t="s">
        <v>4533</v>
      </c>
      <c r="H2222" s="17"/>
      <c r="I2222" s="115" t="str">
        <f t="shared" ca="1" si="354"/>
        <v>.</v>
      </c>
      <c r="J2222" s="16" t="s">
        <v>2856</v>
      </c>
      <c r="K2222" s="16" t="s">
        <v>1194</v>
      </c>
      <c r="L2222" s="16" t="s">
        <v>2857</v>
      </c>
      <c r="M2222" s="16" t="s">
        <v>183</v>
      </c>
      <c r="N2222" s="15">
        <v>24</v>
      </c>
      <c r="O2222" s="15">
        <v>1989</v>
      </c>
      <c r="P2222" s="15">
        <v>6</v>
      </c>
      <c r="Q2222" s="16" t="s">
        <v>1036</v>
      </c>
      <c r="R2222" s="18" t="s">
        <v>804</v>
      </c>
      <c r="S2222" s="54" t="s">
        <v>559</v>
      </c>
      <c r="T2222" s="54"/>
      <c r="U2222" s="69">
        <v>949</v>
      </c>
      <c r="V2222" s="45" t="str">
        <f t="shared" si="355"/>
        <v>電車内におけるヒトの働態．立位姿勢の場合</v>
      </c>
      <c r="W2222" s="70"/>
      <c r="X2222" s="88">
        <v>2212</v>
      </c>
      <c r="Y2222" s="66"/>
      <c r="Z2222" s="16"/>
    </row>
    <row r="2223" spans="1:26" s="13" customFormat="1" ht="13.5" hidden="1" customHeight="1">
      <c r="A2223" s="18">
        <v>60</v>
      </c>
      <c r="B2223" s="15">
        <v>1990</v>
      </c>
      <c r="C2223" s="15">
        <v>1</v>
      </c>
      <c r="D2223" s="18">
        <v>11</v>
      </c>
      <c r="E2223" s="15">
        <v>959</v>
      </c>
      <c r="F2223" s="19" t="s">
        <v>4534</v>
      </c>
      <c r="G2223" s="16" t="s">
        <v>4535</v>
      </c>
      <c r="H2223" s="17"/>
      <c r="I2223" s="115" t="str">
        <f t="shared" ca="1" si="354"/>
        <v>.</v>
      </c>
      <c r="J2223" s="16" t="s">
        <v>2856</v>
      </c>
      <c r="K2223" s="16" t="s">
        <v>1194</v>
      </c>
      <c r="L2223" s="16" t="s">
        <v>2857</v>
      </c>
      <c r="M2223" s="16" t="s">
        <v>183</v>
      </c>
      <c r="N2223" s="15">
        <v>24</v>
      </c>
      <c r="O2223" s="15">
        <v>1989</v>
      </c>
      <c r="P2223" s="15">
        <v>6</v>
      </c>
      <c r="Q2223" s="16" t="s">
        <v>1036</v>
      </c>
      <c r="R2223" s="18" t="s">
        <v>804</v>
      </c>
      <c r="S2223" s="54" t="s">
        <v>559</v>
      </c>
      <c r="T2223" s="54"/>
      <c r="U2223" s="69">
        <v>949</v>
      </c>
      <c r="V2223" s="45" t="str">
        <f t="shared" si="355"/>
        <v>Taraadにおける売子の姿勢の統計的理解</v>
      </c>
      <c r="W2223" s="70"/>
      <c r="X2223" s="88">
        <v>2213</v>
      </c>
      <c r="Y2223" s="66"/>
      <c r="Z2223" s="16"/>
    </row>
    <row r="2224" spans="1:26" s="13" customFormat="1" ht="13.5" hidden="1" customHeight="1">
      <c r="A2224" s="18">
        <v>60</v>
      </c>
      <c r="B2224" s="15">
        <v>1990</v>
      </c>
      <c r="C2224" s="15">
        <v>1</v>
      </c>
      <c r="D2224" s="18">
        <v>12</v>
      </c>
      <c r="E2224" s="15">
        <v>960</v>
      </c>
      <c r="F2224" s="19" t="s">
        <v>4536</v>
      </c>
      <c r="G2224" s="16" t="s">
        <v>4537</v>
      </c>
      <c r="H2224" s="17"/>
      <c r="I2224" s="115" t="str">
        <f t="shared" ca="1" si="354"/>
        <v>.</v>
      </c>
      <c r="J2224" s="16" t="s">
        <v>2856</v>
      </c>
      <c r="K2224" s="16" t="s">
        <v>1194</v>
      </c>
      <c r="L2224" s="16" t="s">
        <v>2857</v>
      </c>
      <c r="M2224" s="16" t="s">
        <v>183</v>
      </c>
      <c r="N2224" s="15">
        <v>24</v>
      </c>
      <c r="O2224" s="15">
        <v>1989</v>
      </c>
      <c r="P2224" s="15">
        <v>6</v>
      </c>
      <c r="Q2224" s="16" t="s">
        <v>1036</v>
      </c>
      <c r="R2224" s="18" t="s">
        <v>804</v>
      </c>
      <c r="S2224" s="54" t="s">
        <v>559</v>
      </c>
      <c r="T2224" s="54"/>
      <c r="U2224" s="69">
        <v>949</v>
      </c>
      <c r="V2224" s="45" t="str">
        <f t="shared" si="355"/>
        <v>集品作業における作業方法と負担</v>
      </c>
      <c r="W2224" s="70"/>
      <c r="X2224" s="88">
        <v>2214</v>
      </c>
      <c r="Y2224" s="66"/>
      <c r="Z2224" s="16"/>
    </row>
    <row r="2225" spans="1:26" s="13" customFormat="1" ht="13.5" hidden="1" customHeight="1">
      <c r="A2225" s="18">
        <v>60</v>
      </c>
      <c r="B2225" s="15">
        <v>1990</v>
      </c>
      <c r="C2225" s="15">
        <v>1</v>
      </c>
      <c r="D2225" s="18">
        <v>12</v>
      </c>
      <c r="E2225" s="15">
        <v>960</v>
      </c>
      <c r="F2225" s="19" t="s">
        <v>4538</v>
      </c>
      <c r="G2225" s="16" t="s">
        <v>4539</v>
      </c>
      <c r="H2225" s="17"/>
      <c r="I2225" s="115" t="str">
        <f t="shared" ca="1" si="354"/>
        <v>.</v>
      </c>
      <c r="J2225" s="16" t="s">
        <v>2856</v>
      </c>
      <c r="K2225" s="16" t="s">
        <v>1194</v>
      </c>
      <c r="L2225" s="16" t="s">
        <v>2857</v>
      </c>
      <c r="M2225" s="16" t="s">
        <v>183</v>
      </c>
      <c r="N2225" s="15">
        <v>24</v>
      </c>
      <c r="O2225" s="15">
        <v>1989</v>
      </c>
      <c r="P2225" s="15">
        <v>6</v>
      </c>
      <c r="Q2225" s="16" t="s">
        <v>1036</v>
      </c>
      <c r="R2225" s="18" t="s">
        <v>804</v>
      </c>
      <c r="S2225" s="54" t="s">
        <v>559</v>
      </c>
      <c r="T2225" s="54"/>
      <c r="U2225" s="69">
        <v>949</v>
      </c>
      <c r="V2225" s="45" t="str">
        <f t="shared" si="355"/>
        <v>内田クレペリン検査による国際比較の一例−日本、シンガポール、ブラジル＜ことに栄養学的観点から＞</v>
      </c>
      <c r="W2225" s="70"/>
      <c r="X2225" s="88">
        <v>2215</v>
      </c>
      <c r="Y2225" s="66"/>
      <c r="Z2225" s="16"/>
    </row>
    <row r="2226" spans="1:26" s="13" customFormat="1" ht="13.5" hidden="1" customHeight="1">
      <c r="A2226" s="18">
        <v>60</v>
      </c>
      <c r="B2226" s="15">
        <v>1990</v>
      </c>
      <c r="C2226" s="15">
        <v>1</v>
      </c>
      <c r="D2226" s="18">
        <v>13</v>
      </c>
      <c r="E2226" s="15">
        <v>961</v>
      </c>
      <c r="F2226" s="19" t="s">
        <v>4540</v>
      </c>
      <c r="G2226" s="16" t="s">
        <v>4541</v>
      </c>
      <c r="H2226" s="17"/>
      <c r="I2226" s="115" t="str">
        <f t="shared" ca="1" si="354"/>
        <v>.</v>
      </c>
      <c r="J2226" s="16" t="s">
        <v>2856</v>
      </c>
      <c r="K2226" s="16" t="s">
        <v>1194</v>
      </c>
      <c r="L2226" s="16" t="s">
        <v>2857</v>
      </c>
      <c r="M2226" s="16" t="s">
        <v>183</v>
      </c>
      <c r="N2226" s="15">
        <v>24</v>
      </c>
      <c r="O2226" s="15">
        <v>1989</v>
      </c>
      <c r="P2226" s="15">
        <v>6</v>
      </c>
      <c r="Q2226" s="16" t="s">
        <v>1036</v>
      </c>
      <c r="R2226" s="18" t="s">
        <v>804</v>
      </c>
      <c r="S2226" s="54" t="s">
        <v>559</v>
      </c>
      <c r="T2226" s="54"/>
      <c r="U2226" s="69">
        <v>949</v>
      </c>
      <c r="V2226" s="45" t="str">
        <f t="shared" si="355"/>
        <v>睡眠の質の主観的評価と客観的評価の比較</v>
      </c>
      <c r="W2226" s="70"/>
      <c r="X2226" s="88">
        <v>2216</v>
      </c>
      <c r="Y2226" s="66"/>
      <c r="Z2226" s="16"/>
    </row>
    <row r="2227" spans="1:26" s="13" customFormat="1" ht="13.5" hidden="1" customHeight="1">
      <c r="A2227" s="18">
        <v>60</v>
      </c>
      <c r="B2227" s="15">
        <v>1990</v>
      </c>
      <c r="C2227" s="15">
        <v>1</v>
      </c>
      <c r="D2227" s="18">
        <v>13</v>
      </c>
      <c r="E2227" s="15">
        <v>961</v>
      </c>
      <c r="F2227" s="19" t="s">
        <v>4542</v>
      </c>
      <c r="G2227" s="16" t="s">
        <v>4543</v>
      </c>
      <c r="H2227" s="17"/>
      <c r="I2227" s="115" t="str">
        <f t="shared" ca="1" si="354"/>
        <v>.</v>
      </c>
      <c r="J2227" s="16" t="s">
        <v>2856</v>
      </c>
      <c r="K2227" s="16" t="s">
        <v>1194</v>
      </c>
      <c r="L2227" s="16" t="s">
        <v>2857</v>
      </c>
      <c r="M2227" s="16" t="s">
        <v>183</v>
      </c>
      <c r="N2227" s="15">
        <v>24</v>
      </c>
      <c r="O2227" s="15">
        <v>1989</v>
      </c>
      <c r="P2227" s="15">
        <v>6</v>
      </c>
      <c r="Q2227" s="16" t="s">
        <v>1036</v>
      </c>
      <c r="R2227" s="18" t="s">
        <v>804</v>
      </c>
      <c r="S2227" s="54" t="s">
        <v>559</v>
      </c>
      <c r="T2227" s="54"/>
      <c r="U2227" s="69">
        <v>949</v>
      </c>
      <c r="V2227" s="45" t="str">
        <f t="shared" si="355"/>
        <v>中高年作業者の24時間勤務における血圧の変動</v>
      </c>
      <c r="W2227" s="70"/>
      <c r="X2227" s="88">
        <v>2217</v>
      </c>
      <c r="Y2227" s="66"/>
      <c r="Z2227" s="16"/>
    </row>
    <row r="2228" spans="1:26" s="13" customFormat="1" ht="13.5" hidden="1" customHeight="1">
      <c r="A2228" s="18">
        <v>60</v>
      </c>
      <c r="B2228" s="15">
        <v>1990</v>
      </c>
      <c r="C2228" s="15">
        <v>1</v>
      </c>
      <c r="D2228" s="18">
        <v>13</v>
      </c>
      <c r="E2228" s="15">
        <v>961</v>
      </c>
      <c r="F2228" s="19" t="s">
        <v>4544</v>
      </c>
      <c r="G2228" s="16" t="s">
        <v>4545</v>
      </c>
      <c r="H2228" s="17"/>
      <c r="I2228" s="115" t="str">
        <f t="shared" ca="1" si="354"/>
        <v>.</v>
      </c>
      <c r="J2228" s="16" t="s">
        <v>2856</v>
      </c>
      <c r="K2228" s="16" t="s">
        <v>1194</v>
      </c>
      <c r="L2228" s="16" t="s">
        <v>2857</v>
      </c>
      <c r="M2228" s="16" t="s">
        <v>183</v>
      </c>
      <c r="N2228" s="15">
        <v>24</v>
      </c>
      <c r="O2228" s="15">
        <v>1989</v>
      </c>
      <c r="P2228" s="15">
        <v>6</v>
      </c>
      <c r="Q2228" s="16" t="s">
        <v>1036</v>
      </c>
      <c r="R2228" s="18" t="s">
        <v>804</v>
      </c>
      <c r="S2228" s="54" t="s">
        <v>559</v>
      </c>
      <c r="T2228" s="54"/>
      <c r="U2228" s="69">
        <v>949</v>
      </c>
      <c r="V2228" s="45" t="str">
        <f t="shared" si="355"/>
        <v>変則勤務者の生活時間</v>
      </c>
      <c r="W2228" s="70"/>
      <c r="X2228" s="88">
        <v>2218</v>
      </c>
      <c r="Y2228" s="66"/>
      <c r="Z2228" s="16"/>
    </row>
    <row r="2229" spans="1:26" s="12" customFormat="1" ht="13.5" hidden="1" customHeight="1">
      <c r="A2229" s="18">
        <v>60</v>
      </c>
      <c r="B2229" s="15">
        <v>1990</v>
      </c>
      <c r="C2229" s="15">
        <v>1</v>
      </c>
      <c r="D2229" s="18">
        <v>14</v>
      </c>
      <c r="E2229" s="15">
        <v>962</v>
      </c>
      <c r="F2229" s="16" t="s">
        <v>560</v>
      </c>
      <c r="G2229" s="16" t="s">
        <v>6977</v>
      </c>
      <c r="H2229" s="17"/>
      <c r="I2229" s="115" t="str">
        <f t="shared" ca="1" si="354"/>
        <v>.</v>
      </c>
      <c r="J2229" s="21" t="s">
        <v>4546</v>
      </c>
      <c r="K2229" s="16" t="s">
        <v>1194</v>
      </c>
      <c r="L2229" s="16" t="s">
        <v>7004</v>
      </c>
      <c r="M2229" s="16" t="s">
        <v>1302</v>
      </c>
      <c r="N2229" s="15">
        <v>24</v>
      </c>
      <c r="O2229" s="15">
        <v>1989</v>
      </c>
      <c r="P2229" s="15">
        <v>6</v>
      </c>
      <c r="Q2229" s="16" t="s">
        <v>1036</v>
      </c>
      <c r="R2229" s="18" t="s">
        <v>804</v>
      </c>
      <c r="S2229" s="54" t="s">
        <v>559</v>
      </c>
      <c r="T2229" s="54"/>
      <c r="U2229" s="69">
        <v>949</v>
      </c>
      <c r="V2229" s="45" t="str">
        <f t="shared" si="355"/>
        <v>環境と人間の行動</v>
      </c>
      <c r="W2229" s="70"/>
      <c r="X2229" s="88">
        <v>2219</v>
      </c>
      <c r="Y2229" s="66"/>
      <c r="Z2229" s="16"/>
    </row>
    <row r="2230" spans="1:26" s="12" customFormat="1" ht="13.5" hidden="1" customHeight="1">
      <c r="A2230" s="18">
        <v>60</v>
      </c>
      <c r="B2230" s="15">
        <v>1990</v>
      </c>
      <c r="C2230" s="15">
        <v>1</v>
      </c>
      <c r="D2230" s="18">
        <v>14</v>
      </c>
      <c r="E2230" s="15">
        <v>962</v>
      </c>
      <c r="F2230" s="19" t="s">
        <v>561</v>
      </c>
      <c r="G2230" s="16" t="s">
        <v>4547</v>
      </c>
      <c r="H2230" s="17" t="s">
        <v>560</v>
      </c>
      <c r="I2230" s="115" t="str">
        <f t="shared" ca="1" si="354"/>
        <v>.</v>
      </c>
      <c r="J2230" s="21" t="s">
        <v>4546</v>
      </c>
      <c r="K2230" s="16" t="s">
        <v>1194</v>
      </c>
      <c r="L2230" s="16" t="s">
        <v>2918</v>
      </c>
      <c r="M2230" s="16" t="s">
        <v>183</v>
      </c>
      <c r="N2230" s="15">
        <v>24</v>
      </c>
      <c r="O2230" s="15">
        <v>1989</v>
      </c>
      <c r="P2230" s="15">
        <v>6</v>
      </c>
      <c r="Q2230" s="16" t="s">
        <v>1036</v>
      </c>
      <c r="R2230" s="18" t="s">
        <v>804</v>
      </c>
      <c r="S2230" s="54" t="s">
        <v>559</v>
      </c>
      <c r="T2230" s="54"/>
      <c r="U2230" s="69">
        <v>949</v>
      </c>
      <c r="V2230" s="45" t="str">
        <f t="shared" si="355"/>
        <v>環境と人間の行動人間行動の観察方法 −パプアニューギニア調査から−</v>
      </c>
      <c r="W2230" s="70"/>
      <c r="X2230" s="88">
        <v>2220</v>
      </c>
      <c r="Y2230" s="66"/>
      <c r="Z2230" s="16"/>
    </row>
    <row r="2231" spans="1:26" s="12" customFormat="1" ht="13.5" hidden="1" customHeight="1">
      <c r="A2231" s="18">
        <v>60</v>
      </c>
      <c r="B2231" s="15">
        <v>1990</v>
      </c>
      <c r="C2231" s="15">
        <v>1</v>
      </c>
      <c r="D2231" s="18">
        <v>14</v>
      </c>
      <c r="E2231" s="15">
        <v>962</v>
      </c>
      <c r="F2231" s="19" t="s">
        <v>562</v>
      </c>
      <c r="G2231" s="16" t="s">
        <v>4548</v>
      </c>
      <c r="H2231" s="17" t="s">
        <v>560</v>
      </c>
      <c r="I2231" s="115" t="str">
        <f t="shared" ca="1" si="354"/>
        <v>.</v>
      </c>
      <c r="J2231" s="21" t="s">
        <v>4546</v>
      </c>
      <c r="K2231" s="16" t="s">
        <v>1194</v>
      </c>
      <c r="L2231" s="16" t="s">
        <v>2918</v>
      </c>
      <c r="M2231" s="16" t="s">
        <v>183</v>
      </c>
      <c r="N2231" s="15">
        <v>24</v>
      </c>
      <c r="O2231" s="15">
        <v>1989</v>
      </c>
      <c r="P2231" s="15">
        <v>6</v>
      </c>
      <c r="Q2231" s="16" t="s">
        <v>1036</v>
      </c>
      <c r="R2231" s="18" t="s">
        <v>804</v>
      </c>
      <c r="S2231" s="54" t="s">
        <v>559</v>
      </c>
      <c r="T2231" s="54"/>
      <c r="U2231" s="69">
        <v>949</v>
      </c>
      <c r="V2231" s="45" t="str">
        <f t="shared" si="355"/>
        <v>環境と人間の行動高層・高密度居住と子供の発達</v>
      </c>
      <c r="W2231" s="70"/>
      <c r="X2231" s="88">
        <v>2221</v>
      </c>
      <c r="Y2231" s="66"/>
      <c r="Z2231" s="16"/>
    </row>
    <row r="2232" spans="1:26" s="12" customFormat="1" ht="13.5" hidden="1" customHeight="1">
      <c r="A2232" s="18">
        <v>60</v>
      </c>
      <c r="B2232" s="15">
        <v>1990</v>
      </c>
      <c r="C2232" s="15">
        <v>1</v>
      </c>
      <c r="D2232" s="18">
        <v>14</v>
      </c>
      <c r="E2232" s="15">
        <v>962</v>
      </c>
      <c r="F2232" s="19" t="s">
        <v>563</v>
      </c>
      <c r="G2232" s="16" t="s">
        <v>4549</v>
      </c>
      <c r="H2232" s="17" t="s">
        <v>560</v>
      </c>
      <c r="I2232" s="115" t="str">
        <f t="shared" ca="1" si="354"/>
        <v>.</v>
      </c>
      <c r="J2232" s="21" t="s">
        <v>4546</v>
      </c>
      <c r="K2232" s="16" t="s">
        <v>1194</v>
      </c>
      <c r="L2232" s="16" t="s">
        <v>2918</v>
      </c>
      <c r="M2232" s="16" t="s">
        <v>183</v>
      </c>
      <c r="N2232" s="15">
        <v>24</v>
      </c>
      <c r="O2232" s="15">
        <v>1989</v>
      </c>
      <c r="P2232" s="15">
        <v>6</v>
      </c>
      <c r="Q2232" s="16" t="s">
        <v>1036</v>
      </c>
      <c r="R2232" s="18" t="s">
        <v>804</v>
      </c>
      <c r="S2232" s="54" t="s">
        <v>559</v>
      </c>
      <c r="T2232" s="54"/>
      <c r="U2232" s="69">
        <v>949</v>
      </c>
      <c r="V2232" s="45" t="str">
        <f t="shared" si="355"/>
        <v>環境と人間の行動痴呆老人の異常精神症状と環境</v>
      </c>
      <c r="W2232" s="70"/>
      <c r="X2232" s="88">
        <v>2222</v>
      </c>
      <c r="Y2232" s="66"/>
      <c r="Z2232" s="16"/>
    </row>
    <row r="2233" spans="1:26" s="12" customFormat="1" ht="13.5" hidden="1" customHeight="1">
      <c r="A2233" s="18">
        <v>60</v>
      </c>
      <c r="B2233" s="15">
        <v>1990</v>
      </c>
      <c r="C2233" s="15">
        <v>1</v>
      </c>
      <c r="D2233" s="18">
        <v>15</v>
      </c>
      <c r="E2233" s="15">
        <v>963</v>
      </c>
      <c r="F2233" s="19" t="s">
        <v>564</v>
      </c>
      <c r="G2233" s="16" t="s">
        <v>4550</v>
      </c>
      <c r="H2233" s="17" t="s">
        <v>560</v>
      </c>
      <c r="I2233" s="115" t="str">
        <f t="shared" ca="1" si="354"/>
        <v>.</v>
      </c>
      <c r="J2233" s="21" t="s">
        <v>4546</v>
      </c>
      <c r="K2233" s="16" t="s">
        <v>1194</v>
      </c>
      <c r="L2233" s="16" t="s">
        <v>2918</v>
      </c>
      <c r="M2233" s="16" t="s">
        <v>183</v>
      </c>
      <c r="N2233" s="15">
        <v>24</v>
      </c>
      <c r="O2233" s="15">
        <v>1989</v>
      </c>
      <c r="P2233" s="15">
        <v>6</v>
      </c>
      <c r="Q2233" s="16" t="s">
        <v>1036</v>
      </c>
      <c r="R2233" s="18" t="s">
        <v>804</v>
      </c>
      <c r="S2233" s="54" t="s">
        <v>559</v>
      </c>
      <c r="T2233" s="54"/>
      <c r="U2233" s="69">
        <v>949</v>
      </c>
      <c r="V2233" s="45" t="str">
        <f t="shared" si="355"/>
        <v>環境と人間の行動人口減少地域住民の保健行動</v>
      </c>
      <c r="W2233" s="70"/>
      <c r="X2233" s="88">
        <v>2223</v>
      </c>
      <c r="Y2233" s="66"/>
      <c r="Z2233" s="16"/>
    </row>
    <row r="2234" spans="1:26" s="12" customFormat="1" ht="13.5" hidden="1" customHeight="1">
      <c r="A2234" s="18">
        <v>60</v>
      </c>
      <c r="B2234" s="15">
        <v>1990</v>
      </c>
      <c r="C2234" s="15">
        <v>1</v>
      </c>
      <c r="D2234" s="18">
        <v>15</v>
      </c>
      <c r="E2234" s="15">
        <v>963</v>
      </c>
      <c r="F2234" s="19" t="s">
        <v>565</v>
      </c>
      <c r="G2234" s="16" t="s">
        <v>4551</v>
      </c>
      <c r="H2234" s="17" t="s">
        <v>560</v>
      </c>
      <c r="I2234" s="115" t="str">
        <f t="shared" ca="1" si="354"/>
        <v>.</v>
      </c>
      <c r="J2234" s="21" t="s">
        <v>4546</v>
      </c>
      <c r="K2234" s="16" t="s">
        <v>1194</v>
      </c>
      <c r="L2234" s="16" t="s">
        <v>2918</v>
      </c>
      <c r="M2234" s="16" t="s">
        <v>183</v>
      </c>
      <c r="N2234" s="15">
        <v>24</v>
      </c>
      <c r="O2234" s="15">
        <v>1989</v>
      </c>
      <c r="P2234" s="15">
        <v>6</v>
      </c>
      <c r="Q2234" s="16" t="s">
        <v>1036</v>
      </c>
      <c r="R2234" s="18" t="s">
        <v>804</v>
      </c>
      <c r="S2234" s="54" t="s">
        <v>559</v>
      </c>
      <c r="T2234" s="54"/>
      <c r="U2234" s="69">
        <v>949</v>
      </c>
      <c r="V2234" s="45" t="str">
        <f t="shared" si="355"/>
        <v>環境と人間の行動受療行動にかかわる環境</v>
      </c>
      <c r="W2234" s="70"/>
      <c r="X2234" s="88">
        <v>2224</v>
      </c>
      <c r="Y2234" s="66"/>
      <c r="Z2234" s="16"/>
    </row>
    <row r="2235" spans="1:26" ht="13.5" hidden="1" customHeight="1">
      <c r="A2235" s="29">
        <f ca="1">IF(LEN($J2235)&gt;0,IF($J2235="●",K2235,OFFSET(A2235,IF(LEN(OFFSET(A2235,-1,0))&gt;=1,-1,-2),0)),"")</f>
        <v>60</v>
      </c>
      <c r="B2235" s="32">
        <f t="shared" ref="B2235:C2239" ca="1" si="362">IF(LEN($J2235)&gt;0,IF($J2235="●",N2235,OFFSET(B2235,IF(LEN(OFFSET(B2235,-1,0))&gt;=1,-1,-2),0)),"")</f>
        <v>1990</v>
      </c>
      <c r="C2235" s="32">
        <f t="shared" ca="1" si="362"/>
        <v>1</v>
      </c>
      <c r="D2235" s="28">
        <v>15</v>
      </c>
      <c r="E2235" s="32">
        <f ca="1">IF(LEN($J2235)&gt;0,IF($J2235="●",U2235,IF(LEN(D2235)&gt;0,U2235+D2235-1,"")),"")</f>
        <v>963</v>
      </c>
      <c r="F2235" s="28" t="str">
        <f>IF(RIGHT(L2235,1)=$W$24,"",M2235&amp;$W$25)&amp;J2235&amp;$W$22&amp;K2235&amp;IF(AND(LEN(N2235)&gt;0,LEN(N2235)&lt;4)," 第"&amp;N2235&amp;$W$21,N2235)&amp;$W$23&amp;O2235&amp;"/"&amp;P2235&amp;IF(RIGHT(L2235,1)=$W$24,"/"&amp;Q2235,"")&amp;"、"&amp;S2235&amp;"、"&amp;R2235&amp;IF(LEN(H2235)&gt;0,$W$27&amp;H2235,"")&amp;IF(RIGHT(L2235,1)=$W$24,"",$W$26)</f>
        <v>開催記(大会．全 第24回　1989/6、東京大学、東京都)</v>
      </c>
      <c r="G2235" s="40" t="s">
        <v>788</v>
      </c>
      <c r="H2235" s="41" t="s">
        <v>2820</v>
      </c>
      <c r="I2235" s="115" t="str">
        <f t="shared" ca="1" si="354"/>
        <v>.</v>
      </c>
      <c r="J2235" s="40" t="s">
        <v>252</v>
      </c>
      <c r="K2235" s="40" t="s">
        <v>1194</v>
      </c>
      <c r="L2235" s="40" t="s">
        <v>6949</v>
      </c>
      <c r="M2235" s="40" t="s">
        <v>313</v>
      </c>
      <c r="N2235" s="47">
        <v>24</v>
      </c>
      <c r="O2235" s="47">
        <v>1989</v>
      </c>
      <c r="P2235" s="47">
        <v>6</v>
      </c>
      <c r="Q2235" s="40" t="s">
        <v>1036</v>
      </c>
      <c r="R2235" s="40" t="s">
        <v>804</v>
      </c>
      <c r="S2235" s="48" t="s">
        <v>559</v>
      </c>
      <c r="T2235" s="48"/>
      <c r="U2235" s="31">
        <f ca="1">IF(LEN($J2235)&gt;0,IF($J2235="●",Q2235,OFFSET(U2235,IF(LEN(OFFSET(U2235,-1,0))&gt;=1,-1,-2),0)),"")</f>
        <v>949</v>
      </c>
      <c r="V2235" s="45" t="str">
        <f t="shared" si="355"/>
        <v>開催記(大会．全 第24回　1989/6、東京大学、東京都)</v>
      </c>
      <c r="W2235" s="51"/>
      <c r="X2235" s="88">
        <v>2225</v>
      </c>
      <c r="Y2235" s="65"/>
      <c r="Z2235" s="46"/>
    </row>
    <row r="2236" spans="1:26" ht="13.5" hidden="1" customHeight="1">
      <c r="A2236" s="29">
        <f ca="1">IF(LEN($J2236)&gt;0,IF($J2236="●",K2236,OFFSET(A2236,IF(LEN(OFFSET(A2236,-1,0))&gt;=1,-1,-2),0)),"")</f>
        <v>60</v>
      </c>
      <c r="B2236" s="32">
        <f t="shared" ca="1" si="362"/>
        <v>1990</v>
      </c>
      <c r="C2236" s="32">
        <f t="shared" ca="1" si="362"/>
        <v>1</v>
      </c>
      <c r="D2236" s="28">
        <v>15</v>
      </c>
      <c r="E2236" s="32">
        <f ca="1">IF(LEN($J2236)&gt;0,IF($J2236="●",U2236,IF(LEN(D2236)&gt;0,U2236+D2236-1,"")),"")</f>
        <v>963</v>
      </c>
      <c r="F2236" s="40" t="s">
        <v>566</v>
      </c>
      <c r="G2236" s="40" t="s">
        <v>7872</v>
      </c>
      <c r="H2236" s="43"/>
      <c r="I2236" s="115" t="str">
        <f t="shared" ca="1" si="354"/>
        <v>.</v>
      </c>
      <c r="J2236" s="40" t="s">
        <v>252</v>
      </c>
      <c r="K2236" s="40" t="s">
        <v>1194</v>
      </c>
      <c r="L2236" s="40" t="s">
        <v>313</v>
      </c>
      <c r="M2236" s="40" t="s">
        <v>7586</v>
      </c>
      <c r="N2236" s="47">
        <v>24</v>
      </c>
      <c r="O2236" s="47">
        <v>1989</v>
      </c>
      <c r="P2236" s="47">
        <v>6</v>
      </c>
      <c r="Q2236" s="40" t="s">
        <v>1036</v>
      </c>
      <c r="R2236" s="40" t="s">
        <v>804</v>
      </c>
      <c r="S2236" s="48" t="s">
        <v>559</v>
      </c>
      <c r="T2236" s="48"/>
      <c r="U2236" s="31">
        <f ca="1">IF(LEN($J2236)&gt;0,IF($J2236="●",Q2236,OFFSET(U2236,IF(LEN(OFFSET(U2236,-1,0))&gt;=1,-1,-2),0)),"")</f>
        <v>949</v>
      </c>
      <c r="V2236" s="45" t="str">
        <f t="shared" si="355"/>
        <v>人類働態学会第24回大会を終わって</v>
      </c>
      <c r="W2236" s="51"/>
      <c r="X2236" s="88">
        <v>2226</v>
      </c>
      <c r="Y2236" s="65"/>
      <c r="Z2236" s="46"/>
    </row>
    <row r="2237" spans="1:26" ht="13.5" hidden="1" customHeight="1">
      <c r="A2237" s="29">
        <f ca="1">IF(LEN($J2237)&gt;0,IF($J2237="●",K2237,OFFSET(A2237,IF(LEN(OFFSET(A2237,-1,0))&gt;=1,-1,-2),0)),"")</f>
        <v>60</v>
      </c>
      <c r="B2237" s="32">
        <f t="shared" ca="1" si="362"/>
        <v>1990</v>
      </c>
      <c r="C2237" s="32">
        <f t="shared" ca="1" si="362"/>
        <v>1</v>
      </c>
      <c r="D2237" s="28">
        <v>16</v>
      </c>
      <c r="E2237" s="32">
        <f ca="1">IF(LEN($J2237)&gt;0,IF($J2237="●",U2237,IF(LEN(D2237)&gt;0,U2237+D2237-1,"")),"")</f>
        <v>964</v>
      </c>
      <c r="F2237" s="40" t="s">
        <v>2578</v>
      </c>
      <c r="G2237" s="40" t="s">
        <v>7873</v>
      </c>
      <c r="H2237" s="43"/>
      <c r="I2237" s="115" t="str">
        <f t="shared" ca="1" si="354"/>
        <v>.</v>
      </c>
      <c r="J2237" s="40" t="s">
        <v>252</v>
      </c>
      <c r="K2237" s="40" t="s">
        <v>1194</v>
      </c>
      <c r="L2237" s="40" t="s">
        <v>313</v>
      </c>
      <c r="M2237" s="40" t="s">
        <v>7616</v>
      </c>
      <c r="N2237" s="47">
        <v>24</v>
      </c>
      <c r="O2237" s="47">
        <v>1989</v>
      </c>
      <c r="P2237" s="47">
        <v>6</v>
      </c>
      <c r="Q2237" s="40" t="s">
        <v>1036</v>
      </c>
      <c r="R2237" s="40" t="s">
        <v>804</v>
      </c>
      <c r="S2237" s="48" t="s">
        <v>559</v>
      </c>
      <c r="T2237" s="48"/>
      <c r="U2237" s="31">
        <f ca="1">IF(LEN($J2237)&gt;0,IF($J2237="●",Q2237,OFFSET(U2237,IF(LEN(OFFSET(U2237,-1,0))&gt;=1,-1,-2),0)),"")</f>
        <v>949</v>
      </c>
      <c r="V2237" s="45" t="str">
        <f t="shared" si="355"/>
        <v>大会に参加して</v>
      </c>
      <c r="W2237" s="51"/>
      <c r="X2237" s="88">
        <v>2227</v>
      </c>
      <c r="Y2237" s="65"/>
      <c r="Z2237" s="46"/>
    </row>
    <row r="2238" spans="1:26" ht="13.5" hidden="1" customHeight="1">
      <c r="A2238" s="29">
        <f ca="1">IF(LEN($J2238)&gt;0,IF($J2238="●",K2238,OFFSET(A2238,IF(LEN(OFFSET(A2238,-1,0))&gt;=1,-1,-2),0)),"")</f>
        <v>60</v>
      </c>
      <c r="B2238" s="32">
        <f t="shared" ca="1" si="362"/>
        <v>1990</v>
      </c>
      <c r="C2238" s="32">
        <f t="shared" ca="1" si="362"/>
        <v>1</v>
      </c>
      <c r="D2238" s="28">
        <v>17</v>
      </c>
      <c r="E2238" s="32">
        <f ca="1">IF(LEN($J2238)&gt;0,IF($J2238="●",U2238,IF(LEN(D2238)&gt;0,U2238+D2238-1,"")),"")</f>
        <v>965</v>
      </c>
      <c r="F2238" s="28" t="str">
        <f>IF(RIGHT(L2238,1)=$W$24,"",M2238&amp;$W$25)&amp;J2238&amp;$W$22&amp;K2238&amp;IF(AND(LEN(N2238)&gt;0,LEN(N2238)&lt;4)," 第"&amp;N2238&amp;$W$21,N2238)&amp;$W$23&amp;O2238&amp;"/"&amp;P2238&amp;IF(RIGHT(L2238,1)=$W$24,"/"&amp;Q2238,"")&amp;"、"&amp;S2238&amp;"、"&amp;R2238&amp;IF(LEN(H2238)&gt;0,$W$27&amp;H2238,"")&amp;IF(RIGHT(L2238,1)=$W$24,"",$W$26)</f>
        <v>大会．西 第14回　1988/12/1-2、近畿大学九州工学部、飯塚市</v>
      </c>
      <c r="G2238" s="40" t="s">
        <v>390</v>
      </c>
      <c r="H2238" s="41" t="s">
        <v>2820</v>
      </c>
      <c r="I2238" s="115" t="str">
        <f t="shared" ca="1" si="354"/>
        <v>.</v>
      </c>
      <c r="J2238" s="40" t="s">
        <v>252</v>
      </c>
      <c r="K2238" s="40" t="s">
        <v>1769</v>
      </c>
      <c r="L2238" s="40" t="s">
        <v>6942</v>
      </c>
      <c r="M2238" s="40" t="s">
        <v>2742</v>
      </c>
      <c r="N2238" s="47">
        <v>14</v>
      </c>
      <c r="O2238" s="47">
        <v>1988</v>
      </c>
      <c r="P2238" s="47">
        <v>12</v>
      </c>
      <c r="Q2238" s="40" t="s">
        <v>1893</v>
      </c>
      <c r="R2238" s="40" t="s">
        <v>568</v>
      </c>
      <c r="S2238" s="48" t="s">
        <v>569</v>
      </c>
      <c r="T2238" s="48"/>
      <c r="U2238" s="31">
        <f ca="1">IF(LEN($J2238)&gt;0,IF($J2238="●",Q2238,OFFSET(U2238,IF(LEN(OFFSET(U2238,-1,0))&gt;=1,-1,-2),0)),"")</f>
        <v>949</v>
      </c>
      <c r="V2238" s="45" t="str">
        <f t="shared" si="355"/>
        <v>大会．西 第14回　1988/12/1-2、近畿大学九州工学部、飯塚市</v>
      </c>
      <c r="W2238" s="51"/>
      <c r="X2238" s="88">
        <v>2228</v>
      </c>
      <c r="Y2238" s="65"/>
      <c r="Z2238" s="46"/>
    </row>
    <row r="2239" spans="1:26" ht="13.5" hidden="1" customHeight="1">
      <c r="A2239" s="29">
        <f ca="1">IF(LEN($J2239)&gt;0,IF($J2239="●",K2239,OFFSET(A2239,IF(LEN(OFFSET(A2239,-1,0))&gt;=1,-1,-2),0)),"")</f>
        <v>60</v>
      </c>
      <c r="B2239" s="32">
        <f t="shared" ca="1" si="362"/>
        <v>1990</v>
      </c>
      <c r="C2239" s="32">
        <f t="shared" ca="1" si="362"/>
        <v>1</v>
      </c>
      <c r="D2239" s="28">
        <v>17</v>
      </c>
      <c r="E2239" s="32">
        <f ca="1">IF(LEN($J2239)&gt;0,IF($J2239="●",U2239,IF(LEN(D2239)&gt;0,U2239+D2239-1,"")),"")</f>
        <v>965</v>
      </c>
      <c r="F2239" s="28" t="str">
        <f>M2239&amp;"（"&amp;J2239&amp;$W$19&amp;K2239&amp;IF(LEN(N2239)&gt;0," 第"&amp;N2239&amp;$W$21,"")&amp;" "&amp;O2239&amp;"/"&amp;P2239&amp;$W$20&amp;S2239&amp;IF(LEN(H2239)&gt;0,$W$19&amp;H2239,"")&amp;"）"</f>
        <v>抄録（大会/西 第14回 1988/12、近畿大学九州工学部）</v>
      </c>
      <c r="G2239" s="40" t="s">
        <v>567</v>
      </c>
      <c r="H2239" s="43"/>
      <c r="I2239" s="115" t="str">
        <f t="shared" ca="1" si="354"/>
        <v>.</v>
      </c>
      <c r="J2239" s="40" t="s">
        <v>252</v>
      </c>
      <c r="K2239" s="40" t="s">
        <v>1769</v>
      </c>
      <c r="L2239" s="40" t="s">
        <v>6939</v>
      </c>
      <c r="M2239" s="40" t="s">
        <v>1486</v>
      </c>
      <c r="N2239" s="47">
        <v>14</v>
      </c>
      <c r="O2239" s="47">
        <v>1988</v>
      </c>
      <c r="P2239" s="47">
        <v>12</v>
      </c>
      <c r="Q2239" s="40" t="s">
        <v>1893</v>
      </c>
      <c r="R2239" s="40" t="s">
        <v>568</v>
      </c>
      <c r="S2239" s="48" t="s">
        <v>569</v>
      </c>
      <c r="T2239" s="48"/>
      <c r="U2239" s="31">
        <f ca="1">IF(LEN($J2239)&gt;0,IF($J2239="●",Q2239,OFFSET(U2239,IF(LEN(OFFSET(U2239,-1,0))&gt;=1,-1,-2),0)),"")</f>
        <v>949</v>
      </c>
      <c r="V2239" s="45" t="str">
        <f t="shared" si="355"/>
        <v>抄録（大会/西 第14回 1988/12、近畿大学九州工学部）</v>
      </c>
      <c r="W2239" s="51"/>
      <c r="X2239" s="88">
        <v>2229</v>
      </c>
      <c r="Y2239" s="65"/>
      <c r="Z2239" s="46"/>
    </row>
    <row r="2240" spans="1:26" s="13" customFormat="1" ht="13.5" hidden="1" customHeight="1">
      <c r="A2240" s="18">
        <v>60</v>
      </c>
      <c r="B2240" s="15">
        <v>1990</v>
      </c>
      <c r="C2240" s="15">
        <v>1</v>
      </c>
      <c r="D2240" s="18">
        <v>17</v>
      </c>
      <c r="E2240" s="15">
        <v>965</v>
      </c>
      <c r="F2240" s="19" t="s">
        <v>4552</v>
      </c>
      <c r="G2240" s="16" t="s">
        <v>4553</v>
      </c>
      <c r="H2240" s="17" t="s">
        <v>7083</v>
      </c>
      <c r="I2240" s="115" t="str">
        <f t="shared" ca="1" si="354"/>
        <v>.</v>
      </c>
      <c r="J2240" s="16" t="s">
        <v>1487</v>
      </c>
      <c r="K2240" s="16" t="s">
        <v>1769</v>
      </c>
      <c r="L2240" s="16" t="s">
        <v>7079</v>
      </c>
      <c r="M2240" s="16" t="s">
        <v>1302</v>
      </c>
      <c r="N2240" s="15">
        <v>14</v>
      </c>
      <c r="O2240" s="15">
        <v>1988</v>
      </c>
      <c r="P2240" s="15">
        <v>12</v>
      </c>
      <c r="Q2240" s="18" t="s">
        <v>1893</v>
      </c>
      <c r="R2240" s="18" t="s">
        <v>568</v>
      </c>
      <c r="S2240" s="54" t="s">
        <v>569</v>
      </c>
      <c r="T2240" s="54"/>
      <c r="U2240" s="69">
        <v>949</v>
      </c>
      <c r="V2240" s="45" t="str">
        <f t="shared" si="355"/>
        <v>特別講演生活の流れは遠賀川とともに　－筑豊の歴史と風土－</v>
      </c>
      <c r="W2240" s="70"/>
      <c r="X2240" s="88">
        <v>2230</v>
      </c>
      <c r="Y2240" s="66"/>
      <c r="Z2240" s="16"/>
    </row>
    <row r="2241" spans="1:26" s="13" customFormat="1" ht="13.5" hidden="1" customHeight="1">
      <c r="A2241" s="18">
        <v>60</v>
      </c>
      <c r="B2241" s="15">
        <v>1990</v>
      </c>
      <c r="C2241" s="15">
        <v>1</v>
      </c>
      <c r="D2241" s="18">
        <v>17</v>
      </c>
      <c r="E2241" s="15">
        <v>965</v>
      </c>
      <c r="F2241" s="19" t="s">
        <v>4554</v>
      </c>
      <c r="G2241" s="16" t="s">
        <v>4555</v>
      </c>
      <c r="H2241" s="17"/>
      <c r="I2241" s="115" t="str">
        <f t="shared" ca="1" si="354"/>
        <v>.</v>
      </c>
      <c r="J2241" s="16" t="s">
        <v>2856</v>
      </c>
      <c r="K2241" s="16" t="s">
        <v>1769</v>
      </c>
      <c r="L2241" s="16" t="s">
        <v>2857</v>
      </c>
      <c r="M2241" s="16" t="s">
        <v>183</v>
      </c>
      <c r="N2241" s="15">
        <v>14</v>
      </c>
      <c r="O2241" s="15">
        <v>1988</v>
      </c>
      <c r="P2241" s="15">
        <v>12</v>
      </c>
      <c r="Q2241" s="18" t="s">
        <v>1893</v>
      </c>
      <c r="R2241" s="18" t="s">
        <v>568</v>
      </c>
      <c r="S2241" s="54" t="s">
        <v>569</v>
      </c>
      <c r="T2241" s="54"/>
      <c r="U2241" s="69">
        <v>949</v>
      </c>
      <c r="V2241" s="45" t="str">
        <f t="shared" si="355"/>
        <v>左右差に関する研究　その2</v>
      </c>
      <c r="W2241" s="70"/>
      <c r="X2241" s="88">
        <v>2231</v>
      </c>
      <c r="Y2241" s="66"/>
      <c r="Z2241" s="16"/>
    </row>
    <row r="2242" spans="1:26" s="13" customFormat="1" ht="13.5" hidden="1" customHeight="1">
      <c r="A2242" s="18">
        <v>60</v>
      </c>
      <c r="B2242" s="15">
        <v>1990</v>
      </c>
      <c r="C2242" s="15">
        <v>1</v>
      </c>
      <c r="D2242" s="18">
        <v>17</v>
      </c>
      <c r="E2242" s="15">
        <v>965</v>
      </c>
      <c r="F2242" s="19" t="s">
        <v>4556</v>
      </c>
      <c r="G2242" s="16" t="s">
        <v>4557</v>
      </c>
      <c r="H2242" s="17"/>
      <c r="I2242" s="115" t="str">
        <f t="shared" ca="1" si="354"/>
        <v>.</v>
      </c>
      <c r="J2242" s="16" t="s">
        <v>2856</v>
      </c>
      <c r="K2242" s="16" t="s">
        <v>1769</v>
      </c>
      <c r="L2242" s="16" t="s">
        <v>2857</v>
      </c>
      <c r="M2242" s="16" t="s">
        <v>183</v>
      </c>
      <c r="N2242" s="15">
        <v>14</v>
      </c>
      <c r="O2242" s="15">
        <v>1988</v>
      </c>
      <c r="P2242" s="15">
        <v>12</v>
      </c>
      <c r="Q2242" s="18" t="s">
        <v>1893</v>
      </c>
      <c r="R2242" s="18" t="s">
        <v>568</v>
      </c>
      <c r="S2242" s="54" t="s">
        <v>569</v>
      </c>
      <c r="T2242" s="54"/>
      <c r="U2242" s="69">
        <v>949</v>
      </c>
      <c r="V2242" s="45" t="str">
        <f t="shared" si="355"/>
        <v>イライラに関する研究（第1報）</v>
      </c>
      <c r="W2242" s="70"/>
      <c r="X2242" s="88">
        <v>2232</v>
      </c>
      <c r="Y2242" s="66"/>
      <c r="Z2242" s="16"/>
    </row>
    <row r="2243" spans="1:26" s="13" customFormat="1" ht="13.5" hidden="1" customHeight="1">
      <c r="A2243" s="18">
        <v>60</v>
      </c>
      <c r="B2243" s="15">
        <v>1990</v>
      </c>
      <c r="C2243" s="15">
        <v>1</v>
      </c>
      <c r="D2243" s="18">
        <v>18</v>
      </c>
      <c r="E2243" s="15">
        <v>966</v>
      </c>
      <c r="F2243" s="19" t="s">
        <v>4558</v>
      </c>
      <c r="G2243" s="16" t="s">
        <v>4559</v>
      </c>
      <c r="H2243" s="17"/>
      <c r="I2243" s="115" t="str">
        <f t="shared" ca="1" si="354"/>
        <v>.</v>
      </c>
      <c r="J2243" s="16" t="s">
        <v>2856</v>
      </c>
      <c r="K2243" s="16" t="s">
        <v>1769</v>
      </c>
      <c r="L2243" s="16" t="s">
        <v>2857</v>
      </c>
      <c r="M2243" s="16" t="s">
        <v>183</v>
      </c>
      <c r="N2243" s="15">
        <v>14</v>
      </c>
      <c r="O2243" s="15">
        <v>1988</v>
      </c>
      <c r="P2243" s="15">
        <v>12</v>
      </c>
      <c r="Q2243" s="18" t="s">
        <v>1893</v>
      </c>
      <c r="R2243" s="18" t="s">
        <v>568</v>
      </c>
      <c r="S2243" s="54" t="s">
        <v>569</v>
      </c>
      <c r="T2243" s="54"/>
      <c r="U2243" s="69">
        <v>949</v>
      </c>
      <c r="V2243" s="45" t="str">
        <f t="shared" si="355"/>
        <v>高温環境下における頭部冷却が体温調節反応に及ぼす影響</v>
      </c>
      <c r="W2243" s="70"/>
      <c r="X2243" s="88">
        <v>2233</v>
      </c>
      <c r="Y2243" s="66"/>
      <c r="Z2243" s="16"/>
    </row>
    <row r="2244" spans="1:26" s="13" customFormat="1" ht="13.5" hidden="1" customHeight="1">
      <c r="A2244" s="18">
        <v>60</v>
      </c>
      <c r="B2244" s="15">
        <v>1990</v>
      </c>
      <c r="C2244" s="15">
        <v>1</v>
      </c>
      <c r="D2244" s="18">
        <v>18</v>
      </c>
      <c r="E2244" s="15">
        <v>966</v>
      </c>
      <c r="F2244" s="19" t="s">
        <v>4560</v>
      </c>
      <c r="G2244" s="16" t="s">
        <v>4561</v>
      </c>
      <c r="H2244" s="17"/>
      <c r="I2244" s="115" t="str">
        <f t="shared" ca="1" si="354"/>
        <v>.</v>
      </c>
      <c r="J2244" s="16" t="s">
        <v>2856</v>
      </c>
      <c r="K2244" s="16" t="s">
        <v>1769</v>
      </c>
      <c r="L2244" s="16" t="s">
        <v>2857</v>
      </c>
      <c r="M2244" s="16" t="s">
        <v>183</v>
      </c>
      <c r="N2244" s="15">
        <v>14</v>
      </c>
      <c r="O2244" s="15">
        <v>1988</v>
      </c>
      <c r="P2244" s="15">
        <v>12</v>
      </c>
      <c r="Q2244" s="18" t="s">
        <v>1893</v>
      </c>
      <c r="R2244" s="18" t="s">
        <v>568</v>
      </c>
      <c r="S2244" s="54" t="s">
        <v>569</v>
      </c>
      <c r="T2244" s="54"/>
      <c r="U2244" s="69">
        <v>949</v>
      </c>
      <c r="V2244" s="45" t="str">
        <f t="shared" si="355"/>
        <v>保健室までの距離と来室状況</v>
      </c>
      <c r="W2244" s="70"/>
      <c r="X2244" s="88">
        <v>2234</v>
      </c>
      <c r="Y2244" s="66"/>
      <c r="Z2244" s="16"/>
    </row>
    <row r="2245" spans="1:26" s="13" customFormat="1" ht="13.5" hidden="1" customHeight="1">
      <c r="A2245" s="18">
        <v>60</v>
      </c>
      <c r="B2245" s="15">
        <v>1990</v>
      </c>
      <c r="C2245" s="15">
        <v>1</v>
      </c>
      <c r="D2245" s="18">
        <v>18</v>
      </c>
      <c r="E2245" s="15">
        <v>966</v>
      </c>
      <c r="F2245" s="19" t="s">
        <v>4562</v>
      </c>
      <c r="G2245" s="16" t="s">
        <v>4563</v>
      </c>
      <c r="H2245" s="17"/>
      <c r="I2245" s="115" t="str">
        <f t="shared" ca="1" si="354"/>
        <v>.</v>
      </c>
      <c r="J2245" s="16" t="s">
        <v>2856</v>
      </c>
      <c r="K2245" s="16" t="s">
        <v>1769</v>
      </c>
      <c r="L2245" s="16" t="s">
        <v>2857</v>
      </c>
      <c r="M2245" s="16" t="s">
        <v>1302</v>
      </c>
      <c r="N2245" s="15">
        <v>14</v>
      </c>
      <c r="O2245" s="15">
        <v>1988</v>
      </c>
      <c r="P2245" s="15">
        <v>12</v>
      </c>
      <c r="Q2245" s="18" t="s">
        <v>1893</v>
      </c>
      <c r="R2245" s="18" t="s">
        <v>568</v>
      </c>
      <c r="S2245" s="54" t="s">
        <v>569</v>
      </c>
      <c r="T2245" s="54"/>
      <c r="U2245" s="69">
        <v>949</v>
      </c>
      <c r="V2245" s="45" t="str">
        <f t="shared" si="355"/>
        <v>高齢者の健康度の分析</v>
      </c>
      <c r="W2245" s="70"/>
      <c r="X2245" s="88">
        <v>2235</v>
      </c>
      <c r="Y2245" s="66"/>
      <c r="Z2245" s="16"/>
    </row>
    <row r="2246" spans="1:26" s="13" customFormat="1" ht="13.5" hidden="1" customHeight="1">
      <c r="A2246" s="18">
        <v>60</v>
      </c>
      <c r="B2246" s="15">
        <v>1990</v>
      </c>
      <c r="C2246" s="15">
        <v>1</v>
      </c>
      <c r="D2246" s="18">
        <v>18</v>
      </c>
      <c r="E2246" s="15">
        <v>966</v>
      </c>
      <c r="F2246" s="19" t="s">
        <v>4564</v>
      </c>
      <c r="G2246" s="16" t="s">
        <v>4565</v>
      </c>
      <c r="H2246" s="17"/>
      <c r="I2246" s="115" t="str">
        <f t="shared" ca="1" si="354"/>
        <v>.</v>
      </c>
      <c r="J2246" s="16" t="s">
        <v>2856</v>
      </c>
      <c r="K2246" s="16" t="s">
        <v>1769</v>
      </c>
      <c r="L2246" s="16" t="s">
        <v>2857</v>
      </c>
      <c r="M2246" s="16" t="s">
        <v>183</v>
      </c>
      <c r="N2246" s="15">
        <v>14</v>
      </c>
      <c r="O2246" s="15">
        <v>1988</v>
      </c>
      <c r="P2246" s="15">
        <v>12</v>
      </c>
      <c r="Q2246" s="18" t="s">
        <v>1893</v>
      </c>
      <c r="R2246" s="18" t="s">
        <v>568</v>
      </c>
      <c r="S2246" s="54" t="s">
        <v>569</v>
      </c>
      <c r="T2246" s="54"/>
      <c r="U2246" s="69">
        <v>949</v>
      </c>
      <c r="V2246" s="45" t="str">
        <f t="shared" si="355"/>
        <v>ペドメータ値からみた高齢者の身体活動量</v>
      </c>
      <c r="W2246" s="70"/>
      <c r="X2246" s="88">
        <v>2236</v>
      </c>
      <c r="Y2246" s="66"/>
      <c r="Z2246" s="16"/>
    </row>
    <row r="2247" spans="1:26" s="13" customFormat="1" ht="13.5" hidden="1" customHeight="1">
      <c r="A2247" s="18">
        <v>60</v>
      </c>
      <c r="B2247" s="15">
        <v>1990</v>
      </c>
      <c r="C2247" s="15">
        <v>1</v>
      </c>
      <c r="D2247" s="18">
        <v>19</v>
      </c>
      <c r="E2247" s="15">
        <v>967</v>
      </c>
      <c r="F2247" s="19" t="s">
        <v>4566</v>
      </c>
      <c r="G2247" s="16" t="s">
        <v>4567</v>
      </c>
      <c r="H2247" s="17"/>
      <c r="I2247" s="115" t="str">
        <f t="shared" ca="1" si="354"/>
        <v>.</v>
      </c>
      <c r="J2247" s="16" t="s">
        <v>2856</v>
      </c>
      <c r="K2247" s="16" t="s">
        <v>1769</v>
      </c>
      <c r="L2247" s="16" t="s">
        <v>2857</v>
      </c>
      <c r="M2247" s="16" t="s">
        <v>183</v>
      </c>
      <c r="N2247" s="15">
        <v>14</v>
      </c>
      <c r="O2247" s="15">
        <v>1988</v>
      </c>
      <c r="P2247" s="15">
        <v>12</v>
      </c>
      <c r="Q2247" s="18" t="s">
        <v>1893</v>
      </c>
      <c r="R2247" s="18" t="s">
        <v>568</v>
      </c>
      <c r="S2247" s="54" t="s">
        <v>569</v>
      </c>
      <c r="T2247" s="54"/>
      <c r="U2247" s="69">
        <v>949</v>
      </c>
      <c r="V2247" s="45" t="str">
        <f t="shared" si="355"/>
        <v>高齢者体温の季節変動と日周変動</v>
      </c>
      <c r="W2247" s="70"/>
      <c r="X2247" s="88">
        <v>2237</v>
      </c>
      <c r="Y2247" s="66"/>
      <c r="Z2247" s="16"/>
    </row>
    <row r="2248" spans="1:26" s="12" customFormat="1" ht="13.5" hidden="1" customHeight="1">
      <c r="A2248" s="18">
        <v>60</v>
      </c>
      <c r="B2248" s="15">
        <v>1990</v>
      </c>
      <c r="C2248" s="15">
        <v>1</v>
      </c>
      <c r="D2248" s="18">
        <v>19</v>
      </c>
      <c r="E2248" s="15">
        <v>967</v>
      </c>
      <c r="F2248" s="16" t="s">
        <v>4568</v>
      </c>
      <c r="G2248" s="16"/>
      <c r="H2248" s="17"/>
      <c r="I2248" s="115" t="str">
        <f t="shared" ca="1" si="354"/>
        <v>.</v>
      </c>
      <c r="J2248" s="21" t="s">
        <v>878</v>
      </c>
      <c r="K2248" s="16" t="s">
        <v>1769</v>
      </c>
      <c r="L2248" s="16" t="s">
        <v>7004</v>
      </c>
      <c r="M2248" s="16" t="s">
        <v>1302</v>
      </c>
      <c r="N2248" s="15">
        <v>14</v>
      </c>
      <c r="O2248" s="15">
        <v>1988</v>
      </c>
      <c r="P2248" s="15">
        <v>12</v>
      </c>
      <c r="Q2248" s="18" t="s">
        <v>1893</v>
      </c>
      <c r="R2248" s="18" t="s">
        <v>568</v>
      </c>
      <c r="S2248" s="54" t="s">
        <v>569</v>
      </c>
      <c r="T2248" s="54"/>
      <c r="U2248" s="69">
        <v>949</v>
      </c>
      <c r="V2248" s="45" t="str">
        <f t="shared" si="355"/>
        <v>筑豊ゼミ発表</v>
      </c>
      <c r="W2248" s="70"/>
      <c r="X2248" s="88">
        <v>2238</v>
      </c>
      <c r="Y2248" s="66"/>
      <c r="Z2248" s="16"/>
    </row>
    <row r="2249" spans="1:26" s="12" customFormat="1" ht="13.5" hidden="1" customHeight="1">
      <c r="A2249" s="18">
        <v>60</v>
      </c>
      <c r="B2249" s="15">
        <v>1990</v>
      </c>
      <c r="C2249" s="15">
        <v>1</v>
      </c>
      <c r="D2249" s="18">
        <v>19</v>
      </c>
      <c r="E2249" s="15">
        <v>967</v>
      </c>
      <c r="F2249" s="19" t="s">
        <v>4569</v>
      </c>
      <c r="G2249" s="16" t="s">
        <v>4570</v>
      </c>
      <c r="H2249" s="17" t="s">
        <v>4568</v>
      </c>
      <c r="I2249" s="115" t="str">
        <f t="shared" ca="1" si="354"/>
        <v>.</v>
      </c>
      <c r="J2249" s="21" t="s">
        <v>878</v>
      </c>
      <c r="K2249" s="16" t="s">
        <v>1769</v>
      </c>
      <c r="L2249" s="16" t="s">
        <v>2918</v>
      </c>
      <c r="M2249" s="16" t="s">
        <v>1302</v>
      </c>
      <c r="N2249" s="15">
        <v>14</v>
      </c>
      <c r="O2249" s="15">
        <v>1988</v>
      </c>
      <c r="P2249" s="15">
        <v>12</v>
      </c>
      <c r="Q2249" s="18" t="s">
        <v>1893</v>
      </c>
      <c r="R2249" s="18" t="s">
        <v>568</v>
      </c>
      <c r="S2249" s="54" t="s">
        <v>569</v>
      </c>
      <c r="T2249" s="54"/>
      <c r="U2249" s="69">
        <v>949</v>
      </c>
      <c r="V2249" s="45" t="str">
        <f t="shared" si="355"/>
        <v>筑豊ゼミ発表オレはカーネーション農家</v>
      </c>
      <c r="W2249" s="70"/>
      <c r="X2249" s="88">
        <v>2239</v>
      </c>
      <c r="Y2249" s="66"/>
      <c r="Z2249" s="16"/>
    </row>
    <row r="2250" spans="1:26" s="12" customFormat="1" ht="13.5" hidden="1" customHeight="1">
      <c r="A2250" s="18">
        <v>60</v>
      </c>
      <c r="B2250" s="15">
        <v>1990</v>
      </c>
      <c r="C2250" s="15">
        <v>1</v>
      </c>
      <c r="D2250" s="18">
        <v>19</v>
      </c>
      <c r="E2250" s="15">
        <v>967</v>
      </c>
      <c r="F2250" s="19" t="s">
        <v>4571</v>
      </c>
      <c r="G2250" s="16" t="s">
        <v>4572</v>
      </c>
      <c r="H2250" s="17" t="s">
        <v>4568</v>
      </c>
      <c r="I2250" s="115" t="str">
        <f t="shared" ca="1" si="354"/>
        <v>.</v>
      </c>
      <c r="J2250" s="21" t="s">
        <v>878</v>
      </c>
      <c r="K2250" s="16" t="s">
        <v>1769</v>
      </c>
      <c r="L2250" s="16" t="s">
        <v>2918</v>
      </c>
      <c r="M2250" s="16" t="s">
        <v>1302</v>
      </c>
      <c r="N2250" s="15">
        <v>14</v>
      </c>
      <c r="O2250" s="15">
        <v>1988</v>
      </c>
      <c r="P2250" s="15">
        <v>12</v>
      </c>
      <c r="Q2250" s="18" t="s">
        <v>1893</v>
      </c>
      <c r="R2250" s="18" t="s">
        <v>568</v>
      </c>
      <c r="S2250" s="54" t="s">
        <v>569</v>
      </c>
      <c r="T2250" s="54"/>
      <c r="U2250" s="69">
        <v>949</v>
      </c>
      <c r="V2250" s="45" t="str">
        <f t="shared" si="355"/>
        <v>筑豊ゼミ発表私の野草文化論</v>
      </c>
      <c r="W2250" s="70"/>
      <c r="X2250" s="88">
        <v>2240</v>
      </c>
      <c r="Y2250" s="66"/>
      <c r="Z2250" s="16"/>
    </row>
    <row r="2251" spans="1:26" s="12" customFormat="1" ht="13.5" hidden="1" customHeight="1">
      <c r="A2251" s="18">
        <v>60</v>
      </c>
      <c r="B2251" s="15">
        <v>1990</v>
      </c>
      <c r="C2251" s="15">
        <v>1</v>
      </c>
      <c r="D2251" s="18">
        <v>19</v>
      </c>
      <c r="E2251" s="15">
        <v>967</v>
      </c>
      <c r="F2251" s="19" t="s">
        <v>4573</v>
      </c>
      <c r="G2251" s="16" t="s">
        <v>4574</v>
      </c>
      <c r="H2251" s="17" t="s">
        <v>4568</v>
      </c>
      <c r="I2251" s="115" t="str">
        <f t="shared" ca="1" si="354"/>
        <v>.</v>
      </c>
      <c r="J2251" s="21" t="s">
        <v>878</v>
      </c>
      <c r="K2251" s="16" t="s">
        <v>1769</v>
      </c>
      <c r="L2251" s="16" t="s">
        <v>2918</v>
      </c>
      <c r="M2251" s="16" t="s">
        <v>1302</v>
      </c>
      <c r="N2251" s="15">
        <v>14</v>
      </c>
      <c r="O2251" s="15">
        <v>1988</v>
      </c>
      <c r="P2251" s="15">
        <v>12</v>
      </c>
      <c r="Q2251" s="18" t="s">
        <v>1893</v>
      </c>
      <c r="R2251" s="18" t="s">
        <v>568</v>
      </c>
      <c r="S2251" s="54" t="s">
        <v>569</v>
      </c>
      <c r="T2251" s="54"/>
      <c r="U2251" s="69">
        <v>949</v>
      </c>
      <c r="V2251" s="45" t="str">
        <f t="shared" si="355"/>
        <v>筑豊ゼミ発表ムラおこしへの衝動</v>
      </c>
      <c r="W2251" s="70"/>
      <c r="X2251" s="88">
        <v>2241</v>
      </c>
      <c r="Y2251" s="66"/>
      <c r="Z2251" s="16"/>
    </row>
    <row r="2252" spans="1:26" s="12" customFormat="1" ht="13.5" hidden="1" customHeight="1">
      <c r="A2252" s="18">
        <v>60</v>
      </c>
      <c r="B2252" s="15">
        <v>1990</v>
      </c>
      <c r="C2252" s="15">
        <v>1</v>
      </c>
      <c r="D2252" s="18">
        <v>19</v>
      </c>
      <c r="E2252" s="15">
        <v>967</v>
      </c>
      <c r="F2252" s="19" t="s">
        <v>4575</v>
      </c>
      <c r="G2252" s="16" t="s">
        <v>4576</v>
      </c>
      <c r="H2252" s="17" t="s">
        <v>4568</v>
      </c>
      <c r="I2252" s="115" t="str">
        <f t="shared" ref="I2252:I2315" ca="1" si="363">IF(OR($S$1,IF($N$2,OFFSET($O$2,0,ISERROR(FIND($F$2,OFFSET($G2252,0,$T$2)))+$S$2),0)+IF($N$3,OFFSET($O$3,0,ISERROR(FIND($F$3,OFFSET($G2252,0,$T$3)))+$S$3),0)+IF($N$4,OFFSET($O$4,0,ISERROR(FIND($F$4,OFFSET($G2252,0,$T$4)))+$S$4),0)+IF($N$5,OFFSET($O$5,0,ISERROR(FIND($F$5,OFFSET($G2252,0,$T$5)))+$S$5),0)+IF($N$6,OFFSET($O$6,0,ISERROR(FIND($F$6,OFFSET($G2252,0,$T$6)))+$S$6),0)+IF($N$7,OFFSET($O$7,0,ISERROR(FIND($F$7,OFFSET($G2252,0,$T$7)))+$S$7),0)+IF($N$8,OFFSET($O$8,0,ISERROR(FIND($F$8,OFFSET($G2252,0,$T$8)))+$S$8),0)&gt;$Y$1),$W$28,$W$29)</f>
        <v>.</v>
      </c>
      <c r="J2252" s="21" t="s">
        <v>878</v>
      </c>
      <c r="K2252" s="16" t="s">
        <v>1769</v>
      </c>
      <c r="L2252" s="16" t="s">
        <v>2918</v>
      </c>
      <c r="M2252" s="16" t="s">
        <v>1302</v>
      </c>
      <c r="N2252" s="15">
        <v>14</v>
      </c>
      <c r="O2252" s="15">
        <v>1988</v>
      </c>
      <c r="P2252" s="15">
        <v>12</v>
      </c>
      <c r="Q2252" s="18" t="s">
        <v>1893</v>
      </c>
      <c r="R2252" s="18" t="s">
        <v>568</v>
      </c>
      <c r="S2252" s="54" t="s">
        <v>569</v>
      </c>
      <c r="T2252" s="54"/>
      <c r="U2252" s="69">
        <v>949</v>
      </c>
      <c r="V2252" s="45" t="str">
        <f t="shared" si="355"/>
        <v>筑豊ゼミ発表フォーラム「ふるさと『筑豊』を語る」－地域変動と個人史－</v>
      </c>
      <c r="W2252" s="70"/>
      <c r="X2252" s="88">
        <v>2242</v>
      </c>
      <c r="Y2252" s="66"/>
      <c r="Z2252" s="16"/>
    </row>
    <row r="2253" spans="1:26" ht="13.5" hidden="1" customHeight="1">
      <c r="A2253" s="29">
        <f t="shared" ref="A2253:A2267" ca="1" si="364">IF(LEN($J2253)&gt;0,IF($J2253="●",K2253,OFFSET(A2253,IF(LEN(OFFSET(A2253,-1,0))&gt;=1,-1,-2),0)),"")</f>
        <v>60</v>
      </c>
      <c r="B2253" s="32">
        <f t="shared" ref="B2253:B2267" ca="1" si="365">IF(LEN($J2253)&gt;0,IF($J2253="●",N2253,OFFSET(B2253,IF(LEN(OFFSET(B2253,-1,0))&gt;=1,-1,-2),0)),"")</f>
        <v>1990</v>
      </c>
      <c r="C2253" s="32">
        <f t="shared" ref="C2253:C2267" ca="1" si="366">IF(LEN($J2253)&gt;0,IF($J2253="●",O2253,OFFSET(C2253,IF(LEN(OFFSET(C2253,-1,0))&gt;=1,-1,-2),0)),"")</f>
        <v>1</v>
      </c>
      <c r="D2253" s="28">
        <v>19</v>
      </c>
      <c r="E2253" s="32">
        <f t="shared" ref="E2253:E2267" ca="1" si="367">IF(LEN($J2253)&gt;0,IF($J2253="●",U2253,IF(LEN(D2253)&gt;0,U2253+D2253-1,"")),"")</f>
        <v>967</v>
      </c>
      <c r="F2253" s="40" t="s">
        <v>1372</v>
      </c>
      <c r="G2253" s="40"/>
      <c r="H2253" s="43"/>
      <c r="I2253" s="115" t="str">
        <f t="shared" ca="1" si="363"/>
        <v>.</v>
      </c>
      <c r="J2253" s="40" t="s">
        <v>1700</v>
      </c>
      <c r="K2253" s="40" t="s">
        <v>1372</v>
      </c>
      <c r="L2253" s="43"/>
      <c r="M2253" s="40"/>
      <c r="N2253" s="47"/>
      <c r="O2253" s="47"/>
      <c r="P2253" s="47"/>
      <c r="Q2253" s="40"/>
      <c r="R2253" s="40"/>
      <c r="S2253" s="48"/>
      <c r="T2253" s="48"/>
      <c r="U2253" s="31">
        <f t="shared" ref="U2253:U2267" ca="1" si="368">IF(LEN($J2253)&gt;0,IF($J2253="●",Q2253,OFFSET(U2253,IF(LEN(OFFSET(U2253,-1,0))&gt;=1,-1,-2),0)),"")</f>
        <v>949</v>
      </c>
      <c r="V2253" s="45" t="str">
        <f t="shared" si="355"/>
        <v>働態ミニ情報</v>
      </c>
      <c r="W2253" s="51"/>
      <c r="X2253" s="88">
        <v>2243</v>
      </c>
      <c r="Y2253" s="65"/>
      <c r="Z2253" s="46"/>
    </row>
    <row r="2254" spans="1:26" ht="13.5" hidden="1" customHeight="1">
      <c r="A2254" s="29">
        <f t="shared" ca="1" si="364"/>
        <v>60</v>
      </c>
      <c r="B2254" s="32">
        <f t="shared" ca="1" si="365"/>
        <v>1990</v>
      </c>
      <c r="C2254" s="32">
        <f t="shared" ca="1" si="366"/>
        <v>1</v>
      </c>
      <c r="D2254" s="28">
        <v>19</v>
      </c>
      <c r="E2254" s="32">
        <f t="shared" ca="1" si="367"/>
        <v>967</v>
      </c>
      <c r="F2254" s="28" t="str">
        <f t="shared" ref="F2254:F2256" si="369">H2254&amp;IF(LEN(O2254)&gt;0,$W$18&amp;IF(LEN(O2254)&gt;3,O2254&amp;"年度","第"&amp;O2254&amp;IF(LEN(P2254)&gt;0,"期","回"))&amp;IF(LEN(P2254)&gt;0,"第"&amp;P2254&amp;"回",""),"")</f>
        <v>総会：第32回</v>
      </c>
      <c r="G2254" s="40"/>
      <c r="H2254" s="40" t="s">
        <v>7100</v>
      </c>
      <c r="I2254" s="115" t="str">
        <f t="shared" ca="1" si="363"/>
        <v>.</v>
      </c>
      <c r="J2254" s="40" t="s">
        <v>7111</v>
      </c>
      <c r="K2254" s="40" t="s">
        <v>1050</v>
      </c>
      <c r="L2254" s="40" t="s">
        <v>7100</v>
      </c>
      <c r="M2254" s="40"/>
      <c r="N2254" s="47"/>
      <c r="O2254" s="47">
        <v>32</v>
      </c>
      <c r="P2254" s="47"/>
      <c r="Q2254" s="40"/>
      <c r="R2254" s="40"/>
      <c r="S2254" s="48"/>
      <c r="T2254" s="48"/>
      <c r="U2254" s="31">
        <f t="shared" ca="1" si="368"/>
        <v>949</v>
      </c>
      <c r="V2254" s="45" t="str">
        <f t="shared" si="355"/>
        <v>総会総会：第32回</v>
      </c>
      <c r="W2254" s="51"/>
      <c r="X2254" s="88">
        <v>2244</v>
      </c>
      <c r="Y2254" s="65"/>
      <c r="Z2254" s="46"/>
    </row>
    <row r="2255" spans="1:26" ht="13.5" hidden="1" customHeight="1">
      <c r="A2255" s="29">
        <f t="shared" ca="1" si="364"/>
        <v>60</v>
      </c>
      <c r="B2255" s="32">
        <f t="shared" ca="1" si="365"/>
        <v>1990</v>
      </c>
      <c r="C2255" s="32">
        <f t="shared" ca="1" si="366"/>
        <v>1</v>
      </c>
      <c r="D2255" s="28">
        <v>20</v>
      </c>
      <c r="E2255" s="32">
        <f t="shared" ca="1" si="367"/>
        <v>968</v>
      </c>
      <c r="F2255" s="28" t="str">
        <f t="shared" si="369"/>
        <v>幹事会：第10期第3回</v>
      </c>
      <c r="G2255" s="40"/>
      <c r="H2255" s="40" t="s">
        <v>7101</v>
      </c>
      <c r="I2255" s="115" t="str">
        <f t="shared" ca="1" si="363"/>
        <v>.</v>
      </c>
      <c r="J2255" s="40" t="s">
        <v>7111</v>
      </c>
      <c r="K2255" s="40" t="s">
        <v>1050</v>
      </c>
      <c r="L2255" s="40" t="s">
        <v>7103</v>
      </c>
      <c r="M2255" s="40"/>
      <c r="N2255" s="47"/>
      <c r="O2255" s="47">
        <v>10</v>
      </c>
      <c r="P2255" s="47">
        <v>3</v>
      </c>
      <c r="Q2255" s="40"/>
      <c r="R2255" s="40"/>
      <c r="S2255" s="48"/>
      <c r="T2255" s="48"/>
      <c r="U2255" s="31">
        <f t="shared" ca="1" si="368"/>
        <v>949</v>
      </c>
      <c r="V2255" s="45" t="str">
        <f t="shared" si="355"/>
        <v>幹事会幹事会：第10期第3回</v>
      </c>
      <c r="W2255" s="51"/>
      <c r="X2255" s="88">
        <v>2245</v>
      </c>
      <c r="Y2255" s="65"/>
      <c r="Z2255" s="46"/>
    </row>
    <row r="2256" spans="1:26" ht="13.5" hidden="1" customHeight="1">
      <c r="A2256" s="29">
        <f t="shared" ca="1" si="364"/>
        <v>60</v>
      </c>
      <c r="B2256" s="32">
        <f t="shared" ca="1" si="365"/>
        <v>1990</v>
      </c>
      <c r="C2256" s="32">
        <f t="shared" ca="1" si="366"/>
        <v>1</v>
      </c>
      <c r="D2256" s="28">
        <v>20</v>
      </c>
      <c r="E2256" s="32">
        <f t="shared" ca="1" si="367"/>
        <v>968</v>
      </c>
      <c r="F2256" s="28" t="str">
        <f t="shared" si="369"/>
        <v>幹事会：第10期第4回</v>
      </c>
      <c r="G2256" s="40"/>
      <c r="H2256" s="40" t="s">
        <v>7101</v>
      </c>
      <c r="I2256" s="115" t="str">
        <f t="shared" ca="1" si="363"/>
        <v>.</v>
      </c>
      <c r="J2256" s="40" t="s">
        <v>7111</v>
      </c>
      <c r="K2256" s="40" t="s">
        <v>1050</v>
      </c>
      <c r="L2256" s="40" t="s">
        <v>7103</v>
      </c>
      <c r="M2256" s="40"/>
      <c r="N2256" s="47"/>
      <c r="O2256" s="47">
        <v>10</v>
      </c>
      <c r="P2256" s="47">
        <v>4</v>
      </c>
      <c r="Q2256" s="40"/>
      <c r="R2256" s="40"/>
      <c r="S2256" s="48"/>
      <c r="T2256" s="48"/>
      <c r="U2256" s="31">
        <f t="shared" ca="1" si="368"/>
        <v>949</v>
      </c>
      <c r="V2256" s="45" t="str">
        <f t="shared" si="355"/>
        <v>幹事会幹事会：第10期第4回</v>
      </c>
      <c r="W2256" s="51"/>
      <c r="X2256" s="88">
        <v>2246</v>
      </c>
      <c r="Y2256" s="65"/>
      <c r="Z2256" s="46"/>
    </row>
    <row r="2257" spans="1:26" ht="13.5" hidden="1" customHeight="1">
      <c r="A2257" s="29">
        <f t="shared" ca="1" si="364"/>
        <v>60</v>
      </c>
      <c r="B2257" s="32">
        <f t="shared" ca="1" si="365"/>
        <v>1990</v>
      </c>
      <c r="C2257" s="32">
        <f t="shared" ca="1" si="366"/>
        <v>1</v>
      </c>
      <c r="D2257" s="28">
        <v>20</v>
      </c>
      <c r="E2257" s="32">
        <f t="shared" ca="1" si="367"/>
        <v>968</v>
      </c>
      <c r="F2257" s="40" t="s">
        <v>570</v>
      </c>
      <c r="G2257" s="40"/>
      <c r="H2257" s="43"/>
      <c r="I2257" s="115" t="str">
        <f t="shared" ca="1" si="363"/>
        <v>.</v>
      </c>
      <c r="J2257" s="40" t="s">
        <v>7110</v>
      </c>
      <c r="K2257" s="40" t="s">
        <v>7768</v>
      </c>
      <c r="L2257" s="40" t="s">
        <v>7098</v>
      </c>
      <c r="M2257" s="40"/>
      <c r="N2257" s="47"/>
      <c r="O2257" s="47"/>
      <c r="P2257" s="47"/>
      <c r="Q2257" s="40"/>
      <c r="R2257" s="40"/>
      <c r="S2257" s="48"/>
      <c r="T2257" s="48"/>
      <c r="U2257" s="31">
        <f t="shared" ca="1" si="368"/>
        <v>949</v>
      </c>
      <c r="V2257" s="45" t="str">
        <f t="shared" si="355"/>
        <v>地方会、全国事務局の移転</v>
      </c>
      <c r="W2257" s="51"/>
      <c r="X2257" s="88">
        <v>2247</v>
      </c>
      <c r="Y2257" s="65"/>
      <c r="Z2257" s="46"/>
    </row>
    <row r="2258" spans="1:26" ht="13.5" hidden="1" customHeight="1">
      <c r="A2258" s="29">
        <f t="shared" ca="1" si="364"/>
        <v>60</v>
      </c>
      <c r="B2258" s="32">
        <f t="shared" ca="1" si="365"/>
        <v>1990</v>
      </c>
      <c r="C2258" s="32">
        <f t="shared" ca="1" si="366"/>
        <v>1</v>
      </c>
      <c r="D2258" s="28">
        <v>20</v>
      </c>
      <c r="E2258" s="32">
        <f t="shared" ca="1" si="367"/>
        <v>968</v>
      </c>
      <c r="F2258" s="40" t="s">
        <v>571</v>
      </c>
      <c r="G2258" s="40"/>
      <c r="H2258" s="43"/>
      <c r="I2258" s="115" t="str">
        <f t="shared" ca="1" si="363"/>
        <v>.</v>
      </c>
      <c r="J2258" s="40" t="s">
        <v>1487</v>
      </c>
      <c r="K2258" s="40" t="s">
        <v>1292</v>
      </c>
      <c r="L2258" s="40" t="s">
        <v>7615</v>
      </c>
      <c r="M2258" s="40" t="s">
        <v>2638</v>
      </c>
      <c r="N2258" s="47">
        <v>25</v>
      </c>
      <c r="O2258" s="47">
        <v>1990</v>
      </c>
      <c r="P2258" s="47">
        <v>7</v>
      </c>
      <c r="Q2258" s="40" t="s">
        <v>573</v>
      </c>
      <c r="R2258" s="40" t="s">
        <v>575</v>
      </c>
      <c r="S2258" s="48" t="s">
        <v>584</v>
      </c>
      <c r="T2258" s="48"/>
      <c r="U2258" s="31">
        <f t="shared" ca="1" si="368"/>
        <v>949</v>
      </c>
      <c r="V2258" s="45" t="str">
        <f t="shared" si="355"/>
        <v>人類働態学会第25回大会</v>
      </c>
      <c r="W2258" s="51"/>
      <c r="X2258" s="88">
        <v>2248</v>
      </c>
      <c r="Y2258" s="65"/>
      <c r="Z2258" s="46"/>
    </row>
    <row r="2259" spans="1:26" ht="13.5" hidden="1" customHeight="1">
      <c r="A2259" s="29">
        <f t="shared" ca="1" si="364"/>
        <v>60</v>
      </c>
      <c r="B2259" s="32">
        <f t="shared" ca="1" si="365"/>
        <v>1990</v>
      </c>
      <c r="C2259" s="32">
        <f t="shared" ca="1" si="366"/>
        <v>1</v>
      </c>
      <c r="D2259" s="28">
        <v>20</v>
      </c>
      <c r="E2259" s="32">
        <f t="shared" ca="1" si="367"/>
        <v>968</v>
      </c>
      <c r="F2259" s="40" t="s">
        <v>1289</v>
      </c>
      <c r="G2259" s="40"/>
      <c r="H2259" s="43"/>
      <c r="I2259" s="115" t="str">
        <f t="shared" ca="1" si="363"/>
        <v>.</v>
      </c>
      <c r="J2259" s="40" t="s">
        <v>7111</v>
      </c>
      <c r="K2259" s="40" t="s">
        <v>2762</v>
      </c>
      <c r="L2259" s="40" t="s">
        <v>2724</v>
      </c>
      <c r="M2259" s="40"/>
      <c r="N2259" s="47"/>
      <c r="O2259" s="47"/>
      <c r="P2259" s="47"/>
      <c r="Q2259" s="40"/>
      <c r="R2259" s="40"/>
      <c r="S2259" s="48"/>
      <c r="T2259" s="48"/>
      <c r="U2259" s="31">
        <f t="shared" ca="1" si="368"/>
        <v>949</v>
      </c>
      <c r="V2259" s="45" t="str">
        <f t="shared" ref="V2259:V2321" si="370">$H2259&amp;$F2259</f>
        <v>編集後記</v>
      </c>
      <c r="W2259" s="51"/>
      <c r="X2259" s="88">
        <v>2249</v>
      </c>
      <c r="Y2259" s="65"/>
      <c r="Z2259" s="46"/>
    </row>
    <row r="2260" spans="1:26" ht="13.5" hidden="1" customHeight="1">
      <c r="A2260" s="29" t="str">
        <f t="shared" ca="1" si="364"/>
        <v>61</v>
      </c>
      <c r="B2260" s="32">
        <f t="shared" ca="1" si="365"/>
        <v>1990</v>
      </c>
      <c r="C2260" s="32">
        <f t="shared" ca="1" si="366"/>
        <v>12</v>
      </c>
      <c r="D2260" s="28">
        <v>0</v>
      </c>
      <c r="E2260" s="32" t="str">
        <f t="shared" ca="1" si="367"/>
        <v>969</v>
      </c>
      <c r="F2260" s="28" t="str">
        <f ca="1">$W$11&amp;$A2260&amp;$W$12&amp;B2260&amp;$W$13&amp;TEXT($C2260,"00")&amp;$W$14&amp;TEXT($P2260,"00")&amp;IF(LEN(U2260)&gt;=1,$W$15&amp;$U2260&amp;$W$16,"")&amp;$W$17&amp;$H2260</f>
        <v>第61号1990年12/31[969]:会長交代にあたって／第25回大会／西地15／東地18</v>
      </c>
      <c r="G2260" s="40"/>
      <c r="H2260" s="43" t="s">
        <v>6891</v>
      </c>
      <c r="I2260" s="115" t="str">
        <f t="shared" ca="1" si="363"/>
        <v>.</v>
      </c>
      <c r="J2260" s="40" t="s">
        <v>1179</v>
      </c>
      <c r="K2260" s="40" t="s">
        <v>576</v>
      </c>
      <c r="L2260" s="43"/>
      <c r="M2260" s="40"/>
      <c r="N2260" s="47">
        <v>1990</v>
      </c>
      <c r="O2260" s="47">
        <v>12</v>
      </c>
      <c r="P2260" s="47">
        <v>31</v>
      </c>
      <c r="Q2260" s="40" t="s">
        <v>577</v>
      </c>
      <c r="R2260" s="40"/>
      <c r="S2260" s="48"/>
      <c r="T2260" s="48"/>
      <c r="U2260" s="31" t="str">
        <f t="shared" ca="1" si="368"/>
        <v>969</v>
      </c>
      <c r="V2260" s="45" t="str">
        <f t="shared" ca="1" si="370"/>
        <v>会長交代にあたって／第25回大会／西地15／東地18第61号1990年12/31[969]:会長交代にあたって／第25回大会／西地15／東地18</v>
      </c>
      <c r="W2260" s="51"/>
      <c r="X2260" s="88">
        <v>2250</v>
      </c>
      <c r="Y2260" s="65"/>
      <c r="Z2260" s="46"/>
    </row>
    <row r="2261" spans="1:26" ht="13.5" hidden="1" customHeight="1">
      <c r="A2261" s="29" t="str">
        <f t="shared" ca="1" si="364"/>
        <v>61</v>
      </c>
      <c r="B2261" s="32">
        <f t="shared" ca="1" si="365"/>
        <v>1990</v>
      </c>
      <c r="C2261" s="32">
        <f t="shared" ca="1" si="366"/>
        <v>12</v>
      </c>
      <c r="D2261" s="28">
        <v>1</v>
      </c>
      <c r="E2261" s="32">
        <f t="shared" ca="1" si="367"/>
        <v>969</v>
      </c>
      <c r="F2261" s="40" t="s">
        <v>578</v>
      </c>
      <c r="G2261" s="40" t="s">
        <v>579</v>
      </c>
      <c r="H2261" s="43"/>
      <c r="I2261" s="115" t="str">
        <f t="shared" ca="1" si="363"/>
        <v>.</v>
      </c>
      <c r="J2261" s="40" t="s">
        <v>7110</v>
      </c>
      <c r="K2261" s="40" t="s">
        <v>7768</v>
      </c>
      <c r="L2261" s="40" t="s">
        <v>7769</v>
      </c>
      <c r="M2261" s="40" t="s">
        <v>7629</v>
      </c>
      <c r="N2261" s="47"/>
      <c r="O2261" s="47"/>
      <c r="P2261" s="47"/>
      <c r="Q2261" s="40"/>
      <c r="R2261" s="40"/>
      <c r="S2261" s="48"/>
      <c r="T2261" s="48"/>
      <c r="U2261" s="31" t="str">
        <f t="shared" ca="1" si="368"/>
        <v>969</v>
      </c>
      <c r="V2261" s="45" t="str">
        <f t="shared" si="370"/>
        <v>会長に就任して</v>
      </c>
      <c r="W2261" s="51"/>
      <c r="X2261" s="88">
        <v>2251</v>
      </c>
      <c r="Y2261" s="65"/>
      <c r="Z2261" s="46"/>
    </row>
    <row r="2262" spans="1:26" ht="13.5" hidden="1" customHeight="1">
      <c r="A2262" s="29" t="str">
        <f t="shared" ca="1" si="364"/>
        <v>61</v>
      </c>
      <c r="B2262" s="32">
        <f t="shared" ca="1" si="365"/>
        <v>1990</v>
      </c>
      <c r="C2262" s="32">
        <f t="shared" ca="1" si="366"/>
        <v>12</v>
      </c>
      <c r="D2262" s="28">
        <v>1</v>
      </c>
      <c r="E2262" s="32">
        <f t="shared" ca="1" si="367"/>
        <v>969</v>
      </c>
      <c r="F2262" s="40" t="s">
        <v>580</v>
      </c>
      <c r="G2262" s="40" t="s">
        <v>811</v>
      </c>
      <c r="H2262" s="43"/>
      <c r="I2262" s="115" t="str">
        <f t="shared" ca="1" si="363"/>
        <v>.</v>
      </c>
      <c r="J2262" s="40" t="s">
        <v>7110</v>
      </c>
      <c r="K2262" s="40" t="s">
        <v>7768</v>
      </c>
      <c r="L2262" s="40" t="s">
        <v>7769</v>
      </c>
      <c r="M2262" s="40" t="s">
        <v>7629</v>
      </c>
      <c r="N2262" s="47"/>
      <c r="O2262" s="47"/>
      <c r="P2262" s="47"/>
      <c r="Q2262" s="40"/>
      <c r="R2262" s="40"/>
      <c r="S2262" s="48"/>
      <c r="T2262" s="48"/>
      <c r="U2262" s="31" t="str">
        <f t="shared" ca="1" si="368"/>
        <v>969</v>
      </c>
      <c r="V2262" s="45" t="str">
        <f t="shared" si="370"/>
        <v>会長を辞すにあたって</v>
      </c>
      <c r="W2262" s="51"/>
      <c r="X2262" s="88">
        <v>2252</v>
      </c>
      <c r="Y2262" s="65"/>
      <c r="Z2262" s="46"/>
    </row>
    <row r="2263" spans="1:26" ht="13.5" hidden="1" customHeight="1">
      <c r="A2263" s="29" t="str">
        <f t="shared" ca="1" si="364"/>
        <v>61</v>
      </c>
      <c r="B2263" s="32">
        <f t="shared" ca="1" si="365"/>
        <v>1990</v>
      </c>
      <c r="C2263" s="32">
        <f t="shared" ca="1" si="366"/>
        <v>12</v>
      </c>
      <c r="D2263" s="28">
        <v>2</v>
      </c>
      <c r="E2263" s="32">
        <f t="shared" ca="1" si="367"/>
        <v>970</v>
      </c>
      <c r="F2263" s="40" t="s">
        <v>581</v>
      </c>
      <c r="G2263" s="40" t="s">
        <v>811</v>
      </c>
      <c r="H2263" s="40" t="s">
        <v>2447</v>
      </c>
      <c r="I2263" s="115" t="str">
        <f t="shared" ca="1" si="363"/>
        <v>.</v>
      </c>
      <c r="J2263" s="40" t="s">
        <v>7205</v>
      </c>
      <c r="K2263" s="40"/>
      <c r="L2263" s="43" t="s">
        <v>810</v>
      </c>
      <c r="M2263" s="40"/>
      <c r="N2263" s="47"/>
      <c r="O2263" s="47"/>
      <c r="P2263" s="47"/>
      <c r="Q2263" s="40"/>
      <c r="R2263" s="40"/>
      <c r="S2263" s="48"/>
      <c r="T2263" s="48"/>
      <c r="U2263" s="31" t="str">
        <f t="shared" ca="1" si="368"/>
        <v>969</v>
      </c>
      <c r="V2263" s="45" t="str">
        <f t="shared" si="370"/>
        <v>人類働態学「現代労働衛生ハンドブック」における「人類働態学」</v>
      </c>
      <c r="W2263" s="51"/>
      <c r="X2263" s="88">
        <v>2253</v>
      </c>
      <c r="Y2263" s="65"/>
      <c r="Z2263" s="46"/>
    </row>
    <row r="2264" spans="1:26" ht="13.5" hidden="1" customHeight="1">
      <c r="A2264" s="29" t="str">
        <f t="shared" ca="1" si="364"/>
        <v>61</v>
      </c>
      <c r="B2264" s="32">
        <f t="shared" ca="1" si="365"/>
        <v>1990</v>
      </c>
      <c r="C2264" s="32">
        <f t="shared" ca="1" si="366"/>
        <v>12</v>
      </c>
      <c r="D2264" s="28">
        <v>3</v>
      </c>
      <c r="E2264" s="32">
        <f t="shared" ca="1" si="367"/>
        <v>971</v>
      </c>
      <c r="F2264" s="40" t="s">
        <v>582</v>
      </c>
      <c r="G2264" s="40" t="s">
        <v>579</v>
      </c>
      <c r="H2264" s="43" t="s">
        <v>7192</v>
      </c>
      <c r="I2264" s="115" t="str">
        <f t="shared" ca="1" si="363"/>
        <v>.</v>
      </c>
      <c r="J2264" s="40" t="s">
        <v>7205</v>
      </c>
      <c r="K2264" s="40"/>
      <c r="L2264" s="43" t="s">
        <v>2008</v>
      </c>
      <c r="M2264" s="40"/>
      <c r="N2264" s="47"/>
      <c r="O2264" s="47"/>
      <c r="P2264" s="47"/>
      <c r="Q2264" s="40"/>
      <c r="R2264" s="40"/>
      <c r="S2264" s="48"/>
      <c r="T2264" s="48"/>
      <c r="U2264" s="31" t="str">
        <f t="shared" ca="1" si="368"/>
        <v>969</v>
      </c>
      <c r="V2264" s="45" t="str">
        <f t="shared" si="370"/>
        <v>方法行動集団観察にこだわる</v>
      </c>
      <c r="W2264" s="51"/>
      <c r="X2264" s="88">
        <v>2254</v>
      </c>
      <c r="Y2264" s="65"/>
      <c r="Z2264" s="46"/>
    </row>
    <row r="2265" spans="1:26" ht="13.5" hidden="1" customHeight="1">
      <c r="A2265" s="29" t="str">
        <f t="shared" ca="1" si="364"/>
        <v>61</v>
      </c>
      <c r="B2265" s="32">
        <f t="shared" ca="1" si="365"/>
        <v>1990</v>
      </c>
      <c r="C2265" s="32">
        <f t="shared" ca="1" si="366"/>
        <v>12</v>
      </c>
      <c r="D2265" s="28">
        <v>4</v>
      </c>
      <c r="E2265" s="32">
        <f t="shared" ca="1" si="367"/>
        <v>972</v>
      </c>
      <c r="F2265" s="40" t="s">
        <v>583</v>
      </c>
      <c r="G2265" s="40" t="s">
        <v>2390</v>
      </c>
      <c r="H2265" s="43"/>
      <c r="I2265" s="115" t="str">
        <f t="shared" ca="1" si="363"/>
        <v>.</v>
      </c>
      <c r="J2265" s="40" t="s">
        <v>1700</v>
      </c>
      <c r="K2265" s="40" t="s">
        <v>1300</v>
      </c>
      <c r="L2265" s="43"/>
      <c r="M2265" s="40"/>
      <c r="N2265" s="47"/>
      <c r="O2265" s="47"/>
      <c r="P2265" s="47"/>
      <c r="Q2265" s="40"/>
      <c r="R2265" s="40"/>
      <c r="S2265" s="48"/>
      <c r="T2265" s="48"/>
      <c r="U2265" s="31" t="str">
        <f t="shared" ca="1" si="368"/>
        <v>969</v>
      </c>
      <c r="V2265" s="45" t="str">
        <f t="shared" si="370"/>
        <v>筑波大学心身障害学系</v>
      </c>
      <c r="W2265" s="51"/>
      <c r="X2265" s="88">
        <v>2255</v>
      </c>
      <c r="Y2265" s="65"/>
      <c r="Z2265" s="46"/>
    </row>
    <row r="2266" spans="1:26" ht="13.5" hidden="1" customHeight="1">
      <c r="A2266" s="29" t="str">
        <f t="shared" ca="1" si="364"/>
        <v>61</v>
      </c>
      <c r="B2266" s="32">
        <f t="shared" ca="1" si="365"/>
        <v>1990</v>
      </c>
      <c r="C2266" s="32">
        <f t="shared" ca="1" si="366"/>
        <v>12</v>
      </c>
      <c r="D2266" s="28">
        <v>5</v>
      </c>
      <c r="E2266" s="32">
        <f t="shared" ca="1" si="367"/>
        <v>973</v>
      </c>
      <c r="F2266" s="28" t="str">
        <f>IF(RIGHT(L2266,1)=$W$24,"",M2266&amp;$W$25)&amp;J2266&amp;$W$22&amp;K2266&amp;IF(AND(LEN(N2266)&gt;0,LEN(N2266)&lt;4)," 第"&amp;N2266&amp;$W$21,N2266)&amp;$W$23&amp;O2266&amp;"/"&amp;P2266&amp;IF(RIGHT(L2266,1)=$W$24,"/"&amp;Q2266,"")&amp;"、"&amp;S2266&amp;"、"&amp;R2266&amp;IF(LEN(H2266)&gt;0,$W$27&amp;H2266,"")&amp;IF(RIGHT(L2266,1)=$W$24,"",$W$26)</f>
        <v>大会．全 第25回　1990/7/13-14、高知会館・共済会館、高知市</v>
      </c>
      <c r="G2266" s="40" t="s">
        <v>585</v>
      </c>
      <c r="H2266" s="41" t="s">
        <v>2820</v>
      </c>
      <c r="I2266" s="115" t="str">
        <f t="shared" ca="1" si="363"/>
        <v>.</v>
      </c>
      <c r="J2266" s="40" t="s">
        <v>252</v>
      </c>
      <c r="K2266" s="40" t="s">
        <v>1194</v>
      </c>
      <c r="L2266" s="40" t="s">
        <v>6942</v>
      </c>
      <c r="M2266" s="40" t="s">
        <v>2742</v>
      </c>
      <c r="N2266" s="47">
        <v>25</v>
      </c>
      <c r="O2266" s="47">
        <v>1990</v>
      </c>
      <c r="P2266" s="47">
        <v>7</v>
      </c>
      <c r="Q2266" s="40" t="s">
        <v>1944</v>
      </c>
      <c r="R2266" s="40" t="s">
        <v>574</v>
      </c>
      <c r="S2266" s="48" t="s">
        <v>584</v>
      </c>
      <c r="T2266" s="48"/>
      <c r="U2266" s="31" t="str">
        <f t="shared" ca="1" si="368"/>
        <v>969</v>
      </c>
      <c r="V2266" s="45" t="str">
        <f t="shared" si="370"/>
        <v>大会．全 第25回　1990/7/13-14、高知会館・共済会館、高知市</v>
      </c>
      <c r="W2266" s="51"/>
      <c r="X2266" s="88">
        <v>2256</v>
      </c>
      <c r="Y2266" s="65"/>
      <c r="Z2266" s="46"/>
    </row>
    <row r="2267" spans="1:26" ht="13.5" hidden="1" customHeight="1">
      <c r="A2267" s="29" t="str">
        <f t="shared" ca="1" si="364"/>
        <v>61</v>
      </c>
      <c r="B2267" s="32">
        <f t="shared" ca="1" si="365"/>
        <v>1990</v>
      </c>
      <c r="C2267" s="32">
        <f t="shared" ca="1" si="366"/>
        <v>12</v>
      </c>
      <c r="D2267" s="28">
        <v>5</v>
      </c>
      <c r="E2267" s="32">
        <f t="shared" ca="1" si="367"/>
        <v>973</v>
      </c>
      <c r="F2267" s="28" t="str">
        <f>M2267&amp;"（"&amp;J2267&amp;$W$19&amp;K2267&amp;IF(LEN(N2267)&gt;0," 第"&amp;N2267&amp;$W$21,"")&amp;" "&amp;O2267&amp;"/"&amp;P2267&amp;$W$20&amp;S2267&amp;IF(LEN(H2267)&gt;0,$W$19&amp;H2267,"")&amp;"）"</f>
        <v>抄録（大会/全 第25回 1990/7、高知会館・共済会館）</v>
      </c>
      <c r="G2267" s="40" t="s">
        <v>571</v>
      </c>
      <c r="H2267" s="43"/>
      <c r="I2267" s="115" t="str">
        <f t="shared" ca="1" si="363"/>
        <v>.</v>
      </c>
      <c r="J2267" s="40" t="s">
        <v>252</v>
      </c>
      <c r="K2267" s="40" t="s">
        <v>1194</v>
      </c>
      <c r="L2267" s="40" t="s">
        <v>6939</v>
      </c>
      <c r="M2267" s="40" t="s">
        <v>1486</v>
      </c>
      <c r="N2267" s="47">
        <v>25</v>
      </c>
      <c r="O2267" s="47">
        <v>1990</v>
      </c>
      <c r="P2267" s="47">
        <v>7</v>
      </c>
      <c r="Q2267" s="40" t="s">
        <v>1944</v>
      </c>
      <c r="R2267" s="40" t="s">
        <v>574</v>
      </c>
      <c r="S2267" s="48" t="s">
        <v>584</v>
      </c>
      <c r="T2267" s="48"/>
      <c r="U2267" s="31" t="str">
        <f t="shared" ca="1" si="368"/>
        <v>969</v>
      </c>
      <c r="V2267" s="45" t="str">
        <f t="shared" si="370"/>
        <v>抄録（大会/全 第25回 1990/7、高知会館・共済会館）</v>
      </c>
      <c r="W2267" s="51"/>
      <c r="X2267" s="88">
        <v>2257</v>
      </c>
      <c r="Y2267" s="65"/>
      <c r="Z2267" s="46"/>
    </row>
    <row r="2268" spans="1:26" s="13" customFormat="1" ht="13.5" hidden="1" customHeight="1">
      <c r="A2268" s="18">
        <v>61</v>
      </c>
      <c r="B2268" s="15">
        <v>1990</v>
      </c>
      <c r="C2268" s="15">
        <v>12</v>
      </c>
      <c r="D2268" s="18">
        <v>5</v>
      </c>
      <c r="E2268" s="15">
        <v>973</v>
      </c>
      <c r="F2268" s="19" t="s">
        <v>4577</v>
      </c>
      <c r="G2268" s="16" t="s">
        <v>4578</v>
      </c>
      <c r="H2268" s="17"/>
      <c r="I2268" s="115" t="str">
        <f t="shared" ca="1" si="363"/>
        <v>.</v>
      </c>
      <c r="J2268" s="16" t="s">
        <v>2856</v>
      </c>
      <c r="K2268" s="16" t="s">
        <v>1194</v>
      </c>
      <c r="L2268" s="16" t="s">
        <v>2857</v>
      </c>
      <c r="M2268" s="16" t="s">
        <v>183</v>
      </c>
      <c r="N2268" s="15">
        <v>25</v>
      </c>
      <c r="O2268" s="15">
        <v>1990</v>
      </c>
      <c r="P2268" s="15">
        <v>7</v>
      </c>
      <c r="Q2268" s="16" t="s">
        <v>1944</v>
      </c>
      <c r="R2268" s="18" t="s">
        <v>574</v>
      </c>
      <c r="S2268" s="54" t="s">
        <v>584</v>
      </c>
      <c r="T2268" s="54"/>
      <c r="U2268" s="69">
        <v>969</v>
      </c>
      <c r="V2268" s="45" t="str">
        <f t="shared" si="370"/>
        <v>簡易スポットチェック法による活動強度評価の問題点−ボリビア･アンデスでの事例より−</v>
      </c>
      <c r="W2268" s="70"/>
      <c r="X2268" s="88">
        <v>2258</v>
      </c>
      <c r="Y2268" s="66"/>
      <c r="Z2268" s="16"/>
    </row>
    <row r="2269" spans="1:26" s="13" customFormat="1" ht="13.5" hidden="1" customHeight="1">
      <c r="A2269" s="18">
        <v>61</v>
      </c>
      <c r="B2269" s="15">
        <v>1990</v>
      </c>
      <c r="C2269" s="15">
        <v>12</v>
      </c>
      <c r="D2269" s="18">
        <v>6</v>
      </c>
      <c r="E2269" s="15">
        <v>974</v>
      </c>
      <c r="F2269" s="19" t="s">
        <v>4579</v>
      </c>
      <c r="G2269" s="16" t="s">
        <v>4580</v>
      </c>
      <c r="H2269" s="17"/>
      <c r="I2269" s="115" t="str">
        <f t="shared" ca="1" si="363"/>
        <v>.</v>
      </c>
      <c r="J2269" s="16" t="s">
        <v>2856</v>
      </c>
      <c r="K2269" s="16" t="s">
        <v>1194</v>
      </c>
      <c r="L2269" s="16" t="s">
        <v>2857</v>
      </c>
      <c r="M2269" s="16" t="s">
        <v>183</v>
      </c>
      <c r="N2269" s="15">
        <v>25</v>
      </c>
      <c r="O2269" s="15">
        <v>1990</v>
      </c>
      <c r="P2269" s="15">
        <v>7</v>
      </c>
      <c r="Q2269" s="16" t="s">
        <v>1944</v>
      </c>
      <c r="R2269" s="18" t="s">
        <v>574</v>
      </c>
      <c r="S2269" s="54" t="s">
        <v>584</v>
      </c>
      <c r="T2269" s="54"/>
      <c r="U2269" s="69">
        <v>969</v>
      </c>
      <c r="V2269" s="45" t="str">
        <f t="shared" si="370"/>
        <v>健常人の作業特性に対するビタミンB12（メチルコバラミン）の効果−内田クレペリン検査による検定−</v>
      </c>
      <c r="W2269" s="70"/>
      <c r="X2269" s="88">
        <v>2259</v>
      </c>
      <c r="Y2269" s="66"/>
      <c r="Z2269" s="16"/>
    </row>
    <row r="2270" spans="1:26" s="13" customFormat="1" ht="13.5" hidden="1" customHeight="1">
      <c r="A2270" s="18">
        <v>61</v>
      </c>
      <c r="B2270" s="15">
        <v>1990</v>
      </c>
      <c r="C2270" s="15">
        <v>12</v>
      </c>
      <c r="D2270" s="18">
        <v>6</v>
      </c>
      <c r="E2270" s="15">
        <v>974</v>
      </c>
      <c r="F2270" s="19" t="s">
        <v>4581</v>
      </c>
      <c r="G2270" s="16" t="s">
        <v>4582</v>
      </c>
      <c r="H2270" s="17"/>
      <c r="I2270" s="115" t="str">
        <f t="shared" ca="1" si="363"/>
        <v>.</v>
      </c>
      <c r="J2270" s="16" t="s">
        <v>2856</v>
      </c>
      <c r="K2270" s="16" t="s">
        <v>1194</v>
      </c>
      <c r="L2270" s="16" t="s">
        <v>2857</v>
      </c>
      <c r="M2270" s="16" t="s">
        <v>183</v>
      </c>
      <c r="N2270" s="15">
        <v>25</v>
      </c>
      <c r="O2270" s="15">
        <v>1990</v>
      </c>
      <c r="P2270" s="15">
        <v>7</v>
      </c>
      <c r="Q2270" s="16" t="s">
        <v>1944</v>
      </c>
      <c r="R2270" s="18" t="s">
        <v>574</v>
      </c>
      <c r="S2270" s="54" t="s">
        <v>584</v>
      </c>
      <c r="T2270" s="54"/>
      <c r="U2270" s="69">
        <v>969</v>
      </c>
      <c r="V2270" s="45" t="str">
        <f t="shared" si="370"/>
        <v>乳児の歩行開始を規定する要因について</v>
      </c>
      <c r="W2270" s="70"/>
      <c r="X2270" s="88">
        <v>2260</v>
      </c>
      <c r="Y2270" s="66"/>
      <c r="Z2270" s="16"/>
    </row>
    <row r="2271" spans="1:26" s="13" customFormat="1" ht="13.5" hidden="1" customHeight="1">
      <c r="A2271" s="18">
        <v>61</v>
      </c>
      <c r="B2271" s="15">
        <v>1990</v>
      </c>
      <c r="C2271" s="15">
        <v>12</v>
      </c>
      <c r="D2271" s="18">
        <v>6</v>
      </c>
      <c r="E2271" s="15">
        <v>974</v>
      </c>
      <c r="F2271" s="19" t="s">
        <v>4583</v>
      </c>
      <c r="G2271" s="16" t="s">
        <v>4584</v>
      </c>
      <c r="H2271" s="17"/>
      <c r="I2271" s="115" t="str">
        <f t="shared" ca="1" si="363"/>
        <v>.</v>
      </c>
      <c r="J2271" s="16" t="s">
        <v>2856</v>
      </c>
      <c r="K2271" s="16" t="s">
        <v>1194</v>
      </c>
      <c r="L2271" s="16" t="s">
        <v>2857</v>
      </c>
      <c r="M2271" s="16" t="s">
        <v>183</v>
      </c>
      <c r="N2271" s="15">
        <v>25</v>
      </c>
      <c r="O2271" s="15">
        <v>1990</v>
      </c>
      <c r="P2271" s="15">
        <v>7</v>
      </c>
      <c r="Q2271" s="16" t="s">
        <v>1944</v>
      </c>
      <c r="R2271" s="18" t="s">
        <v>574</v>
      </c>
      <c r="S2271" s="54" t="s">
        <v>584</v>
      </c>
      <c r="T2271" s="54"/>
      <c r="U2271" s="69">
        <v>969</v>
      </c>
      <c r="V2271" s="45" t="str">
        <f t="shared" si="370"/>
        <v>足と履物に関する実態調査 II</v>
      </c>
      <c r="W2271" s="70"/>
      <c r="X2271" s="88">
        <v>2261</v>
      </c>
      <c r="Y2271" s="66"/>
      <c r="Z2271" s="16"/>
    </row>
    <row r="2272" spans="1:26" s="13" customFormat="1" ht="13.5" hidden="1" customHeight="1">
      <c r="A2272" s="18">
        <v>61</v>
      </c>
      <c r="B2272" s="15">
        <v>1990</v>
      </c>
      <c r="C2272" s="15">
        <v>12</v>
      </c>
      <c r="D2272" s="18">
        <v>7</v>
      </c>
      <c r="E2272" s="15">
        <v>975</v>
      </c>
      <c r="F2272" s="19" t="s">
        <v>4585</v>
      </c>
      <c r="G2272" s="16" t="s">
        <v>4446</v>
      </c>
      <c r="H2272" s="17"/>
      <c r="I2272" s="115" t="str">
        <f t="shared" ca="1" si="363"/>
        <v>.</v>
      </c>
      <c r="J2272" s="16" t="s">
        <v>2856</v>
      </c>
      <c r="K2272" s="16" t="s">
        <v>1194</v>
      </c>
      <c r="L2272" s="16" t="s">
        <v>2857</v>
      </c>
      <c r="M2272" s="16" t="s">
        <v>183</v>
      </c>
      <c r="N2272" s="15">
        <v>25</v>
      </c>
      <c r="O2272" s="15">
        <v>1990</v>
      </c>
      <c r="P2272" s="15">
        <v>7</v>
      </c>
      <c r="Q2272" s="16" t="s">
        <v>1944</v>
      </c>
      <c r="R2272" s="18" t="s">
        <v>574</v>
      </c>
      <c r="S2272" s="54" t="s">
        <v>584</v>
      </c>
      <c r="T2272" s="54"/>
      <c r="U2272" s="69">
        <v>969</v>
      </c>
      <c r="V2272" s="45" t="str">
        <f t="shared" si="370"/>
        <v>日本人の電車内の働態 III −複数乗車客、各種動作−</v>
      </c>
      <c r="W2272" s="70"/>
      <c r="X2272" s="88">
        <v>2262</v>
      </c>
      <c r="Y2272" s="66"/>
      <c r="Z2272" s="16"/>
    </row>
    <row r="2273" spans="1:26" s="13" customFormat="1" ht="13.5" hidden="1" customHeight="1">
      <c r="A2273" s="18">
        <v>61</v>
      </c>
      <c r="B2273" s="15">
        <v>1990</v>
      </c>
      <c r="C2273" s="15">
        <v>12</v>
      </c>
      <c r="D2273" s="18">
        <v>7</v>
      </c>
      <c r="E2273" s="15">
        <v>975</v>
      </c>
      <c r="F2273" s="19" t="s">
        <v>4586</v>
      </c>
      <c r="G2273" s="16" t="s">
        <v>4587</v>
      </c>
      <c r="H2273" s="17"/>
      <c r="I2273" s="115" t="str">
        <f t="shared" ca="1" si="363"/>
        <v>.</v>
      </c>
      <c r="J2273" s="16" t="s">
        <v>2856</v>
      </c>
      <c r="K2273" s="16" t="s">
        <v>1194</v>
      </c>
      <c r="L2273" s="16" t="s">
        <v>2857</v>
      </c>
      <c r="M2273" s="16" t="s">
        <v>183</v>
      </c>
      <c r="N2273" s="15">
        <v>25</v>
      </c>
      <c r="O2273" s="15">
        <v>1990</v>
      </c>
      <c r="P2273" s="15">
        <v>7</v>
      </c>
      <c r="Q2273" s="16" t="s">
        <v>1944</v>
      </c>
      <c r="R2273" s="18" t="s">
        <v>574</v>
      </c>
      <c r="S2273" s="54" t="s">
        <v>584</v>
      </c>
      <c r="T2273" s="54"/>
      <c r="U2273" s="69">
        <v>969</v>
      </c>
      <c r="V2273" s="45" t="str">
        <f t="shared" si="370"/>
        <v>語り合う小集団とその行動について</v>
      </c>
      <c r="W2273" s="70"/>
      <c r="X2273" s="88">
        <v>2263</v>
      </c>
      <c r="Y2273" s="66"/>
      <c r="Z2273" s="16"/>
    </row>
    <row r="2274" spans="1:26" s="13" customFormat="1" ht="13.5" hidden="1" customHeight="1">
      <c r="A2274" s="18">
        <v>61</v>
      </c>
      <c r="B2274" s="15">
        <v>1990</v>
      </c>
      <c r="C2274" s="15">
        <v>12</v>
      </c>
      <c r="D2274" s="18">
        <v>7</v>
      </c>
      <c r="E2274" s="15">
        <v>975</v>
      </c>
      <c r="F2274" s="19" t="s">
        <v>4588</v>
      </c>
      <c r="G2274" s="16" t="s">
        <v>4589</v>
      </c>
      <c r="H2274" s="17"/>
      <c r="I2274" s="115" t="str">
        <f t="shared" ca="1" si="363"/>
        <v>.</v>
      </c>
      <c r="J2274" s="16" t="s">
        <v>2856</v>
      </c>
      <c r="K2274" s="16" t="s">
        <v>1194</v>
      </c>
      <c r="L2274" s="16" t="s">
        <v>2857</v>
      </c>
      <c r="M2274" s="16" t="s">
        <v>183</v>
      </c>
      <c r="N2274" s="15">
        <v>25</v>
      </c>
      <c r="O2274" s="15">
        <v>1990</v>
      </c>
      <c r="P2274" s="15">
        <v>7</v>
      </c>
      <c r="Q2274" s="16" t="s">
        <v>1944</v>
      </c>
      <c r="R2274" s="18" t="s">
        <v>574</v>
      </c>
      <c r="S2274" s="54" t="s">
        <v>584</v>
      </c>
      <c r="T2274" s="54"/>
      <c r="U2274" s="69">
        <v>969</v>
      </c>
      <c r="V2274" s="45" t="str">
        <f t="shared" si="370"/>
        <v>火災における避難行動の研究−事例からの検討−</v>
      </c>
      <c r="W2274" s="70"/>
      <c r="X2274" s="88">
        <v>2264</v>
      </c>
      <c r="Y2274" s="66"/>
      <c r="Z2274" s="16"/>
    </row>
    <row r="2275" spans="1:26" s="13" customFormat="1" ht="13.5" hidden="1" customHeight="1">
      <c r="A2275" s="18">
        <v>61</v>
      </c>
      <c r="B2275" s="15">
        <v>1990</v>
      </c>
      <c r="C2275" s="15">
        <v>12</v>
      </c>
      <c r="D2275" s="18">
        <v>8</v>
      </c>
      <c r="E2275" s="15">
        <v>976</v>
      </c>
      <c r="F2275" s="19" t="s">
        <v>4590</v>
      </c>
      <c r="G2275" s="16" t="s">
        <v>4591</v>
      </c>
      <c r="H2275" s="17"/>
      <c r="I2275" s="115" t="str">
        <f t="shared" ca="1" si="363"/>
        <v>.</v>
      </c>
      <c r="J2275" s="16" t="s">
        <v>2856</v>
      </c>
      <c r="K2275" s="16" t="s">
        <v>1194</v>
      </c>
      <c r="L2275" s="16" t="s">
        <v>2857</v>
      </c>
      <c r="M2275" s="16" t="s">
        <v>183</v>
      </c>
      <c r="N2275" s="15">
        <v>25</v>
      </c>
      <c r="O2275" s="15">
        <v>1990</v>
      </c>
      <c r="P2275" s="15">
        <v>7</v>
      </c>
      <c r="Q2275" s="16" t="s">
        <v>1944</v>
      </c>
      <c r="R2275" s="18" t="s">
        <v>574</v>
      </c>
      <c r="S2275" s="54" t="s">
        <v>584</v>
      </c>
      <c r="T2275" s="54"/>
      <c r="U2275" s="69">
        <v>969</v>
      </c>
      <c r="V2275" s="45" t="str">
        <f t="shared" si="370"/>
        <v>心拍数応答からみた救急隊員の負担</v>
      </c>
      <c r="W2275" s="70"/>
      <c r="X2275" s="88">
        <v>2265</v>
      </c>
      <c r="Y2275" s="66"/>
      <c r="Z2275" s="16"/>
    </row>
    <row r="2276" spans="1:26" s="13" customFormat="1" ht="13.5" hidden="1" customHeight="1">
      <c r="A2276" s="18">
        <v>61</v>
      </c>
      <c r="B2276" s="15">
        <v>1990</v>
      </c>
      <c r="C2276" s="15">
        <v>12</v>
      </c>
      <c r="D2276" s="18">
        <v>8</v>
      </c>
      <c r="E2276" s="15">
        <v>976</v>
      </c>
      <c r="F2276" s="19" t="s">
        <v>4592</v>
      </c>
      <c r="G2276" s="16" t="s">
        <v>4593</v>
      </c>
      <c r="H2276" s="17"/>
      <c r="I2276" s="115" t="str">
        <f t="shared" ca="1" si="363"/>
        <v>.</v>
      </c>
      <c r="J2276" s="16" t="s">
        <v>2856</v>
      </c>
      <c r="K2276" s="16" t="s">
        <v>1194</v>
      </c>
      <c r="L2276" s="16" t="s">
        <v>2857</v>
      </c>
      <c r="M2276" s="16" t="s">
        <v>183</v>
      </c>
      <c r="N2276" s="15">
        <v>25</v>
      </c>
      <c r="O2276" s="15">
        <v>1990</v>
      </c>
      <c r="P2276" s="15">
        <v>7</v>
      </c>
      <c r="Q2276" s="16" t="s">
        <v>1944</v>
      </c>
      <c r="R2276" s="18" t="s">
        <v>574</v>
      </c>
      <c r="S2276" s="54" t="s">
        <v>584</v>
      </c>
      <c r="T2276" s="54"/>
      <c r="U2276" s="69">
        <v>969</v>
      </c>
      <c r="V2276" s="45" t="str">
        <f t="shared" si="370"/>
        <v>看護婦の腰痛発症にかかわる職業性要因の疫学的検討</v>
      </c>
      <c r="W2276" s="70"/>
      <c r="X2276" s="88">
        <v>2266</v>
      </c>
      <c r="Y2276" s="66"/>
      <c r="Z2276" s="16"/>
    </row>
    <row r="2277" spans="1:26" s="13" customFormat="1" ht="13.5" hidden="1" customHeight="1">
      <c r="A2277" s="18">
        <v>61</v>
      </c>
      <c r="B2277" s="15">
        <v>1990</v>
      </c>
      <c r="C2277" s="15">
        <v>12</v>
      </c>
      <c r="D2277" s="18">
        <v>9</v>
      </c>
      <c r="E2277" s="15">
        <v>977</v>
      </c>
      <c r="F2277" s="19" t="s">
        <v>4594</v>
      </c>
      <c r="G2277" s="16" t="s">
        <v>4595</v>
      </c>
      <c r="H2277" s="17"/>
      <c r="I2277" s="115" t="str">
        <f t="shared" ca="1" si="363"/>
        <v>.</v>
      </c>
      <c r="J2277" s="16" t="s">
        <v>2856</v>
      </c>
      <c r="K2277" s="16" t="s">
        <v>1194</v>
      </c>
      <c r="L2277" s="16" t="s">
        <v>2857</v>
      </c>
      <c r="M2277" s="16" t="s">
        <v>183</v>
      </c>
      <c r="N2277" s="15">
        <v>25</v>
      </c>
      <c r="O2277" s="15">
        <v>1990</v>
      </c>
      <c r="P2277" s="15">
        <v>7</v>
      </c>
      <c r="Q2277" s="16" t="s">
        <v>1944</v>
      </c>
      <c r="R2277" s="18" t="s">
        <v>574</v>
      </c>
      <c r="S2277" s="54" t="s">
        <v>584</v>
      </c>
      <c r="T2277" s="54"/>
      <c r="U2277" s="69">
        <v>969</v>
      </c>
      <c r="V2277" s="45" t="str">
        <f t="shared" si="370"/>
        <v>山間地複合経営農家の腰部機能について</v>
      </c>
      <c r="W2277" s="70"/>
      <c r="X2277" s="88">
        <v>2267</v>
      </c>
      <c r="Y2277" s="66"/>
      <c r="Z2277" s="16"/>
    </row>
    <row r="2278" spans="1:26" s="13" customFormat="1" ht="13.5" hidden="1" customHeight="1">
      <c r="A2278" s="18">
        <v>61</v>
      </c>
      <c r="B2278" s="15">
        <v>1990</v>
      </c>
      <c r="C2278" s="15">
        <v>12</v>
      </c>
      <c r="D2278" s="18">
        <v>9</v>
      </c>
      <c r="E2278" s="15">
        <v>977</v>
      </c>
      <c r="F2278" s="19" t="s">
        <v>4596</v>
      </c>
      <c r="G2278" s="16" t="s">
        <v>4463</v>
      </c>
      <c r="H2278" s="17"/>
      <c r="I2278" s="115" t="str">
        <f t="shared" ca="1" si="363"/>
        <v>.</v>
      </c>
      <c r="J2278" s="16" t="s">
        <v>2856</v>
      </c>
      <c r="K2278" s="16" t="s">
        <v>1194</v>
      </c>
      <c r="L2278" s="16" t="s">
        <v>2857</v>
      </c>
      <c r="M2278" s="16" t="s">
        <v>183</v>
      </c>
      <c r="N2278" s="15">
        <v>25</v>
      </c>
      <c r="O2278" s="15">
        <v>1990</v>
      </c>
      <c r="P2278" s="15">
        <v>7</v>
      </c>
      <c r="Q2278" s="16" t="s">
        <v>1944</v>
      </c>
      <c r="R2278" s="18" t="s">
        <v>574</v>
      </c>
      <c r="S2278" s="54" t="s">
        <v>584</v>
      </c>
      <c r="T2278" s="54"/>
      <c r="U2278" s="69">
        <v>969</v>
      </c>
      <c r="V2278" s="45" t="str">
        <f t="shared" si="370"/>
        <v>ゴミ回収作業における作業負担−ある博覧会場における清掃作業者の場合−</v>
      </c>
      <c r="W2278" s="70"/>
      <c r="X2278" s="88">
        <v>2268</v>
      </c>
      <c r="Y2278" s="66"/>
      <c r="Z2278" s="16"/>
    </row>
    <row r="2279" spans="1:26" s="13" customFormat="1" ht="13.5" hidden="1" customHeight="1">
      <c r="A2279" s="18">
        <v>61</v>
      </c>
      <c r="B2279" s="15">
        <v>1990</v>
      </c>
      <c r="C2279" s="15">
        <v>12</v>
      </c>
      <c r="D2279" s="18">
        <v>9</v>
      </c>
      <c r="E2279" s="15">
        <v>977</v>
      </c>
      <c r="F2279" s="19" t="s">
        <v>4597</v>
      </c>
      <c r="G2279" s="16" t="s">
        <v>4598</v>
      </c>
      <c r="H2279" s="17"/>
      <c r="I2279" s="115" t="str">
        <f t="shared" ca="1" si="363"/>
        <v>.</v>
      </c>
      <c r="J2279" s="16" t="s">
        <v>2856</v>
      </c>
      <c r="K2279" s="16" t="s">
        <v>1194</v>
      </c>
      <c r="L2279" s="16" t="s">
        <v>2857</v>
      </c>
      <c r="M2279" s="16" t="s">
        <v>183</v>
      </c>
      <c r="N2279" s="15">
        <v>25</v>
      </c>
      <c r="O2279" s="15">
        <v>1990</v>
      </c>
      <c r="P2279" s="15">
        <v>7</v>
      </c>
      <c r="Q2279" s="16" t="s">
        <v>1944</v>
      </c>
      <c r="R2279" s="18" t="s">
        <v>574</v>
      </c>
      <c r="S2279" s="54" t="s">
        <v>584</v>
      </c>
      <c r="T2279" s="54"/>
      <c r="U2279" s="69">
        <v>969</v>
      </c>
      <c r="V2279" s="45" t="str">
        <f t="shared" si="370"/>
        <v>在宅寝たきり老人をかかえる介護者の生活と健康に関する調査</v>
      </c>
      <c r="W2279" s="70"/>
      <c r="X2279" s="88">
        <v>2269</v>
      </c>
      <c r="Y2279" s="66"/>
      <c r="Z2279" s="16"/>
    </row>
    <row r="2280" spans="1:26" s="13" customFormat="1" ht="13.5" hidden="1" customHeight="1">
      <c r="A2280" s="18">
        <v>61</v>
      </c>
      <c r="B2280" s="15">
        <v>1990</v>
      </c>
      <c r="C2280" s="15">
        <v>12</v>
      </c>
      <c r="D2280" s="18">
        <v>10</v>
      </c>
      <c r="E2280" s="15">
        <v>978</v>
      </c>
      <c r="F2280" s="19" t="s">
        <v>4599</v>
      </c>
      <c r="G2280" s="16" t="s">
        <v>4600</v>
      </c>
      <c r="H2280" s="17"/>
      <c r="I2280" s="115" t="str">
        <f t="shared" ca="1" si="363"/>
        <v>.</v>
      </c>
      <c r="J2280" s="16" t="s">
        <v>2856</v>
      </c>
      <c r="K2280" s="16" t="s">
        <v>1194</v>
      </c>
      <c r="L2280" s="16" t="s">
        <v>2857</v>
      </c>
      <c r="M2280" s="16" t="s">
        <v>183</v>
      </c>
      <c r="N2280" s="15">
        <v>25</v>
      </c>
      <c r="O2280" s="15">
        <v>1990</v>
      </c>
      <c r="P2280" s="15">
        <v>7</v>
      </c>
      <c r="Q2280" s="16" t="s">
        <v>1944</v>
      </c>
      <c r="R2280" s="18" t="s">
        <v>574</v>
      </c>
      <c r="S2280" s="54" t="s">
        <v>584</v>
      </c>
      <c r="T2280" s="54"/>
      <c r="U2280" s="69">
        <v>969</v>
      </c>
      <c r="V2280" s="45" t="str">
        <f t="shared" si="370"/>
        <v>バイク乗務員の局所の疲労と手首末梢循環、神経、運動機能ならびに自覚症状との関連についての検討</v>
      </c>
      <c r="W2280" s="70"/>
      <c r="X2280" s="88">
        <v>2270</v>
      </c>
      <c r="Y2280" s="66"/>
      <c r="Z2280" s="16"/>
    </row>
    <row r="2281" spans="1:26" s="13" customFormat="1" ht="13.5" hidden="1" customHeight="1">
      <c r="A2281" s="18">
        <v>61</v>
      </c>
      <c r="B2281" s="15">
        <v>1990</v>
      </c>
      <c r="C2281" s="15">
        <v>12</v>
      </c>
      <c r="D2281" s="18">
        <v>10</v>
      </c>
      <c r="E2281" s="15">
        <v>978</v>
      </c>
      <c r="F2281" s="19" t="s">
        <v>4601</v>
      </c>
      <c r="G2281" s="16" t="s">
        <v>4602</v>
      </c>
      <c r="H2281" s="17"/>
      <c r="I2281" s="115" t="str">
        <f t="shared" ca="1" si="363"/>
        <v>.</v>
      </c>
      <c r="J2281" s="16" t="s">
        <v>2856</v>
      </c>
      <c r="K2281" s="16" t="s">
        <v>1194</v>
      </c>
      <c r="L2281" s="16" t="s">
        <v>2857</v>
      </c>
      <c r="M2281" s="16" t="s">
        <v>183</v>
      </c>
      <c r="N2281" s="15">
        <v>25</v>
      </c>
      <c r="O2281" s="15">
        <v>1990</v>
      </c>
      <c r="P2281" s="15">
        <v>7</v>
      </c>
      <c r="Q2281" s="16" t="s">
        <v>1944</v>
      </c>
      <c r="R2281" s="18" t="s">
        <v>574</v>
      </c>
      <c r="S2281" s="54" t="s">
        <v>584</v>
      </c>
      <c r="T2281" s="54"/>
      <c r="U2281" s="69">
        <v>969</v>
      </c>
      <c r="V2281" s="45" t="str">
        <f t="shared" si="370"/>
        <v>Taraadにおける売子の姿勢の統計的理解（2）</v>
      </c>
      <c r="W2281" s="70"/>
      <c r="X2281" s="88">
        <v>2271</v>
      </c>
      <c r="Y2281" s="66"/>
      <c r="Z2281" s="16"/>
    </row>
    <row r="2282" spans="1:26" s="13" customFormat="1" ht="13.5" hidden="1" customHeight="1">
      <c r="A2282" s="18">
        <v>61</v>
      </c>
      <c r="B2282" s="15">
        <v>1990</v>
      </c>
      <c r="C2282" s="15">
        <v>12</v>
      </c>
      <c r="D2282" s="18">
        <v>11</v>
      </c>
      <c r="E2282" s="15">
        <v>979</v>
      </c>
      <c r="F2282" s="19" t="s">
        <v>4603</v>
      </c>
      <c r="G2282" s="16" t="s">
        <v>4604</v>
      </c>
      <c r="H2282" s="17"/>
      <c r="I2282" s="115" t="str">
        <f t="shared" ca="1" si="363"/>
        <v>.</v>
      </c>
      <c r="J2282" s="16" t="s">
        <v>2856</v>
      </c>
      <c r="K2282" s="16" t="s">
        <v>1194</v>
      </c>
      <c r="L2282" s="16" t="s">
        <v>2857</v>
      </c>
      <c r="M2282" s="16" t="s">
        <v>183</v>
      </c>
      <c r="N2282" s="15">
        <v>25</v>
      </c>
      <c r="O2282" s="15">
        <v>1990</v>
      </c>
      <c r="P2282" s="15">
        <v>7</v>
      </c>
      <c r="Q2282" s="16" t="s">
        <v>1944</v>
      </c>
      <c r="R2282" s="18" t="s">
        <v>574</v>
      </c>
      <c r="S2282" s="54" t="s">
        <v>584</v>
      </c>
      <c r="T2282" s="54"/>
      <c r="U2282" s="69">
        <v>969</v>
      </c>
      <c r="V2282" s="45" t="str">
        <f t="shared" si="370"/>
        <v>網膜色素変性症の弱視者におけるVDT作業による視疲労</v>
      </c>
      <c r="W2282" s="70"/>
      <c r="X2282" s="88">
        <v>2272</v>
      </c>
      <c r="Y2282" s="66"/>
      <c r="Z2282" s="16"/>
    </row>
    <row r="2283" spans="1:26" s="13" customFormat="1" ht="13.5" hidden="1" customHeight="1">
      <c r="A2283" s="18">
        <v>61</v>
      </c>
      <c r="B2283" s="15">
        <v>1990</v>
      </c>
      <c r="C2283" s="15">
        <v>12</v>
      </c>
      <c r="D2283" s="18">
        <v>11</v>
      </c>
      <c r="E2283" s="15">
        <v>979</v>
      </c>
      <c r="F2283" s="19" t="s">
        <v>4605</v>
      </c>
      <c r="G2283" s="16" t="s">
        <v>4606</v>
      </c>
      <c r="H2283" s="17"/>
      <c r="I2283" s="115" t="str">
        <f t="shared" ca="1" si="363"/>
        <v>.</v>
      </c>
      <c r="J2283" s="16" t="s">
        <v>2856</v>
      </c>
      <c r="K2283" s="16" t="s">
        <v>1194</v>
      </c>
      <c r="L2283" s="16" t="s">
        <v>2857</v>
      </c>
      <c r="M2283" s="16" t="s">
        <v>183</v>
      </c>
      <c r="N2283" s="15">
        <v>25</v>
      </c>
      <c r="O2283" s="15">
        <v>1990</v>
      </c>
      <c r="P2283" s="15">
        <v>7</v>
      </c>
      <c r="Q2283" s="16" t="s">
        <v>1944</v>
      </c>
      <c r="R2283" s="18" t="s">
        <v>574</v>
      </c>
      <c r="S2283" s="54" t="s">
        <v>584</v>
      </c>
      <c r="T2283" s="54"/>
      <c r="U2283" s="69">
        <v>969</v>
      </c>
      <c r="V2283" s="45" t="str">
        <f t="shared" si="370"/>
        <v>高校生100km遠足における身体的変化</v>
      </c>
      <c r="W2283" s="70"/>
      <c r="X2283" s="88">
        <v>2273</v>
      </c>
      <c r="Y2283" s="66"/>
      <c r="Z2283" s="16"/>
    </row>
    <row r="2284" spans="1:26" s="13" customFormat="1" ht="13.5" hidden="1" customHeight="1">
      <c r="A2284" s="18">
        <v>61</v>
      </c>
      <c r="B2284" s="15">
        <v>1990</v>
      </c>
      <c r="C2284" s="15">
        <v>12</v>
      </c>
      <c r="D2284" s="18">
        <v>11</v>
      </c>
      <c r="E2284" s="15">
        <v>979</v>
      </c>
      <c r="F2284" s="19" t="s">
        <v>4607</v>
      </c>
      <c r="G2284" s="16" t="s">
        <v>4608</v>
      </c>
      <c r="H2284" s="17"/>
      <c r="I2284" s="115" t="str">
        <f t="shared" ca="1" si="363"/>
        <v>.</v>
      </c>
      <c r="J2284" s="16" t="s">
        <v>2856</v>
      </c>
      <c r="K2284" s="16" t="s">
        <v>1194</v>
      </c>
      <c r="L2284" s="16" t="s">
        <v>2857</v>
      </c>
      <c r="M2284" s="16" t="s">
        <v>183</v>
      </c>
      <c r="N2284" s="15">
        <v>25</v>
      </c>
      <c r="O2284" s="15">
        <v>1990</v>
      </c>
      <c r="P2284" s="15">
        <v>7</v>
      </c>
      <c r="Q2284" s="16" t="s">
        <v>1944</v>
      </c>
      <c r="R2284" s="18" t="s">
        <v>574</v>
      </c>
      <c r="S2284" s="54" t="s">
        <v>584</v>
      </c>
      <c r="T2284" s="54"/>
      <c r="U2284" s="69">
        <v>969</v>
      </c>
      <c r="V2284" s="45" t="str">
        <f t="shared" si="370"/>
        <v>反応動作準備期の重心動揺と全身反応時間</v>
      </c>
      <c r="W2284" s="70"/>
      <c r="X2284" s="88">
        <v>2274</v>
      </c>
      <c r="Y2284" s="66"/>
      <c r="Z2284" s="16"/>
    </row>
    <row r="2285" spans="1:26" s="13" customFormat="1" ht="13.5" hidden="1" customHeight="1">
      <c r="A2285" s="18">
        <v>61</v>
      </c>
      <c r="B2285" s="15">
        <v>1990</v>
      </c>
      <c r="C2285" s="15">
        <v>12</v>
      </c>
      <c r="D2285" s="18">
        <v>12</v>
      </c>
      <c r="E2285" s="15">
        <v>980</v>
      </c>
      <c r="F2285" s="19" t="s">
        <v>4609</v>
      </c>
      <c r="G2285" s="16" t="s">
        <v>4529</v>
      </c>
      <c r="H2285" s="17"/>
      <c r="I2285" s="115" t="str">
        <f t="shared" ca="1" si="363"/>
        <v>.</v>
      </c>
      <c r="J2285" s="16" t="s">
        <v>2856</v>
      </c>
      <c r="K2285" s="16" t="s">
        <v>1194</v>
      </c>
      <c r="L2285" s="16" t="s">
        <v>2857</v>
      </c>
      <c r="M2285" s="16" t="s">
        <v>183</v>
      </c>
      <c r="N2285" s="15">
        <v>25</v>
      </c>
      <c r="O2285" s="15">
        <v>1990</v>
      </c>
      <c r="P2285" s="15">
        <v>7</v>
      </c>
      <c r="Q2285" s="16" t="s">
        <v>1944</v>
      </c>
      <c r="R2285" s="18" t="s">
        <v>574</v>
      </c>
      <c r="S2285" s="54" t="s">
        <v>584</v>
      </c>
      <c r="T2285" s="54"/>
      <c r="U2285" s="69">
        <v>969</v>
      </c>
      <c r="V2285" s="45" t="str">
        <f t="shared" si="370"/>
        <v>野球選手の形態的特徴−上肢・上肢帯を中心に−</v>
      </c>
      <c r="W2285" s="70"/>
      <c r="X2285" s="88">
        <v>2275</v>
      </c>
      <c r="Y2285" s="66"/>
      <c r="Z2285" s="16"/>
    </row>
    <row r="2286" spans="1:26" s="13" customFormat="1" ht="13.5" hidden="1" customHeight="1">
      <c r="A2286" s="18">
        <v>61</v>
      </c>
      <c r="B2286" s="15">
        <v>1990</v>
      </c>
      <c r="C2286" s="15">
        <v>12</v>
      </c>
      <c r="D2286" s="18">
        <v>12</v>
      </c>
      <c r="E2286" s="15">
        <v>980</v>
      </c>
      <c r="F2286" s="19" t="s">
        <v>4610</v>
      </c>
      <c r="G2286" s="16" t="s">
        <v>4611</v>
      </c>
      <c r="H2286" s="17"/>
      <c r="I2286" s="115" t="str">
        <f t="shared" ca="1" si="363"/>
        <v>.</v>
      </c>
      <c r="J2286" s="16" t="s">
        <v>2856</v>
      </c>
      <c r="K2286" s="16" t="s">
        <v>1194</v>
      </c>
      <c r="L2286" s="16" t="s">
        <v>2857</v>
      </c>
      <c r="M2286" s="16" t="s">
        <v>183</v>
      </c>
      <c r="N2286" s="15">
        <v>25</v>
      </c>
      <c r="O2286" s="15">
        <v>1990</v>
      </c>
      <c r="P2286" s="15">
        <v>7</v>
      </c>
      <c r="Q2286" s="16" t="s">
        <v>1944</v>
      </c>
      <c r="R2286" s="18" t="s">
        <v>574</v>
      </c>
      <c r="S2286" s="54" t="s">
        <v>584</v>
      </c>
      <c r="T2286" s="54"/>
      <c r="U2286" s="69">
        <v>969</v>
      </c>
      <c r="V2286" s="45" t="str">
        <f t="shared" si="370"/>
        <v>長距離ランナーにおける弾性エネルギーと有酸素性作業能力の関係</v>
      </c>
      <c r="W2286" s="70"/>
      <c r="X2286" s="88">
        <v>2276</v>
      </c>
      <c r="Y2286" s="66"/>
      <c r="Z2286" s="16"/>
    </row>
    <row r="2287" spans="1:26" s="13" customFormat="1" ht="13.5" hidden="1" customHeight="1">
      <c r="A2287" s="18">
        <v>61</v>
      </c>
      <c r="B2287" s="15">
        <v>1990</v>
      </c>
      <c r="C2287" s="15">
        <v>12</v>
      </c>
      <c r="D2287" s="18">
        <v>13</v>
      </c>
      <c r="E2287" s="15">
        <v>981</v>
      </c>
      <c r="F2287" s="19" t="s">
        <v>4612</v>
      </c>
      <c r="G2287" s="16" t="s">
        <v>4613</v>
      </c>
      <c r="H2287" s="17"/>
      <c r="I2287" s="115" t="str">
        <f t="shared" ca="1" si="363"/>
        <v>.</v>
      </c>
      <c r="J2287" s="16" t="s">
        <v>2856</v>
      </c>
      <c r="K2287" s="16" t="s">
        <v>1194</v>
      </c>
      <c r="L2287" s="16" t="s">
        <v>2857</v>
      </c>
      <c r="M2287" s="16" t="s">
        <v>183</v>
      </c>
      <c r="N2287" s="15">
        <v>25</v>
      </c>
      <c r="O2287" s="15">
        <v>1990</v>
      </c>
      <c r="P2287" s="15">
        <v>7</v>
      </c>
      <c r="Q2287" s="16" t="s">
        <v>1944</v>
      </c>
      <c r="R2287" s="18" t="s">
        <v>574</v>
      </c>
      <c r="S2287" s="54" t="s">
        <v>584</v>
      </c>
      <c r="T2287" s="54"/>
      <c r="U2287" s="69">
        <v>969</v>
      </c>
      <c r="V2287" s="45" t="str">
        <f t="shared" si="370"/>
        <v>パプアニューギニア山麓部サモ・クボ族のエネルギー消費量</v>
      </c>
      <c r="W2287" s="70"/>
      <c r="X2287" s="88">
        <v>2277</v>
      </c>
      <c r="Y2287" s="66"/>
      <c r="Z2287" s="16"/>
    </row>
    <row r="2288" spans="1:26" s="13" customFormat="1" ht="13.5" hidden="1" customHeight="1">
      <c r="A2288" s="18">
        <v>61</v>
      </c>
      <c r="B2288" s="15">
        <v>1990</v>
      </c>
      <c r="C2288" s="15">
        <v>12</v>
      </c>
      <c r="D2288" s="18">
        <v>13</v>
      </c>
      <c r="E2288" s="15">
        <v>981</v>
      </c>
      <c r="F2288" s="19" t="s">
        <v>4614</v>
      </c>
      <c r="G2288" s="16" t="s">
        <v>4615</v>
      </c>
      <c r="H2288" s="17"/>
      <c r="I2288" s="115" t="str">
        <f t="shared" ca="1" si="363"/>
        <v>.</v>
      </c>
      <c r="J2288" s="16" t="s">
        <v>2856</v>
      </c>
      <c r="K2288" s="16" t="s">
        <v>1194</v>
      </c>
      <c r="L2288" s="16" t="s">
        <v>2857</v>
      </c>
      <c r="M2288" s="16" t="s">
        <v>183</v>
      </c>
      <c r="N2288" s="15">
        <v>25</v>
      </c>
      <c r="O2288" s="15">
        <v>1990</v>
      </c>
      <c r="P2288" s="15">
        <v>7</v>
      </c>
      <c r="Q2288" s="16" t="s">
        <v>1944</v>
      </c>
      <c r="R2288" s="18" t="s">
        <v>574</v>
      </c>
      <c r="S2288" s="54" t="s">
        <v>584</v>
      </c>
      <c r="T2288" s="54"/>
      <c r="U2288" s="69">
        <v>969</v>
      </c>
      <c r="V2288" s="45" t="str">
        <f t="shared" si="370"/>
        <v>一年の間隔で二回測定された体重の値から何がわかるか−パプア・ニューギニア低地、ギデラ族の事例−</v>
      </c>
      <c r="W2288" s="70"/>
      <c r="X2288" s="88">
        <v>2278</v>
      </c>
      <c r="Y2288" s="66"/>
      <c r="Z2288" s="16"/>
    </row>
    <row r="2289" spans="1:26" s="13" customFormat="1" ht="13.5" hidden="1" customHeight="1">
      <c r="A2289" s="18">
        <v>61</v>
      </c>
      <c r="B2289" s="15">
        <v>1990</v>
      </c>
      <c r="C2289" s="15">
        <v>12</v>
      </c>
      <c r="D2289" s="18">
        <v>14</v>
      </c>
      <c r="E2289" s="15">
        <v>982</v>
      </c>
      <c r="F2289" s="19" t="s">
        <v>586</v>
      </c>
      <c r="G2289" s="16" t="s">
        <v>4616</v>
      </c>
      <c r="H2289" s="17" t="s">
        <v>7083</v>
      </c>
      <c r="I2289" s="115" t="str">
        <f t="shared" ca="1" si="363"/>
        <v>.</v>
      </c>
      <c r="J2289" s="16" t="s">
        <v>1487</v>
      </c>
      <c r="K2289" s="16" t="s">
        <v>1194</v>
      </c>
      <c r="L2289" s="16" t="s">
        <v>7079</v>
      </c>
      <c r="M2289" s="16" t="s">
        <v>183</v>
      </c>
      <c r="N2289" s="15">
        <v>25</v>
      </c>
      <c r="O2289" s="15">
        <v>1990</v>
      </c>
      <c r="P2289" s="15">
        <v>7</v>
      </c>
      <c r="Q2289" s="16" t="s">
        <v>1944</v>
      </c>
      <c r="R2289" s="18" t="s">
        <v>574</v>
      </c>
      <c r="S2289" s="54" t="s">
        <v>584</v>
      </c>
      <c r="T2289" s="54"/>
      <c r="U2289" s="69">
        <v>969</v>
      </c>
      <c r="V2289" s="45" t="str">
        <f t="shared" si="370"/>
        <v>特別講演海外技術協力の将来展望</v>
      </c>
      <c r="W2289" s="70"/>
      <c r="X2289" s="88">
        <v>2279</v>
      </c>
      <c r="Y2289" s="66"/>
      <c r="Z2289" s="16"/>
    </row>
    <row r="2290" spans="1:26" s="12" customFormat="1" ht="13.5" hidden="1" customHeight="1">
      <c r="A2290" s="18">
        <v>61</v>
      </c>
      <c r="B2290" s="15">
        <v>1990</v>
      </c>
      <c r="C2290" s="15">
        <v>12</v>
      </c>
      <c r="D2290" s="18">
        <v>14</v>
      </c>
      <c r="E2290" s="15">
        <v>982</v>
      </c>
      <c r="F2290" s="16" t="s">
        <v>587</v>
      </c>
      <c r="G2290" s="16" t="s">
        <v>6978</v>
      </c>
      <c r="H2290" s="17"/>
      <c r="I2290" s="115" t="str">
        <f t="shared" ca="1" si="363"/>
        <v>.</v>
      </c>
      <c r="J2290" s="21" t="s">
        <v>4617</v>
      </c>
      <c r="K2290" s="16" t="s">
        <v>1194</v>
      </c>
      <c r="L2290" s="16" t="s">
        <v>7004</v>
      </c>
      <c r="M2290" s="16" t="s">
        <v>1302</v>
      </c>
      <c r="N2290" s="15">
        <v>25</v>
      </c>
      <c r="O2290" s="15">
        <v>1990</v>
      </c>
      <c r="P2290" s="15">
        <v>7</v>
      </c>
      <c r="Q2290" s="16" t="s">
        <v>1944</v>
      </c>
      <c r="R2290" s="18" t="s">
        <v>574</v>
      </c>
      <c r="S2290" s="54" t="s">
        <v>584</v>
      </c>
      <c r="T2290" s="54"/>
      <c r="U2290" s="69">
        <v>969</v>
      </c>
      <c r="V2290" s="45" t="str">
        <f t="shared" si="370"/>
        <v>老人と行動と生活環境</v>
      </c>
      <c r="W2290" s="70"/>
      <c r="X2290" s="88">
        <v>2280</v>
      </c>
      <c r="Y2290" s="66"/>
      <c r="Z2290" s="16"/>
    </row>
    <row r="2291" spans="1:26" s="12" customFormat="1" ht="13.5" hidden="1" customHeight="1">
      <c r="A2291" s="18">
        <v>61</v>
      </c>
      <c r="B2291" s="15">
        <v>1990</v>
      </c>
      <c r="C2291" s="15">
        <v>12</v>
      </c>
      <c r="D2291" s="18">
        <v>14</v>
      </c>
      <c r="E2291" s="15">
        <v>982</v>
      </c>
      <c r="F2291" s="19" t="s">
        <v>588</v>
      </c>
      <c r="G2291" s="16" t="s">
        <v>2958</v>
      </c>
      <c r="H2291" s="17" t="s">
        <v>587</v>
      </c>
      <c r="I2291" s="115" t="str">
        <f t="shared" ca="1" si="363"/>
        <v>.</v>
      </c>
      <c r="J2291" s="21" t="s">
        <v>4617</v>
      </c>
      <c r="K2291" s="16" t="s">
        <v>1194</v>
      </c>
      <c r="L2291" s="16" t="s">
        <v>2918</v>
      </c>
      <c r="M2291" s="16" t="s">
        <v>183</v>
      </c>
      <c r="N2291" s="15">
        <v>25</v>
      </c>
      <c r="O2291" s="15">
        <v>1990</v>
      </c>
      <c r="P2291" s="15">
        <v>7</v>
      </c>
      <c r="Q2291" s="16" t="s">
        <v>1944</v>
      </c>
      <c r="R2291" s="18" t="s">
        <v>574</v>
      </c>
      <c r="S2291" s="54" t="s">
        <v>584</v>
      </c>
      <c r="T2291" s="54"/>
      <c r="U2291" s="69">
        <v>969</v>
      </c>
      <c r="V2291" s="45" t="str">
        <f t="shared" si="370"/>
        <v>老人と行動と生活環境老人の特徴と社会的役割</v>
      </c>
      <c r="W2291" s="70"/>
      <c r="X2291" s="88">
        <v>2281</v>
      </c>
      <c r="Y2291" s="66"/>
      <c r="Z2291" s="16"/>
    </row>
    <row r="2292" spans="1:26" s="12" customFormat="1" ht="13.5" hidden="1" customHeight="1">
      <c r="A2292" s="18">
        <v>61</v>
      </c>
      <c r="B2292" s="15">
        <v>1990</v>
      </c>
      <c r="C2292" s="15">
        <v>12</v>
      </c>
      <c r="D2292" s="18">
        <v>14</v>
      </c>
      <c r="E2292" s="15">
        <v>982</v>
      </c>
      <c r="F2292" s="19" t="s">
        <v>589</v>
      </c>
      <c r="G2292" s="16" t="s">
        <v>4618</v>
      </c>
      <c r="H2292" s="17" t="s">
        <v>587</v>
      </c>
      <c r="I2292" s="115" t="str">
        <f t="shared" ca="1" si="363"/>
        <v>.</v>
      </c>
      <c r="J2292" s="21" t="s">
        <v>4617</v>
      </c>
      <c r="K2292" s="16" t="s">
        <v>1194</v>
      </c>
      <c r="L2292" s="16" t="s">
        <v>2918</v>
      </c>
      <c r="M2292" s="16" t="s">
        <v>183</v>
      </c>
      <c r="N2292" s="15">
        <v>25</v>
      </c>
      <c r="O2292" s="15">
        <v>1990</v>
      </c>
      <c r="P2292" s="15">
        <v>7</v>
      </c>
      <c r="Q2292" s="16" t="s">
        <v>1944</v>
      </c>
      <c r="R2292" s="18" t="s">
        <v>574</v>
      </c>
      <c r="S2292" s="54" t="s">
        <v>584</v>
      </c>
      <c r="T2292" s="54"/>
      <c r="U2292" s="69">
        <v>969</v>
      </c>
      <c r="V2292" s="45" t="str">
        <f t="shared" si="370"/>
        <v>老人と行動と生活環境高齢者の行動特性と居住環境計画−居住志向を中心に−</v>
      </c>
      <c r="W2292" s="70"/>
      <c r="X2292" s="88">
        <v>2282</v>
      </c>
      <c r="Y2292" s="66"/>
      <c r="Z2292" s="16"/>
    </row>
    <row r="2293" spans="1:26" s="12" customFormat="1" ht="13.5" hidden="1" customHeight="1">
      <c r="A2293" s="18">
        <v>61</v>
      </c>
      <c r="B2293" s="15">
        <v>1990</v>
      </c>
      <c r="C2293" s="15">
        <v>12</v>
      </c>
      <c r="D2293" s="18">
        <v>15</v>
      </c>
      <c r="E2293" s="15">
        <v>983</v>
      </c>
      <c r="F2293" s="19" t="s">
        <v>590</v>
      </c>
      <c r="G2293" s="16" t="s">
        <v>4619</v>
      </c>
      <c r="H2293" s="17" t="s">
        <v>587</v>
      </c>
      <c r="I2293" s="115" t="str">
        <f t="shared" ca="1" si="363"/>
        <v>.</v>
      </c>
      <c r="J2293" s="21" t="s">
        <v>4617</v>
      </c>
      <c r="K2293" s="16" t="s">
        <v>1194</v>
      </c>
      <c r="L2293" s="16" t="s">
        <v>2918</v>
      </c>
      <c r="M2293" s="16" t="s">
        <v>183</v>
      </c>
      <c r="N2293" s="15">
        <v>25</v>
      </c>
      <c r="O2293" s="15">
        <v>1990</v>
      </c>
      <c r="P2293" s="15">
        <v>7</v>
      </c>
      <c r="Q2293" s="16" t="s">
        <v>1944</v>
      </c>
      <c r="R2293" s="18" t="s">
        <v>574</v>
      </c>
      <c r="S2293" s="54" t="s">
        <v>584</v>
      </c>
      <c r="T2293" s="54"/>
      <c r="U2293" s="69">
        <v>969</v>
      </c>
      <c r="V2293" s="45" t="str">
        <f t="shared" si="370"/>
        <v>老人と行動と生活環境交通事故から見た高齢者の行動特性と都市環境</v>
      </c>
      <c r="W2293" s="70"/>
      <c r="X2293" s="88">
        <v>2283</v>
      </c>
      <c r="Y2293" s="66"/>
      <c r="Z2293" s="16"/>
    </row>
    <row r="2294" spans="1:26" s="12" customFormat="1" ht="13.5" hidden="1" customHeight="1">
      <c r="A2294" s="18">
        <v>61</v>
      </c>
      <c r="B2294" s="15">
        <v>1990</v>
      </c>
      <c r="C2294" s="15">
        <v>12</v>
      </c>
      <c r="D2294" s="18">
        <v>15</v>
      </c>
      <c r="E2294" s="15">
        <v>983</v>
      </c>
      <c r="F2294" s="19" t="s">
        <v>591</v>
      </c>
      <c r="G2294" s="16" t="s">
        <v>4620</v>
      </c>
      <c r="H2294" s="17" t="s">
        <v>587</v>
      </c>
      <c r="I2294" s="115" t="str">
        <f t="shared" ca="1" si="363"/>
        <v>.</v>
      </c>
      <c r="J2294" s="21" t="s">
        <v>4617</v>
      </c>
      <c r="K2294" s="16" t="s">
        <v>1194</v>
      </c>
      <c r="L2294" s="16" t="s">
        <v>2918</v>
      </c>
      <c r="M2294" s="16" t="s">
        <v>183</v>
      </c>
      <c r="N2294" s="15">
        <v>25</v>
      </c>
      <c r="O2294" s="15">
        <v>1990</v>
      </c>
      <c r="P2294" s="15">
        <v>7</v>
      </c>
      <c r="Q2294" s="16" t="s">
        <v>1944</v>
      </c>
      <c r="R2294" s="18" t="s">
        <v>574</v>
      </c>
      <c r="S2294" s="54" t="s">
        <v>584</v>
      </c>
      <c r="T2294" s="54"/>
      <c r="U2294" s="69">
        <v>969</v>
      </c>
      <c r="V2294" s="45" t="str">
        <f t="shared" si="370"/>
        <v>老人と行動と生活環境老人の社会的活動と健康</v>
      </c>
      <c r="W2294" s="70"/>
      <c r="X2294" s="88">
        <v>2284</v>
      </c>
      <c r="Y2294" s="66"/>
      <c r="Z2294" s="16"/>
    </row>
    <row r="2295" spans="1:26" ht="13.5" hidden="1" customHeight="1">
      <c r="A2295" s="29">
        <f t="shared" ref="A2295:A2306" ca="1" si="371">IF(LEN($J2295)&gt;0,IF($J2295="●",K2295,OFFSET(A2295,IF(LEN(OFFSET(A2295,-1,0))&gt;=1,-1,-2),0)),"")</f>
        <v>61</v>
      </c>
      <c r="B2295" s="32">
        <f t="shared" ref="B2295:B2306" ca="1" si="372">IF(LEN($J2295)&gt;0,IF($J2295="●",N2295,OFFSET(B2295,IF(LEN(OFFSET(B2295,-1,0))&gt;=1,-1,-2),0)),"")</f>
        <v>1990</v>
      </c>
      <c r="C2295" s="32">
        <f t="shared" ref="C2295:C2306" ca="1" si="373">IF(LEN($J2295)&gt;0,IF($J2295="●",O2295,OFFSET(C2295,IF(LEN(OFFSET(C2295,-1,0))&gt;=1,-1,-2),0)),"")</f>
        <v>12</v>
      </c>
      <c r="D2295" s="28">
        <v>15</v>
      </c>
      <c r="E2295" s="32">
        <f t="shared" ref="E2295:E2306" ca="1" si="374">IF(LEN($J2295)&gt;0,IF($J2295="●",U2295,IF(LEN(D2295)&gt;0,U2295+D2295-1,"")),"")</f>
        <v>983</v>
      </c>
      <c r="F2295" s="28" t="str">
        <f>IF(RIGHT(L2295,1)=$W$24,"",M2295&amp;$W$25)&amp;J2295&amp;$W$22&amp;K2295&amp;IF(AND(LEN(N2295)&gt;0,LEN(N2295)&lt;4)," 第"&amp;N2295&amp;$W$21,N2295)&amp;$W$23&amp;O2295&amp;"/"&amp;P2295&amp;IF(RIGHT(L2295,1)=$W$24,"/"&amp;Q2295,"")&amp;"、"&amp;S2295&amp;"、"&amp;R2295&amp;IF(LEN(H2295)&gt;0,$W$27&amp;H2295,"")&amp;IF(RIGHT(L2295,1)=$W$24,"",$W$26)</f>
        <v>開催記(大会．全 第25回　1990/7、高知会館・共済会館、高知市)</v>
      </c>
      <c r="G2295" s="40" t="s">
        <v>788</v>
      </c>
      <c r="H2295" s="41" t="s">
        <v>2820</v>
      </c>
      <c r="I2295" s="115" t="str">
        <f t="shared" ca="1" si="363"/>
        <v>.</v>
      </c>
      <c r="J2295" s="40" t="s">
        <v>252</v>
      </c>
      <c r="K2295" s="40" t="s">
        <v>1194</v>
      </c>
      <c r="L2295" s="40" t="s">
        <v>6949</v>
      </c>
      <c r="M2295" s="40" t="s">
        <v>313</v>
      </c>
      <c r="N2295" s="47">
        <v>25</v>
      </c>
      <c r="O2295" s="47">
        <v>1990</v>
      </c>
      <c r="P2295" s="47">
        <v>7</v>
      </c>
      <c r="Q2295" s="40" t="s">
        <v>1944</v>
      </c>
      <c r="R2295" s="40" t="s">
        <v>574</v>
      </c>
      <c r="S2295" s="48" t="s">
        <v>584</v>
      </c>
      <c r="T2295" s="48"/>
      <c r="U2295" s="31">
        <f t="shared" ref="U2295:U2306" ca="1" si="375">IF(LEN($J2295)&gt;0,IF($J2295="●",Q2295,OFFSET(U2295,IF(LEN(OFFSET(U2295,-1,0))&gt;=1,-1,-2),0)),"")</f>
        <v>969</v>
      </c>
      <c r="V2295" s="45" t="str">
        <f t="shared" si="370"/>
        <v>開催記(大会．全 第25回　1990/7、高知会館・共済会館、高知市)</v>
      </c>
      <c r="W2295" s="51"/>
      <c r="X2295" s="88">
        <v>2285</v>
      </c>
      <c r="Y2295" s="65"/>
      <c r="Z2295" s="46"/>
    </row>
    <row r="2296" spans="1:26" ht="13.5" hidden="1" customHeight="1">
      <c r="A2296" s="29">
        <f t="shared" ca="1" si="371"/>
        <v>61</v>
      </c>
      <c r="B2296" s="32">
        <f t="shared" ca="1" si="372"/>
        <v>1990</v>
      </c>
      <c r="C2296" s="32">
        <f t="shared" ca="1" si="373"/>
        <v>12</v>
      </c>
      <c r="D2296" s="28">
        <v>15</v>
      </c>
      <c r="E2296" s="32">
        <f t="shared" ca="1" si="374"/>
        <v>983</v>
      </c>
      <c r="F2296" s="40" t="s">
        <v>592</v>
      </c>
      <c r="G2296" s="40" t="s">
        <v>593</v>
      </c>
      <c r="H2296" s="43"/>
      <c r="I2296" s="115" t="str">
        <f t="shared" ca="1" si="363"/>
        <v>.</v>
      </c>
      <c r="J2296" s="40" t="s">
        <v>252</v>
      </c>
      <c r="K2296" s="40" t="s">
        <v>1194</v>
      </c>
      <c r="L2296" s="40" t="s">
        <v>313</v>
      </c>
      <c r="M2296" s="40" t="s">
        <v>7586</v>
      </c>
      <c r="N2296" s="47">
        <v>25</v>
      </c>
      <c r="O2296" s="47">
        <v>1990</v>
      </c>
      <c r="P2296" s="47">
        <v>7</v>
      </c>
      <c r="Q2296" s="40" t="s">
        <v>1944</v>
      </c>
      <c r="R2296" s="40" t="s">
        <v>574</v>
      </c>
      <c r="S2296" s="48" t="s">
        <v>584</v>
      </c>
      <c r="T2296" s="48"/>
      <c r="U2296" s="31">
        <f t="shared" ca="1" si="375"/>
        <v>969</v>
      </c>
      <c r="V2296" s="45" t="str">
        <f t="shared" si="370"/>
        <v>第25回大会をお世話して</v>
      </c>
      <c r="W2296" s="51"/>
      <c r="X2296" s="88">
        <v>2286</v>
      </c>
      <c r="Y2296" s="65"/>
      <c r="Z2296" s="46"/>
    </row>
    <row r="2297" spans="1:26" ht="13.5" hidden="1" customHeight="1">
      <c r="A2297" s="29">
        <f t="shared" ca="1" si="371"/>
        <v>61</v>
      </c>
      <c r="B2297" s="32">
        <f t="shared" ca="1" si="372"/>
        <v>1990</v>
      </c>
      <c r="C2297" s="32">
        <f t="shared" ca="1" si="373"/>
        <v>12</v>
      </c>
      <c r="D2297" s="28">
        <v>16</v>
      </c>
      <c r="E2297" s="32">
        <f t="shared" ca="1" si="374"/>
        <v>984</v>
      </c>
      <c r="F2297" s="40" t="s">
        <v>594</v>
      </c>
      <c r="G2297" s="40" t="s">
        <v>595</v>
      </c>
      <c r="H2297" s="43"/>
      <c r="I2297" s="115" t="str">
        <f t="shared" ca="1" si="363"/>
        <v>.</v>
      </c>
      <c r="J2297" s="40" t="s">
        <v>252</v>
      </c>
      <c r="K2297" s="40" t="s">
        <v>1194</v>
      </c>
      <c r="L2297" s="40" t="s">
        <v>313</v>
      </c>
      <c r="M2297" s="40" t="s">
        <v>7586</v>
      </c>
      <c r="N2297" s="47">
        <v>25</v>
      </c>
      <c r="O2297" s="47">
        <v>1990</v>
      </c>
      <c r="P2297" s="47">
        <v>7</v>
      </c>
      <c r="Q2297" s="40" t="s">
        <v>1944</v>
      </c>
      <c r="R2297" s="40" t="s">
        <v>574</v>
      </c>
      <c r="S2297" s="48" t="s">
        <v>584</v>
      </c>
      <c r="T2297" s="48"/>
      <c r="U2297" s="31">
        <f t="shared" ca="1" si="375"/>
        <v>969</v>
      </c>
      <c r="V2297" s="45" t="str">
        <f t="shared" si="370"/>
        <v>大会事務局を担当して</v>
      </c>
      <c r="W2297" s="51"/>
      <c r="X2297" s="88">
        <v>2287</v>
      </c>
      <c r="Y2297" s="65"/>
      <c r="Z2297" s="46"/>
    </row>
    <row r="2298" spans="1:26" ht="13.5" hidden="1" customHeight="1">
      <c r="A2298" s="29">
        <f t="shared" ca="1" si="371"/>
        <v>61</v>
      </c>
      <c r="B2298" s="32">
        <f t="shared" ca="1" si="372"/>
        <v>1990</v>
      </c>
      <c r="C2298" s="32">
        <f t="shared" ca="1" si="373"/>
        <v>12</v>
      </c>
      <c r="D2298" s="28">
        <v>16</v>
      </c>
      <c r="E2298" s="32">
        <f t="shared" ca="1" si="374"/>
        <v>984</v>
      </c>
      <c r="F2298" s="40" t="s">
        <v>2578</v>
      </c>
      <c r="G2298" s="40" t="s">
        <v>596</v>
      </c>
      <c r="H2298" s="43"/>
      <c r="I2298" s="115" t="str">
        <f t="shared" ca="1" si="363"/>
        <v>.</v>
      </c>
      <c r="J2298" s="40" t="s">
        <v>252</v>
      </c>
      <c r="K2298" s="40" t="s">
        <v>1194</v>
      </c>
      <c r="L2298" s="40" t="s">
        <v>313</v>
      </c>
      <c r="M2298" s="40" t="s">
        <v>7616</v>
      </c>
      <c r="N2298" s="47">
        <v>25</v>
      </c>
      <c r="O2298" s="47">
        <v>1990</v>
      </c>
      <c r="P2298" s="47">
        <v>7</v>
      </c>
      <c r="Q2298" s="40" t="s">
        <v>1944</v>
      </c>
      <c r="R2298" s="40" t="s">
        <v>574</v>
      </c>
      <c r="S2298" s="48" t="s">
        <v>584</v>
      </c>
      <c r="T2298" s="48"/>
      <c r="U2298" s="31">
        <f t="shared" ca="1" si="375"/>
        <v>969</v>
      </c>
      <c r="V2298" s="45" t="str">
        <f t="shared" si="370"/>
        <v>大会に参加して</v>
      </c>
      <c r="W2298" s="51"/>
      <c r="X2298" s="88">
        <v>2288</v>
      </c>
      <c r="Y2298" s="65"/>
      <c r="Z2298" s="46"/>
    </row>
    <row r="2299" spans="1:26" ht="13.5" hidden="1" customHeight="1">
      <c r="A2299" s="29">
        <f t="shared" ca="1" si="371"/>
        <v>61</v>
      </c>
      <c r="B2299" s="32">
        <f t="shared" ca="1" si="372"/>
        <v>1990</v>
      </c>
      <c r="C2299" s="32">
        <f t="shared" ca="1" si="373"/>
        <v>12</v>
      </c>
      <c r="D2299" s="28">
        <v>17</v>
      </c>
      <c r="E2299" s="32">
        <f t="shared" ca="1" si="374"/>
        <v>985</v>
      </c>
      <c r="F2299" s="28" t="str">
        <f>IF(RIGHT(L2299,1)=$W$24,"",M2299&amp;$W$25)&amp;J2299&amp;$W$22&amp;K2299&amp;IF(AND(LEN(N2299)&gt;0,LEN(N2299)&lt;4)," 第"&amp;N2299&amp;$W$21,N2299)&amp;$W$23&amp;O2299&amp;"/"&amp;P2299&amp;IF(RIGHT(L2299,1)=$W$24,"/"&amp;Q2299,"")&amp;"、"&amp;S2299&amp;"、"&amp;R2299&amp;IF(LEN(H2299)&gt;0,$W$27&amp;H2299,"")&amp;IF(RIGHT(L2299,1)=$W$24,"",$W$26)</f>
        <v>大会．西 第15回　1989/12/6-7、産業医科大学、北九州市</v>
      </c>
      <c r="G2299" s="40" t="s">
        <v>601</v>
      </c>
      <c r="H2299" s="41" t="s">
        <v>2820</v>
      </c>
      <c r="I2299" s="115" t="str">
        <f t="shared" ca="1" si="363"/>
        <v>.</v>
      </c>
      <c r="J2299" s="40" t="s">
        <v>252</v>
      </c>
      <c r="K2299" s="40" t="s">
        <v>1769</v>
      </c>
      <c r="L2299" s="40" t="s">
        <v>6942</v>
      </c>
      <c r="M2299" s="40" t="s">
        <v>2742</v>
      </c>
      <c r="N2299" s="47">
        <v>15</v>
      </c>
      <c r="O2299" s="47">
        <v>1989</v>
      </c>
      <c r="P2299" s="47">
        <v>12</v>
      </c>
      <c r="Q2299" s="40" t="s">
        <v>598</v>
      </c>
      <c r="R2299" s="40" t="s">
        <v>599</v>
      </c>
      <c r="S2299" s="48" t="s">
        <v>600</v>
      </c>
      <c r="T2299" s="48"/>
      <c r="U2299" s="31">
        <f t="shared" ca="1" si="375"/>
        <v>969</v>
      </c>
      <c r="V2299" s="45" t="str">
        <f t="shared" si="370"/>
        <v>大会．西 第15回　1989/12/6-7、産業医科大学、北九州市</v>
      </c>
      <c r="W2299" s="51"/>
      <c r="X2299" s="88">
        <v>2289</v>
      </c>
      <c r="Y2299" s="65"/>
      <c r="Z2299" s="46"/>
    </row>
    <row r="2300" spans="1:26" ht="13.5" hidden="1" customHeight="1">
      <c r="A2300" s="29">
        <f t="shared" ca="1" si="371"/>
        <v>61</v>
      </c>
      <c r="B2300" s="32">
        <f t="shared" ca="1" si="372"/>
        <v>1990</v>
      </c>
      <c r="C2300" s="32">
        <f t="shared" ca="1" si="373"/>
        <v>12</v>
      </c>
      <c r="D2300" s="28">
        <v>17</v>
      </c>
      <c r="E2300" s="32">
        <f t="shared" ca="1" si="374"/>
        <v>985</v>
      </c>
      <c r="F2300" s="28" t="str">
        <f>M2300&amp;"（"&amp;J2300&amp;$W$19&amp;K2300&amp;IF(LEN(N2300)&gt;0," 第"&amp;N2300&amp;$W$21,"")&amp;" "&amp;O2300&amp;"/"&amp;P2300&amp;$W$20&amp;S2300&amp;IF(LEN(H2300)&gt;0,$W$19&amp;H2300,"")&amp;"）"</f>
        <v>抄録（大会/西 第15回 1989/12、産業医科大学）</v>
      </c>
      <c r="G2300" s="40" t="s">
        <v>597</v>
      </c>
      <c r="H2300" s="43"/>
      <c r="I2300" s="115" t="str">
        <f t="shared" ca="1" si="363"/>
        <v>.</v>
      </c>
      <c r="J2300" s="40" t="s">
        <v>252</v>
      </c>
      <c r="K2300" s="40" t="s">
        <v>1769</v>
      </c>
      <c r="L2300" s="40" t="s">
        <v>6939</v>
      </c>
      <c r="M2300" s="40" t="s">
        <v>1486</v>
      </c>
      <c r="N2300" s="47">
        <v>15</v>
      </c>
      <c r="O2300" s="47">
        <v>1989</v>
      </c>
      <c r="P2300" s="47">
        <v>12</v>
      </c>
      <c r="Q2300" s="40" t="s">
        <v>598</v>
      </c>
      <c r="R2300" s="40" t="s">
        <v>599</v>
      </c>
      <c r="S2300" s="48" t="s">
        <v>600</v>
      </c>
      <c r="T2300" s="48"/>
      <c r="U2300" s="31">
        <f t="shared" ca="1" si="375"/>
        <v>969</v>
      </c>
      <c r="V2300" s="45" t="str">
        <f t="shared" si="370"/>
        <v>抄録（大会/西 第15回 1989/12、産業医科大学）</v>
      </c>
      <c r="W2300" s="51"/>
      <c r="X2300" s="88">
        <v>2290</v>
      </c>
      <c r="Y2300" s="65"/>
      <c r="Z2300" s="46"/>
    </row>
    <row r="2301" spans="1:26" ht="13.5" hidden="1" customHeight="1">
      <c r="A2301" s="29">
        <f t="shared" ca="1" si="371"/>
        <v>61</v>
      </c>
      <c r="B2301" s="32">
        <f t="shared" ca="1" si="372"/>
        <v>1990</v>
      </c>
      <c r="C2301" s="32">
        <f t="shared" ca="1" si="373"/>
        <v>12</v>
      </c>
      <c r="D2301" s="28">
        <v>17</v>
      </c>
      <c r="E2301" s="32">
        <f t="shared" ca="1" si="374"/>
        <v>985</v>
      </c>
      <c r="F2301" s="40" t="s">
        <v>602</v>
      </c>
      <c r="G2301" s="40" t="s">
        <v>603</v>
      </c>
      <c r="H2301" s="43"/>
      <c r="I2301" s="115" t="str">
        <f t="shared" ca="1" si="363"/>
        <v>.</v>
      </c>
      <c r="J2301" s="40" t="s">
        <v>2164</v>
      </c>
      <c r="K2301" s="40" t="s">
        <v>1769</v>
      </c>
      <c r="L2301" s="16" t="s">
        <v>7004</v>
      </c>
      <c r="M2301" s="40" t="s">
        <v>1302</v>
      </c>
      <c r="N2301" s="47">
        <v>15</v>
      </c>
      <c r="O2301" s="47">
        <v>1989</v>
      </c>
      <c r="P2301" s="47">
        <v>12</v>
      </c>
      <c r="Q2301" s="40" t="s">
        <v>598</v>
      </c>
      <c r="R2301" s="40" t="s">
        <v>599</v>
      </c>
      <c r="S2301" s="53" t="s">
        <v>600</v>
      </c>
      <c r="T2301" s="53"/>
      <c r="U2301" s="31">
        <f t="shared" ca="1" si="375"/>
        <v>969</v>
      </c>
      <c r="V2301" s="45" t="str">
        <f t="shared" si="370"/>
        <v>展望　人類働態学‐その課題と社会的役割‐</v>
      </c>
      <c r="W2301" s="51"/>
      <c r="X2301" s="88">
        <v>2291</v>
      </c>
      <c r="Y2301" s="65"/>
      <c r="Z2301" s="46"/>
    </row>
    <row r="2302" spans="1:26" ht="13.5" hidden="1" customHeight="1">
      <c r="A2302" s="29">
        <f t="shared" ca="1" si="371"/>
        <v>61</v>
      </c>
      <c r="B2302" s="32">
        <f t="shared" ca="1" si="372"/>
        <v>1990</v>
      </c>
      <c r="C2302" s="32">
        <f t="shared" ca="1" si="373"/>
        <v>12</v>
      </c>
      <c r="D2302" s="28">
        <v>17</v>
      </c>
      <c r="E2302" s="32">
        <f t="shared" ca="1" si="374"/>
        <v>985</v>
      </c>
      <c r="F2302" s="40" t="s">
        <v>604</v>
      </c>
      <c r="G2302" s="40" t="s">
        <v>2289</v>
      </c>
      <c r="H2302" s="43" t="s">
        <v>2604</v>
      </c>
      <c r="I2302" s="115" t="str">
        <f t="shared" ca="1" si="363"/>
        <v>.</v>
      </c>
      <c r="J2302" s="40" t="s">
        <v>2164</v>
      </c>
      <c r="K2302" s="40" t="s">
        <v>1769</v>
      </c>
      <c r="L2302" s="40" t="s">
        <v>2918</v>
      </c>
      <c r="M2302" s="40" t="s">
        <v>1486</v>
      </c>
      <c r="N2302" s="47">
        <v>15</v>
      </c>
      <c r="O2302" s="47">
        <v>1989</v>
      </c>
      <c r="P2302" s="47">
        <v>12</v>
      </c>
      <c r="Q2302" s="40" t="s">
        <v>598</v>
      </c>
      <c r="R2302" s="40" t="s">
        <v>599</v>
      </c>
      <c r="S2302" s="53" t="s">
        <v>600</v>
      </c>
      <c r="T2302" s="53"/>
      <c r="U2302" s="31">
        <f t="shared" ca="1" si="375"/>
        <v>969</v>
      </c>
      <c r="V2302" s="45" t="str">
        <f t="shared" si="370"/>
        <v>働態学人類働態学再考</v>
      </c>
      <c r="W2302" s="51"/>
      <c r="X2302" s="88">
        <v>2292</v>
      </c>
      <c r="Y2302" s="65"/>
      <c r="Z2302" s="46"/>
    </row>
    <row r="2303" spans="1:26" ht="13.5" hidden="1" customHeight="1">
      <c r="A2303" s="29">
        <f t="shared" ca="1" si="371"/>
        <v>61</v>
      </c>
      <c r="B2303" s="32">
        <f t="shared" ca="1" si="372"/>
        <v>1990</v>
      </c>
      <c r="C2303" s="32">
        <f t="shared" ca="1" si="373"/>
        <v>12</v>
      </c>
      <c r="D2303" s="28">
        <v>17</v>
      </c>
      <c r="E2303" s="32">
        <f t="shared" ca="1" si="374"/>
        <v>985</v>
      </c>
      <c r="F2303" s="40" t="s">
        <v>605</v>
      </c>
      <c r="G2303" s="40" t="s">
        <v>606</v>
      </c>
      <c r="H2303" s="43" t="s">
        <v>2604</v>
      </c>
      <c r="I2303" s="115" t="str">
        <f t="shared" ca="1" si="363"/>
        <v>.</v>
      </c>
      <c r="J2303" s="40" t="s">
        <v>2164</v>
      </c>
      <c r="K2303" s="40" t="s">
        <v>1769</v>
      </c>
      <c r="L2303" s="40" t="s">
        <v>2918</v>
      </c>
      <c r="M2303" s="40" t="s">
        <v>1486</v>
      </c>
      <c r="N2303" s="47">
        <v>15</v>
      </c>
      <c r="O2303" s="47">
        <v>1989</v>
      </c>
      <c r="P2303" s="47">
        <v>12</v>
      </c>
      <c r="Q2303" s="40" t="s">
        <v>598</v>
      </c>
      <c r="R2303" s="40" t="s">
        <v>599</v>
      </c>
      <c r="S2303" s="53" t="s">
        <v>600</v>
      </c>
      <c r="T2303" s="53"/>
      <c r="U2303" s="31">
        <f t="shared" ca="1" si="375"/>
        <v>969</v>
      </c>
      <c r="V2303" s="45" t="str">
        <f t="shared" si="370"/>
        <v>働態学人類生態学の視点から</v>
      </c>
      <c r="W2303" s="51"/>
      <c r="X2303" s="88">
        <v>2293</v>
      </c>
      <c r="Y2303" s="65"/>
      <c r="Z2303" s="46"/>
    </row>
    <row r="2304" spans="1:26" ht="13.5" hidden="1" customHeight="1">
      <c r="A2304" s="29">
        <f t="shared" ca="1" si="371"/>
        <v>61</v>
      </c>
      <c r="B2304" s="32">
        <f t="shared" ca="1" si="372"/>
        <v>1990</v>
      </c>
      <c r="C2304" s="32">
        <f t="shared" ca="1" si="373"/>
        <v>12</v>
      </c>
      <c r="D2304" s="28">
        <v>17</v>
      </c>
      <c r="E2304" s="32">
        <f t="shared" ca="1" si="374"/>
        <v>985</v>
      </c>
      <c r="F2304" s="40" t="s">
        <v>607</v>
      </c>
      <c r="G2304" s="40" t="s">
        <v>1221</v>
      </c>
      <c r="H2304" s="43" t="s">
        <v>2604</v>
      </c>
      <c r="I2304" s="115" t="str">
        <f t="shared" ca="1" si="363"/>
        <v>.</v>
      </c>
      <c r="J2304" s="40" t="s">
        <v>2164</v>
      </c>
      <c r="K2304" s="40" t="s">
        <v>1769</v>
      </c>
      <c r="L2304" s="40" t="s">
        <v>2918</v>
      </c>
      <c r="M2304" s="40" t="s">
        <v>1486</v>
      </c>
      <c r="N2304" s="47">
        <v>15</v>
      </c>
      <c r="O2304" s="47">
        <v>1989</v>
      </c>
      <c r="P2304" s="47">
        <v>12</v>
      </c>
      <c r="Q2304" s="40" t="s">
        <v>598</v>
      </c>
      <c r="R2304" s="40" t="s">
        <v>599</v>
      </c>
      <c r="S2304" s="53" t="s">
        <v>600</v>
      </c>
      <c r="T2304" s="53"/>
      <c r="U2304" s="31">
        <f t="shared" ca="1" si="375"/>
        <v>969</v>
      </c>
      <c r="V2304" s="45" t="str">
        <f t="shared" si="370"/>
        <v>働態学生理人類学の視点から</v>
      </c>
      <c r="W2304" s="51"/>
      <c r="X2304" s="88">
        <v>2294</v>
      </c>
      <c r="Y2304" s="65"/>
      <c r="Z2304" s="46"/>
    </row>
    <row r="2305" spans="1:26" ht="13.5" hidden="1" customHeight="1">
      <c r="A2305" s="29">
        <f t="shared" ca="1" si="371"/>
        <v>61</v>
      </c>
      <c r="B2305" s="32">
        <f t="shared" ca="1" si="372"/>
        <v>1990</v>
      </c>
      <c r="C2305" s="32">
        <f t="shared" ca="1" si="373"/>
        <v>12</v>
      </c>
      <c r="D2305" s="28">
        <v>18</v>
      </c>
      <c r="E2305" s="32">
        <f t="shared" ca="1" si="374"/>
        <v>986</v>
      </c>
      <c r="F2305" s="40" t="s">
        <v>608</v>
      </c>
      <c r="G2305" s="40" t="s">
        <v>609</v>
      </c>
      <c r="H2305" s="43" t="s">
        <v>2604</v>
      </c>
      <c r="I2305" s="115" t="str">
        <f t="shared" ca="1" si="363"/>
        <v>.</v>
      </c>
      <c r="J2305" s="40" t="s">
        <v>2164</v>
      </c>
      <c r="K2305" s="40" t="s">
        <v>1769</v>
      </c>
      <c r="L2305" s="40" t="s">
        <v>2918</v>
      </c>
      <c r="M2305" s="40" t="s">
        <v>1486</v>
      </c>
      <c r="N2305" s="47">
        <v>15</v>
      </c>
      <c r="O2305" s="47">
        <v>1989</v>
      </c>
      <c r="P2305" s="47">
        <v>12</v>
      </c>
      <c r="Q2305" s="40" t="s">
        <v>598</v>
      </c>
      <c r="R2305" s="40" t="s">
        <v>599</v>
      </c>
      <c r="S2305" s="53" t="s">
        <v>600</v>
      </c>
      <c r="T2305" s="53"/>
      <c r="U2305" s="31">
        <f t="shared" ca="1" si="375"/>
        <v>969</v>
      </c>
      <c r="V2305" s="45" t="str">
        <f t="shared" si="370"/>
        <v>働態学疫学の視点から</v>
      </c>
      <c r="W2305" s="51"/>
      <c r="X2305" s="88">
        <v>2295</v>
      </c>
      <c r="Y2305" s="65"/>
      <c r="Z2305" s="46"/>
    </row>
    <row r="2306" spans="1:26" ht="13.5" hidden="1" customHeight="1">
      <c r="A2306" s="29">
        <f t="shared" ca="1" si="371"/>
        <v>61</v>
      </c>
      <c r="B2306" s="32">
        <f t="shared" ca="1" si="372"/>
        <v>1990</v>
      </c>
      <c r="C2306" s="32">
        <f t="shared" ca="1" si="373"/>
        <v>12</v>
      </c>
      <c r="D2306" s="28">
        <v>18</v>
      </c>
      <c r="E2306" s="32">
        <f t="shared" ca="1" si="374"/>
        <v>986</v>
      </c>
      <c r="F2306" s="40" t="s">
        <v>610</v>
      </c>
      <c r="G2306" s="40" t="s">
        <v>611</v>
      </c>
      <c r="H2306" s="43" t="s">
        <v>2604</v>
      </c>
      <c r="I2306" s="115" t="str">
        <f t="shared" ca="1" si="363"/>
        <v>.</v>
      </c>
      <c r="J2306" s="40" t="s">
        <v>2164</v>
      </c>
      <c r="K2306" s="40" t="s">
        <v>1769</v>
      </c>
      <c r="L2306" s="40" t="s">
        <v>2918</v>
      </c>
      <c r="M2306" s="40" t="s">
        <v>1486</v>
      </c>
      <c r="N2306" s="47">
        <v>15</v>
      </c>
      <c r="O2306" s="47">
        <v>1989</v>
      </c>
      <c r="P2306" s="47">
        <v>12</v>
      </c>
      <c r="Q2306" s="40" t="s">
        <v>598</v>
      </c>
      <c r="R2306" s="40" t="s">
        <v>599</v>
      </c>
      <c r="S2306" s="53" t="s">
        <v>600</v>
      </c>
      <c r="T2306" s="53"/>
      <c r="U2306" s="31">
        <f t="shared" ca="1" si="375"/>
        <v>969</v>
      </c>
      <c r="V2306" s="45" t="str">
        <f t="shared" si="370"/>
        <v>働態学心理工学の視点から</v>
      </c>
      <c r="W2306" s="51"/>
      <c r="X2306" s="88">
        <v>2296</v>
      </c>
      <c r="Y2306" s="65"/>
      <c r="Z2306" s="46"/>
    </row>
    <row r="2307" spans="1:26" s="13" customFormat="1" ht="13.5" hidden="1" customHeight="1">
      <c r="A2307" s="18">
        <v>61</v>
      </c>
      <c r="B2307" s="15">
        <v>1990</v>
      </c>
      <c r="C2307" s="15">
        <v>12</v>
      </c>
      <c r="D2307" s="18">
        <v>18</v>
      </c>
      <c r="E2307" s="15">
        <v>986</v>
      </c>
      <c r="F2307" s="19" t="s">
        <v>4639</v>
      </c>
      <c r="G2307" s="16" t="s">
        <v>4640</v>
      </c>
      <c r="H2307" s="17"/>
      <c r="I2307" s="115" t="str">
        <f t="shared" ca="1" si="363"/>
        <v>.</v>
      </c>
      <c r="J2307" s="16" t="s">
        <v>2856</v>
      </c>
      <c r="K2307" s="16" t="s">
        <v>1769</v>
      </c>
      <c r="L2307" s="16" t="s">
        <v>2857</v>
      </c>
      <c r="M2307" s="16" t="s">
        <v>183</v>
      </c>
      <c r="N2307" s="15">
        <v>15</v>
      </c>
      <c r="O2307" s="15">
        <v>1989</v>
      </c>
      <c r="P2307" s="15">
        <v>12</v>
      </c>
      <c r="Q2307" s="18" t="s">
        <v>598</v>
      </c>
      <c r="R2307" s="18" t="s">
        <v>599</v>
      </c>
      <c r="S2307" s="54" t="s">
        <v>600</v>
      </c>
      <c r="T2307" s="54"/>
      <c r="U2307" s="69">
        <v>969</v>
      </c>
      <c r="V2307" s="45" t="str">
        <f t="shared" si="370"/>
        <v>歯の咬耗と食生活</v>
      </c>
      <c r="W2307" s="70"/>
      <c r="X2307" s="88">
        <v>2297</v>
      </c>
      <c r="Y2307" s="66"/>
      <c r="Z2307" s="16"/>
    </row>
    <row r="2308" spans="1:26" s="13" customFormat="1" ht="13.5" hidden="1" customHeight="1">
      <c r="A2308" s="18">
        <v>61</v>
      </c>
      <c r="B2308" s="15">
        <v>1990</v>
      </c>
      <c r="C2308" s="15">
        <v>12</v>
      </c>
      <c r="D2308" s="18">
        <v>19</v>
      </c>
      <c r="E2308" s="15">
        <v>987</v>
      </c>
      <c r="F2308" s="19" t="s">
        <v>4641</v>
      </c>
      <c r="G2308" s="16" t="s">
        <v>4642</v>
      </c>
      <c r="H2308" s="17"/>
      <c r="I2308" s="115" t="str">
        <f t="shared" ca="1" si="363"/>
        <v>.</v>
      </c>
      <c r="J2308" s="16" t="s">
        <v>2856</v>
      </c>
      <c r="K2308" s="16" t="s">
        <v>1769</v>
      </c>
      <c r="L2308" s="16" t="s">
        <v>2857</v>
      </c>
      <c r="M2308" s="16" t="s">
        <v>183</v>
      </c>
      <c r="N2308" s="15">
        <v>15</v>
      </c>
      <c r="O2308" s="15">
        <v>1989</v>
      </c>
      <c r="P2308" s="15">
        <v>12</v>
      </c>
      <c r="Q2308" s="18" t="s">
        <v>598</v>
      </c>
      <c r="R2308" s="18" t="s">
        <v>599</v>
      </c>
      <c r="S2308" s="54" t="s">
        <v>600</v>
      </c>
      <c r="T2308" s="54"/>
      <c r="U2308" s="69">
        <v>969</v>
      </c>
      <c r="V2308" s="45" t="str">
        <f t="shared" si="370"/>
        <v>弾性エネルギーからみたスポーツ選手の運動適正</v>
      </c>
      <c r="W2308" s="70"/>
      <c r="X2308" s="88">
        <v>2298</v>
      </c>
      <c r="Y2308" s="66"/>
      <c r="Z2308" s="16"/>
    </row>
    <row r="2309" spans="1:26" s="13" customFormat="1" ht="13.5" hidden="1" customHeight="1">
      <c r="A2309" s="18">
        <v>61</v>
      </c>
      <c r="B2309" s="15">
        <v>1990</v>
      </c>
      <c r="C2309" s="15">
        <v>12</v>
      </c>
      <c r="D2309" s="18">
        <v>19</v>
      </c>
      <c r="E2309" s="15">
        <v>987</v>
      </c>
      <c r="F2309" s="19" t="s">
        <v>4643</v>
      </c>
      <c r="G2309" s="16" t="s">
        <v>4644</v>
      </c>
      <c r="H2309" s="17"/>
      <c r="I2309" s="115" t="str">
        <f t="shared" ca="1" si="363"/>
        <v>.</v>
      </c>
      <c r="J2309" s="16" t="s">
        <v>2856</v>
      </c>
      <c r="K2309" s="16" t="s">
        <v>1769</v>
      </c>
      <c r="L2309" s="16" t="s">
        <v>2857</v>
      </c>
      <c r="M2309" s="16" t="s">
        <v>183</v>
      </c>
      <c r="N2309" s="15">
        <v>15</v>
      </c>
      <c r="O2309" s="15">
        <v>1989</v>
      </c>
      <c r="P2309" s="15">
        <v>12</v>
      </c>
      <c r="Q2309" s="18" t="s">
        <v>598</v>
      </c>
      <c r="R2309" s="18" t="s">
        <v>599</v>
      </c>
      <c r="S2309" s="54" t="s">
        <v>600</v>
      </c>
      <c r="T2309" s="54"/>
      <c r="U2309" s="69">
        <v>969</v>
      </c>
      <c r="V2309" s="45" t="str">
        <f t="shared" si="370"/>
        <v>せき髄損傷者の日常生活活動量と健康意識について</v>
      </c>
      <c r="W2309" s="70"/>
      <c r="X2309" s="88">
        <v>2299</v>
      </c>
      <c r="Y2309" s="66"/>
      <c r="Z2309" s="16"/>
    </row>
    <row r="2310" spans="1:26" s="13" customFormat="1" ht="13.5" hidden="1" customHeight="1">
      <c r="A2310" s="18">
        <v>61</v>
      </c>
      <c r="B2310" s="15">
        <v>1990</v>
      </c>
      <c r="C2310" s="15">
        <v>12</v>
      </c>
      <c r="D2310" s="18">
        <v>20</v>
      </c>
      <c r="E2310" s="15">
        <v>988</v>
      </c>
      <c r="F2310" s="19" t="s">
        <v>4645</v>
      </c>
      <c r="G2310" s="16" t="s">
        <v>4646</v>
      </c>
      <c r="H2310" s="17"/>
      <c r="I2310" s="115" t="str">
        <f t="shared" ca="1" si="363"/>
        <v>.</v>
      </c>
      <c r="J2310" s="16" t="s">
        <v>2856</v>
      </c>
      <c r="K2310" s="16" t="s">
        <v>1769</v>
      </c>
      <c r="L2310" s="16" t="s">
        <v>2857</v>
      </c>
      <c r="M2310" s="16" t="s">
        <v>183</v>
      </c>
      <c r="N2310" s="15">
        <v>15</v>
      </c>
      <c r="O2310" s="15">
        <v>1989</v>
      </c>
      <c r="P2310" s="15">
        <v>12</v>
      </c>
      <c r="Q2310" s="18" t="s">
        <v>598</v>
      </c>
      <c r="R2310" s="18" t="s">
        <v>599</v>
      </c>
      <c r="S2310" s="54" t="s">
        <v>600</v>
      </c>
      <c r="T2310" s="54"/>
      <c r="U2310" s="69">
        <v>969</v>
      </c>
      <c r="V2310" s="45" t="str">
        <f t="shared" si="370"/>
        <v>手指触覚の左右差</v>
      </c>
      <c r="W2310" s="70"/>
      <c r="X2310" s="88">
        <v>2300</v>
      </c>
      <c r="Y2310" s="66"/>
      <c r="Z2310" s="16"/>
    </row>
    <row r="2311" spans="1:26" s="13" customFormat="1" ht="13.5" hidden="1" customHeight="1">
      <c r="A2311" s="18">
        <v>61</v>
      </c>
      <c r="B2311" s="15">
        <v>1990</v>
      </c>
      <c r="C2311" s="15">
        <v>12</v>
      </c>
      <c r="D2311" s="18">
        <v>20</v>
      </c>
      <c r="E2311" s="15">
        <v>988</v>
      </c>
      <c r="F2311" s="19" t="s">
        <v>4647</v>
      </c>
      <c r="G2311" s="16" t="s">
        <v>4648</v>
      </c>
      <c r="H2311" s="17"/>
      <c r="I2311" s="115" t="str">
        <f t="shared" ca="1" si="363"/>
        <v>.</v>
      </c>
      <c r="J2311" s="16" t="s">
        <v>2856</v>
      </c>
      <c r="K2311" s="16" t="s">
        <v>1769</v>
      </c>
      <c r="L2311" s="16" t="s">
        <v>2857</v>
      </c>
      <c r="M2311" s="16" t="s">
        <v>183</v>
      </c>
      <c r="N2311" s="15">
        <v>15</v>
      </c>
      <c r="O2311" s="15">
        <v>1989</v>
      </c>
      <c r="P2311" s="15">
        <v>12</v>
      </c>
      <c r="Q2311" s="18" t="s">
        <v>598</v>
      </c>
      <c r="R2311" s="18" t="s">
        <v>599</v>
      </c>
      <c r="S2311" s="54" t="s">
        <v>600</v>
      </c>
      <c r="T2311" s="54"/>
      <c r="U2311" s="69">
        <v>969</v>
      </c>
      <c r="V2311" s="45" t="str">
        <f t="shared" si="370"/>
        <v>交代制勤務者の生活時間構造</v>
      </c>
      <c r="W2311" s="70"/>
      <c r="X2311" s="88">
        <v>2301</v>
      </c>
      <c r="Y2311" s="66"/>
      <c r="Z2311" s="16"/>
    </row>
    <row r="2312" spans="1:26" s="13" customFormat="1" ht="13.5" hidden="1" customHeight="1">
      <c r="A2312" s="18">
        <v>61</v>
      </c>
      <c r="B2312" s="15">
        <v>1990</v>
      </c>
      <c r="C2312" s="15">
        <v>12</v>
      </c>
      <c r="D2312" s="18">
        <v>20</v>
      </c>
      <c r="E2312" s="15">
        <v>988</v>
      </c>
      <c r="F2312" s="19" t="s">
        <v>4649</v>
      </c>
      <c r="G2312" s="16" t="s">
        <v>4650</v>
      </c>
      <c r="H2312" s="17"/>
      <c r="I2312" s="115" t="str">
        <f t="shared" ca="1" si="363"/>
        <v>.</v>
      </c>
      <c r="J2312" s="16" t="s">
        <v>2856</v>
      </c>
      <c r="K2312" s="16" t="s">
        <v>1769</v>
      </c>
      <c r="L2312" s="16" t="s">
        <v>2857</v>
      </c>
      <c r="M2312" s="16" t="s">
        <v>183</v>
      </c>
      <c r="N2312" s="15">
        <v>15</v>
      </c>
      <c r="O2312" s="15">
        <v>1989</v>
      </c>
      <c r="P2312" s="15">
        <v>12</v>
      </c>
      <c r="Q2312" s="18" t="s">
        <v>598</v>
      </c>
      <c r="R2312" s="18" t="s">
        <v>599</v>
      </c>
      <c r="S2312" s="54" t="s">
        <v>600</v>
      </c>
      <c r="T2312" s="54"/>
      <c r="U2312" s="69">
        <v>969</v>
      </c>
      <c r="V2312" s="45" t="str">
        <f t="shared" si="370"/>
        <v>睡眠脳波からみた仮眠効果の実験的研究</v>
      </c>
      <c r="W2312" s="70"/>
      <c r="X2312" s="88">
        <v>2302</v>
      </c>
      <c r="Y2312" s="66"/>
      <c r="Z2312" s="16"/>
    </row>
    <row r="2313" spans="1:26" s="13" customFormat="1" ht="13.5" hidden="1" customHeight="1">
      <c r="A2313" s="18">
        <v>61</v>
      </c>
      <c r="B2313" s="15">
        <v>1990</v>
      </c>
      <c r="C2313" s="15">
        <v>12</v>
      </c>
      <c r="D2313" s="18">
        <v>21</v>
      </c>
      <c r="E2313" s="15">
        <v>989</v>
      </c>
      <c r="F2313" s="19" t="s">
        <v>4651</v>
      </c>
      <c r="G2313" s="16" t="s">
        <v>4652</v>
      </c>
      <c r="H2313" s="17"/>
      <c r="I2313" s="115" t="str">
        <f t="shared" ca="1" si="363"/>
        <v>.</v>
      </c>
      <c r="J2313" s="16" t="s">
        <v>2856</v>
      </c>
      <c r="K2313" s="16" t="s">
        <v>1769</v>
      </c>
      <c r="L2313" s="16" t="s">
        <v>2857</v>
      </c>
      <c r="M2313" s="16" t="s">
        <v>183</v>
      </c>
      <c r="N2313" s="15">
        <v>15</v>
      </c>
      <c r="O2313" s="15">
        <v>1989</v>
      </c>
      <c r="P2313" s="15">
        <v>12</v>
      </c>
      <c r="Q2313" s="18" t="s">
        <v>598</v>
      </c>
      <c r="R2313" s="18" t="s">
        <v>599</v>
      </c>
      <c r="S2313" s="54" t="s">
        <v>600</v>
      </c>
      <c r="T2313" s="54"/>
      <c r="U2313" s="69">
        <v>969</v>
      </c>
      <c r="V2313" s="45" t="str">
        <f t="shared" si="370"/>
        <v>「眠たさ」からみた仮眠効果の実験的研究</v>
      </c>
      <c r="W2313" s="70"/>
      <c r="X2313" s="88">
        <v>2303</v>
      </c>
      <c r="Y2313" s="66"/>
      <c r="Z2313" s="16"/>
    </row>
    <row r="2314" spans="1:26" s="13" customFormat="1" ht="13.5" hidden="1" customHeight="1">
      <c r="A2314" s="18">
        <v>61</v>
      </c>
      <c r="B2314" s="15">
        <v>1990</v>
      </c>
      <c r="C2314" s="15">
        <v>12</v>
      </c>
      <c r="D2314" s="18">
        <v>21</v>
      </c>
      <c r="E2314" s="15">
        <v>989</v>
      </c>
      <c r="F2314" s="19" t="s">
        <v>4653</v>
      </c>
      <c r="G2314" s="16" t="s">
        <v>4654</v>
      </c>
      <c r="H2314" s="17"/>
      <c r="I2314" s="115" t="str">
        <f t="shared" ca="1" si="363"/>
        <v>.</v>
      </c>
      <c r="J2314" s="16" t="s">
        <v>2856</v>
      </c>
      <c r="K2314" s="16" t="s">
        <v>1769</v>
      </c>
      <c r="L2314" s="16" t="s">
        <v>2857</v>
      </c>
      <c r="M2314" s="16" t="s">
        <v>183</v>
      </c>
      <c r="N2314" s="15">
        <v>15</v>
      </c>
      <c r="O2314" s="15">
        <v>1989</v>
      </c>
      <c r="P2314" s="15">
        <v>12</v>
      </c>
      <c r="Q2314" s="18" t="s">
        <v>598</v>
      </c>
      <c r="R2314" s="18" t="s">
        <v>599</v>
      </c>
      <c r="S2314" s="54" t="s">
        <v>600</v>
      </c>
      <c r="T2314" s="54"/>
      <c r="U2314" s="69">
        <v>969</v>
      </c>
      <c r="V2314" s="45" t="str">
        <f t="shared" si="370"/>
        <v>店内作業の人間工学的問題点</v>
      </c>
      <c r="W2314" s="70"/>
      <c r="X2314" s="88">
        <v>2304</v>
      </c>
      <c r="Y2314" s="66"/>
      <c r="Z2314" s="16"/>
    </row>
    <row r="2315" spans="1:26" s="13" customFormat="1" ht="13.5" hidden="1" customHeight="1">
      <c r="A2315" s="18">
        <v>61</v>
      </c>
      <c r="B2315" s="15">
        <v>1990</v>
      </c>
      <c r="C2315" s="15">
        <v>12</v>
      </c>
      <c r="D2315" s="18">
        <v>21</v>
      </c>
      <c r="E2315" s="15">
        <v>989</v>
      </c>
      <c r="F2315" s="19" t="s">
        <v>612</v>
      </c>
      <c r="G2315" s="16" t="s">
        <v>4655</v>
      </c>
      <c r="H2315" s="17" t="s">
        <v>7083</v>
      </c>
      <c r="I2315" s="115" t="str">
        <f t="shared" ca="1" si="363"/>
        <v>.</v>
      </c>
      <c r="J2315" s="16" t="s">
        <v>1487</v>
      </c>
      <c r="K2315" s="16" t="s">
        <v>1769</v>
      </c>
      <c r="L2315" s="16" t="s">
        <v>7079</v>
      </c>
      <c r="M2315" s="16" t="s">
        <v>183</v>
      </c>
      <c r="N2315" s="15">
        <v>15</v>
      </c>
      <c r="O2315" s="15">
        <v>1989</v>
      </c>
      <c r="P2315" s="15">
        <v>12</v>
      </c>
      <c r="Q2315" s="18" t="s">
        <v>598</v>
      </c>
      <c r="R2315" s="18" t="s">
        <v>599</v>
      </c>
      <c r="S2315" s="54" t="s">
        <v>600</v>
      </c>
      <c r="T2315" s="54"/>
      <c r="U2315" s="69">
        <v>969</v>
      </c>
      <c r="V2315" s="45" t="str">
        <f t="shared" si="370"/>
        <v>特別講演沈黙の螺旋</v>
      </c>
      <c r="W2315" s="70"/>
      <c r="X2315" s="88">
        <v>2305</v>
      </c>
      <c r="Y2315" s="66"/>
      <c r="Z2315" s="16"/>
    </row>
    <row r="2316" spans="1:26" s="13" customFormat="1" ht="13.5" hidden="1" customHeight="1">
      <c r="A2316" s="18">
        <v>61</v>
      </c>
      <c r="B2316" s="15">
        <v>1990</v>
      </c>
      <c r="C2316" s="15">
        <v>12</v>
      </c>
      <c r="D2316" s="18">
        <v>22</v>
      </c>
      <c r="E2316" s="32">
        <f>IF(LEN($J2316)&gt;0,IF($J2316="●",U2316,IF(LEN(D2316)&gt;0,U2316+D2316-1,"")),"")</f>
        <v>990</v>
      </c>
      <c r="F2316" s="19" t="s">
        <v>4656</v>
      </c>
      <c r="G2316" s="16" t="s">
        <v>4657</v>
      </c>
      <c r="H2316" s="17"/>
      <c r="I2316" s="115" t="str">
        <f t="shared" ref="I2316:I2379" ca="1" si="376">IF(OR($S$1,IF($N$2,OFFSET($O$2,0,ISERROR(FIND($F$2,OFFSET($G2316,0,$T$2)))+$S$2),0)+IF($N$3,OFFSET($O$3,0,ISERROR(FIND($F$3,OFFSET($G2316,0,$T$3)))+$S$3),0)+IF($N$4,OFFSET($O$4,0,ISERROR(FIND($F$4,OFFSET($G2316,0,$T$4)))+$S$4),0)+IF($N$5,OFFSET($O$5,0,ISERROR(FIND($F$5,OFFSET($G2316,0,$T$5)))+$S$5),0)+IF($N$6,OFFSET($O$6,0,ISERROR(FIND($F$6,OFFSET($G2316,0,$T$6)))+$S$6),0)+IF($N$7,OFFSET($O$7,0,ISERROR(FIND($F$7,OFFSET($G2316,0,$T$7)))+$S$7),0)+IF($N$8,OFFSET($O$8,0,ISERROR(FIND($F$8,OFFSET($G2316,0,$T$8)))+$S$8),0)&gt;$Y$1),$W$28,$W$29)</f>
        <v>.</v>
      </c>
      <c r="J2316" s="16" t="s">
        <v>2856</v>
      </c>
      <c r="K2316" s="16" t="s">
        <v>1769</v>
      </c>
      <c r="L2316" s="16" t="s">
        <v>3100</v>
      </c>
      <c r="M2316" s="16" t="s">
        <v>183</v>
      </c>
      <c r="N2316" s="15">
        <v>15</v>
      </c>
      <c r="O2316" s="15">
        <v>1989</v>
      </c>
      <c r="P2316" s="15">
        <v>12</v>
      </c>
      <c r="Q2316" s="18" t="s">
        <v>598</v>
      </c>
      <c r="R2316" s="18" t="s">
        <v>599</v>
      </c>
      <c r="S2316" s="54" t="s">
        <v>600</v>
      </c>
      <c r="T2316" s="54"/>
      <c r="U2316" s="69">
        <v>969</v>
      </c>
      <c r="V2316" s="45" t="str">
        <f t="shared" si="370"/>
        <v>鼎談：労働と健康－産業医が語るウラ話－</v>
      </c>
      <c r="W2316" s="70"/>
      <c r="X2316" s="88">
        <v>2306</v>
      </c>
      <c r="Y2316" s="66"/>
      <c r="Z2316" s="16"/>
    </row>
    <row r="2317" spans="1:26" ht="13.5" hidden="1" customHeight="1">
      <c r="A2317" s="29">
        <f ca="1">IF(LEN($J2317)&gt;0,IF($J2317="●",K2317,OFFSET(A2317,IF(LEN(OFFSET(A2317,-1,0))&gt;=1,-1,-2),0)),"")</f>
        <v>61</v>
      </c>
      <c r="B2317" s="32">
        <f ca="1">IF(LEN($J2317)&gt;0,IF($J2317="●",N2317,OFFSET(B2317,IF(LEN(OFFSET(B2317,-1,0))&gt;=1,-1,-2),0)),"")</f>
        <v>1990</v>
      </c>
      <c r="C2317" s="32">
        <f ca="1">IF(LEN($J2317)&gt;0,IF($J2317="●",O2317,OFFSET(C2317,IF(LEN(OFFSET(C2317,-1,0))&gt;=1,-1,-2),0)),"")</f>
        <v>12</v>
      </c>
      <c r="D2317" s="28">
        <v>22</v>
      </c>
      <c r="E2317" s="32">
        <f ca="1">IF(LEN($J2317)&gt;0,IF($J2317="●",U2317,IF(LEN(D2317)&gt;0,U2317+D2317-1,"")),"")</f>
        <v>990</v>
      </c>
      <c r="F2317" s="28" t="str">
        <f>IF(RIGHT(L2317,1)=$W$24,"",M2317&amp;$W$25)&amp;J2317&amp;$W$22&amp;K2317&amp;IF(AND(LEN(N2317)&gt;0,LEN(N2317)&lt;4)," 第"&amp;N2317&amp;$W$21,N2317)&amp;$W$23&amp;O2317&amp;"/"&amp;P2317&amp;IF(RIGHT(L2317,1)=$W$24,"/"&amp;Q2317,"")&amp;"、"&amp;S2317&amp;"、"&amp;R2317&amp;IF(LEN(H2317)&gt;0,$W$27&amp;H2317,"")&amp;IF(RIGHT(L2317,1)=$W$24,"",$W$26)</f>
        <v>大会．東 第18回　1989/12/16、筑波大学、東京都</v>
      </c>
      <c r="G2317" s="40" t="s">
        <v>183</v>
      </c>
      <c r="H2317" s="41" t="s">
        <v>2820</v>
      </c>
      <c r="I2317" s="115" t="str">
        <f t="shared" ca="1" si="376"/>
        <v>.</v>
      </c>
      <c r="J2317" s="40" t="s">
        <v>252</v>
      </c>
      <c r="K2317" s="40" t="s">
        <v>1185</v>
      </c>
      <c r="L2317" s="40" t="s">
        <v>6942</v>
      </c>
      <c r="M2317" s="40" t="s">
        <v>2742</v>
      </c>
      <c r="N2317" s="47">
        <v>18</v>
      </c>
      <c r="O2317" s="47">
        <v>1989</v>
      </c>
      <c r="P2317" s="47">
        <v>12</v>
      </c>
      <c r="Q2317" s="40" t="s">
        <v>2190</v>
      </c>
      <c r="R2317" s="40" t="s">
        <v>2317</v>
      </c>
      <c r="S2317" s="48" t="s">
        <v>614</v>
      </c>
      <c r="T2317" s="48"/>
      <c r="U2317" s="31">
        <f ca="1">IF(LEN($J2317)&gt;0,IF($J2317="●",Q2317,OFFSET(U2317,IF(LEN(OFFSET(U2317,-1,0))&gt;=1,-1,-2),0)),"")</f>
        <v>969</v>
      </c>
      <c r="V2317" s="45" t="str">
        <f t="shared" si="370"/>
        <v>大会．東 第18回　1989/12/16、筑波大学、東京都</v>
      </c>
      <c r="W2317" s="51"/>
      <c r="X2317" s="88">
        <v>2307</v>
      </c>
      <c r="Y2317" s="65"/>
      <c r="Z2317" s="46"/>
    </row>
    <row r="2318" spans="1:26" ht="13.5" hidden="1" customHeight="1">
      <c r="A2318" s="29">
        <f ca="1">IF(LEN($J2318)&gt;0,IF($J2318="●",K2318,OFFSET(A2318,IF(LEN(OFFSET(A2318,-1,0))&gt;=1,-1,-2),0)),"")</f>
        <v>61</v>
      </c>
      <c r="B2318" s="32">
        <f ca="1">IF(LEN($J2318)&gt;0,IF($J2318="●",N2318,OFFSET(B2318,IF(LEN(OFFSET(B2318,-1,0))&gt;=1,-1,-2),0)),"")</f>
        <v>1990</v>
      </c>
      <c r="C2318" s="32">
        <f ca="1">IF(LEN($J2318)&gt;0,IF($J2318="●",O2318,OFFSET(C2318,IF(LEN(OFFSET(C2318,-1,0))&gt;=1,-1,-2),0)),"")</f>
        <v>12</v>
      </c>
      <c r="D2318" s="28">
        <v>22</v>
      </c>
      <c r="E2318" s="32">
        <f ca="1">IF(LEN($J2318)&gt;0,IF($J2318="●",U2318,IF(LEN(D2318)&gt;0,U2318+D2318-1,"")),"")</f>
        <v>990</v>
      </c>
      <c r="F2318" s="28" t="str">
        <f>M2318&amp;"（"&amp;J2318&amp;$W$19&amp;K2318&amp;IF(LEN(N2318)&gt;0," 第"&amp;N2318&amp;$W$21,"")&amp;" "&amp;O2318&amp;"/"&amp;P2318&amp;$W$20&amp;S2318&amp;IF(LEN(H2318)&gt;0,$W$19&amp;H2318,"")&amp;"）"</f>
        <v>抄録（大会/東 第18回 1989/12、筑波大学）</v>
      </c>
      <c r="G2318" s="40" t="s">
        <v>613</v>
      </c>
      <c r="H2318" s="43"/>
      <c r="I2318" s="115" t="str">
        <f t="shared" ca="1" si="376"/>
        <v>.</v>
      </c>
      <c r="J2318" s="40" t="s">
        <v>252</v>
      </c>
      <c r="K2318" s="40" t="s">
        <v>1185</v>
      </c>
      <c r="L2318" s="40" t="s">
        <v>6939</v>
      </c>
      <c r="M2318" s="40" t="s">
        <v>1486</v>
      </c>
      <c r="N2318" s="47">
        <v>18</v>
      </c>
      <c r="O2318" s="47">
        <v>1989</v>
      </c>
      <c r="P2318" s="47">
        <v>12</v>
      </c>
      <c r="Q2318" s="40" t="s">
        <v>2190</v>
      </c>
      <c r="R2318" s="40" t="s">
        <v>2317</v>
      </c>
      <c r="S2318" s="48" t="s">
        <v>614</v>
      </c>
      <c r="T2318" s="48"/>
      <c r="U2318" s="31">
        <f ca="1">IF(LEN($J2318)&gt;0,IF($J2318="●",Q2318,OFFSET(U2318,IF(LEN(OFFSET(U2318,-1,0))&gt;=1,-1,-2),0)),"")</f>
        <v>969</v>
      </c>
      <c r="V2318" s="45" t="str">
        <f t="shared" si="370"/>
        <v>抄録（大会/東 第18回 1989/12、筑波大学）</v>
      </c>
      <c r="W2318" s="51"/>
      <c r="X2318" s="88">
        <v>2308</v>
      </c>
      <c r="Y2318" s="65"/>
      <c r="Z2318" s="46"/>
    </row>
    <row r="2319" spans="1:26" s="13" customFormat="1" ht="13.5" hidden="1" customHeight="1">
      <c r="A2319" s="18">
        <v>61</v>
      </c>
      <c r="B2319" s="15">
        <v>1990</v>
      </c>
      <c r="C2319" s="15">
        <v>12</v>
      </c>
      <c r="D2319" s="18">
        <v>22</v>
      </c>
      <c r="E2319" s="15">
        <v>990</v>
      </c>
      <c r="F2319" s="19" t="s">
        <v>4621</v>
      </c>
      <c r="G2319" s="16" t="s">
        <v>4622</v>
      </c>
      <c r="H2319" s="17"/>
      <c r="I2319" s="115" t="str">
        <f t="shared" ca="1" si="376"/>
        <v>.</v>
      </c>
      <c r="J2319" s="16" t="s">
        <v>2856</v>
      </c>
      <c r="K2319" s="16" t="s">
        <v>1185</v>
      </c>
      <c r="L2319" s="16" t="s">
        <v>2857</v>
      </c>
      <c r="M2319" s="16" t="s">
        <v>183</v>
      </c>
      <c r="N2319" s="15">
        <v>18</v>
      </c>
      <c r="O2319" s="15">
        <v>1989</v>
      </c>
      <c r="P2319" s="15">
        <v>12</v>
      </c>
      <c r="Q2319" s="18" t="s">
        <v>2190</v>
      </c>
      <c r="R2319" s="18" t="s">
        <v>3113</v>
      </c>
      <c r="S2319" s="54" t="s">
        <v>614</v>
      </c>
      <c r="T2319" s="54"/>
      <c r="U2319" s="69">
        <v>969</v>
      </c>
      <c r="V2319" s="45" t="str">
        <f t="shared" si="370"/>
        <v>表情の筋電図による研究</v>
      </c>
      <c r="W2319" s="70"/>
      <c r="X2319" s="88">
        <v>2309</v>
      </c>
      <c r="Y2319" s="66"/>
      <c r="Z2319" s="16"/>
    </row>
    <row r="2320" spans="1:26" s="13" customFormat="1" ht="13.5" hidden="1" customHeight="1">
      <c r="A2320" s="18">
        <v>61</v>
      </c>
      <c r="B2320" s="15">
        <v>1990</v>
      </c>
      <c r="C2320" s="15">
        <v>12</v>
      </c>
      <c r="D2320" s="18">
        <v>22</v>
      </c>
      <c r="E2320" s="15">
        <v>990</v>
      </c>
      <c r="F2320" s="19" t="s">
        <v>4623</v>
      </c>
      <c r="G2320" s="16" t="s">
        <v>4624</v>
      </c>
      <c r="H2320" s="17"/>
      <c r="I2320" s="115" t="str">
        <f t="shared" ca="1" si="376"/>
        <v>.</v>
      </c>
      <c r="J2320" s="16" t="s">
        <v>2856</v>
      </c>
      <c r="K2320" s="16" t="s">
        <v>1185</v>
      </c>
      <c r="L2320" s="16" t="s">
        <v>2857</v>
      </c>
      <c r="M2320" s="16" t="s">
        <v>183</v>
      </c>
      <c r="N2320" s="15">
        <v>18</v>
      </c>
      <c r="O2320" s="15">
        <v>1989</v>
      </c>
      <c r="P2320" s="15">
        <v>12</v>
      </c>
      <c r="Q2320" s="18" t="s">
        <v>2190</v>
      </c>
      <c r="R2320" s="18" t="s">
        <v>804</v>
      </c>
      <c r="S2320" s="54" t="s">
        <v>614</v>
      </c>
      <c r="T2320" s="54"/>
      <c r="U2320" s="69">
        <v>969</v>
      </c>
      <c r="V2320" s="45" t="str">
        <f t="shared" si="370"/>
        <v>子どもの外反母指−新しい判定法による</v>
      </c>
      <c r="W2320" s="70"/>
      <c r="X2320" s="88">
        <v>2310</v>
      </c>
      <c r="Y2320" s="66"/>
      <c r="Z2320" s="16"/>
    </row>
    <row r="2321" spans="1:26" s="13" customFormat="1" ht="13.5" hidden="1" customHeight="1">
      <c r="A2321" s="18">
        <v>61</v>
      </c>
      <c r="B2321" s="15">
        <v>1990</v>
      </c>
      <c r="C2321" s="15">
        <v>12</v>
      </c>
      <c r="D2321" s="18">
        <v>23</v>
      </c>
      <c r="E2321" s="15">
        <v>991</v>
      </c>
      <c r="F2321" s="19" t="s">
        <v>4625</v>
      </c>
      <c r="G2321" s="16" t="s">
        <v>4626</v>
      </c>
      <c r="H2321" s="17"/>
      <c r="I2321" s="115" t="str">
        <f t="shared" ca="1" si="376"/>
        <v>.</v>
      </c>
      <c r="J2321" s="16" t="s">
        <v>2856</v>
      </c>
      <c r="K2321" s="16" t="s">
        <v>1185</v>
      </c>
      <c r="L2321" s="16" t="s">
        <v>2857</v>
      </c>
      <c r="M2321" s="16" t="s">
        <v>183</v>
      </c>
      <c r="N2321" s="15">
        <v>18</v>
      </c>
      <c r="O2321" s="15">
        <v>1989</v>
      </c>
      <c r="P2321" s="15">
        <v>12</v>
      </c>
      <c r="Q2321" s="18" t="s">
        <v>2190</v>
      </c>
      <c r="R2321" s="18" t="s">
        <v>804</v>
      </c>
      <c r="S2321" s="54" t="s">
        <v>614</v>
      </c>
      <c r="T2321" s="54"/>
      <c r="U2321" s="69">
        <v>969</v>
      </c>
      <c r="V2321" s="45" t="str">
        <f t="shared" si="370"/>
        <v>Pedometer値からみた精神遅滞者の身体活動量について−１年間の縦断的変化−</v>
      </c>
      <c r="W2321" s="70"/>
      <c r="X2321" s="88">
        <v>2311</v>
      </c>
      <c r="Y2321" s="66"/>
      <c r="Z2321" s="16"/>
    </row>
    <row r="2322" spans="1:26" s="13" customFormat="1" ht="13.5" hidden="1" customHeight="1">
      <c r="A2322" s="18">
        <v>61</v>
      </c>
      <c r="B2322" s="15">
        <v>1990</v>
      </c>
      <c r="C2322" s="15">
        <v>12</v>
      </c>
      <c r="D2322" s="18">
        <v>23</v>
      </c>
      <c r="E2322" s="15">
        <v>991</v>
      </c>
      <c r="F2322" s="19" t="s">
        <v>4627</v>
      </c>
      <c r="G2322" s="16" t="s">
        <v>4628</v>
      </c>
      <c r="H2322" s="17"/>
      <c r="I2322" s="115" t="str">
        <f t="shared" ca="1" si="376"/>
        <v>.</v>
      </c>
      <c r="J2322" s="16" t="s">
        <v>2856</v>
      </c>
      <c r="K2322" s="16" t="s">
        <v>1185</v>
      </c>
      <c r="L2322" s="16" t="s">
        <v>2857</v>
      </c>
      <c r="M2322" s="16" t="s">
        <v>183</v>
      </c>
      <c r="N2322" s="15">
        <v>18</v>
      </c>
      <c r="O2322" s="15">
        <v>1989</v>
      </c>
      <c r="P2322" s="15">
        <v>12</v>
      </c>
      <c r="Q2322" s="18" t="s">
        <v>2190</v>
      </c>
      <c r="R2322" s="18" t="s">
        <v>804</v>
      </c>
      <c r="S2322" s="54" t="s">
        <v>614</v>
      </c>
      <c r="T2322" s="54"/>
      <c r="U2322" s="69">
        <v>969</v>
      </c>
      <c r="V2322" s="45" t="str">
        <f t="shared" ref="V2322:V2383" si="377">$H2322&amp;$F2322</f>
        <v>ビタミンＢ12(メチコバール)による作業特性改善効果</v>
      </c>
      <c r="W2322" s="70"/>
      <c r="X2322" s="88">
        <v>2312</v>
      </c>
      <c r="Y2322" s="66"/>
      <c r="Z2322" s="16"/>
    </row>
    <row r="2323" spans="1:26" s="13" customFormat="1" ht="13.5" hidden="1" customHeight="1">
      <c r="A2323" s="18">
        <v>61</v>
      </c>
      <c r="B2323" s="15">
        <v>1990</v>
      </c>
      <c r="C2323" s="15">
        <v>12</v>
      </c>
      <c r="D2323" s="18">
        <v>23</v>
      </c>
      <c r="E2323" s="15">
        <v>991</v>
      </c>
      <c r="F2323" s="19" t="s">
        <v>4629</v>
      </c>
      <c r="G2323" s="16" t="s">
        <v>4630</v>
      </c>
      <c r="H2323" s="17"/>
      <c r="I2323" s="115" t="str">
        <f t="shared" ca="1" si="376"/>
        <v>.</v>
      </c>
      <c r="J2323" s="16" t="s">
        <v>2856</v>
      </c>
      <c r="K2323" s="16" t="s">
        <v>1185</v>
      </c>
      <c r="L2323" s="16" t="s">
        <v>2857</v>
      </c>
      <c r="M2323" s="16" t="s">
        <v>183</v>
      </c>
      <c r="N2323" s="15">
        <v>18</v>
      </c>
      <c r="O2323" s="15">
        <v>1989</v>
      </c>
      <c r="P2323" s="15">
        <v>12</v>
      </c>
      <c r="Q2323" s="18" t="s">
        <v>2190</v>
      </c>
      <c r="R2323" s="18" t="s">
        <v>804</v>
      </c>
      <c r="S2323" s="54" t="s">
        <v>614</v>
      </c>
      <c r="T2323" s="54"/>
      <c r="U2323" s="69">
        <v>969</v>
      </c>
      <c r="V2323" s="45" t="str">
        <f t="shared" si="377"/>
        <v>料金徴収員の作業特性分析</v>
      </c>
      <c r="W2323" s="70"/>
      <c r="X2323" s="88">
        <v>2313</v>
      </c>
      <c r="Y2323" s="66"/>
      <c r="Z2323" s="16"/>
    </row>
    <row r="2324" spans="1:26" s="13" customFormat="1" ht="13.5" hidden="1" customHeight="1">
      <c r="A2324" s="18">
        <v>61</v>
      </c>
      <c r="B2324" s="15">
        <v>1990</v>
      </c>
      <c r="C2324" s="15">
        <v>12</v>
      </c>
      <c r="D2324" s="18">
        <v>24</v>
      </c>
      <c r="E2324" s="15">
        <v>992</v>
      </c>
      <c r="F2324" s="19" t="s">
        <v>4631</v>
      </c>
      <c r="G2324" s="16" t="s">
        <v>4632</v>
      </c>
      <c r="H2324" s="17"/>
      <c r="I2324" s="115" t="str">
        <f t="shared" ca="1" si="376"/>
        <v>.</v>
      </c>
      <c r="J2324" s="16" t="s">
        <v>2856</v>
      </c>
      <c r="K2324" s="16" t="s">
        <v>1185</v>
      </c>
      <c r="L2324" s="16" t="s">
        <v>2857</v>
      </c>
      <c r="M2324" s="16" t="s">
        <v>183</v>
      </c>
      <c r="N2324" s="15">
        <v>18</v>
      </c>
      <c r="O2324" s="15">
        <v>1989</v>
      </c>
      <c r="P2324" s="15">
        <v>12</v>
      </c>
      <c r="Q2324" s="18" t="s">
        <v>2190</v>
      </c>
      <c r="R2324" s="18" t="s">
        <v>804</v>
      </c>
      <c r="S2324" s="54" t="s">
        <v>614</v>
      </c>
      <c r="T2324" s="54"/>
      <c r="U2324" s="69">
        <v>969</v>
      </c>
      <c r="V2324" s="45" t="str">
        <f t="shared" si="377"/>
        <v>高齢者のドア金物操作能力について</v>
      </c>
      <c r="W2324" s="70"/>
      <c r="X2324" s="88">
        <v>2314</v>
      </c>
      <c r="Y2324" s="66"/>
      <c r="Z2324" s="16"/>
    </row>
    <row r="2325" spans="1:26" s="13" customFormat="1" ht="13.5" hidden="1" customHeight="1">
      <c r="A2325" s="18">
        <v>61</v>
      </c>
      <c r="B2325" s="15">
        <v>1990</v>
      </c>
      <c r="C2325" s="15">
        <v>12</v>
      </c>
      <c r="D2325" s="18">
        <v>24</v>
      </c>
      <c r="E2325" s="15">
        <v>992</v>
      </c>
      <c r="F2325" s="19" t="s">
        <v>4633</v>
      </c>
      <c r="G2325" s="16" t="s">
        <v>4634</v>
      </c>
      <c r="H2325" s="17"/>
      <c r="I2325" s="115" t="str">
        <f t="shared" ca="1" si="376"/>
        <v>.</v>
      </c>
      <c r="J2325" s="16" t="s">
        <v>2856</v>
      </c>
      <c r="K2325" s="16" t="s">
        <v>1185</v>
      </c>
      <c r="L2325" s="16" t="s">
        <v>2857</v>
      </c>
      <c r="M2325" s="16" t="s">
        <v>183</v>
      </c>
      <c r="N2325" s="15">
        <v>18</v>
      </c>
      <c r="O2325" s="15">
        <v>1989</v>
      </c>
      <c r="P2325" s="15">
        <v>12</v>
      </c>
      <c r="Q2325" s="18" t="s">
        <v>2190</v>
      </c>
      <c r="R2325" s="18" t="s">
        <v>804</v>
      </c>
      <c r="S2325" s="54" t="s">
        <v>614</v>
      </c>
      <c r="T2325" s="54"/>
      <c r="U2325" s="69">
        <v>969</v>
      </c>
      <c r="V2325" s="45" t="str">
        <f t="shared" si="377"/>
        <v>武蔵野美大学生食堂・喫茶室における男女学生のグループ行動について</v>
      </c>
      <c r="W2325" s="70"/>
      <c r="X2325" s="88">
        <v>2315</v>
      </c>
      <c r="Y2325" s="66"/>
      <c r="Z2325" s="16"/>
    </row>
    <row r="2326" spans="1:26" s="13" customFormat="1" ht="13.5" hidden="1" customHeight="1">
      <c r="A2326" s="18">
        <v>61</v>
      </c>
      <c r="B2326" s="15">
        <v>1990</v>
      </c>
      <c r="C2326" s="15">
        <v>12</v>
      </c>
      <c r="D2326" s="18">
        <v>24</v>
      </c>
      <c r="E2326" s="15">
        <v>992</v>
      </c>
      <c r="F2326" s="19" t="s">
        <v>4635</v>
      </c>
      <c r="G2326" s="16" t="s">
        <v>4636</v>
      </c>
      <c r="H2326" s="17"/>
      <c r="I2326" s="115" t="str">
        <f t="shared" ca="1" si="376"/>
        <v>.</v>
      </c>
      <c r="J2326" s="16" t="s">
        <v>2856</v>
      </c>
      <c r="K2326" s="16" t="s">
        <v>1185</v>
      </c>
      <c r="L2326" s="16" t="s">
        <v>2857</v>
      </c>
      <c r="M2326" s="16" t="s">
        <v>183</v>
      </c>
      <c r="N2326" s="15">
        <v>18</v>
      </c>
      <c r="O2326" s="15">
        <v>1989</v>
      </c>
      <c r="P2326" s="15">
        <v>12</v>
      </c>
      <c r="Q2326" s="18" t="s">
        <v>2190</v>
      </c>
      <c r="R2326" s="18" t="s">
        <v>804</v>
      </c>
      <c r="S2326" s="54" t="s">
        <v>614</v>
      </c>
      <c r="T2326" s="54"/>
      <c r="U2326" s="69">
        <v>969</v>
      </c>
      <c r="V2326" s="45" t="str">
        <f t="shared" si="377"/>
        <v>夜間の仮眠中の尿中エピネフリンのレベル</v>
      </c>
      <c r="W2326" s="70"/>
      <c r="X2326" s="88">
        <v>2316</v>
      </c>
      <c r="Y2326" s="66"/>
      <c r="Z2326" s="16"/>
    </row>
    <row r="2327" spans="1:26" s="13" customFormat="1" ht="13.5" hidden="1" customHeight="1">
      <c r="A2327" s="18">
        <v>61</v>
      </c>
      <c r="B2327" s="15">
        <v>1990</v>
      </c>
      <c r="C2327" s="15">
        <v>12</v>
      </c>
      <c r="D2327" s="18">
        <v>25</v>
      </c>
      <c r="E2327" s="15">
        <v>993</v>
      </c>
      <c r="F2327" s="19" t="s">
        <v>4637</v>
      </c>
      <c r="G2327" s="16" t="s">
        <v>4638</v>
      </c>
      <c r="H2327" s="17"/>
      <c r="I2327" s="115" t="str">
        <f t="shared" ca="1" si="376"/>
        <v>.</v>
      </c>
      <c r="J2327" s="16" t="s">
        <v>2856</v>
      </c>
      <c r="K2327" s="16" t="s">
        <v>1185</v>
      </c>
      <c r="L2327" s="16" t="s">
        <v>2857</v>
      </c>
      <c r="M2327" s="16" t="s">
        <v>183</v>
      </c>
      <c r="N2327" s="15">
        <v>18</v>
      </c>
      <c r="O2327" s="15">
        <v>1989</v>
      </c>
      <c r="P2327" s="15">
        <v>12</v>
      </c>
      <c r="Q2327" s="18" t="s">
        <v>2190</v>
      </c>
      <c r="R2327" s="18" t="s">
        <v>804</v>
      </c>
      <c r="S2327" s="54" t="s">
        <v>614</v>
      </c>
      <c r="T2327" s="54"/>
      <c r="U2327" s="69">
        <v>969</v>
      </c>
      <c r="V2327" s="45" t="str">
        <f t="shared" si="377"/>
        <v>立位時うたた寝による姿勢の破綻</v>
      </c>
      <c r="W2327" s="70"/>
      <c r="X2327" s="88">
        <v>2317</v>
      </c>
      <c r="Y2327" s="66"/>
      <c r="Z2327" s="16"/>
    </row>
    <row r="2328" spans="1:26" ht="13.5" hidden="1" customHeight="1">
      <c r="A2328" s="29">
        <f t="shared" ref="A2328:A2347" ca="1" si="378">IF(LEN($J2328)&gt;0,IF($J2328="●",K2328,OFFSET(A2328,IF(LEN(OFFSET(A2328,-1,0))&gt;=1,-1,-2),0)),"")</f>
        <v>61</v>
      </c>
      <c r="B2328" s="32">
        <f t="shared" ref="B2328:B2347" ca="1" si="379">IF(LEN($J2328)&gt;0,IF($J2328="●",N2328,OFFSET(B2328,IF(LEN(OFFSET(B2328,-1,0))&gt;=1,-1,-2),0)),"")</f>
        <v>1990</v>
      </c>
      <c r="C2328" s="32">
        <f t="shared" ref="C2328:C2347" ca="1" si="380">IF(LEN($J2328)&gt;0,IF($J2328="●",O2328,OFFSET(C2328,IF(LEN(OFFSET(C2328,-1,0))&gt;=1,-1,-2),0)),"")</f>
        <v>12</v>
      </c>
      <c r="D2328" s="28">
        <v>25</v>
      </c>
      <c r="E2328" s="32">
        <f t="shared" ref="E2328:E2347" ca="1" si="381">IF(LEN($J2328)&gt;0,IF($J2328="●",U2328,IF(LEN(D2328)&gt;0,U2328+D2328-1,"")),"")</f>
        <v>993</v>
      </c>
      <c r="F2328" s="28" t="str">
        <f t="shared" ref="F2328:F2334" si="382">H2328&amp;IF(LEN(O2328)&gt;0,$W$18&amp;IF(LEN(O2328)&gt;3,O2328&amp;"年度","第"&amp;O2328&amp;IF(LEN(P2328)&gt;0,"期","回"))&amp;IF(LEN(P2328)&gt;0,"第"&amp;P2328&amp;"回",""),"")</f>
        <v>総会：第33期第回回</v>
      </c>
      <c r="G2328" s="40"/>
      <c r="H2328" s="40" t="s">
        <v>7100</v>
      </c>
      <c r="I2328" s="115" t="str">
        <f t="shared" ca="1" si="376"/>
        <v>.</v>
      </c>
      <c r="J2328" s="40" t="s">
        <v>7111</v>
      </c>
      <c r="K2328" s="40" t="s">
        <v>1050</v>
      </c>
      <c r="L2328" s="40" t="s">
        <v>7100</v>
      </c>
      <c r="M2328" s="40"/>
      <c r="N2328" s="47"/>
      <c r="O2328" s="47">
        <v>33</v>
      </c>
      <c r="P2328" s="47" t="s">
        <v>891</v>
      </c>
      <c r="Q2328" s="40"/>
      <c r="R2328" s="40"/>
      <c r="S2328" s="48"/>
      <c r="T2328" s="48"/>
      <c r="U2328" s="31">
        <f t="shared" ref="U2328:U2347" ca="1" si="383">IF(LEN($J2328)&gt;0,IF($J2328="●",Q2328,OFFSET(U2328,IF(LEN(OFFSET(U2328,-1,0))&gt;=1,-1,-2),0)),"")</f>
        <v>969</v>
      </c>
      <c r="V2328" s="45" t="str">
        <f t="shared" si="377"/>
        <v>総会総会：第33期第回回</v>
      </c>
      <c r="W2328" s="51"/>
      <c r="X2328" s="88">
        <v>2318</v>
      </c>
      <c r="Y2328" s="65"/>
      <c r="Z2328" s="46"/>
    </row>
    <row r="2329" spans="1:26" ht="13.5" hidden="1" customHeight="1">
      <c r="A2329" s="29">
        <f t="shared" ca="1" si="378"/>
        <v>61</v>
      </c>
      <c r="B2329" s="32">
        <f t="shared" ca="1" si="379"/>
        <v>1990</v>
      </c>
      <c r="C2329" s="32">
        <f t="shared" ca="1" si="380"/>
        <v>12</v>
      </c>
      <c r="D2329" s="28">
        <v>26</v>
      </c>
      <c r="E2329" s="32">
        <f t="shared" ca="1" si="381"/>
        <v>994</v>
      </c>
      <c r="F2329" s="28" t="str">
        <f t="shared" si="382"/>
        <v>幹事会：第10期第5回</v>
      </c>
      <c r="G2329" s="40"/>
      <c r="H2329" s="40" t="s">
        <v>7101</v>
      </c>
      <c r="I2329" s="115" t="str">
        <f t="shared" ca="1" si="376"/>
        <v>.</v>
      </c>
      <c r="J2329" s="40" t="s">
        <v>7111</v>
      </c>
      <c r="K2329" s="40" t="s">
        <v>1050</v>
      </c>
      <c r="L2329" s="40" t="s">
        <v>7103</v>
      </c>
      <c r="M2329" s="40"/>
      <c r="N2329" s="47"/>
      <c r="O2329" s="47">
        <v>10</v>
      </c>
      <c r="P2329" s="47">
        <v>5</v>
      </c>
      <c r="Q2329" s="40"/>
      <c r="R2329" s="40"/>
      <c r="S2329" s="48"/>
      <c r="T2329" s="48"/>
      <c r="U2329" s="31">
        <f t="shared" ca="1" si="383"/>
        <v>969</v>
      </c>
      <c r="V2329" s="45" t="str">
        <f t="shared" si="377"/>
        <v>幹事会幹事会：第10期第5回</v>
      </c>
      <c r="W2329" s="51"/>
      <c r="X2329" s="88">
        <v>2319</v>
      </c>
      <c r="Y2329" s="65"/>
      <c r="Z2329" s="46"/>
    </row>
    <row r="2330" spans="1:26" ht="13.5" hidden="1" customHeight="1">
      <c r="A2330" s="29">
        <f t="shared" ca="1" si="378"/>
        <v>61</v>
      </c>
      <c r="B2330" s="32">
        <f t="shared" ca="1" si="379"/>
        <v>1990</v>
      </c>
      <c r="C2330" s="32">
        <f t="shared" ca="1" si="380"/>
        <v>12</v>
      </c>
      <c r="D2330" s="28">
        <v>26</v>
      </c>
      <c r="E2330" s="32">
        <f t="shared" ca="1" si="381"/>
        <v>994</v>
      </c>
      <c r="F2330" s="28" t="str">
        <f t="shared" si="382"/>
        <v>幹事会：第10期第6回</v>
      </c>
      <c r="G2330" s="40"/>
      <c r="H2330" s="40" t="s">
        <v>7101</v>
      </c>
      <c r="I2330" s="115" t="str">
        <f t="shared" ca="1" si="376"/>
        <v>.</v>
      </c>
      <c r="J2330" s="40" t="s">
        <v>7111</v>
      </c>
      <c r="K2330" s="40" t="s">
        <v>1050</v>
      </c>
      <c r="L2330" s="40" t="s">
        <v>7103</v>
      </c>
      <c r="M2330" s="40"/>
      <c r="N2330" s="47"/>
      <c r="O2330" s="47">
        <v>10</v>
      </c>
      <c r="P2330" s="47">
        <v>6</v>
      </c>
      <c r="Q2330" s="40"/>
      <c r="R2330" s="40"/>
      <c r="S2330" s="48"/>
      <c r="T2330" s="48"/>
      <c r="U2330" s="31">
        <f t="shared" ca="1" si="383"/>
        <v>969</v>
      </c>
      <c r="V2330" s="45" t="str">
        <f t="shared" si="377"/>
        <v>幹事会幹事会：第10期第6回</v>
      </c>
      <c r="W2330" s="51"/>
      <c r="X2330" s="88">
        <v>2320</v>
      </c>
      <c r="Y2330" s="65"/>
      <c r="Z2330" s="46"/>
    </row>
    <row r="2331" spans="1:26" ht="13.5" hidden="1" customHeight="1">
      <c r="A2331" s="29">
        <f t="shared" ca="1" si="378"/>
        <v>61</v>
      </c>
      <c r="B2331" s="32">
        <f t="shared" ca="1" si="379"/>
        <v>1990</v>
      </c>
      <c r="C2331" s="32">
        <f t="shared" ca="1" si="380"/>
        <v>12</v>
      </c>
      <c r="D2331" s="28">
        <v>26</v>
      </c>
      <c r="E2331" s="32">
        <f t="shared" ca="1" si="381"/>
        <v>994</v>
      </c>
      <c r="F2331" s="28" t="str">
        <f t="shared" si="382"/>
        <v>幹事会：第10期第7回</v>
      </c>
      <c r="G2331" s="40"/>
      <c r="H2331" s="40" t="s">
        <v>7101</v>
      </c>
      <c r="I2331" s="115" t="str">
        <f t="shared" ca="1" si="376"/>
        <v>.</v>
      </c>
      <c r="J2331" s="40" t="s">
        <v>7111</v>
      </c>
      <c r="K2331" s="40" t="s">
        <v>1050</v>
      </c>
      <c r="L2331" s="40" t="s">
        <v>7103</v>
      </c>
      <c r="M2331" s="40"/>
      <c r="N2331" s="47"/>
      <c r="O2331" s="47">
        <v>10</v>
      </c>
      <c r="P2331" s="47">
        <v>7</v>
      </c>
      <c r="Q2331" s="40"/>
      <c r="R2331" s="40"/>
      <c r="S2331" s="48"/>
      <c r="T2331" s="48"/>
      <c r="U2331" s="31">
        <f t="shared" ca="1" si="383"/>
        <v>969</v>
      </c>
      <c r="V2331" s="45" t="str">
        <f t="shared" si="377"/>
        <v>幹事会幹事会：第10期第7回</v>
      </c>
      <c r="W2331" s="51"/>
      <c r="X2331" s="88">
        <v>2321</v>
      </c>
      <c r="Y2331" s="65"/>
      <c r="Z2331" s="46"/>
    </row>
    <row r="2332" spans="1:26" ht="13.5" hidden="1" customHeight="1">
      <c r="A2332" s="29">
        <f t="shared" ca="1" si="378"/>
        <v>61</v>
      </c>
      <c r="B2332" s="32">
        <f t="shared" ca="1" si="379"/>
        <v>1990</v>
      </c>
      <c r="C2332" s="32">
        <f t="shared" ca="1" si="380"/>
        <v>12</v>
      </c>
      <c r="D2332" s="28">
        <v>27</v>
      </c>
      <c r="E2332" s="32">
        <f t="shared" ca="1" si="381"/>
        <v>995</v>
      </c>
      <c r="F2332" s="28" t="str">
        <f t="shared" si="382"/>
        <v>幹事会：第11期第1回</v>
      </c>
      <c r="G2332" s="40"/>
      <c r="H2332" s="40" t="s">
        <v>7101</v>
      </c>
      <c r="I2332" s="115" t="str">
        <f t="shared" ca="1" si="376"/>
        <v>.</v>
      </c>
      <c r="J2332" s="40" t="s">
        <v>7111</v>
      </c>
      <c r="K2332" s="40" t="s">
        <v>1050</v>
      </c>
      <c r="L2332" s="40" t="s">
        <v>7103</v>
      </c>
      <c r="M2332" s="40"/>
      <c r="N2332" s="47"/>
      <c r="O2332" s="47">
        <v>11</v>
      </c>
      <c r="P2332" s="47">
        <v>1</v>
      </c>
      <c r="Q2332" s="40"/>
      <c r="R2332" s="40"/>
      <c r="S2332" s="48"/>
      <c r="T2332" s="48"/>
      <c r="U2332" s="31">
        <f t="shared" ca="1" si="383"/>
        <v>969</v>
      </c>
      <c r="V2332" s="45" t="str">
        <f t="shared" si="377"/>
        <v>幹事会幹事会：第11期第1回</v>
      </c>
      <c r="W2332" s="51"/>
      <c r="X2332" s="88">
        <v>2322</v>
      </c>
      <c r="Y2332" s="65"/>
      <c r="Z2332" s="46"/>
    </row>
    <row r="2333" spans="1:26" ht="13.5" hidden="1" customHeight="1">
      <c r="A2333" s="29">
        <f t="shared" ca="1" si="378"/>
        <v>61</v>
      </c>
      <c r="B2333" s="32">
        <f t="shared" ca="1" si="379"/>
        <v>1990</v>
      </c>
      <c r="C2333" s="32">
        <f t="shared" ca="1" si="380"/>
        <v>12</v>
      </c>
      <c r="D2333" s="28">
        <v>27</v>
      </c>
      <c r="E2333" s="32">
        <f t="shared" ca="1" si="381"/>
        <v>995</v>
      </c>
      <c r="F2333" s="28" t="str">
        <f t="shared" si="382"/>
        <v>JHE編集委員会：1989年度第2回</v>
      </c>
      <c r="G2333" s="40"/>
      <c r="H2333" s="40" t="s">
        <v>7741</v>
      </c>
      <c r="I2333" s="115" t="str">
        <f t="shared" ca="1" si="376"/>
        <v>.</v>
      </c>
      <c r="J2333" s="40" t="s">
        <v>7111</v>
      </c>
      <c r="K2333" s="40" t="s">
        <v>1050</v>
      </c>
      <c r="L2333" s="40" t="s">
        <v>7772</v>
      </c>
      <c r="M2333" s="40"/>
      <c r="N2333" s="47"/>
      <c r="O2333" s="47">
        <v>1989</v>
      </c>
      <c r="P2333" s="47">
        <v>2</v>
      </c>
      <c r="Q2333" s="40"/>
      <c r="R2333" s="40"/>
      <c r="S2333" s="48"/>
      <c r="T2333" s="48"/>
      <c r="U2333" s="31">
        <f t="shared" ca="1" si="383"/>
        <v>969</v>
      </c>
      <c r="V2333" s="45" t="str">
        <f t="shared" si="377"/>
        <v>JHE編集委員会JHE編集委員会：1989年度第2回</v>
      </c>
      <c r="W2333" s="51"/>
      <c r="X2333" s="88">
        <v>2323</v>
      </c>
      <c r="Y2333" s="65"/>
      <c r="Z2333" s="46"/>
    </row>
    <row r="2334" spans="1:26" ht="13.5" hidden="1" customHeight="1">
      <c r="A2334" s="29">
        <f t="shared" ca="1" si="378"/>
        <v>61</v>
      </c>
      <c r="B2334" s="32">
        <f t="shared" ca="1" si="379"/>
        <v>1990</v>
      </c>
      <c r="C2334" s="32">
        <f t="shared" ca="1" si="380"/>
        <v>12</v>
      </c>
      <c r="D2334" s="28">
        <v>27</v>
      </c>
      <c r="E2334" s="32">
        <f t="shared" ca="1" si="381"/>
        <v>995</v>
      </c>
      <c r="F2334" s="28" t="str">
        <f t="shared" si="382"/>
        <v>JHE編集委員会：1990年度第1回</v>
      </c>
      <c r="G2334" s="40"/>
      <c r="H2334" s="40" t="s">
        <v>7741</v>
      </c>
      <c r="I2334" s="115" t="str">
        <f t="shared" ca="1" si="376"/>
        <v>.</v>
      </c>
      <c r="J2334" s="40" t="s">
        <v>7111</v>
      </c>
      <c r="K2334" s="40" t="s">
        <v>1050</v>
      </c>
      <c r="L2334" s="40" t="s">
        <v>7772</v>
      </c>
      <c r="M2334" s="40"/>
      <c r="N2334" s="47"/>
      <c r="O2334" s="47">
        <v>1990</v>
      </c>
      <c r="P2334" s="47">
        <v>1</v>
      </c>
      <c r="Q2334" s="40"/>
      <c r="R2334" s="40"/>
      <c r="S2334" s="48"/>
      <c r="T2334" s="48"/>
      <c r="U2334" s="31">
        <f t="shared" ca="1" si="383"/>
        <v>969</v>
      </c>
      <c r="V2334" s="45" t="str">
        <f t="shared" si="377"/>
        <v>JHE編集委員会JHE編集委員会：1990年度第1回</v>
      </c>
      <c r="W2334" s="51"/>
      <c r="X2334" s="88">
        <v>2324</v>
      </c>
      <c r="Y2334" s="65"/>
      <c r="Z2334" s="46"/>
    </row>
    <row r="2335" spans="1:26" ht="13.5" hidden="1" customHeight="1">
      <c r="A2335" s="29">
        <f t="shared" ca="1" si="378"/>
        <v>61</v>
      </c>
      <c r="B2335" s="32">
        <f t="shared" ca="1" si="379"/>
        <v>1990</v>
      </c>
      <c r="C2335" s="32">
        <f t="shared" ca="1" si="380"/>
        <v>12</v>
      </c>
      <c r="D2335" s="28">
        <v>28</v>
      </c>
      <c r="E2335" s="32">
        <f t="shared" ca="1" si="381"/>
        <v>996</v>
      </c>
      <c r="F2335" s="40" t="s">
        <v>615</v>
      </c>
      <c r="G2335" s="40"/>
      <c r="H2335" s="43"/>
      <c r="I2335" s="115" t="str">
        <f t="shared" ca="1" si="376"/>
        <v>.</v>
      </c>
      <c r="J2335" s="40" t="s">
        <v>1487</v>
      </c>
      <c r="K2335" s="40" t="s">
        <v>1292</v>
      </c>
      <c r="L2335" s="40" t="s">
        <v>7615</v>
      </c>
      <c r="M2335" s="40" t="s">
        <v>2638</v>
      </c>
      <c r="N2335" s="47">
        <v>26</v>
      </c>
      <c r="O2335" s="47">
        <v>1991</v>
      </c>
      <c r="P2335" s="47">
        <v>6</v>
      </c>
      <c r="Q2335" s="40" t="s">
        <v>619</v>
      </c>
      <c r="R2335" s="40" t="s">
        <v>2317</v>
      </c>
      <c r="S2335" s="48" t="s">
        <v>621</v>
      </c>
      <c r="T2335" s="48"/>
      <c r="U2335" s="31">
        <f t="shared" ca="1" si="383"/>
        <v>969</v>
      </c>
      <c r="V2335" s="45" t="str">
        <f t="shared" si="377"/>
        <v>第26回大会のお知らせ</v>
      </c>
      <c r="W2335" s="51"/>
      <c r="X2335" s="88">
        <v>2325</v>
      </c>
      <c r="Y2335" s="65"/>
      <c r="Z2335" s="46"/>
    </row>
    <row r="2336" spans="1:26" ht="13.5" hidden="1" customHeight="1">
      <c r="A2336" s="29">
        <f t="shared" ca="1" si="378"/>
        <v>61</v>
      </c>
      <c r="B2336" s="32">
        <f t="shared" ca="1" si="379"/>
        <v>1990</v>
      </c>
      <c r="C2336" s="32">
        <f t="shared" ca="1" si="380"/>
        <v>12</v>
      </c>
      <c r="D2336" s="28">
        <v>28</v>
      </c>
      <c r="E2336" s="32">
        <f t="shared" ca="1" si="381"/>
        <v>996</v>
      </c>
      <c r="F2336" s="40" t="s">
        <v>616</v>
      </c>
      <c r="G2336" s="40"/>
      <c r="H2336" s="43"/>
      <c r="I2336" s="115" t="str">
        <f t="shared" ca="1" si="376"/>
        <v>.</v>
      </c>
      <c r="J2336" s="40" t="s">
        <v>7111</v>
      </c>
      <c r="K2336" s="40" t="s">
        <v>2762</v>
      </c>
      <c r="L2336" s="40" t="s">
        <v>1436</v>
      </c>
      <c r="M2336" s="40"/>
      <c r="N2336" s="47"/>
      <c r="O2336" s="47"/>
      <c r="P2336" s="47"/>
      <c r="Q2336" s="40"/>
      <c r="R2336" s="40"/>
      <c r="S2336" s="48" t="s">
        <v>2762</v>
      </c>
      <c r="T2336" s="48"/>
      <c r="U2336" s="31">
        <f t="shared" ca="1" si="383"/>
        <v>969</v>
      </c>
      <c r="V2336" s="45" t="str">
        <f t="shared" si="377"/>
        <v>投稿募集（分類説明）</v>
      </c>
      <c r="W2336" s="51"/>
      <c r="X2336" s="88">
        <v>2326</v>
      </c>
      <c r="Y2336" s="65"/>
      <c r="Z2336" s="46"/>
    </row>
    <row r="2337" spans="1:26" ht="13.5" hidden="1" customHeight="1">
      <c r="A2337" s="29">
        <f t="shared" ca="1" si="378"/>
        <v>61</v>
      </c>
      <c r="B2337" s="32">
        <f t="shared" ca="1" si="379"/>
        <v>1990</v>
      </c>
      <c r="C2337" s="32">
        <f t="shared" ca="1" si="380"/>
        <v>12</v>
      </c>
      <c r="D2337" s="28">
        <v>28</v>
      </c>
      <c r="E2337" s="32">
        <f t="shared" ca="1" si="381"/>
        <v>996</v>
      </c>
      <c r="F2337" s="40" t="s">
        <v>1289</v>
      </c>
      <c r="G2337" s="40"/>
      <c r="H2337" s="43"/>
      <c r="I2337" s="115" t="str">
        <f t="shared" ca="1" si="376"/>
        <v>.</v>
      </c>
      <c r="J2337" s="40" t="s">
        <v>7111</v>
      </c>
      <c r="K2337" s="40" t="s">
        <v>2762</v>
      </c>
      <c r="L2337" s="40" t="s">
        <v>2724</v>
      </c>
      <c r="M2337" s="40"/>
      <c r="N2337" s="47"/>
      <c r="O2337" s="47"/>
      <c r="P2337" s="47"/>
      <c r="Q2337" s="40"/>
      <c r="R2337" s="40"/>
      <c r="S2337" s="48"/>
      <c r="T2337" s="48"/>
      <c r="U2337" s="31">
        <f t="shared" ca="1" si="383"/>
        <v>969</v>
      </c>
      <c r="V2337" s="45" t="str">
        <f t="shared" si="377"/>
        <v>編集後記</v>
      </c>
      <c r="W2337" s="51"/>
      <c r="X2337" s="88">
        <v>2327</v>
      </c>
      <c r="Y2337" s="65"/>
      <c r="Z2337" s="46"/>
    </row>
    <row r="2338" spans="1:26" ht="13.5" hidden="1" customHeight="1">
      <c r="A2338" s="29">
        <f t="shared" ca="1" si="378"/>
        <v>61</v>
      </c>
      <c r="B2338" s="32">
        <f t="shared" ca="1" si="379"/>
        <v>1990</v>
      </c>
      <c r="C2338" s="32">
        <f t="shared" ca="1" si="380"/>
        <v>12</v>
      </c>
      <c r="D2338" s="28">
        <v>1</v>
      </c>
      <c r="E2338" s="32">
        <f t="shared" ca="1" si="381"/>
        <v>969</v>
      </c>
      <c r="F2338" s="40" t="s">
        <v>618</v>
      </c>
      <c r="G2338" s="40" t="s">
        <v>617</v>
      </c>
      <c r="H2338" s="43"/>
      <c r="I2338" s="115" t="str">
        <f t="shared" ca="1" si="376"/>
        <v>.</v>
      </c>
      <c r="J2338" s="40" t="s">
        <v>7111</v>
      </c>
      <c r="K2338" s="40" t="s">
        <v>7094</v>
      </c>
      <c r="L2338" s="43" t="s">
        <v>1653</v>
      </c>
      <c r="M2338" s="40"/>
      <c r="N2338" s="47"/>
      <c r="O2338" s="47">
        <v>1990</v>
      </c>
      <c r="P2338" s="47">
        <v>12</v>
      </c>
      <c r="Q2338" s="40" t="s">
        <v>2102</v>
      </c>
      <c r="R2338" s="40"/>
      <c r="S2338" s="48"/>
      <c r="T2338" s="48"/>
      <c r="U2338" s="31">
        <f t="shared" ca="1" si="383"/>
        <v>969</v>
      </c>
      <c r="V2338" s="45" t="str">
        <f t="shared" si="377"/>
        <v>人類働態学会会員名簿（1990/12/31）</v>
      </c>
      <c r="W2338" s="51"/>
      <c r="X2338" s="88">
        <v>2328</v>
      </c>
      <c r="Y2338" s="65"/>
      <c r="Z2338" s="46"/>
    </row>
    <row r="2339" spans="1:26" ht="13.5" hidden="1" customHeight="1">
      <c r="A2339" s="29" t="str">
        <f t="shared" ca="1" si="378"/>
        <v>62</v>
      </c>
      <c r="B2339" s="32">
        <f t="shared" ca="1" si="379"/>
        <v>1991</v>
      </c>
      <c r="C2339" s="32">
        <f t="shared" ca="1" si="380"/>
        <v>7</v>
      </c>
      <c r="D2339" s="28">
        <v>0</v>
      </c>
      <c r="E2339" s="32" t="str">
        <f t="shared" ca="1" si="381"/>
        <v>1007</v>
      </c>
      <c r="F2339" s="28" t="str">
        <f ca="1">$W$11&amp;$A2339&amp;$W$12&amp;B2339&amp;$W$13&amp;TEXT($C2339,"00")&amp;$W$14&amp;TEXT($P2339,"00")&amp;IF(LEN(U2339)&gt;=1,$W$15&amp;$U2339&amp;$W$16,"")&amp;$W$17&amp;$H2339</f>
        <v>第62号1991年07/01[1007]:働態学研究のTHPへの寄与／東地19／西地16</v>
      </c>
      <c r="G2339" s="40"/>
      <c r="H2339" s="43" t="s">
        <v>6892</v>
      </c>
      <c r="I2339" s="115" t="str">
        <f t="shared" ca="1" si="376"/>
        <v>.</v>
      </c>
      <c r="J2339" s="40" t="s">
        <v>1179</v>
      </c>
      <c r="K2339" s="40" t="s">
        <v>622</v>
      </c>
      <c r="L2339" s="43"/>
      <c r="M2339" s="40"/>
      <c r="N2339" s="47">
        <v>1991</v>
      </c>
      <c r="O2339" s="47">
        <v>7</v>
      </c>
      <c r="P2339" s="47">
        <v>1</v>
      </c>
      <c r="Q2339" s="40" t="s">
        <v>644</v>
      </c>
      <c r="R2339" s="40"/>
      <c r="S2339" s="48"/>
      <c r="T2339" s="48"/>
      <c r="U2339" s="31" t="str">
        <f t="shared" ca="1" si="383"/>
        <v>1007</v>
      </c>
      <c r="V2339" s="45" t="str">
        <f t="shared" ca="1" si="377"/>
        <v>働態学研究のTHPへの寄与／東地19／西地16第62号1991年07/01[1007]:働態学研究のTHPへの寄与／東地19／西地16</v>
      </c>
      <c r="W2339" s="51"/>
      <c r="X2339" s="88">
        <v>2329</v>
      </c>
      <c r="Y2339" s="65"/>
      <c r="Z2339" s="46"/>
    </row>
    <row r="2340" spans="1:26" ht="13.5" hidden="1" customHeight="1">
      <c r="A2340" s="29" t="str">
        <f t="shared" ca="1" si="378"/>
        <v>62</v>
      </c>
      <c r="B2340" s="32">
        <f t="shared" ca="1" si="379"/>
        <v>1991</v>
      </c>
      <c r="C2340" s="32">
        <f t="shared" ca="1" si="380"/>
        <v>7</v>
      </c>
      <c r="D2340" s="28">
        <v>1</v>
      </c>
      <c r="E2340" s="32">
        <f t="shared" ca="1" si="381"/>
        <v>1007</v>
      </c>
      <c r="F2340" s="40" t="s">
        <v>623</v>
      </c>
      <c r="G2340" s="40" t="s">
        <v>8008</v>
      </c>
      <c r="H2340" s="40" t="s">
        <v>2447</v>
      </c>
      <c r="I2340" s="115" t="str">
        <f t="shared" ca="1" si="376"/>
        <v>.</v>
      </c>
      <c r="J2340" s="40" t="s">
        <v>7205</v>
      </c>
      <c r="K2340" s="40"/>
      <c r="L2340" s="43"/>
      <c r="M2340" s="40" t="s">
        <v>2303</v>
      </c>
      <c r="N2340" s="47"/>
      <c r="O2340" s="47"/>
      <c r="P2340" s="47"/>
      <c r="Q2340" s="40"/>
      <c r="R2340" s="40"/>
      <c r="S2340" s="48"/>
      <c r="T2340" s="48"/>
      <c r="U2340" s="31" t="str">
        <f t="shared" ca="1" si="383"/>
        <v>1007</v>
      </c>
      <c r="V2340" s="45" t="str">
        <f t="shared" si="377"/>
        <v>人類働態学働態学研究のTHPへの寄与</v>
      </c>
      <c r="W2340" s="51"/>
      <c r="X2340" s="88">
        <v>2330</v>
      </c>
      <c r="Y2340" s="65"/>
      <c r="Z2340" s="46"/>
    </row>
    <row r="2341" spans="1:26" ht="13.5" hidden="1" customHeight="1">
      <c r="A2341" s="29" t="str">
        <f t="shared" ca="1" si="378"/>
        <v>62</v>
      </c>
      <c r="B2341" s="32">
        <f t="shared" ca="1" si="379"/>
        <v>1991</v>
      </c>
      <c r="C2341" s="32">
        <f t="shared" ca="1" si="380"/>
        <v>7</v>
      </c>
      <c r="D2341" s="28">
        <v>2</v>
      </c>
      <c r="E2341" s="32">
        <f t="shared" ca="1" si="381"/>
        <v>1008</v>
      </c>
      <c r="F2341" s="40" t="s">
        <v>624</v>
      </c>
      <c r="G2341" s="40" t="s">
        <v>625</v>
      </c>
      <c r="H2341" s="43" t="s">
        <v>7176</v>
      </c>
      <c r="I2341" s="115" t="str">
        <f t="shared" ca="1" si="376"/>
        <v>.</v>
      </c>
      <c r="J2341" s="40" t="s">
        <v>7205</v>
      </c>
      <c r="K2341" s="40"/>
      <c r="L2341" s="43"/>
      <c r="M2341" s="40" t="s">
        <v>2303</v>
      </c>
      <c r="N2341" s="47"/>
      <c r="O2341" s="47"/>
      <c r="P2341" s="47"/>
      <c r="Q2341" s="40"/>
      <c r="R2341" s="40"/>
      <c r="S2341" s="48"/>
      <c r="T2341" s="48"/>
      <c r="U2341" s="31" t="str">
        <f t="shared" ca="1" si="383"/>
        <v>1007</v>
      </c>
      <c r="V2341" s="45" t="str">
        <f t="shared" si="377"/>
        <v>生活人間の衣服づくりを考える</v>
      </c>
      <c r="W2341" s="51"/>
      <c r="X2341" s="88">
        <v>2331</v>
      </c>
      <c r="Y2341" s="65"/>
      <c r="Z2341" s="46"/>
    </row>
    <row r="2342" spans="1:26" ht="13.5" hidden="1" customHeight="1">
      <c r="A2342" s="29" t="str">
        <f t="shared" ca="1" si="378"/>
        <v>62</v>
      </c>
      <c r="B2342" s="32">
        <f t="shared" ca="1" si="379"/>
        <v>1991</v>
      </c>
      <c r="C2342" s="32">
        <f t="shared" ca="1" si="380"/>
        <v>7</v>
      </c>
      <c r="D2342" s="28">
        <v>4</v>
      </c>
      <c r="E2342" s="32">
        <f t="shared" ca="1" si="381"/>
        <v>1010</v>
      </c>
      <c r="F2342" s="40" t="s">
        <v>626</v>
      </c>
      <c r="G2342" s="40" t="s">
        <v>627</v>
      </c>
      <c r="H2342" s="43" t="s">
        <v>7193</v>
      </c>
      <c r="I2342" s="115" t="str">
        <f t="shared" ca="1" si="376"/>
        <v>.</v>
      </c>
      <c r="J2342" s="40" t="s">
        <v>7205</v>
      </c>
      <c r="K2342" s="40"/>
      <c r="L2342" s="43" t="s">
        <v>2008</v>
      </c>
      <c r="M2342" s="40"/>
      <c r="N2342" s="47"/>
      <c r="O2342" s="47"/>
      <c r="P2342" s="47"/>
      <c r="Q2342" s="40"/>
      <c r="R2342" s="40"/>
      <c r="S2342" s="48"/>
      <c r="T2342" s="48"/>
      <c r="U2342" s="31" t="str">
        <f t="shared" ca="1" si="383"/>
        <v>1007</v>
      </c>
      <c r="V2342" s="45" t="str">
        <f t="shared" si="377"/>
        <v>？空間行動を研究して</v>
      </c>
      <c r="W2342" s="51"/>
      <c r="X2342" s="88">
        <v>2332</v>
      </c>
      <c r="Y2342" s="65"/>
      <c r="Z2342" s="46"/>
    </row>
    <row r="2343" spans="1:26" ht="13.5" hidden="1" customHeight="1">
      <c r="A2343" s="29" t="str">
        <f t="shared" ca="1" si="378"/>
        <v>62</v>
      </c>
      <c r="B2343" s="32">
        <f t="shared" ca="1" si="379"/>
        <v>1991</v>
      </c>
      <c r="C2343" s="32">
        <f t="shared" ca="1" si="380"/>
        <v>7</v>
      </c>
      <c r="D2343" s="28">
        <v>5</v>
      </c>
      <c r="E2343" s="32">
        <f t="shared" ca="1" si="381"/>
        <v>1011</v>
      </c>
      <c r="F2343" s="40" t="s">
        <v>628</v>
      </c>
      <c r="G2343" s="40" t="s">
        <v>524</v>
      </c>
      <c r="H2343" s="43" t="s">
        <v>7178</v>
      </c>
      <c r="I2343" s="115" t="str">
        <f t="shared" ca="1" si="376"/>
        <v>.</v>
      </c>
      <c r="J2343" s="40" t="s">
        <v>7205</v>
      </c>
      <c r="K2343" s="40"/>
      <c r="L2343" s="43" t="s">
        <v>810</v>
      </c>
      <c r="M2343" s="40"/>
      <c r="N2343" s="47"/>
      <c r="O2343" s="47"/>
      <c r="P2343" s="47"/>
      <c r="Q2343" s="40"/>
      <c r="R2343" s="40"/>
      <c r="S2343" s="48"/>
      <c r="T2343" s="48"/>
      <c r="U2343" s="31" t="str">
        <f t="shared" ca="1" si="383"/>
        <v>1007</v>
      </c>
      <c r="V2343" s="45" t="str">
        <f t="shared" si="377"/>
        <v>？現代絵画における創作過程の分析</v>
      </c>
      <c r="W2343" s="51"/>
      <c r="X2343" s="88">
        <v>2333</v>
      </c>
      <c r="Y2343" s="65"/>
      <c r="Z2343" s="46"/>
    </row>
    <row r="2344" spans="1:26" ht="13.5" hidden="1" customHeight="1">
      <c r="A2344" s="29" t="str">
        <f t="shared" ca="1" si="378"/>
        <v>62</v>
      </c>
      <c r="B2344" s="32">
        <f t="shared" ca="1" si="379"/>
        <v>1991</v>
      </c>
      <c r="C2344" s="32">
        <f t="shared" ca="1" si="380"/>
        <v>7</v>
      </c>
      <c r="D2344" s="28">
        <v>7</v>
      </c>
      <c r="E2344" s="32">
        <f t="shared" ca="1" si="381"/>
        <v>1013</v>
      </c>
      <c r="F2344" s="40" t="s">
        <v>629</v>
      </c>
      <c r="G2344" s="40" t="s">
        <v>163</v>
      </c>
      <c r="H2344" s="43" t="s">
        <v>7178</v>
      </c>
      <c r="I2344" s="115" t="str">
        <f t="shared" ca="1" si="376"/>
        <v>.</v>
      </c>
      <c r="J2344" s="40" t="s">
        <v>7205</v>
      </c>
      <c r="K2344" s="40"/>
      <c r="L2344" s="43" t="s">
        <v>810</v>
      </c>
      <c r="M2344" s="40"/>
      <c r="N2344" s="47"/>
      <c r="O2344" s="47"/>
      <c r="P2344" s="47"/>
      <c r="Q2344" s="40"/>
      <c r="R2344" s="40"/>
      <c r="S2344" s="48"/>
      <c r="T2344" s="48"/>
      <c r="U2344" s="31" t="str">
        <f t="shared" ca="1" si="383"/>
        <v>1007</v>
      </c>
      <c r="V2344" s="45" t="str">
        <f t="shared" si="377"/>
        <v>？マウンテンバイク考</v>
      </c>
      <c r="W2344" s="51"/>
      <c r="X2344" s="88">
        <v>2334</v>
      </c>
      <c r="Y2344" s="65"/>
      <c r="Z2344" s="46"/>
    </row>
    <row r="2345" spans="1:26" ht="13.5" hidden="1" customHeight="1">
      <c r="A2345" s="29" t="str">
        <f t="shared" ca="1" si="378"/>
        <v>62</v>
      </c>
      <c r="B2345" s="32">
        <f t="shared" ca="1" si="379"/>
        <v>1991</v>
      </c>
      <c r="C2345" s="32">
        <f t="shared" ca="1" si="380"/>
        <v>7</v>
      </c>
      <c r="D2345" s="28">
        <v>8</v>
      </c>
      <c r="E2345" s="32">
        <f t="shared" ca="1" si="381"/>
        <v>1014</v>
      </c>
      <c r="F2345" s="40" t="s">
        <v>630</v>
      </c>
      <c r="G2345" s="40" t="s">
        <v>631</v>
      </c>
      <c r="H2345" s="43"/>
      <c r="I2345" s="115" t="str">
        <f t="shared" ca="1" si="376"/>
        <v>.</v>
      </c>
      <c r="J2345" s="40" t="s">
        <v>1700</v>
      </c>
      <c r="K2345" s="40" t="s">
        <v>1300</v>
      </c>
      <c r="L2345" s="43"/>
      <c r="M2345" s="40"/>
      <c r="N2345" s="47"/>
      <c r="O2345" s="47"/>
      <c r="P2345" s="47"/>
      <c r="Q2345" s="40"/>
      <c r="R2345" s="40"/>
      <c r="S2345" s="48"/>
      <c r="T2345" s="48"/>
      <c r="U2345" s="31" t="str">
        <f t="shared" ca="1" si="383"/>
        <v>1007</v>
      </c>
      <c r="V2345" s="45" t="str">
        <f t="shared" si="377"/>
        <v>日本女子大学人間社会学部心理学科生理心理学研究室</v>
      </c>
      <c r="W2345" s="51"/>
      <c r="X2345" s="88">
        <v>2335</v>
      </c>
      <c r="Y2345" s="65"/>
      <c r="Z2345" s="46"/>
    </row>
    <row r="2346" spans="1:26" ht="13.5" hidden="1" customHeight="1">
      <c r="A2346" s="29" t="str">
        <f t="shared" ca="1" si="378"/>
        <v>62</v>
      </c>
      <c r="B2346" s="32">
        <f t="shared" ca="1" si="379"/>
        <v>1991</v>
      </c>
      <c r="C2346" s="32">
        <f t="shared" ca="1" si="380"/>
        <v>7</v>
      </c>
      <c r="D2346" s="28">
        <v>9</v>
      </c>
      <c r="E2346" s="32">
        <f t="shared" ca="1" si="381"/>
        <v>1015</v>
      </c>
      <c r="F2346" s="28" t="str">
        <f>IF(RIGHT(L2346,1)=$W$24,"",M2346&amp;$W$25)&amp;J2346&amp;$W$22&amp;K2346&amp;IF(AND(LEN(N2346)&gt;0,LEN(N2346)&lt;4)," 第"&amp;N2346&amp;$W$21,N2346)&amp;$W$23&amp;O2346&amp;"/"&amp;P2346&amp;IF(RIGHT(L2346,1)=$W$24,"/"&amp;Q2346,"")&amp;"、"&amp;S2346&amp;"、"&amp;R2346&amp;IF(LEN(H2346)&gt;0,$W$27&amp;H2346,"")&amp;IF(RIGHT(L2346,1)=$W$24,"",$W$26)</f>
        <v>大会．東 第19回　1990/12/15、筑波大学、東京都</v>
      </c>
      <c r="G2346" s="40" t="s">
        <v>183</v>
      </c>
      <c r="H2346" s="41" t="s">
        <v>2820</v>
      </c>
      <c r="I2346" s="115" t="str">
        <f t="shared" ca="1" si="376"/>
        <v>.</v>
      </c>
      <c r="J2346" s="40" t="s">
        <v>252</v>
      </c>
      <c r="K2346" s="40" t="s">
        <v>1185</v>
      </c>
      <c r="L2346" s="40" t="s">
        <v>6942</v>
      </c>
      <c r="M2346" s="40" t="s">
        <v>2742</v>
      </c>
      <c r="N2346" s="47">
        <v>19</v>
      </c>
      <c r="O2346" s="47">
        <v>1990</v>
      </c>
      <c r="P2346" s="47">
        <v>12</v>
      </c>
      <c r="Q2346" s="40" t="s">
        <v>1251</v>
      </c>
      <c r="R2346" s="40" t="s">
        <v>2317</v>
      </c>
      <c r="S2346" s="48" t="s">
        <v>614</v>
      </c>
      <c r="T2346" s="48"/>
      <c r="U2346" s="31" t="str">
        <f t="shared" ca="1" si="383"/>
        <v>1007</v>
      </c>
      <c r="V2346" s="45" t="str">
        <f t="shared" si="377"/>
        <v>大会．東 第19回　1990/12/15、筑波大学、東京都</v>
      </c>
      <c r="W2346" s="51"/>
      <c r="X2346" s="88">
        <v>2336</v>
      </c>
      <c r="Y2346" s="65"/>
      <c r="Z2346" s="46"/>
    </row>
    <row r="2347" spans="1:26" ht="13.5" hidden="1" customHeight="1">
      <c r="A2347" s="29" t="str">
        <f t="shared" ca="1" si="378"/>
        <v>62</v>
      </c>
      <c r="B2347" s="32">
        <f t="shared" ca="1" si="379"/>
        <v>1991</v>
      </c>
      <c r="C2347" s="32">
        <f t="shared" ca="1" si="380"/>
        <v>7</v>
      </c>
      <c r="D2347" s="28">
        <v>9</v>
      </c>
      <c r="E2347" s="32">
        <f t="shared" ca="1" si="381"/>
        <v>1015</v>
      </c>
      <c r="F2347" s="28" t="str">
        <f>M2347&amp;"（"&amp;J2347&amp;$W$19&amp;K2347&amp;IF(LEN(N2347)&gt;0," 第"&amp;N2347&amp;$W$21,"")&amp;" "&amp;O2347&amp;"/"&amp;P2347&amp;$W$20&amp;S2347&amp;IF(LEN(H2347)&gt;0,$W$19&amp;H2347,"")&amp;"）"</f>
        <v>抄録（大会/東 第19回 1990/12、筑波大学）</v>
      </c>
      <c r="G2347" s="40" t="s">
        <v>632</v>
      </c>
      <c r="H2347" s="43"/>
      <c r="I2347" s="115" t="str">
        <f t="shared" ca="1" si="376"/>
        <v>.</v>
      </c>
      <c r="J2347" s="40" t="s">
        <v>252</v>
      </c>
      <c r="K2347" s="40" t="s">
        <v>1185</v>
      </c>
      <c r="L2347" s="40" t="s">
        <v>6939</v>
      </c>
      <c r="M2347" s="40" t="s">
        <v>1486</v>
      </c>
      <c r="N2347" s="47">
        <v>19</v>
      </c>
      <c r="O2347" s="47">
        <v>1990</v>
      </c>
      <c r="P2347" s="47">
        <v>12</v>
      </c>
      <c r="Q2347" s="40" t="s">
        <v>1251</v>
      </c>
      <c r="R2347" s="40" t="s">
        <v>2317</v>
      </c>
      <c r="S2347" s="48" t="s">
        <v>614</v>
      </c>
      <c r="T2347" s="48"/>
      <c r="U2347" s="31" t="str">
        <f t="shared" ca="1" si="383"/>
        <v>1007</v>
      </c>
      <c r="V2347" s="45" t="str">
        <f t="shared" si="377"/>
        <v>抄録（大会/東 第19回 1990/12、筑波大学）</v>
      </c>
      <c r="W2347" s="51"/>
      <c r="X2347" s="88">
        <v>2337</v>
      </c>
      <c r="Y2347" s="65"/>
      <c r="Z2347" s="46"/>
    </row>
    <row r="2348" spans="1:26" s="13" customFormat="1" ht="13.5" hidden="1" customHeight="1">
      <c r="A2348" s="18">
        <v>62</v>
      </c>
      <c r="B2348" s="15">
        <v>1991</v>
      </c>
      <c r="C2348" s="15">
        <v>7</v>
      </c>
      <c r="D2348" s="18">
        <v>9</v>
      </c>
      <c r="E2348" s="15">
        <v>1015</v>
      </c>
      <c r="F2348" s="19" t="s">
        <v>4658</v>
      </c>
      <c r="G2348" s="16" t="s">
        <v>4659</v>
      </c>
      <c r="H2348" s="17"/>
      <c r="I2348" s="115" t="str">
        <f t="shared" ca="1" si="376"/>
        <v>.</v>
      </c>
      <c r="J2348" s="16" t="s">
        <v>2856</v>
      </c>
      <c r="K2348" s="16" t="s">
        <v>1185</v>
      </c>
      <c r="L2348" s="16" t="s">
        <v>2857</v>
      </c>
      <c r="M2348" s="16" t="s">
        <v>183</v>
      </c>
      <c r="N2348" s="15">
        <v>19</v>
      </c>
      <c r="O2348" s="15">
        <v>1990</v>
      </c>
      <c r="P2348" s="15">
        <v>12</v>
      </c>
      <c r="Q2348" s="18" t="s">
        <v>1251</v>
      </c>
      <c r="R2348" s="18" t="s">
        <v>3113</v>
      </c>
      <c r="S2348" s="54" t="s">
        <v>614</v>
      </c>
      <c r="T2348" s="54"/>
      <c r="U2348" s="69">
        <v>1007</v>
      </c>
      <c r="V2348" s="45" t="str">
        <f t="shared" si="377"/>
        <v>72時間断眠中のポリグラフの変化</v>
      </c>
      <c r="W2348" s="70"/>
      <c r="X2348" s="88">
        <v>2338</v>
      </c>
      <c r="Y2348" s="66"/>
      <c r="Z2348" s="16"/>
    </row>
    <row r="2349" spans="1:26" s="13" customFormat="1" ht="13.5" hidden="1" customHeight="1">
      <c r="A2349" s="18">
        <v>62</v>
      </c>
      <c r="B2349" s="15">
        <v>1991</v>
      </c>
      <c r="C2349" s="15">
        <v>7</v>
      </c>
      <c r="D2349" s="18">
        <v>9</v>
      </c>
      <c r="E2349" s="15">
        <v>1015</v>
      </c>
      <c r="F2349" s="19" t="s">
        <v>4660</v>
      </c>
      <c r="G2349" s="16" t="s">
        <v>4661</v>
      </c>
      <c r="H2349" s="17"/>
      <c r="I2349" s="115" t="str">
        <f t="shared" ca="1" si="376"/>
        <v>.</v>
      </c>
      <c r="J2349" s="16" t="s">
        <v>2856</v>
      </c>
      <c r="K2349" s="16" t="s">
        <v>1185</v>
      </c>
      <c r="L2349" s="16" t="s">
        <v>2857</v>
      </c>
      <c r="M2349" s="16" t="s">
        <v>183</v>
      </c>
      <c r="N2349" s="15">
        <v>19</v>
      </c>
      <c r="O2349" s="15">
        <v>1990</v>
      </c>
      <c r="P2349" s="15">
        <v>12</v>
      </c>
      <c r="Q2349" s="18" t="s">
        <v>1251</v>
      </c>
      <c r="R2349" s="18" t="s">
        <v>804</v>
      </c>
      <c r="S2349" s="54" t="s">
        <v>614</v>
      </c>
      <c r="T2349" s="54"/>
      <c r="U2349" s="69">
        <v>1007</v>
      </c>
      <c r="V2349" s="45" t="str">
        <f t="shared" si="377"/>
        <v>GRASP法による成人女子背面カーブの定量的検討</v>
      </c>
      <c r="W2349" s="70"/>
      <c r="X2349" s="88">
        <v>2339</v>
      </c>
      <c r="Y2349" s="66"/>
      <c r="Z2349" s="16"/>
    </row>
    <row r="2350" spans="1:26" s="13" customFormat="1" ht="13.5" hidden="1" customHeight="1">
      <c r="A2350" s="18">
        <v>62</v>
      </c>
      <c r="B2350" s="15">
        <v>1991</v>
      </c>
      <c r="C2350" s="15">
        <v>7</v>
      </c>
      <c r="D2350" s="18">
        <v>10</v>
      </c>
      <c r="E2350" s="15">
        <v>1016</v>
      </c>
      <c r="F2350" s="19" t="s">
        <v>4662</v>
      </c>
      <c r="G2350" s="16" t="s">
        <v>4663</v>
      </c>
      <c r="H2350" s="17"/>
      <c r="I2350" s="115" t="str">
        <f t="shared" ca="1" si="376"/>
        <v>.</v>
      </c>
      <c r="J2350" s="16" t="s">
        <v>2856</v>
      </c>
      <c r="K2350" s="16" t="s">
        <v>1185</v>
      </c>
      <c r="L2350" s="16" t="s">
        <v>2857</v>
      </c>
      <c r="M2350" s="16" t="s">
        <v>183</v>
      </c>
      <c r="N2350" s="15">
        <v>19</v>
      </c>
      <c r="O2350" s="15">
        <v>1990</v>
      </c>
      <c r="P2350" s="15">
        <v>12</v>
      </c>
      <c r="Q2350" s="18" t="s">
        <v>1251</v>
      </c>
      <c r="R2350" s="18" t="s">
        <v>804</v>
      </c>
      <c r="S2350" s="54" t="s">
        <v>614</v>
      </c>
      <c r="T2350" s="54"/>
      <c r="U2350" s="69">
        <v>1007</v>
      </c>
      <c r="V2350" s="45" t="str">
        <f t="shared" si="377"/>
        <v>不快刺激に対するごまかしの表情の表出パタン</v>
      </c>
      <c r="W2350" s="70"/>
      <c r="X2350" s="88">
        <v>2340</v>
      </c>
      <c r="Y2350" s="66"/>
      <c r="Z2350" s="16"/>
    </row>
    <row r="2351" spans="1:26" s="13" customFormat="1" ht="13.5" hidden="1" customHeight="1">
      <c r="A2351" s="18">
        <v>62</v>
      </c>
      <c r="B2351" s="15">
        <v>1991</v>
      </c>
      <c r="C2351" s="15">
        <v>7</v>
      </c>
      <c r="D2351" s="18">
        <v>10</v>
      </c>
      <c r="E2351" s="15">
        <v>1016</v>
      </c>
      <c r="F2351" s="19" t="s">
        <v>4664</v>
      </c>
      <c r="G2351" s="16" t="s">
        <v>4665</v>
      </c>
      <c r="H2351" s="17"/>
      <c r="I2351" s="115" t="str">
        <f t="shared" ca="1" si="376"/>
        <v>.</v>
      </c>
      <c r="J2351" s="16" t="s">
        <v>2856</v>
      </c>
      <c r="K2351" s="16" t="s">
        <v>1185</v>
      </c>
      <c r="L2351" s="16" t="s">
        <v>2857</v>
      </c>
      <c r="M2351" s="16" t="s">
        <v>183</v>
      </c>
      <c r="N2351" s="15">
        <v>19</v>
      </c>
      <c r="O2351" s="15">
        <v>1990</v>
      </c>
      <c r="P2351" s="15">
        <v>12</v>
      </c>
      <c r="Q2351" s="18" t="s">
        <v>1251</v>
      </c>
      <c r="R2351" s="18" t="s">
        <v>804</v>
      </c>
      <c r="S2351" s="54" t="s">
        <v>614</v>
      </c>
      <c r="T2351" s="54"/>
      <c r="U2351" s="69">
        <v>1007</v>
      </c>
      <c r="V2351" s="45" t="str">
        <f t="shared" si="377"/>
        <v>操作機能のカラーイメージステレオタイプ</v>
      </c>
      <c r="W2351" s="70"/>
      <c r="X2351" s="88">
        <v>2341</v>
      </c>
      <c r="Y2351" s="66"/>
      <c r="Z2351" s="16"/>
    </row>
    <row r="2352" spans="1:26" s="13" customFormat="1" ht="13.5" hidden="1" customHeight="1">
      <c r="A2352" s="18">
        <v>62</v>
      </c>
      <c r="B2352" s="15">
        <v>1991</v>
      </c>
      <c r="C2352" s="15">
        <v>7</v>
      </c>
      <c r="D2352" s="18">
        <v>11</v>
      </c>
      <c r="E2352" s="15">
        <v>1017</v>
      </c>
      <c r="F2352" s="19" t="s">
        <v>4666</v>
      </c>
      <c r="G2352" s="16" t="s">
        <v>4667</v>
      </c>
      <c r="H2352" s="17"/>
      <c r="I2352" s="115" t="str">
        <f t="shared" ca="1" si="376"/>
        <v>.</v>
      </c>
      <c r="J2352" s="16" t="s">
        <v>2856</v>
      </c>
      <c r="K2352" s="16" t="s">
        <v>1185</v>
      </c>
      <c r="L2352" s="16" t="s">
        <v>2857</v>
      </c>
      <c r="M2352" s="16" t="s">
        <v>183</v>
      </c>
      <c r="N2352" s="15">
        <v>19</v>
      </c>
      <c r="O2352" s="15">
        <v>1990</v>
      </c>
      <c r="P2352" s="15">
        <v>12</v>
      </c>
      <c r="Q2352" s="18" t="s">
        <v>1251</v>
      </c>
      <c r="R2352" s="18" t="s">
        <v>804</v>
      </c>
      <c r="S2352" s="54" t="s">
        <v>614</v>
      </c>
      <c r="T2352" s="54"/>
      <c r="U2352" s="69">
        <v>1007</v>
      </c>
      <c r="V2352" s="45" t="str">
        <f t="shared" si="377"/>
        <v>コミュニケーションにおいてとられる空間配置の検討</v>
      </c>
      <c r="W2352" s="70"/>
      <c r="X2352" s="88">
        <v>2342</v>
      </c>
      <c r="Y2352" s="66"/>
      <c r="Z2352" s="16"/>
    </row>
    <row r="2353" spans="1:26" s="13" customFormat="1" ht="13.5" hidden="1" customHeight="1">
      <c r="A2353" s="18">
        <v>62</v>
      </c>
      <c r="B2353" s="15">
        <v>1991</v>
      </c>
      <c r="C2353" s="15">
        <v>7</v>
      </c>
      <c r="D2353" s="18">
        <v>11</v>
      </c>
      <c r="E2353" s="15">
        <v>1017</v>
      </c>
      <c r="F2353" s="19" t="s">
        <v>4668</v>
      </c>
      <c r="G2353" s="16" t="s">
        <v>4669</v>
      </c>
      <c r="H2353" s="17"/>
      <c r="I2353" s="115" t="str">
        <f t="shared" ca="1" si="376"/>
        <v>.</v>
      </c>
      <c r="J2353" s="16" t="s">
        <v>2856</v>
      </c>
      <c r="K2353" s="16" t="s">
        <v>1185</v>
      </c>
      <c r="L2353" s="16" t="s">
        <v>2857</v>
      </c>
      <c r="M2353" s="16" t="s">
        <v>183</v>
      </c>
      <c r="N2353" s="15">
        <v>19</v>
      </c>
      <c r="O2353" s="15">
        <v>1990</v>
      </c>
      <c r="P2353" s="15">
        <v>12</v>
      </c>
      <c r="Q2353" s="18" t="s">
        <v>1251</v>
      </c>
      <c r="R2353" s="18" t="s">
        <v>804</v>
      </c>
      <c r="S2353" s="54" t="s">
        <v>614</v>
      </c>
      <c r="T2353" s="54"/>
      <c r="U2353" s="69">
        <v>1007</v>
      </c>
      <c r="V2353" s="45" t="str">
        <f t="shared" si="377"/>
        <v>高齢者の利用に適した階段手すりについて</v>
      </c>
      <c r="W2353" s="70"/>
      <c r="X2353" s="88">
        <v>2343</v>
      </c>
      <c r="Y2353" s="66"/>
      <c r="Z2353" s="16"/>
    </row>
    <row r="2354" spans="1:26" s="13" customFormat="1" ht="13.5" hidden="1" customHeight="1">
      <c r="A2354" s="18">
        <v>62</v>
      </c>
      <c r="B2354" s="15">
        <v>1991</v>
      </c>
      <c r="C2354" s="15">
        <v>7</v>
      </c>
      <c r="D2354" s="18">
        <v>12</v>
      </c>
      <c r="E2354" s="15">
        <v>1018</v>
      </c>
      <c r="F2354" s="19" t="s">
        <v>4670</v>
      </c>
      <c r="G2354" s="16" t="s">
        <v>4671</v>
      </c>
      <c r="H2354" s="17"/>
      <c r="I2354" s="115" t="str">
        <f t="shared" ca="1" si="376"/>
        <v>.</v>
      </c>
      <c r="J2354" s="16" t="s">
        <v>2856</v>
      </c>
      <c r="K2354" s="16" t="s">
        <v>1185</v>
      </c>
      <c r="L2354" s="16" t="s">
        <v>2857</v>
      </c>
      <c r="M2354" s="16" t="s">
        <v>183</v>
      </c>
      <c r="N2354" s="15">
        <v>19</v>
      </c>
      <c r="O2354" s="15">
        <v>1990</v>
      </c>
      <c r="P2354" s="15">
        <v>12</v>
      </c>
      <c r="Q2354" s="18" t="s">
        <v>1251</v>
      </c>
      <c r="R2354" s="18" t="s">
        <v>804</v>
      </c>
      <c r="S2354" s="54" t="s">
        <v>614</v>
      </c>
      <c r="T2354" s="54"/>
      <c r="U2354" s="69">
        <v>1007</v>
      </c>
      <c r="V2354" s="45" t="str">
        <f t="shared" si="377"/>
        <v>奥行き知覚と眼球運動の関係</v>
      </c>
      <c r="W2354" s="70"/>
      <c r="X2354" s="88">
        <v>2344</v>
      </c>
      <c r="Y2354" s="66"/>
      <c r="Z2354" s="16"/>
    </row>
    <row r="2355" spans="1:26" s="13" customFormat="1" ht="13.5" hidden="1" customHeight="1">
      <c r="A2355" s="18">
        <v>62</v>
      </c>
      <c r="B2355" s="15">
        <v>1991</v>
      </c>
      <c r="C2355" s="15">
        <v>7</v>
      </c>
      <c r="D2355" s="18">
        <v>12</v>
      </c>
      <c r="E2355" s="15">
        <v>1018</v>
      </c>
      <c r="F2355" s="19" t="s">
        <v>4672</v>
      </c>
      <c r="G2355" s="16" t="s">
        <v>4673</v>
      </c>
      <c r="H2355" s="17"/>
      <c r="I2355" s="115" t="str">
        <f t="shared" ca="1" si="376"/>
        <v>.</v>
      </c>
      <c r="J2355" s="16" t="s">
        <v>2856</v>
      </c>
      <c r="K2355" s="16" t="s">
        <v>1185</v>
      </c>
      <c r="L2355" s="16" t="s">
        <v>2857</v>
      </c>
      <c r="M2355" s="16" t="s">
        <v>183</v>
      </c>
      <c r="N2355" s="15">
        <v>19</v>
      </c>
      <c r="O2355" s="15">
        <v>1990</v>
      </c>
      <c r="P2355" s="15">
        <v>12</v>
      </c>
      <c r="Q2355" s="18" t="s">
        <v>1251</v>
      </c>
      <c r="R2355" s="18" t="s">
        <v>804</v>
      </c>
      <c r="S2355" s="54" t="s">
        <v>614</v>
      </c>
      <c r="T2355" s="54"/>
      <c r="U2355" s="69">
        <v>1007</v>
      </c>
      <c r="V2355" s="45" t="str">
        <f t="shared" si="377"/>
        <v>筋電図からみた視覚障害者の歩行</v>
      </c>
      <c r="W2355" s="70"/>
      <c r="X2355" s="88">
        <v>2345</v>
      </c>
      <c r="Y2355" s="66"/>
      <c r="Z2355" s="16"/>
    </row>
    <row r="2356" spans="1:26" s="13" customFormat="1" ht="13.5" hidden="1" customHeight="1">
      <c r="A2356" s="18">
        <v>62</v>
      </c>
      <c r="B2356" s="15">
        <v>1991</v>
      </c>
      <c r="C2356" s="15">
        <v>7</v>
      </c>
      <c r="D2356" s="18">
        <v>13</v>
      </c>
      <c r="E2356" s="15">
        <v>1019</v>
      </c>
      <c r="F2356" s="19" t="s">
        <v>4674</v>
      </c>
      <c r="G2356" s="16" t="s">
        <v>4675</v>
      </c>
      <c r="H2356" s="17"/>
      <c r="I2356" s="115" t="str">
        <f t="shared" ca="1" si="376"/>
        <v>.</v>
      </c>
      <c r="J2356" s="16" t="s">
        <v>2856</v>
      </c>
      <c r="K2356" s="16" t="s">
        <v>1185</v>
      </c>
      <c r="L2356" s="16" t="s">
        <v>2857</v>
      </c>
      <c r="M2356" s="16" t="s">
        <v>183</v>
      </c>
      <c r="N2356" s="15">
        <v>19</v>
      </c>
      <c r="O2356" s="15">
        <v>1990</v>
      </c>
      <c r="P2356" s="15">
        <v>12</v>
      </c>
      <c r="Q2356" s="18" t="s">
        <v>1251</v>
      </c>
      <c r="R2356" s="18" t="s">
        <v>804</v>
      </c>
      <c r="S2356" s="54" t="s">
        <v>614</v>
      </c>
      <c r="T2356" s="54"/>
      <c r="U2356" s="69">
        <v>1007</v>
      </c>
      <c r="V2356" s="45" t="str">
        <f t="shared" si="377"/>
        <v>自律神経機能の２次元計測モデル</v>
      </c>
      <c r="W2356" s="70"/>
      <c r="X2356" s="88">
        <v>2346</v>
      </c>
      <c r="Y2356" s="66"/>
      <c r="Z2356" s="16"/>
    </row>
    <row r="2357" spans="1:26" s="13" customFormat="1" ht="13.5" hidden="1" customHeight="1">
      <c r="A2357" s="18">
        <v>62</v>
      </c>
      <c r="B2357" s="15">
        <v>1991</v>
      </c>
      <c r="C2357" s="15">
        <v>7</v>
      </c>
      <c r="D2357" s="18">
        <v>13</v>
      </c>
      <c r="E2357" s="15">
        <v>1019</v>
      </c>
      <c r="F2357" s="19" t="s">
        <v>4676</v>
      </c>
      <c r="G2357" s="16" t="s">
        <v>4677</v>
      </c>
      <c r="H2357" s="17"/>
      <c r="I2357" s="115" t="str">
        <f t="shared" ca="1" si="376"/>
        <v>.</v>
      </c>
      <c r="J2357" s="16" t="s">
        <v>2856</v>
      </c>
      <c r="K2357" s="16" t="s">
        <v>1185</v>
      </c>
      <c r="L2357" s="16" t="s">
        <v>2857</v>
      </c>
      <c r="M2357" s="16" t="s">
        <v>183</v>
      </c>
      <c r="N2357" s="15">
        <v>19</v>
      </c>
      <c r="O2357" s="15">
        <v>1990</v>
      </c>
      <c r="P2357" s="15">
        <v>12</v>
      </c>
      <c r="Q2357" s="18" t="s">
        <v>1251</v>
      </c>
      <c r="R2357" s="18" t="s">
        <v>804</v>
      </c>
      <c r="S2357" s="54" t="s">
        <v>614</v>
      </c>
      <c r="T2357" s="54"/>
      <c r="U2357" s="69">
        <v>1007</v>
      </c>
      <c r="V2357" s="45" t="str">
        <f t="shared" si="377"/>
        <v>障害者卓球の上達過程を評価するための一つの試み</v>
      </c>
      <c r="W2357" s="70"/>
      <c r="X2357" s="88">
        <v>2347</v>
      </c>
      <c r="Y2357" s="66"/>
      <c r="Z2357" s="16"/>
    </row>
    <row r="2358" spans="1:26" ht="13.5" hidden="1" customHeight="1">
      <c r="A2358" s="29">
        <f ca="1">IF(LEN($J2358)&gt;0,IF($J2358="●",K2358,OFFSET(A2358,IF(LEN(OFFSET(A2358,-1,0))&gt;=1,-1,-2),0)),"")</f>
        <v>62</v>
      </c>
      <c r="B2358" s="32">
        <f ca="1">IF(LEN($J2358)&gt;0,IF($J2358="●",N2358,OFFSET(B2358,IF(LEN(OFFSET(B2358,-1,0))&gt;=1,-1,-2),0)),"")</f>
        <v>1991</v>
      </c>
      <c r="C2358" s="32">
        <f ca="1">IF(LEN($J2358)&gt;0,IF($J2358="●",O2358,OFFSET(C2358,IF(LEN(OFFSET(C2358,-1,0))&gt;=1,-1,-2),0)),"")</f>
        <v>7</v>
      </c>
      <c r="D2358" s="28">
        <v>13</v>
      </c>
      <c r="E2358" s="32">
        <f ca="1">IF(LEN($J2358)&gt;0,IF($J2358="●",U2358,IF(LEN(D2358)&gt;0,U2358+D2358-1,"")),"")</f>
        <v>1019</v>
      </c>
      <c r="F2358" s="28" t="str">
        <f>IF(RIGHT(L2358,1)=$W$24,"",M2358&amp;$W$25)&amp;J2358&amp;$W$22&amp;K2358&amp;IF(AND(LEN(N2358)&gt;0,LEN(N2358)&lt;4)," 第"&amp;N2358&amp;$W$21,N2358)&amp;$W$23&amp;O2358&amp;"/"&amp;P2358&amp;IF(RIGHT(L2358,1)=$W$24,"/"&amp;Q2358,"")&amp;"、"&amp;S2358&amp;"、"&amp;R2358&amp;IF(LEN(H2358)&gt;0,$W$27&amp;H2358,"")&amp;IF(RIGHT(L2358,1)=$W$24,"",$W$26)</f>
        <v>大会．西 第16回　1990/12/6-7、マツダ株式会社、広島市</v>
      </c>
      <c r="G2358" s="40" t="s">
        <v>1450</v>
      </c>
      <c r="H2358" s="41" t="s">
        <v>2820</v>
      </c>
      <c r="I2358" s="115" t="str">
        <f t="shared" ca="1" si="376"/>
        <v>.</v>
      </c>
      <c r="J2358" s="40" t="s">
        <v>252</v>
      </c>
      <c r="K2358" s="40" t="s">
        <v>1769</v>
      </c>
      <c r="L2358" s="40" t="s">
        <v>6942</v>
      </c>
      <c r="M2358" s="40" t="s">
        <v>2742</v>
      </c>
      <c r="N2358" s="15">
        <v>16</v>
      </c>
      <c r="O2358" s="15">
        <v>1990</v>
      </c>
      <c r="P2358" s="15">
        <v>12</v>
      </c>
      <c r="Q2358" s="40" t="s">
        <v>598</v>
      </c>
      <c r="R2358" s="40" t="s">
        <v>634</v>
      </c>
      <c r="S2358" s="48" t="s">
        <v>635</v>
      </c>
      <c r="T2358" s="48"/>
      <c r="U2358" s="31">
        <f ca="1">IF(LEN($J2358)&gt;0,IF($J2358="●",Q2358,OFFSET(U2358,IF(LEN(OFFSET(U2358,-1,0))&gt;=1,-1,-2),0)),"")</f>
        <v>1007</v>
      </c>
      <c r="V2358" s="45" t="str">
        <f t="shared" si="377"/>
        <v>大会．西 第16回　1990/12/6-7、マツダ株式会社、広島市</v>
      </c>
      <c r="W2358" s="51"/>
      <c r="X2358" s="88">
        <v>2348</v>
      </c>
      <c r="Y2358" s="65"/>
      <c r="Z2358" s="46"/>
    </row>
    <row r="2359" spans="1:26" ht="13.5" hidden="1" customHeight="1">
      <c r="A2359" s="29">
        <f ca="1">IF(LEN($J2359)&gt;0,IF($J2359="●",K2359,OFFSET(A2359,IF(LEN(OFFSET(A2359,-1,0))&gt;=1,-1,-2),0)),"")</f>
        <v>62</v>
      </c>
      <c r="B2359" s="32">
        <f ca="1">IF(LEN($J2359)&gt;0,IF($J2359="●",N2359,OFFSET(B2359,IF(LEN(OFFSET(B2359,-1,0))&gt;=1,-1,-2),0)),"")</f>
        <v>1991</v>
      </c>
      <c r="C2359" s="32">
        <f ca="1">IF(LEN($J2359)&gt;0,IF($J2359="●",O2359,OFFSET(C2359,IF(LEN(OFFSET(C2359,-1,0))&gt;=1,-1,-2),0)),"")</f>
        <v>7</v>
      </c>
      <c r="D2359" s="28">
        <v>13</v>
      </c>
      <c r="E2359" s="32">
        <f ca="1">IF(LEN($J2359)&gt;0,IF($J2359="●",U2359,IF(LEN(D2359)&gt;0,U2359+D2359-1,"")),"")</f>
        <v>1019</v>
      </c>
      <c r="F2359" s="28" t="str">
        <f>M2359&amp;"（"&amp;J2359&amp;$W$19&amp;K2359&amp;IF(LEN(N2359)&gt;0," 第"&amp;N2359&amp;$W$21,"")&amp;" "&amp;O2359&amp;"/"&amp;P2359&amp;$W$20&amp;S2359&amp;IF(LEN(H2359)&gt;0,$W$19&amp;H2359,"")&amp;"）"</f>
        <v>抄録（大会/西 第16回 1990/12、マツダ株式会社）</v>
      </c>
      <c r="G2359" s="40" t="s">
        <v>633</v>
      </c>
      <c r="H2359" s="43"/>
      <c r="I2359" s="115" t="str">
        <f t="shared" ca="1" si="376"/>
        <v>.</v>
      </c>
      <c r="J2359" s="40" t="s">
        <v>252</v>
      </c>
      <c r="K2359" s="40" t="s">
        <v>1769</v>
      </c>
      <c r="L2359" s="40" t="s">
        <v>6939</v>
      </c>
      <c r="M2359" s="40" t="s">
        <v>1486</v>
      </c>
      <c r="N2359" s="15">
        <v>16</v>
      </c>
      <c r="O2359" s="15">
        <v>1990</v>
      </c>
      <c r="P2359" s="15">
        <v>12</v>
      </c>
      <c r="Q2359" s="40" t="s">
        <v>598</v>
      </c>
      <c r="R2359" s="40" t="s">
        <v>634</v>
      </c>
      <c r="S2359" s="48" t="s">
        <v>635</v>
      </c>
      <c r="T2359" s="48"/>
      <c r="U2359" s="31">
        <f ca="1">IF(LEN($J2359)&gt;0,IF($J2359="●",Q2359,OFFSET(U2359,IF(LEN(OFFSET(U2359,-1,0))&gt;=1,-1,-2),0)),"")</f>
        <v>1007</v>
      </c>
      <c r="V2359" s="45" t="str">
        <f t="shared" si="377"/>
        <v>抄録（大会/西 第16回 1990/12、マツダ株式会社）</v>
      </c>
      <c r="W2359" s="51"/>
      <c r="X2359" s="88">
        <v>2349</v>
      </c>
      <c r="Y2359" s="65"/>
      <c r="Z2359" s="46"/>
    </row>
    <row r="2360" spans="1:26" s="13" customFormat="1" ht="13.5" hidden="1" customHeight="1">
      <c r="A2360" s="18">
        <v>62</v>
      </c>
      <c r="B2360" s="15">
        <v>1991</v>
      </c>
      <c r="C2360" s="15">
        <v>7</v>
      </c>
      <c r="D2360" s="18">
        <v>14</v>
      </c>
      <c r="E2360" s="15">
        <v>1020</v>
      </c>
      <c r="F2360" s="19" t="s">
        <v>4678</v>
      </c>
      <c r="G2360" s="16" t="s">
        <v>4679</v>
      </c>
      <c r="H2360" s="17"/>
      <c r="I2360" s="115" t="str">
        <f t="shared" ca="1" si="376"/>
        <v>.</v>
      </c>
      <c r="J2360" s="16" t="s">
        <v>2856</v>
      </c>
      <c r="K2360" s="16" t="s">
        <v>1769</v>
      </c>
      <c r="L2360" s="16" t="s">
        <v>2857</v>
      </c>
      <c r="M2360" s="16" t="s">
        <v>183</v>
      </c>
      <c r="N2360" s="15">
        <v>16</v>
      </c>
      <c r="O2360" s="15">
        <v>1990</v>
      </c>
      <c r="P2360" s="15">
        <v>12</v>
      </c>
      <c r="Q2360" s="18" t="s">
        <v>598</v>
      </c>
      <c r="R2360" s="18" t="s">
        <v>634</v>
      </c>
      <c r="S2360" s="54" t="s">
        <v>635</v>
      </c>
      <c r="T2360" s="54"/>
      <c r="U2360" s="69">
        <v>1007</v>
      </c>
      <c r="V2360" s="45" t="str">
        <f t="shared" si="377"/>
        <v>人力機械の操作働態に関する研究－手動式及び足踏み式機械の入力操作能力－</v>
      </c>
      <c r="W2360" s="70"/>
      <c r="X2360" s="88">
        <v>2350</v>
      </c>
      <c r="Y2360" s="66"/>
      <c r="Z2360" s="16"/>
    </row>
    <row r="2361" spans="1:26" s="13" customFormat="1" ht="13.5" hidden="1" customHeight="1">
      <c r="A2361" s="18">
        <v>62</v>
      </c>
      <c r="B2361" s="15">
        <v>1991</v>
      </c>
      <c r="C2361" s="15">
        <v>7</v>
      </c>
      <c r="D2361" s="18">
        <v>14</v>
      </c>
      <c r="E2361" s="15">
        <v>1020</v>
      </c>
      <c r="F2361" s="19" t="s">
        <v>4680</v>
      </c>
      <c r="G2361" s="16" t="s">
        <v>4681</v>
      </c>
      <c r="H2361" s="17"/>
      <c r="I2361" s="115" t="str">
        <f t="shared" ca="1" si="376"/>
        <v>.</v>
      </c>
      <c r="J2361" s="16" t="s">
        <v>2856</v>
      </c>
      <c r="K2361" s="16" t="s">
        <v>1769</v>
      </c>
      <c r="L2361" s="16" t="s">
        <v>2857</v>
      </c>
      <c r="M2361" s="16" t="s">
        <v>183</v>
      </c>
      <c r="N2361" s="15">
        <v>16</v>
      </c>
      <c r="O2361" s="15">
        <v>1990</v>
      </c>
      <c r="P2361" s="15">
        <v>12</v>
      </c>
      <c r="Q2361" s="18" t="s">
        <v>598</v>
      </c>
      <c r="R2361" s="18" t="s">
        <v>634</v>
      </c>
      <c r="S2361" s="54" t="s">
        <v>635</v>
      </c>
      <c r="T2361" s="54"/>
      <c r="U2361" s="69">
        <v>1007</v>
      </c>
      <c r="V2361" s="45" t="str">
        <f t="shared" si="377"/>
        <v>幼児の生活行動と性差に関する研究</v>
      </c>
      <c r="W2361" s="70"/>
      <c r="X2361" s="88">
        <v>2351</v>
      </c>
      <c r="Y2361" s="66"/>
      <c r="Z2361" s="16"/>
    </row>
    <row r="2362" spans="1:26" s="13" customFormat="1" ht="13.5" hidden="1" customHeight="1">
      <c r="A2362" s="18">
        <v>62</v>
      </c>
      <c r="B2362" s="15">
        <v>1991</v>
      </c>
      <c r="C2362" s="15">
        <v>7</v>
      </c>
      <c r="D2362" s="18">
        <v>14</v>
      </c>
      <c r="E2362" s="15">
        <v>1020</v>
      </c>
      <c r="F2362" s="19" t="s">
        <v>4682</v>
      </c>
      <c r="G2362" s="16" t="s">
        <v>4683</v>
      </c>
      <c r="H2362" s="17"/>
      <c r="I2362" s="115" t="str">
        <f t="shared" ca="1" si="376"/>
        <v>.</v>
      </c>
      <c r="J2362" s="16" t="s">
        <v>2856</v>
      </c>
      <c r="K2362" s="16" t="s">
        <v>1769</v>
      </c>
      <c r="L2362" s="16" t="s">
        <v>2857</v>
      </c>
      <c r="M2362" s="16" t="s">
        <v>183</v>
      </c>
      <c r="N2362" s="15">
        <v>16</v>
      </c>
      <c r="O2362" s="15">
        <v>1990</v>
      </c>
      <c r="P2362" s="15">
        <v>12</v>
      </c>
      <c r="Q2362" s="18" t="s">
        <v>598</v>
      </c>
      <c r="R2362" s="18" t="s">
        <v>634</v>
      </c>
      <c r="S2362" s="54" t="s">
        <v>635</v>
      </c>
      <c r="T2362" s="54"/>
      <c r="U2362" s="69">
        <v>1007</v>
      </c>
      <c r="V2362" s="45" t="str">
        <f t="shared" si="377"/>
        <v>Dual energy x-ray absorptiometry(DEXA)法による腰椎骨塩濃度年齢推移、性差</v>
      </c>
      <c r="W2362" s="70"/>
      <c r="X2362" s="88">
        <v>2352</v>
      </c>
      <c r="Y2362" s="66"/>
      <c r="Z2362" s="16"/>
    </row>
    <row r="2363" spans="1:26" s="13" customFormat="1" ht="13.5" hidden="1" customHeight="1">
      <c r="A2363" s="18">
        <v>62</v>
      </c>
      <c r="B2363" s="15">
        <v>1991</v>
      </c>
      <c r="C2363" s="15">
        <v>7</v>
      </c>
      <c r="D2363" s="18">
        <v>15</v>
      </c>
      <c r="E2363" s="15">
        <v>1021</v>
      </c>
      <c r="F2363" s="19" t="s">
        <v>4684</v>
      </c>
      <c r="G2363" s="16" t="s">
        <v>4685</v>
      </c>
      <c r="H2363" s="17"/>
      <c r="I2363" s="115" t="str">
        <f t="shared" ca="1" si="376"/>
        <v>.</v>
      </c>
      <c r="J2363" s="16" t="s">
        <v>2856</v>
      </c>
      <c r="K2363" s="16" t="s">
        <v>1769</v>
      </c>
      <c r="L2363" s="16" t="s">
        <v>2857</v>
      </c>
      <c r="M2363" s="16" t="s">
        <v>183</v>
      </c>
      <c r="N2363" s="15">
        <v>16</v>
      </c>
      <c r="O2363" s="15">
        <v>1990</v>
      </c>
      <c r="P2363" s="15">
        <v>12</v>
      </c>
      <c r="Q2363" s="18" t="s">
        <v>598</v>
      </c>
      <c r="R2363" s="18" t="s">
        <v>634</v>
      </c>
      <c r="S2363" s="54" t="s">
        <v>635</v>
      </c>
      <c r="T2363" s="54"/>
      <c r="U2363" s="69">
        <v>1007</v>
      </c>
      <c r="V2363" s="45" t="str">
        <f t="shared" si="377"/>
        <v>照度と色温度が生体に及ぼす影響について</v>
      </c>
      <c r="W2363" s="70"/>
      <c r="X2363" s="88">
        <v>2353</v>
      </c>
      <c r="Y2363" s="66"/>
      <c r="Z2363" s="16"/>
    </row>
    <row r="2364" spans="1:26" s="13" customFormat="1" ht="13.5" hidden="1" customHeight="1">
      <c r="A2364" s="18">
        <v>62</v>
      </c>
      <c r="B2364" s="15">
        <v>1991</v>
      </c>
      <c r="C2364" s="15">
        <v>7</v>
      </c>
      <c r="D2364" s="18">
        <v>15</v>
      </c>
      <c r="E2364" s="15">
        <v>1021</v>
      </c>
      <c r="F2364" s="19" t="s">
        <v>4686</v>
      </c>
      <c r="G2364" s="16" t="s">
        <v>4687</v>
      </c>
      <c r="H2364" s="17"/>
      <c r="I2364" s="115" t="str">
        <f t="shared" ca="1" si="376"/>
        <v>.</v>
      </c>
      <c r="J2364" s="16" t="s">
        <v>2856</v>
      </c>
      <c r="K2364" s="16" t="s">
        <v>1769</v>
      </c>
      <c r="L2364" s="16" t="s">
        <v>2857</v>
      </c>
      <c r="M2364" s="16" t="s">
        <v>183</v>
      </c>
      <c r="N2364" s="15">
        <v>16</v>
      </c>
      <c r="O2364" s="15">
        <v>1990</v>
      </c>
      <c r="P2364" s="15">
        <v>12</v>
      </c>
      <c r="Q2364" s="18" t="s">
        <v>598</v>
      </c>
      <c r="R2364" s="18" t="s">
        <v>634</v>
      </c>
      <c r="S2364" s="54" t="s">
        <v>635</v>
      </c>
      <c r="T2364" s="54"/>
      <c r="U2364" s="69">
        <v>1007</v>
      </c>
      <c r="V2364" s="45" t="str">
        <f t="shared" si="377"/>
        <v>一過性聴覚閾値移動の回復過程に及ぼす要因について</v>
      </c>
      <c r="W2364" s="70"/>
      <c r="X2364" s="88">
        <v>2354</v>
      </c>
      <c r="Y2364" s="66"/>
      <c r="Z2364" s="16"/>
    </row>
    <row r="2365" spans="1:26" s="13" customFormat="1" ht="13.5" hidden="1" customHeight="1">
      <c r="A2365" s="18">
        <v>62</v>
      </c>
      <c r="B2365" s="15">
        <v>1991</v>
      </c>
      <c r="C2365" s="15">
        <v>7</v>
      </c>
      <c r="D2365" s="18">
        <v>16</v>
      </c>
      <c r="E2365" s="15">
        <v>1022</v>
      </c>
      <c r="F2365" s="19" t="s">
        <v>636</v>
      </c>
      <c r="G2365" s="16" t="s">
        <v>637</v>
      </c>
      <c r="H2365" s="17" t="s">
        <v>7083</v>
      </c>
      <c r="I2365" s="115" t="str">
        <f t="shared" ca="1" si="376"/>
        <v>.</v>
      </c>
      <c r="J2365" s="16" t="s">
        <v>1487</v>
      </c>
      <c r="K2365" s="16" t="s">
        <v>1769</v>
      </c>
      <c r="L2365" s="16" t="s">
        <v>7079</v>
      </c>
      <c r="M2365" s="16" t="s">
        <v>183</v>
      </c>
      <c r="N2365" s="15">
        <v>16</v>
      </c>
      <c r="O2365" s="15">
        <v>1990</v>
      </c>
      <c r="P2365" s="15">
        <v>12</v>
      </c>
      <c r="Q2365" s="18" t="s">
        <v>598</v>
      </c>
      <c r="R2365" s="18" t="s">
        <v>634</v>
      </c>
      <c r="S2365" s="54" t="s">
        <v>635</v>
      </c>
      <c r="T2365" s="54"/>
      <c r="U2365" s="69">
        <v>1007</v>
      </c>
      <c r="V2365" s="45" t="str">
        <f t="shared" si="377"/>
        <v>特別講演顧客第一主義の経営</v>
      </c>
      <c r="W2365" s="70"/>
      <c r="X2365" s="88">
        <v>2355</v>
      </c>
      <c r="Y2365" s="66"/>
      <c r="Z2365" s="16"/>
    </row>
    <row r="2366" spans="1:26" s="13" customFormat="1" ht="13.5" hidden="1" customHeight="1">
      <c r="A2366" s="18">
        <v>62</v>
      </c>
      <c r="B2366" s="15">
        <v>1991</v>
      </c>
      <c r="C2366" s="15">
        <v>7</v>
      </c>
      <c r="D2366" s="18">
        <v>17</v>
      </c>
      <c r="E2366" s="15">
        <v>1023</v>
      </c>
      <c r="F2366" s="19" t="s">
        <v>638</v>
      </c>
      <c r="G2366" s="16" t="s">
        <v>639</v>
      </c>
      <c r="H2366" s="17" t="s">
        <v>7083</v>
      </c>
      <c r="I2366" s="115" t="str">
        <f t="shared" ca="1" si="376"/>
        <v>.</v>
      </c>
      <c r="J2366" s="16" t="s">
        <v>1487</v>
      </c>
      <c r="K2366" s="16" t="s">
        <v>1769</v>
      </c>
      <c r="L2366" s="16" t="s">
        <v>7079</v>
      </c>
      <c r="M2366" s="16" t="s">
        <v>183</v>
      </c>
      <c r="N2366" s="15">
        <v>16</v>
      </c>
      <c r="O2366" s="15">
        <v>1990</v>
      </c>
      <c r="P2366" s="15">
        <v>12</v>
      </c>
      <c r="Q2366" s="18" t="s">
        <v>598</v>
      </c>
      <c r="R2366" s="18" t="s">
        <v>634</v>
      </c>
      <c r="S2366" s="54" t="s">
        <v>635</v>
      </c>
      <c r="T2366" s="54"/>
      <c r="U2366" s="69">
        <v>1007</v>
      </c>
      <c r="V2366" s="45" t="str">
        <f t="shared" si="377"/>
        <v>特別講演「はきもの」に見られる日本人の知恵</v>
      </c>
      <c r="W2366" s="70"/>
      <c r="X2366" s="88">
        <v>2356</v>
      </c>
      <c r="Y2366" s="66"/>
      <c r="Z2366" s="16"/>
    </row>
    <row r="2367" spans="1:26" s="13" customFormat="1" ht="13.5" hidden="1" customHeight="1">
      <c r="A2367" s="18">
        <v>62</v>
      </c>
      <c r="B2367" s="15">
        <v>1991</v>
      </c>
      <c r="C2367" s="15">
        <v>7</v>
      </c>
      <c r="D2367" s="18">
        <v>18</v>
      </c>
      <c r="E2367" s="15">
        <v>1024</v>
      </c>
      <c r="F2367" s="19" t="s">
        <v>640</v>
      </c>
      <c r="G2367" s="16" t="s">
        <v>4688</v>
      </c>
      <c r="H2367" s="17" t="s">
        <v>7083</v>
      </c>
      <c r="I2367" s="115" t="str">
        <f t="shared" ca="1" si="376"/>
        <v>.</v>
      </c>
      <c r="J2367" s="16" t="s">
        <v>1487</v>
      </c>
      <c r="K2367" s="16" t="s">
        <v>1769</v>
      </c>
      <c r="L2367" s="16" t="s">
        <v>7079</v>
      </c>
      <c r="M2367" s="16" t="s">
        <v>183</v>
      </c>
      <c r="N2367" s="15">
        <v>16</v>
      </c>
      <c r="O2367" s="15">
        <v>1990</v>
      </c>
      <c r="P2367" s="15">
        <v>12</v>
      </c>
      <c r="Q2367" s="18" t="s">
        <v>598</v>
      </c>
      <c r="R2367" s="18" t="s">
        <v>634</v>
      </c>
      <c r="S2367" s="54" t="s">
        <v>635</v>
      </c>
      <c r="T2367" s="54"/>
      <c r="U2367" s="69">
        <v>1007</v>
      </c>
      <c r="V2367" s="45" t="str">
        <f t="shared" si="377"/>
        <v>特別講演成熟社会における能力開発システム（大塚製薬（株）の場合）</v>
      </c>
      <c r="W2367" s="70"/>
      <c r="X2367" s="88">
        <v>2357</v>
      </c>
      <c r="Y2367" s="66"/>
      <c r="Z2367" s="16"/>
    </row>
    <row r="2368" spans="1:26" s="13" customFormat="1" ht="13.5" hidden="1" customHeight="1">
      <c r="A2368" s="18">
        <v>62</v>
      </c>
      <c r="B2368" s="15">
        <v>1991</v>
      </c>
      <c r="C2368" s="15">
        <v>7</v>
      </c>
      <c r="D2368" s="18">
        <v>18</v>
      </c>
      <c r="E2368" s="15">
        <v>1024</v>
      </c>
      <c r="F2368" s="19" t="s">
        <v>641</v>
      </c>
      <c r="G2368" s="16" t="s">
        <v>4689</v>
      </c>
      <c r="H2368" s="17" t="s">
        <v>7083</v>
      </c>
      <c r="I2368" s="115" t="str">
        <f t="shared" ca="1" si="376"/>
        <v>.</v>
      </c>
      <c r="J2368" s="16" t="s">
        <v>1487</v>
      </c>
      <c r="K2368" s="16" t="s">
        <v>1769</v>
      </c>
      <c r="L2368" s="16" t="s">
        <v>7079</v>
      </c>
      <c r="M2368" s="16" t="s">
        <v>183</v>
      </c>
      <c r="N2368" s="15">
        <v>16</v>
      </c>
      <c r="O2368" s="15">
        <v>1990</v>
      </c>
      <c r="P2368" s="15">
        <v>12</v>
      </c>
      <c r="Q2368" s="18" t="s">
        <v>598</v>
      </c>
      <c r="R2368" s="18" t="s">
        <v>634</v>
      </c>
      <c r="S2368" s="54" t="s">
        <v>635</v>
      </c>
      <c r="T2368" s="54"/>
      <c r="U2368" s="69">
        <v>1007</v>
      </c>
      <c r="V2368" s="45" t="str">
        <f t="shared" si="377"/>
        <v>特別講演国際的観点に立ったエルゴノミクス</v>
      </c>
      <c r="W2368" s="70"/>
      <c r="X2368" s="88">
        <v>2358</v>
      </c>
      <c r="Y2368" s="66"/>
      <c r="Z2368" s="16"/>
    </row>
    <row r="2369" spans="1:26" ht="13.5" hidden="1" customHeight="1">
      <c r="A2369" s="29">
        <f t="shared" ref="A2369:A2383" ca="1" si="384">IF(LEN($J2369)&gt;0,IF($J2369="●",K2369,OFFSET(A2369,IF(LEN(OFFSET(A2369,-1,0))&gt;=1,-1,-2),0)),"")</f>
        <v>62</v>
      </c>
      <c r="B2369" s="32">
        <f t="shared" ref="B2369:B2383" ca="1" si="385">IF(LEN($J2369)&gt;0,IF($J2369="●",N2369,OFFSET(B2369,IF(LEN(OFFSET(B2369,-1,0))&gt;=1,-1,-2),0)),"")</f>
        <v>1991</v>
      </c>
      <c r="C2369" s="32">
        <f t="shared" ref="C2369:C2383" ca="1" si="386">IF(LEN($J2369)&gt;0,IF($J2369="●",O2369,OFFSET(C2369,IF(LEN(OFFSET(C2369,-1,0))&gt;=1,-1,-2),0)),"")</f>
        <v>7</v>
      </c>
      <c r="D2369" s="28">
        <v>19</v>
      </c>
      <c r="E2369" s="32">
        <f t="shared" ref="E2369:E2383" ca="1" si="387">IF(LEN($J2369)&gt;0,IF($J2369="●",U2369,IF(LEN(D2369)&gt;0,U2369+D2369-1,"")),"")</f>
        <v>1025</v>
      </c>
      <c r="F2369" s="40" t="s">
        <v>642</v>
      </c>
      <c r="G2369" s="40" t="s">
        <v>1408</v>
      </c>
      <c r="H2369" s="43" t="s">
        <v>678</v>
      </c>
      <c r="I2369" s="115" t="str">
        <f t="shared" ca="1" si="376"/>
        <v>.</v>
      </c>
      <c r="J2369" s="40" t="s">
        <v>1700</v>
      </c>
      <c r="K2369" s="40" t="s">
        <v>678</v>
      </c>
      <c r="L2369" s="43"/>
      <c r="M2369" s="40" t="s">
        <v>7636</v>
      </c>
      <c r="N2369" s="47"/>
      <c r="O2369" s="47"/>
      <c r="P2369" s="47"/>
      <c r="Q2369" s="40"/>
      <c r="R2369" s="40"/>
      <c r="S2369" s="48" t="s">
        <v>1700</v>
      </c>
      <c r="T2369" s="48"/>
      <c r="U2369" s="31">
        <f t="shared" ref="U2369:U2383" ca="1" si="388">IF(LEN($J2369)&gt;0,IF($J2369="●",Q2369,OFFSET(U2369,IF(LEN(OFFSET(U2369,-1,0))&gt;=1,-1,-2),0)),"")</f>
        <v>1007</v>
      </c>
      <c r="V2369" s="45" t="str">
        <f t="shared" si="377"/>
        <v>国際第3回東南アジア人間工学連合（SEAES）、第13回アジア労働衛生会議（ACOH）の合同大会お知らせ</v>
      </c>
      <c r="W2369" s="51"/>
      <c r="X2369" s="88">
        <v>2359</v>
      </c>
      <c r="Y2369" s="65"/>
      <c r="Z2369" s="46"/>
    </row>
    <row r="2370" spans="1:26" ht="13.5" hidden="1" customHeight="1">
      <c r="A2370" s="29">
        <f t="shared" ca="1" si="384"/>
        <v>62</v>
      </c>
      <c r="B2370" s="32">
        <f t="shared" ca="1" si="385"/>
        <v>1991</v>
      </c>
      <c r="C2370" s="32">
        <f t="shared" ca="1" si="386"/>
        <v>7</v>
      </c>
      <c r="D2370" s="28">
        <v>19</v>
      </c>
      <c r="E2370" s="32">
        <f t="shared" ca="1" si="387"/>
        <v>1025</v>
      </c>
      <c r="F2370" s="40" t="s">
        <v>1372</v>
      </c>
      <c r="G2370" s="40"/>
      <c r="H2370" s="43"/>
      <c r="I2370" s="115" t="str">
        <f t="shared" ca="1" si="376"/>
        <v>.</v>
      </c>
      <c r="J2370" s="40" t="s">
        <v>1700</v>
      </c>
      <c r="K2370" s="40" t="s">
        <v>1372</v>
      </c>
      <c r="L2370" s="43"/>
      <c r="M2370" s="40"/>
      <c r="N2370" s="47"/>
      <c r="O2370" s="47"/>
      <c r="P2370" s="47"/>
      <c r="Q2370" s="40"/>
      <c r="R2370" s="40"/>
      <c r="S2370" s="48"/>
      <c r="T2370" s="48"/>
      <c r="U2370" s="31">
        <f t="shared" ca="1" si="388"/>
        <v>1007</v>
      </c>
      <c r="V2370" s="45" t="str">
        <f t="shared" si="377"/>
        <v>働態ミニ情報</v>
      </c>
      <c r="W2370" s="51"/>
      <c r="X2370" s="88">
        <v>2360</v>
      </c>
      <c r="Y2370" s="65"/>
      <c r="Z2370" s="46"/>
    </row>
    <row r="2371" spans="1:26" ht="13.5" hidden="1" customHeight="1">
      <c r="A2371" s="29">
        <f t="shared" ca="1" si="384"/>
        <v>62</v>
      </c>
      <c r="B2371" s="32">
        <f t="shared" ca="1" si="385"/>
        <v>1991</v>
      </c>
      <c r="C2371" s="32">
        <f t="shared" ca="1" si="386"/>
        <v>7</v>
      </c>
      <c r="D2371" s="28">
        <v>20</v>
      </c>
      <c r="E2371" s="32">
        <f t="shared" ca="1" si="387"/>
        <v>1026</v>
      </c>
      <c r="F2371" s="28" t="str">
        <f t="shared" ref="F2371:F2373" si="389">H2371&amp;IF(LEN(O2371)&gt;0,$W$18&amp;IF(LEN(O2371)&gt;3,O2371&amp;"年度","第"&amp;O2371&amp;IF(LEN(P2371)&gt;0,"期","回"))&amp;IF(LEN(P2371)&gt;0,"第"&amp;P2371&amp;"回",""),"")</f>
        <v>幹事会：第11期第2回</v>
      </c>
      <c r="G2371" s="40"/>
      <c r="H2371" s="40" t="s">
        <v>7101</v>
      </c>
      <c r="I2371" s="115" t="str">
        <f t="shared" ca="1" si="376"/>
        <v>.</v>
      </c>
      <c r="J2371" s="40" t="s">
        <v>7111</v>
      </c>
      <c r="K2371" s="40" t="s">
        <v>1050</v>
      </c>
      <c r="L2371" s="40" t="s">
        <v>7103</v>
      </c>
      <c r="M2371" s="40"/>
      <c r="N2371" s="47"/>
      <c r="O2371" s="47">
        <v>11</v>
      </c>
      <c r="P2371" s="47">
        <v>2</v>
      </c>
      <c r="Q2371" s="40"/>
      <c r="R2371" s="40"/>
      <c r="S2371" s="48"/>
      <c r="T2371" s="48"/>
      <c r="U2371" s="31">
        <f t="shared" ca="1" si="388"/>
        <v>1007</v>
      </c>
      <c r="V2371" s="45" t="str">
        <f t="shared" si="377"/>
        <v>幹事会幹事会：第11期第2回</v>
      </c>
      <c r="W2371" s="51"/>
      <c r="X2371" s="88">
        <v>2361</v>
      </c>
      <c r="Y2371" s="65"/>
      <c r="Z2371" s="46"/>
    </row>
    <row r="2372" spans="1:26" ht="13.5" hidden="1" customHeight="1">
      <c r="A2372" s="29">
        <f t="shared" ca="1" si="384"/>
        <v>62</v>
      </c>
      <c r="B2372" s="32">
        <f t="shared" ca="1" si="385"/>
        <v>1991</v>
      </c>
      <c r="C2372" s="32">
        <f t="shared" ca="1" si="386"/>
        <v>7</v>
      </c>
      <c r="D2372" s="28">
        <v>20</v>
      </c>
      <c r="E2372" s="32">
        <f t="shared" ca="1" si="387"/>
        <v>1026</v>
      </c>
      <c r="F2372" s="28" t="str">
        <f t="shared" si="389"/>
        <v>幹事会：第11期第3回</v>
      </c>
      <c r="G2372" s="40"/>
      <c r="H2372" s="40" t="s">
        <v>7101</v>
      </c>
      <c r="I2372" s="115" t="str">
        <f t="shared" ca="1" si="376"/>
        <v>.</v>
      </c>
      <c r="J2372" s="40" t="s">
        <v>7111</v>
      </c>
      <c r="K2372" s="40" t="s">
        <v>1050</v>
      </c>
      <c r="L2372" s="40" t="s">
        <v>7103</v>
      </c>
      <c r="M2372" s="40"/>
      <c r="N2372" s="47"/>
      <c r="O2372" s="47">
        <v>11</v>
      </c>
      <c r="P2372" s="47">
        <v>3</v>
      </c>
      <c r="Q2372" s="40"/>
      <c r="R2372" s="40"/>
      <c r="S2372" s="48"/>
      <c r="T2372" s="48"/>
      <c r="U2372" s="31">
        <f t="shared" ca="1" si="388"/>
        <v>1007</v>
      </c>
      <c r="V2372" s="45" t="str">
        <f t="shared" si="377"/>
        <v>幹事会幹事会：第11期第3回</v>
      </c>
      <c r="W2372" s="51"/>
      <c r="X2372" s="88">
        <v>2362</v>
      </c>
      <c r="Y2372" s="65"/>
      <c r="Z2372" s="46"/>
    </row>
    <row r="2373" spans="1:26" ht="13.5" hidden="1" customHeight="1">
      <c r="A2373" s="29">
        <f t="shared" ca="1" si="384"/>
        <v>62</v>
      </c>
      <c r="B2373" s="32">
        <f t="shared" ca="1" si="385"/>
        <v>1991</v>
      </c>
      <c r="C2373" s="32">
        <f t="shared" ca="1" si="386"/>
        <v>7</v>
      </c>
      <c r="D2373" s="28">
        <v>20</v>
      </c>
      <c r="E2373" s="32">
        <f t="shared" ca="1" si="387"/>
        <v>1026</v>
      </c>
      <c r="F2373" s="28" t="str">
        <f t="shared" si="389"/>
        <v>幹事会：第11期第4回</v>
      </c>
      <c r="G2373" s="40"/>
      <c r="H2373" s="40" t="s">
        <v>7101</v>
      </c>
      <c r="I2373" s="115" t="str">
        <f t="shared" ca="1" si="376"/>
        <v>.</v>
      </c>
      <c r="J2373" s="40" t="s">
        <v>7111</v>
      </c>
      <c r="K2373" s="40" t="s">
        <v>1050</v>
      </c>
      <c r="L2373" s="40" t="s">
        <v>7103</v>
      </c>
      <c r="M2373" s="40"/>
      <c r="N2373" s="47"/>
      <c r="O2373" s="47">
        <v>11</v>
      </c>
      <c r="P2373" s="47">
        <v>4</v>
      </c>
      <c r="Q2373" s="40"/>
      <c r="R2373" s="40"/>
      <c r="S2373" s="48"/>
      <c r="T2373" s="48"/>
      <c r="U2373" s="31">
        <f t="shared" ca="1" si="388"/>
        <v>1007</v>
      </c>
      <c r="V2373" s="45" t="str">
        <f t="shared" si="377"/>
        <v>幹事会幹事会：第11期第4回</v>
      </c>
      <c r="W2373" s="51"/>
      <c r="X2373" s="88">
        <v>2363</v>
      </c>
      <c r="Y2373" s="65"/>
      <c r="Z2373" s="46"/>
    </row>
    <row r="2374" spans="1:26" ht="13.5" hidden="1" customHeight="1">
      <c r="A2374" s="29">
        <f t="shared" ca="1" si="384"/>
        <v>62</v>
      </c>
      <c r="B2374" s="32">
        <f t="shared" ca="1" si="385"/>
        <v>1991</v>
      </c>
      <c r="C2374" s="32">
        <f t="shared" ca="1" si="386"/>
        <v>7</v>
      </c>
      <c r="D2374" s="28">
        <v>20</v>
      </c>
      <c r="E2374" s="32">
        <f t="shared" ca="1" si="387"/>
        <v>1026</v>
      </c>
      <c r="F2374" s="40" t="s">
        <v>643</v>
      </c>
      <c r="G2374" s="40"/>
      <c r="H2374" s="43" t="s">
        <v>650</v>
      </c>
      <c r="I2374" s="115" t="str">
        <f t="shared" ca="1" si="376"/>
        <v>.</v>
      </c>
      <c r="J2374" s="40" t="s">
        <v>7780</v>
      </c>
      <c r="K2374" s="40" t="s">
        <v>7538</v>
      </c>
      <c r="L2374" s="40" t="s">
        <v>7615</v>
      </c>
      <c r="M2374" s="40" t="s">
        <v>2638</v>
      </c>
      <c r="N2374" s="47"/>
      <c r="O2374" s="47">
        <v>1991</v>
      </c>
      <c r="P2374" s="47">
        <v>8</v>
      </c>
      <c r="Q2374" s="40" t="s">
        <v>1132</v>
      </c>
      <c r="R2374" s="40" t="s">
        <v>648</v>
      </c>
      <c r="S2374" s="48" t="s">
        <v>649</v>
      </c>
      <c r="T2374" s="48"/>
      <c r="U2374" s="31">
        <f t="shared" ca="1" si="388"/>
        <v>1007</v>
      </c>
      <c r="V2374" s="45" t="str">
        <f t="shared" si="377"/>
        <v>生きがいセミナー、三枚橋病院見学夏季研究会のお知らせ（1991/8）</v>
      </c>
      <c r="W2374" s="51"/>
      <c r="X2374" s="88">
        <v>2364</v>
      </c>
      <c r="Y2374" s="65"/>
      <c r="Z2374" s="46"/>
    </row>
    <row r="2375" spans="1:26" ht="13.5" hidden="1" customHeight="1">
      <c r="A2375" s="29">
        <f t="shared" ca="1" si="384"/>
        <v>62</v>
      </c>
      <c r="B2375" s="32">
        <f t="shared" ca="1" si="385"/>
        <v>1991</v>
      </c>
      <c r="C2375" s="32">
        <f t="shared" ca="1" si="386"/>
        <v>7</v>
      </c>
      <c r="D2375" s="28">
        <v>20</v>
      </c>
      <c r="E2375" s="32">
        <f t="shared" ca="1" si="387"/>
        <v>1026</v>
      </c>
      <c r="F2375" s="40" t="s">
        <v>1289</v>
      </c>
      <c r="G2375" s="40"/>
      <c r="H2375" s="43"/>
      <c r="I2375" s="115" t="str">
        <f t="shared" ca="1" si="376"/>
        <v>.</v>
      </c>
      <c r="J2375" s="40" t="s">
        <v>7111</v>
      </c>
      <c r="K2375" s="40" t="s">
        <v>2762</v>
      </c>
      <c r="L2375" s="40" t="s">
        <v>2724</v>
      </c>
      <c r="M2375" s="40"/>
      <c r="N2375" s="47"/>
      <c r="O2375" s="47"/>
      <c r="P2375" s="47"/>
      <c r="Q2375" s="40"/>
      <c r="R2375" s="40"/>
      <c r="S2375" s="48"/>
      <c r="T2375" s="48"/>
      <c r="U2375" s="31">
        <f t="shared" ca="1" si="388"/>
        <v>1007</v>
      </c>
      <c r="V2375" s="45" t="str">
        <f t="shared" si="377"/>
        <v>編集後記</v>
      </c>
      <c r="W2375" s="51"/>
      <c r="X2375" s="88">
        <v>2365</v>
      </c>
      <c r="Y2375" s="65"/>
      <c r="Z2375" s="46"/>
    </row>
    <row r="2376" spans="1:26" ht="13.5" hidden="1" customHeight="1">
      <c r="A2376" s="29" t="str">
        <f t="shared" ca="1" si="384"/>
        <v>63</v>
      </c>
      <c r="B2376" s="32">
        <f t="shared" ca="1" si="385"/>
        <v>1991</v>
      </c>
      <c r="C2376" s="32">
        <f t="shared" ca="1" si="386"/>
        <v>10</v>
      </c>
      <c r="D2376" s="28">
        <v>0</v>
      </c>
      <c r="E2376" s="32" t="str">
        <f t="shared" ca="1" si="387"/>
        <v>1027</v>
      </c>
      <c r="F2376" s="28" t="str">
        <f ca="1">$W$11&amp;$A2376&amp;$W$12&amp;B2376&amp;$W$13&amp;TEXT($C2376,"00")&amp;$W$14&amp;TEXT($P2376,"00")&amp;IF(LEN(U2376)&gt;=1,$W$15&amp;$U2376&amp;$W$16,"")&amp;$W$17&amp;$H2376</f>
        <v>第63号1991年10/01[1027]:高齢者特集／第26回大会</v>
      </c>
      <c r="G2376" s="40"/>
      <c r="H2376" s="43" t="s">
        <v>6893</v>
      </c>
      <c r="I2376" s="115" t="str">
        <f t="shared" ca="1" si="376"/>
        <v>.</v>
      </c>
      <c r="J2376" s="40" t="s">
        <v>1179</v>
      </c>
      <c r="K2376" s="40" t="s">
        <v>2119</v>
      </c>
      <c r="L2376" s="43"/>
      <c r="M2376" s="40"/>
      <c r="N2376" s="47">
        <v>1991</v>
      </c>
      <c r="O2376" s="47">
        <v>10</v>
      </c>
      <c r="P2376" s="47">
        <v>1</v>
      </c>
      <c r="Q2376" s="40" t="s">
        <v>651</v>
      </c>
      <c r="R2376" s="40"/>
      <c r="S2376" s="48"/>
      <c r="T2376" s="48"/>
      <c r="U2376" s="31" t="str">
        <f t="shared" ca="1" si="388"/>
        <v>1027</v>
      </c>
      <c r="V2376" s="45" t="str">
        <f t="shared" ca="1" si="377"/>
        <v>高齢者特集／第26回大会第63号1991年10/01[1027]:高齢者特集／第26回大会</v>
      </c>
      <c r="W2376" s="51"/>
      <c r="X2376" s="88">
        <v>2366</v>
      </c>
      <c r="Y2376" s="65"/>
      <c r="Z2376" s="46"/>
    </row>
    <row r="2377" spans="1:26" ht="13.5" hidden="1" customHeight="1">
      <c r="A2377" s="29" t="str">
        <f t="shared" ca="1" si="384"/>
        <v>63</v>
      </c>
      <c r="B2377" s="32">
        <f t="shared" ca="1" si="385"/>
        <v>1991</v>
      </c>
      <c r="C2377" s="32">
        <f t="shared" ca="1" si="386"/>
        <v>10</v>
      </c>
      <c r="D2377" s="28">
        <v>1</v>
      </c>
      <c r="E2377" s="32">
        <f t="shared" ca="1" si="387"/>
        <v>1027</v>
      </c>
      <c r="F2377" s="40" t="s">
        <v>652</v>
      </c>
      <c r="G2377" s="40" t="s">
        <v>653</v>
      </c>
      <c r="H2377" s="43" t="s">
        <v>7194</v>
      </c>
      <c r="I2377" s="115" t="str">
        <f t="shared" ca="1" si="376"/>
        <v>.</v>
      </c>
      <c r="J2377" s="40" t="s">
        <v>7205</v>
      </c>
      <c r="K2377" s="40"/>
      <c r="L2377" s="43"/>
      <c r="M2377" s="40" t="s">
        <v>2303</v>
      </c>
      <c r="N2377" s="47"/>
      <c r="O2377" s="47"/>
      <c r="P2377" s="47"/>
      <c r="Q2377" s="40"/>
      <c r="R2377" s="40"/>
      <c r="S2377" s="48"/>
      <c r="T2377" s="48"/>
      <c r="U2377" s="31" t="str">
        <f t="shared" ca="1" si="388"/>
        <v>1027</v>
      </c>
      <c r="V2377" s="45" t="str">
        <f t="shared" si="377"/>
        <v>高齢者の生活生涯学習について一考察</v>
      </c>
      <c r="W2377" s="51"/>
      <c r="X2377" s="88">
        <v>2367</v>
      </c>
      <c r="Y2377" s="65"/>
      <c r="Z2377" s="46"/>
    </row>
    <row r="2378" spans="1:26" ht="13.5" hidden="1" customHeight="1">
      <c r="A2378" s="29" t="str">
        <f t="shared" ca="1" si="384"/>
        <v>63</v>
      </c>
      <c r="B2378" s="32">
        <f t="shared" ca="1" si="385"/>
        <v>1991</v>
      </c>
      <c r="C2378" s="32">
        <f t="shared" ca="1" si="386"/>
        <v>10</v>
      </c>
      <c r="D2378" s="28">
        <v>3</v>
      </c>
      <c r="E2378" s="32">
        <f t="shared" ca="1" si="387"/>
        <v>1029</v>
      </c>
      <c r="F2378" s="40" t="s">
        <v>654</v>
      </c>
      <c r="G2378" s="40" t="s">
        <v>655</v>
      </c>
      <c r="H2378" s="43" t="s">
        <v>7194</v>
      </c>
      <c r="I2378" s="115" t="str">
        <f t="shared" ca="1" si="376"/>
        <v>.</v>
      </c>
      <c r="J2378" s="40" t="s">
        <v>7205</v>
      </c>
      <c r="K2378" s="40"/>
      <c r="L2378" s="43"/>
      <c r="M2378" s="40" t="s">
        <v>2303</v>
      </c>
      <c r="N2378" s="47"/>
      <c r="O2378" s="47"/>
      <c r="P2378" s="47"/>
      <c r="Q2378" s="40"/>
      <c r="R2378" s="40"/>
      <c r="S2378" s="48"/>
      <c r="T2378" s="48"/>
      <c r="U2378" s="31" t="str">
        <f t="shared" ca="1" si="388"/>
        <v>1027</v>
      </c>
      <c r="V2378" s="45" t="str">
        <f t="shared" si="377"/>
        <v>高齢者の生活高齢者の“社会的な関係”と健康</v>
      </c>
      <c r="W2378" s="51"/>
      <c r="X2378" s="88">
        <v>2368</v>
      </c>
      <c r="Y2378" s="65"/>
      <c r="Z2378" s="46"/>
    </row>
    <row r="2379" spans="1:26" ht="13.5" hidden="1" customHeight="1">
      <c r="A2379" s="29" t="str">
        <f t="shared" ca="1" si="384"/>
        <v>63</v>
      </c>
      <c r="B2379" s="32">
        <f t="shared" ca="1" si="385"/>
        <v>1991</v>
      </c>
      <c r="C2379" s="32">
        <f t="shared" ca="1" si="386"/>
        <v>10</v>
      </c>
      <c r="D2379" s="28">
        <v>4</v>
      </c>
      <c r="E2379" s="32">
        <f t="shared" ca="1" si="387"/>
        <v>1030</v>
      </c>
      <c r="F2379" s="40" t="s">
        <v>656</v>
      </c>
      <c r="G2379" s="40" t="s">
        <v>657</v>
      </c>
      <c r="H2379" s="43" t="s">
        <v>7194</v>
      </c>
      <c r="I2379" s="115" t="str">
        <f t="shared" ca="1" si="376"/>
        <v>.</v>
      </c>
      <c r="J2379" s="40" t="s">
        <v>7205</v>
      </c>
      <c r="K2379" s="40"/>
      <c r="L2379" s="43"/>
      <c r="M2379" s="40" t="s">
        <v>2303</v>
      </c>
      <c r="N2379" s="47"/>
      <c r="O2379" s="47"/>
      <c r="P2379" s="47"/>
      <c r="Q2379" s="40"/>
      <c r="R2379" s="40"/>
      <c r="S2379" s="48"/>
      <c r="T2379" s="48"/>
      <c r="U2379" s="31" t="str">
        <f t="shared" ca="1" si="388"/>
        <v>1027</v>
      </c>
      <c r="V2379" s="45" t="str">
        <f t="shared" si="377"/>
        <v>高齢者の生活高齢化社会と家庭生活</v>
      </c>
      <c r="W2379" s="51"/>
      <c r="X2379" s="88">
        <v>2369</v>
      </c>
      <c r="Y2379" s="65"/>
      <c r="Z2379" s="46"/>
    </row>
    <row r="2380" spans="1:26" ht="13.5" hidden="1" customHeight="1">
      <c r="A2380" s="29" t="str">
        <f t="shared" ca="1" si="384"/>
        <v>63</v>
      </c>
      <c r="B2380" s="32">
        <f t="shared" ca="1" si="385"/>
        <v>1991</v>
      </c>
      <c r="C2380" s="32">
        <f t="shared" ca="1" si="386"/>
        <v>10</v>
      </c>
      <c r="D2380" s="28">
        <v>6</v>
      </c>
      <c r="E2380" s="32">
        <f t="shared" ca="1" si="387"/>
        <v>1032</v>
      </c>
      <c r="F2380" s="40" t="s">
        <v>658</v>
      </c>
      <c r="G2380" s="40" t="s">
        <v>659</v>
      </c>
      <c r="H2380" s="43" t="s">
        <v>7195</v>
      </c>
      <c r="I2380" s="115" t="str">
        <f t="shared" ref="I2380:I2443" ca="1" si="390">IF(OR($S$1,IF($N$2,OFFSET($O$2,0,ISERROR(FIND($F$2,OFFSET($G2380,0,$T$2)))+$S$2),0)+IF($N$3,OFFSET($O$3,0,ISERROR(FIND($F$3,OFFSET($G2380,0,$T$3)))+$S$3),0)+IF($N$4,OFFSET($O$4,0,ISERROR(FIND($F$4,OFFSET($G2380,0,$T$4)))+$S$4),0)+IF($N$5,OFFSET($O$5,0,ISERROR(FIND($F$5,OFFSET($G2380,0,$T$5)))+$S$5),0)+IF($N$6,OFFSET($O$6,0,ISERROR(FIND($F$6,OFFSET($G2380,0,$T$6)))+$S$6),0)+IF($N$7,OFFSET($O$7,0,ISERROR(FIND($F$7,OFFSET($G2380,0,$T$7)))+$S$7),0)+IF($N$8,OFFSET($O$8,0,ISERROR(FIND($F$8,OFFSET($G2380,0,$T$8)))+$S$8),0)&gt;$Y$1),$W$28,$W$29)</f>
        <v>.</v>
      </c>
      <c r="J2380" s="40" t="s">
        <v>7205</v>
      </c>
      <c r="K2380" s="40" t="s">
        <v>678</v>
      </c>
      <c r="L2380" s="43" t="s">
        <v>2008</v>
      </c>
      <c r="M2380" s="40" t="s">
        <v>7635</v>
      </c>
      <c r="N2380" s="47"/>
      <c r="O2380" s="47"/>
      <c r="P2380" s="47"/>
      <c r="Q2380" s="40"/>
      <c r="R2380" s="40"/>
      <c r="S2380" s="48"/>
      <c r="T2380" s="48"/>
      <c r="U2380" s="31" t="str">
        <f t="shared" ca="1" si="388"/>
        <v>1027</v>
      </c>
      <c r="V2380" s="45" t="str">
        <f t="shared" si="377"/>
        <v>国際アジア東北タイ研究結果</v>
      </c>
      <c r="W2380" s="51"/>
      <c r="X2380" s="88">
        <v>2370</v>
      </c>
      <c r="Y2380" s="65"/>
      <c r="Z2380" s="46"/>
    </row>
    <row r="2381" spans="1:26" ht="13.5" hidden="1" customHeight="1">
      <c r="A2381" s="29" t="str">
        <f t="shared" ca="1" si="384"/>
        <v>63</v>
      </c>
      <c r="B2381" s="32">
        <f t="shared" ca="1" si="385"/>
        <v>1991</v>
      </c>
      <c r="C2381" s="32">
        <f t="shared" ca="1" si="386"/>
        <v>10</v>
      </c>
      <c r="D2381" s="28">
        <v>8</v>
      </c>
      <c r="E2381" s="32">
        <f t="shared" ca="1" si="387"/>
        <v>1034</v>
      </c>
      <c r="F2381" s="40" t="s">
        <v>660</v>
      </c>
      <c r="G2381" s="40" t="s">
        <v>661</v>
      </c>
      <c r="H2381" s="43" t="s">
        <v>7196</v>
      </c>
      <c r="I2381" s="115" t="str">
        <f t="shared" ca="1" si="390"/>
        <v>.</v>
      </c>
      <c r="J2381" s="40" t="s">
        <v>7205</v>
      </c>
      <c r="K2381" s="40" t="s">
        <v>678</v>
      </c>
      <c r="L2381" s="43" t="s">
        <v>2008</v>
      </c>
      <c r="M2381" s="40" t="s">
        <v>7635</v>
      </c>
      <c r="N2381" s="47"/>
      <c r="O2381" s="47"/>
      <c r="P2381" s="47"/>
      <c r="Q2381" s="40"/>
      <c r="R2381" s="40"/>
      <c r="S2381" s="48"/>
      <c r="T2381" s="48"/>
      <c r="U2381" s="31" t="str">
        <f t="shared" ca="1" si="388"/>
        <v>1027</v>
      </c>
      <c r="V2381" s="45" t="str">
        <f t="shared" si="377"/>
        <v>国際アジア疲れないシートを目指して　中国ツボ医学を取り入れたシート開発のアプローチ</v>
      </c>
      <c r="W2381" s="51"/>
      <c r="X2381" s="88">
        <v>2371</v>
      </c>
      <c r="Y2381" s="65"/>
      <c r="Z2381" s="46"/>
    </row>
    <row r="2382" spans="1:26" ht="13.5" hidden="1" customHeight="1">
      <c r="A2382" s="29" t="str">
        <f t="shared" ca="1" si="384"/>
        <v>63</v>
      </c>
      <c r="B2382" s="32">
        <f t="shared" ca="1" si="385"/>
        <v>1991</v>
      </c>
      <c r="C2382" s="32">
        <f t="shared" ca="1" si="386"/>
        <v>10</v>
      </c>
      <c r="D2382" s="28">
        <v>9</v>
      </c>
      <c r="E2382" s="32">
        <f t="shared" ca="1" si="387"/>
        <v>1035</v>
      </c>
      <c r="F2382" s="28" t="str">
        <f>IF(RIGHT(L2382,1)=$W$24,"",M2382&amp;$W$25)&amp;J2382&amp;$W$22&amp;K2382&amp;IF(AND(LEN(N2382)&gt;0,LEN(N2382)&lt;4)," 第"&amp;N2382&amp;$W$21,N2382)&amp;$W$23&amp;O2382&amp;"/"&amp;P2382&amp;IF(RIGHT(L2382,1)=$W$24,"/"&amp;Q2382,"")&amp;"、"&amp;S2382&amp;"、"&amp;R2382&amp;IF(LEN(H2382)&gt;0,$W$27&amp;H2382,"")&amp;IF(RIGHT(L2382,1)=$W$24,"",$W$26)</f>
        <v>大会．全 第26回　1991/6/15-16、お茶の水女子大、東京都</v>
      </c>
      <c r="G2382" s="40" t="s">
        <v>663</v>
      </c>
      <c r="H2382" s="41" t="s">
        <v>2820</v>
      </c>
      <c r="I2382" s="115" t="str">
        <f t="shared" ca="1" si="390"/>
        <v>.</v>
      </c>
      <c r="J2382" s="40" t="s">
        <v>252</v>
      </c>
      <c r="K2382" s="40" t="s">
        <v>1194</v>
      </c>
      <c r="L2382" s="40" t="s">
        <v>6942</v>
      </c>
      <c r="M2382" s="40" t="s">
        <v>2742</v>
      </c>
      <c r="N2382" s="47">
        <v>26</v>
      </c>
      <c r="O2382" s="47">
        <v>1991</v>
      </c>
      <c r="P2382" s="47">
        <v>6</v>
      </c>
      <c r="Q2382" s="40" t="s">
        <v>697</v>
      </c>
      <c r="R2382" s="40" t="s">
        <v>804</v>
      </c>
      <c r="S2382" s="48" t="s">
        <v>620</v>
      </c>
      <c r="T2382" s="48"/>
      <c r="U2382" s="31" t="str">
        <f t="shared" ca="1" si="388"/>
        <v>1027</v>
      </c>
      <c r="V2382" s="45" t="str">
        <f t="shared" si="377"/>
        <v>大会．全 第26回　1991/6/15-16、お茶の水女子大、東京都</v>
      </c>
      <c r="W2382" s="51"/>
      <c r="X2382" s="88">
        <v>2372</v>
      </c>
      <c r="Y2382" s="65"/>
      <c r="Z2382" s="46"/>
    </row>
    <row r="2383" spans="1:26" ht="13.5" hidden="1" customHeight="1">
      <c r="A2383" s="29" t="str">
        <f t="shared" ca="1" si="384"/>
        <v>63</v>
      </c>
      <c r="B2383" s="32">
        <f t="shared" ca="1" si="385"/>
        <v>1991</v>
      </c>
      <c r="C2383" s="32">
        <f t="shared" ca="1" si="386"/>
        <v>10</v>
      </c>
      <c r="D2383" s="28">
        <v>12</v>
      </c>
      <c r="E2383" s="32">
        <f t="shared" ca="1" si="387"/>
        <v>1038</v>
      </c>
      <c r="F2383" s="28" t="str">
        <f>M2383&amp;"（"&amp;J2383&amp;$W$19&amp;K2383&amp;IF(LEN(N2383)&gt;0," 第"&amp;N2383&amp;$W$21,"")&amp;" "&amp;O2383&amp;"/"&amp;P2383&amp;$W$20&amp;S2383&amp;IF(LEN(H2383)&gt;0,$W$19&amp;H2383,"")&amp;"）"</f>
        <v>抄録（大会/全 第26回 1991/6、お茶の水女子大）</v>
      </c>
      <c r="G2383" s="40" t="s">
        <v>662</v>
      </c>
      <c r="H2383" s="43"/>
      <c r="I2383" s="115" t="str">
        <f t="shared" ca="1" si="390"/>
        <v>.</v>
      </c>
      <c r="J2383" s="40" t="s">
        <v>252</v>
      </c>
      <c r="K2383" s="40" t="s">
        <v>1194</v>
      </c>
      <c r="L2383" s="40" t="s">
        <v>6939</v>
      </c>
      <c r="M2383" s="40" t="s">
        <v>1486</v>
      </c>
      <c r="N2383" s="47">
        <v>26</v>
      </c>
      <c r="O2383" s="47">
        <v>1991</v>
      </c>
      <c r="P2383" s="47">
        <v>6</v>
      </c>
      <c r="Q2383" s="40" t="s">
        <v>697</v>
      </c>
      <c r="R2383" s="40" t="s">
        <v>804</v>
      </c>
      <c r="S2383" s="48" t="s">
        <v>620</v>
      </c>
      <c r="T2383" s="48"/>
      <c r="U2383" s="31" t="str">
        <f t="shared" ca="1" si="388"/>
        <v>1027</v>
      </c>
      <c r="V2383" s="45" t="str">
        <f t="shared" si="377"/>
        <v>抄録（大会/全 第26回 1991/6、お茶の水女子大）</v>
      </c>
      <c r="W2383" s="51"/>
      <c r="X2383" s="88">
        <v>2373</v>
      </c>
      <c r="Y2383" s="65"/>
      <c r="Z2383" s="46"/>
    </row>
    <row r="2384" spans="1:26" s="12" customFormat="1" ht="13.5" hidden="1" customHeight="1">
      <c r="A2384" s="18">
        <v>63</v>
      </c>
      <c r="B2384" s="15">
        <v>1991</v>
      </c>
      <c r="C2384" s="15">
        <v>10</v>
      </c>
      <c r="D2384" s="18">
        <v>9</v>
      </c>
      <c r="E2384" s="15">
        <v>1035</v>
      </c>
      <c r="F2384" s="17" t="s">
        <v>664</v>
      </c>
      <c r="G2384" s="16" t="s">
        <v>6979</v>
      </c>
      <c r="H2384" s="17"/>
      <c r="I2384" s="115" t="str">
        <f t="shared" ca="1" si="390"/>
        <v>.</v>
      </c>
      <c r="J2384" s="21" t="s">
        <v>2917</v>
      </c>
      <c r="K2384" s="16" t="s">
        <v>1194</v>
      </c>
      <c r="L2384" s="16" t="s">
        <v>7004</v>
      </c>
      <c r="M2384" s="16" t="s">
        <v>1302</v>
      </c>
      <c r="N2384" s="15">
        <v>26</v>
      </c>
      <c r="O2384" s="15">
        <v>1991</v>
      </c>
      <c r="P2384" s="15">
        <v>6</v>
      </c>
      <c r="Q2384" s="16" t="s">
        <v>697</v>
      </c>
      <c r="R2384" s="18" t="s">
        <v>804</v>
      </c>
      <c r="S2384" s="54" t="s">
        <v>620</v>
      </c>
      <c r="T2384" s="54"/>
      <c r="U2384" s="69">
        <v>1027</v>
      </c>
      <c r="V2384" s="45" t="str">
        <f t="shared" ref="V2384:V2445" si="391">$H2384&amp;$F2384</f>
        <v>美の働態学</v>
      </c>
      <c r="W2384" s="70"/>
      <c r="X2384" s="88">
        <v>2374</v>
      </c>
      <c r="Y2384" s="66"/>
      <c r="Z2384" s="16"/>
    </row>
    <row r="2385" spans="1:26" s="12" customFormat="1" ht="13.5" hidden="1" customHeight="1">
      <c r="A2385" s="18">
        <v>63</v>
      </c>
      <c r="B2385" s="15">
        <v>1991</v>
      </c>
      <c r="C2385" s="15">
        <v>10</v>
      </c>
      <c r="D2385" s="18">
        <v>9</v>
      </c>
      <c r="E2385" s="15">
        <v>1035</v>
      </c>
      <c r="F2385" s="19" t="s">
        <v>665</v>
      </c>
      <c r="G2385" s="16" t="s">
        <v>4690</v>
      </c>
      <c r="H2385" s="17" t="s">
        <v>664</v>
      </c>
      <c r="I2385" s="115" t="str">
        <f t="shared" ca="1" si="390"/>
        <v>.</v>
      </c>
      <c r="J2385" s="21" t="s">
        <v>2917</v>
      </c>
      <c r="K2385" s="16" t="s">
        <v>1194</v>
      </c>
      <c r="L2385" s="16" t="s">
        <v>2918</v>
      </c>
      <c r="M2385" s="16" t="s">
        <v>183</v>
      </c>
      <c r="N2385" s="15">
        <v>26</v>
      </c>
      <c r="O2385" s="15">
        <v>1991</v>
      </c>
      <c r="P2385" s="15">
        <v>6</v>
      </c>
      <c r="Q2385" s="16" t="s">
        <v>697</v>
      </c>
      <c r="R2385" s="18" t="s">
        <v>804</v>
      </c>
      <c r="S2385" s="54" t="s">
        <v>620</v>
      </c>
      <c r="T2385" s="54"/>
      <c r="U2385" s="69">
        <v>1027</v>
      </c>
      <c r="V2385" s="45" t="str">
        <f t="shared" si="391"/>
        <v>美の働態学感性的伝達の構造</v>
      </c>
      <c r="W2385" s="70"/>
      <c r="X2385" s="88">
        <v>2375</v>
      </c>
      <c r="Y2385" s="66"/>
      <c r="Z2385" s="16"/>
    </row>
    <row r="2386" spans="1:26" s="12" customFormat="1" ht="13.5" hidden="1" customHeight="1">
      <c r="A2386" s="18">
        <v>63</v>
      </c>
      <c r="B2386" s="15">
        <v>1991</v>
      </c>
      <c r="C2386" s="15">
        <v>10</v>
      </c>
      <c r="D2386" s="18">
        <v>9</v>
      </c>
      <c r="E2386" s="15">
        <v>1035</v>
      </c>
      <c r="F2386" s="19" t="s">
        <v>666</v>
      </c>
      <c r="G2386" s="16" t="s">
        <v>4691</v>
      </c>
      <c r="H2386" s="17" t="s">
        <v>664</v>
      </c>
      <c r="I2386" s="115" t="str">
        <f t="shared" ca="1" si="390"/>
        <v>.</v>
      </c>
      <c r="J2386" s="21" t="s">
        <v>2917</v>
      </c>
      <c r="K2386" s="16" t="s">
        <v>1194</v>
      </c>
      <c r="L2386" s="16" t="s">
        <v>2918</v>
      </c>
      <c r="M2386" s="16" t="s">
        <v>183</v>
      </c>
      <c r="N2386" s="15">
        <v>26</v>
      </c>
      <c r="O2386" s="15">
        <v>1991</v>
      </c>
      <c r="P2386" s="15">
        <v>6</v>
      </c>
      <c r="Q2386" s="16" t="s">
        <v>697</v>
      </c>
      <c r="R2386" s="18" t="s">
        <v>804</v>
      </c>
      <c r="S2386" s="54" t="s">
        <v>620</v>
      </c>
      <c r="T2386" s="54"/>
      <c r="U2386" s="69">
        <v>1027</v>
      </c>
      <c r="V2386" s="45" t="str">
        <f t="shared" si="391"/>
        <v>美の働態学都市の美しさ</v>
      </c>
      <c r="W2386" s="70"/>
      <c r="X2386" s="88">
        <v>2376</v>
      </c>
      <c r="Y2386" s="66"/>
      <c r="Z2386" s="16"/>
    </row>
    <row r="2387" spans="1:26" s="12" customFormat="1" ht="13.5" hidden="1" customHeight="1">
      <c r="A2387" s="18">
        <v>63</v>
      </c>
      <c r="B2387" s="15">
        <v>1991</v>
      </c>
      <c r="C2387" s="15">
        <v>10</v>
      </c>
      <c r="D2387" s="18">
        <v>9</v>
      </c>
      <c r="E2387" s="15">
        <v>1035</v>
      </c>
      <c r="F2387" s="19" t="s">
        <v>667</v>
      </c>
      <c r="G2387" s="16" t="s">
        <v>4692</v>
      </c>
      <c r="H2387" s="17" t="s">
        <v>664</v>
      </c>
      <c r="I2387" s="115" t="str">
        <f t="shared" ca="1" si="390"/>
        <v>.</v>
      </c>
      <c r="J2387" s="21" t="s">
        <v>2917</v>
      </c>
      <c r="K2387" s="16" t="s">
        <v>1194</v>
      </c>
      <c r="L2387" s="16" t="s">
        <v>2918</v>
      </c>
      <c r="M2387" s="16" t="s">
        <v>183</v>
      </c>
      <c r="N2387" s="15">
        <v>26</v>
      </c>
      <c r="O2387" s="15">
        <v>1991</v>
      </c>
      <c r="P2387" s="15">
        <v>6</v>
      </c>
      <c r="Q2387" s="16" t="s">
        <v>697</v>
      </c>
      <c r="R2387" s="18" t="s">
        <v>804</v>
      </c>
      <c r="S2387" s="54" t="s">
        <v>620</v>
      </c>
      <c r="T2387" s="54"/>
      <c r="U2387" s="69">
        <v>1027</v>
      </c>
      <c r="V2387" s="45" t="str">
        <f t="shared" si="391"/>
        <v>美の働態学もてる顔はどう変わってきたか</v>
      </c>
      <c r="W2387" s="70"/>
      <c r="X2387" s="88">
        <v>2377</v>
      </c>
      <c r="Y2387" s="66"/>
      <c r="Z2387" s="16"/>
    </row>
    <row r="2388" spans="1:26" s="12" customFormat="1" ht="13.5" hidden="1" customHeight="1">
      <c r="A2388" s="18">
        <v>63</v>
      </c>
      <c r="B2388" s="15">
        <v>1991</v>
      </c>
      <c r="C2388" s="15">
        <v>10</v>
      </c>
      <c r="D2388" s="18">
        <v>9</v>
      </c>
      <c r="E2388" s="15">
        <v>1035</v>
      </c>
      <c r="F2388" s="19" t="s">
        <v>668</v>
      </c>
      <c r="G2388" s="16" t="s">
        <v>4693</v>
      </c>
      <c r="H2388" s="17" t="s">
        <v>664</v>
      </c>
      <c r="I2388" s="115" t="str">
        <f t="shared" ca="1" si="390"/>
        <v>.</v>
      </c>
      <c r="J2388" s="21" t="s">
        <v>2917</v>
      </c>
      <c r="K2388" s="16" t="s">
        <v>1194</v>
      </c>
      <c r="L2388" s="16" t="s">
        <v>2918</v>
      </c>
      <c r="M2388" s="16" t="s">
        <v>183</v>
      </c>
      <c r="N2388" s="15">
        <v>26</v>
      </c>
      <c r="O2388" s="15">
        <v>1991</v>
      </c>
      <c r="P2388" s="15">
        <v>6</v>
      </c>
      <c r="Q2388" s="16" t="s">
        <v>697</v>
      </c>
      <c r="R2388" s="18" t="s">
        <v>804</v>
      </c>
      <c r="S2388" s="54" t="s">
        <v>620</v>
      </c>
      <c r="T2388" s="54"/>
      <c r="U2388" s="69">
        <v>1027</v>
      </c>
      <c r="V2388" s="45" t="str">
        <f t="shared" si="391"/>
        <v>美の働態学雄はなぜ美しいか</v>
      </c>
      <c r="W2388" s="70"/>
      <c r="X2388" s="88">
        <v>2378</v>
      </c>
      <c r="Y2388" s="66"/>
      <c r="Z2388" s="16"/>
    </row>
    <row r="2389" spans="1:26" s="13" customFormat="1" ht="13.5" hidden="1" customHeight="1">
      <c r="A2389" s="18">
        <v>63</v>
      </c>
      <c r="B2389" s="15">
        <v>1991</v>
      </c>
      <c r="C2389" s="15">
        <v>10</v>
      </c>
      <c r="D2389" s="18">
        <v>12</v>
      </c>
      <c r="E2389" s="15">
        <v>1038</v>
      </c>
      <c r="F2389" s="19" t="s">
        <v>4695</v>
      </c>
      <c r="G2389" s="16" t="s">
        <v>4696</v>
      </c>
      <c r="H2389" s="17"/>
      <c r="I2389" s="115" t="str">
        <f t="shared" ca="1" si="390"/>
        <v>.</v>
      </c>
      <c r="J2389" s="16" t="s">
        <v>2856</v>
      </c>
      <c r="K2389" s="16" t="s">
        <v>1194</v>
      </c>
      <c r="L2389" s="16" t="s">
        <v>2857</v>
      </c>
      <c r="M2389" s="16" t="s">
        <v>183</v>
      </c>
      <c r="N2389" s="15">
        <v>26</v>
      </c>
      <c r="O2389" s="15">
        <v>1991</v>
      </c>
      <c r="P2389" s="15">
        <v>6</v>
      </c>
      <c r="Q2389" s="16" t="s">
        <v>697</v>
      </c>
      <c r="R2389" s="18" t="s">
        <v>804</v>
      </c>
      <c r="S2389" s="54" t="s">
        <v>620</v>
      </c>
      <c r="T2389" s="54"/>
      <c r="U2389" s="69">
        <v>1027</v>
      </c>
      <c r="V2389" s="45" t="str">
        <f t="shared" si="391"/>
        <v>高齢者の健康の規定要因−主に家族関係を中心にして−</v>
      </c>
      <c r="W2389" s="70"/>
      <c r="X2389" s="88">
        <v>2379</v>
      </c>
      <c r="Y2389" s="66"/>
      <c r="Z2389" s="16"/>
    </row>
    <row r="2390" spans="1:26" s="13" customFormat="1" ht="13.5" hidden="1" customHeight="1">
      <c r="A2390" s="18">
        <v>63</v>
      </c>
      <c r="B2390" s="15">
        <v>1991</v>
      </c>
      <c r="C2390" s="15">
        <v>10</v>
      </c>
      <c r="D2390" s="18">
        <v>12</v>
      </c>
      <c r="E2390" s="15">
        <v>1038</v>
      </c>
      <c r="F2390" s="19" t="s">
        <v>4697</v>
      </c>
      <c r="G2390" s="16" t="s">
        <v>4698</v>
      </c>
      <c r="H2390" s="17"/>
      <c r="I2390" s="115" t="str">
        <f t="shared" ca="1" si="390"/>
        <v>.</v>
      </c>
      <c r="J2390" s="16" t="s">
        <v>2856</v>
      </c>
      <c r="K2390" s="16" t="s">
        <v>1194</v>
      </c>
      <c r="L2390" s="16" t="s">
        <v>2857</v>
      </c>
      <c r="M2390" s="16" t="s">
        <v>183</v>
      </c>
      <c r="N2390" s="15">
        <v>26</v>
      </c>
      <c r="O2390" s="15">
        <v>1991</v>
      </c>
      <c r="P2390" s="15">
        <v>6</v>
      </c>
      <c r="Q2390" s="16" t="s">
        <v>697</v>
      </c>
      <c r="R2390" s="18" t="s">
        <v>804</v>
      </c>
      <c r="S2390" s="54" t="s">
        <v>620</v>
      </c>
      <c r="T2390" s="54"/>
      <c r="U2390" s="69">
        <v>1027</v>
      </c>
      <c r="V2390" s="45" t="str">
        <f t="shared" si="391"/>
        <v>病院勤務者の疲労感と健康度に関する調査</v>
      </c>
      <c r="W2390" s="70"/>
      <c r="X2390" s="88">
        <v>2380</v>
      </c>
      <c r="Y2390" s="66"/>
      <c r="Z2390" s="16"/>
    </row>
    <row r="2391" spans="1:26" s="13" customFormat="1" ht="13.5" hidden="1" customHeight="1">
      <c r="A2391" s="18">
        <v>63</v>
      </c>
      <c r="B2391" s="15">
        <v>1991</v>
      </c>
      <c r="C2391" s="15">
        <v>10</v>
      </c>
      <c r="D2391" s="18">
        <v>13</v>
      </c>
      <c r="E2391" s="15">
        <v>1039</v>
      </c>
      <c r="F2391" s="19" t="s">
        <v>4699</v>
      </c>
      <c r="G2391" s="16" t="s">
        <v>4700</v>
      </c>
      <c r="H2391" s="17"/>
      <c r="I2391" s="115" t="str">
        <f t="shared" ca="1" si="390"/>
        <v>.</v>
      </c>
      <c r="J2391" s="16" t="s">
        <v>2856</v>
      </c>
      <c r="K2391" s="16" t="s">
        <v>1194</v>
      </c>
      <c r="L2391" s="16" t="s">
        <v>2857</v>
      </c>
      <c r="M2391" s="16" t="s">
        <v>183</v>
      </c>
      <c r="N2391" s="15">
        <v>26</v>
      </c>
      <c r="O2391" s="15">
        <v>1991</v>
      </c>
      <c r="P2391" s="15">
        <v>6</v>
      </c>
      <c r="Q2391" s="16" t="s">
        <v>697</v>
      </c>
      <c r="R2391" s="18" t="s">
        <v>804</v>
      </c>
      <c r="S2391" s="54" t="s">
        <v>620</v>
      </c>
      <c r="T2391" s="54"/>
      <c r="U2391" s="69">
        <v>1027</v>
      </c>
      <c r="V2391" s="45" t="str">
        <f t="shared" si="391"/>
        <v>タイのオートバイ工場における夜勤調査</v>
      </c>
      <c r="W2391" s="70"/>
      <c r="X2391" s="88">
        <v>2381</v>
      </c>
      <c r="Y2391" s="66"/>
      <c r="Z2391" s="16"/>
    </row>
    <row r="2392" spans="1:26" s="13" customFormat="1" ht="13.5" hidden="1" customHeight="1">
      <c r="A2392" s="18">
        <v>63</v>
      </c>
      <c r="B2392" s="15">
        <v>1991</v>
      </c>
      <c r="C2392" s="15">
        <v>10</v>
      </c>
      <c r="D2392" s="18">
        <v>13</v>
      </c>
      <c r="E2392" s="15">
        <v>1039</v>
      </c>
      <c r="F2392" s="19" t="s">
        <v>4701</v>
      </c>
      <c r="G2392" s="16" t="s">
        <v>4702</v>
      </c>
      <c r="H2392" s="17"/>
      <c r="I2392" s="115" t="str">
        <f t="shared" ca="1" si="390"/>
        <v>.</v>
      </c>
      <c r="J2392" s="16" t="s">
        <v>2856</v>
      </c>
      <c r="K2392" s="16" t="s">
        <v>1194</v>
      </c>
      <c r="L2392" s="16" t="s">
        <v>2857</v>
      </c>
      <c r="M2392" s="16" t="s">
        <v>183</v>
      </c>
      <c r="N2392" s="15">
        <v>26</v>
      </c>
      <c r="O2392" s="15">
        <v>1991</v>
      </c>
      <c r="P2392" s="15">
        <v>6</v>
      </c>
      <c r="Q2392" s="16" t="s">
        <v>697</v>
      </c>
      <c r="R2392" s="18" t="s">
        <v>804</v>
      </c>
      <c r="S2392" s="54" t="s">
        <v>620</v>
      </c>
      <c r="T2392" s="54"/>
      <c r="U2392" s="69">
        <v>1027</v>
      </c>
      <c r="V2392" s="45" t="str">
        <f t="shared" si="391"/>
        <v>ナップ研究の動向と今後の展望</v>
      </c>
      <c r="W2392" s="70"/>
      <c r="X2392" s="88">
        <v>2382</v>
      </c>
      <c r="Y2392" s="66"/>
      <c r="Z2392" s="16"/>
    </row>
    <row r="2393" spans="1:26" s="13" customFormat="1" ht="13.5" hidden="1" customHeight="1">
      <c r="A2393" s="18">
        <v>63</v>
      </c>
      <c r="B2393" s="15">
        <v>1991</v>
      </c>
      <c r="C2393" s="15">
        <v>10</v>
      </c>
      <c r="D2393" s="18">
        <v>14</v>
      </c>
      <c r="E2393" s="15">
        <v>1040</v>
      </c>
      <c r="F2393" s="19" t="s">
        <v>4703</v>
      </c>
      <c r="G2393" s="16" t="s">
        <v>4704</v>
      </c>
      <c r="H2393" s="17"/>
      <c r="I2393" s="115" t="str">
        <f t="shared" ca="1" si="390"/>
        <v>.</v>
      </c>
      <c r="J2393" s="16" t="s">
        <v>2856</v>
      </c>
      <c r="K2393" s="16" t="s">
        <v>1194</v>
      </c>
      <c r="L2393" s="16" t="s">
        <v>2857</v>
      </c>
      <c r="M2393" s="16" t="s">
        <v>183</v>
      </c>
      <c r="N2393" s="15">
        <v>26</v>
      </c>
      <c r="O2393" s="15">
        <v>1991</v>
      </c>
      <c r="P2393" s="15">
        <v>6</v>
      </c>
      <c r="Q2393" s="16" t="s">
        <v>697</v>
      </c>
      <c r="R2393" s="18" t="s">
        <v>804</v>
      </c>
      <c r="S2393" s="54" t="s">
        <v>620</v>
      </c>
      <c r="T2393" s="54"/>
      <c r="U2393" s="69">
        <v>1027</v>
      </c>
      <c r="V2393" s="45" t="str">
        <f t="shared" si="391"/>
        <v>操作機能のカラーイメージステレオタイプ（2）</v>
      </c>
      <c r="W2393" s="70"/>
      <c r="X2393" s="88">
        <v>2383</v>
      </c>
      <c r="Y2393" s="66"/>
      <c r="Z2393" s="16"/>
    </row>
    <row r="2394" spans="1:26" s="13" customFormat="1" ht="13.5" hidden="1" customHeight="1">
      <c r="A2394" s="18">
        <v>63</v>
      </c>
      <c r="B2394" s="15">
        <v>1991</v>
      </c>
      <c r="C2394" s="15">
        <v>10</v>
      </c>
      <c r="D2394" s="18">
        <v>14</v>
      </c>
      <c r="E2394" s="15">
        <v>1040</v>
      </c>
      <c r="F2394" s="19" t="s">
        <v>4705</v>
      </c>
      <c r="G2394" s="16" t="s">
        <v>4706</v>
      </c>
      <c r="H2394" s="17"/>
      <c r="I2394" s="115" t="str">
        <f t="shared" ca="1" si="390"/>
        <v>.</v>
      </c>
      <c r="J2394" s="16" t="s">
        <v>2856</v>
      </c>
      <c r="K2394" s="16" t="s">
        <v>1194</v>
      </c>
      <c r="L2394" s="16" t="s">
        <v>2857</v>
      </c>
      <c r="M2394" s="16" t="s">
        <v>183</v>
      </c>
      <c r="N2394" s="15">
        <v>26</v>
      </c>
      <c r="O2394" s="15">
        <v>1991</v>
      </c>
      <c r="P2394" s="15">
        <v>6</v>
      </c>
      <c r="Q2394" s="16" t="s">
        <v>697</v>
      </c>
      <c r="R2394" s="18" t="s">
        <v>804</v>
      </c>
      <c r="S2394" s="54" t="s">
        <v>620</v>
      </c>
      <c r="T2394" s="54"/>
      <c r="U2394" s="69">
        <v>1027</v>
      </c>
      <c r="V2394" s="45" t="str">
        <f t="shared" si="391"/>
        <v>高齢者専用住宅のデザイン上の問題点について</v>
      </c>
      <c r="W2394" s="70"/>
      <c r="X2394" s="88">
        <v>2384</v>
      </c>
      <c r="Y2394" s="66"/>
      <c r="Z2394" s="16"/>
    </row>
    <row r="2395" spans="1:26" s="13" customFormat="1" ht="13.5" hidden="1" customHeight="1">
      <c r="A2395" s="18">
        <v>63</v>
      </c>
      <c r="B2395" s="15">
        <v>1991</v>
      </c>
      <c r="C2395" s="15">
        <v>10</v>
      </c>
      <c r="D2395" s="18">
        <v>14</v>
      </c>
      <c r="E2395" s="15">
        <v>1040</v>
      </c>
      <c r="F2395" s="19" t="s">
        <v>4707</v>
      </c>
      <c r="G2395" s="16" t="s">
        <v>4708</v>
      </c>
      <c r="H2395" s="17"/>
      <c r="I2395" s="115" t="str">
        <f t="shared" ca="1" si="390"/>
        <v>.</v>
      </c>
      <c r="J2395" s="16" t="s">
        <v>2856</v>
      </c>
      <c r="K2395" s="16" t="s">
        <v>1194</v>
      </c>
      <c r="L2395" s="16" t="s">
        <v>2857</v>
      </c>
      <c r="M2395" s="16" t="s">
        <v>183</v>
      </c>
      <c r="N2395" s="15">
        <v>26</v>
      </c>
      <c r="O2395" s="15">
        <v>1991</v>
      </c>
      <c r="P2395" s="15">
        <v>6</v>
      </c>
      <c r="Q2395" s="16" t="s">
        <v>697</v>
      </c>
      <c r="R2395" s="18" t="s">
        <v>804</v>
      </c>
      <c r="S2395" s="54" t="s">
        <v>620</v>
      </c>
      <c r="T2395" s="54"/>
      <c r="U2395" s="69">
        <v>1027</v>
      </c>
      <c r="V2395" s="45" t="str">
        <f t="shared" si="391"/>
        <v>生産技能類型化に関する研究</v>
      </c>
      <c r="W2395" s="70"/>
      <c r="X2395" s="88">
        <v>2385</v>
      </c>
      <c r="Y2395" s="66"/>
      <c r="Z2395" s="16"/>
    </row>
    <row r="2396" spans="1:26" s="13" customFormat="1" ht="13.5" hidden="1" customHeight="1">
      <c r="A2396" s="18">
        <v>63</v>
      </c>
      <c r="B2396" s="15">
        <v>1991</v>
      </c>
      <c r="C2396" s="15">
        <v>10</v>
      </c>
      <c r="D2396" s="18">
        <v>15</v>
      </c>
      <c r="E2396" s="15">
        <v>1041</v>
      </c>
      <c r="F2396" s="19" t="s">
        <v>4709</v>
      </c>
      <c r="G2396" s="16" t="s">
        <v>4710</v>
      </c>
      <c r="H2396" s="17"/>
      <c r="I2396" s="115" t="str">
        <f t="shared" ca="1" si="390"/>
        <v>.</v>
      </c>
      <c r="J2396" s="16" t="s">
        <v>2856</v>
      </c>
      <c r="K2396" s="16" t="s">
        <v>1194</v>
      </c>
      <c r="L2396" s="16" t="s">
        <v>2857</v>
      </c>
      <c r="M2396" s="16" t="s">
        <v>183</v>
      </c>
      <c r="N2396" s="15">
        <v>26</v>
      </c>
      <c r="O2396" s="15">
        <v>1991</v>
      </c>
      <c r="P2396" s="15">
        <v>6</v>
      </c>
      <c r="Q2396" s="16" t="s">
        <v>697</v>
      </c>
      <c r="R2396" s="18" t="s">
        <v>804</v>
      </c>
      <c r="S2396" s="54" t="s">
        <v>620</v>
      </c>
      <c r="T2396" s="54"/>
      <c r="U2396" s="69">
        <v>1027</v>
      </c>
      <c r="V2396" s="45" t="str">
        <f t="shared" si="391"/>
        <v>咀嚼機能と歯の咬耗</v>
      </c>
      <c r="W2396" s="70"/>
      <c r="X2396" s="88">
        <v>2386</v>
      </c>
      <c r="Y2396" s="66"/>
      <c r="Z2396" s="16"/>
    </row>
    <row r="2397" spans="1:26" s="13" customFormat="1" ht="13.5" hidden="1" customHeight="1">
      <c r="A2397" s="18">
        <v>63</v>
      </c>
      <c r="B2397" s="15">
        <v>1991</v>
      </c>
      <c r="C2397" s="15">
        <v>10</v>
      </c>
      <c r="D2397" s="18">
        <v>15</v>
      </c>
      <c r="E2397" s="15">
        <v>1041</v>
      </c>
      <c r="F2397" s="19" t="s">
        <v>4711</v>
      </c>
      <c r="G2397" s="16" t="s">
        <v>4584</v>
      </c>
      <c r="H2397" s="17"/>
      <c r="I2397" s="115" t="str">
        <f t="shared" ca="1" si="390"/>
        <v>.</v>
      </c>
      <c r="J2397" s="16" t="s">
        <v>2856</v>
      </c>
      <c r="K2397" s="16" t="s">
        <v>1194</v>
      </c>
      <c r="L2397" s="16" t="s">
        <v>2857</v>
      </c>
      <c r="M2397" s="16" t="s">
        <v>183</v>
      </c>
      <c r="N2397" s="15">
        <v>26</v>
      </c>
      <c r="O2397" s="15">
        <v>1991</v>
      </c>
      <c r="P2397" s="15">
        <v>6</v>
      </c>
      <c r="Q2397" s="16" t="s">
        <v>697</v>
      </c>
      <c r="R2397" s="18" t="s">
        <v>804</v>
      </c>
      <c r="S2397" s="54" t="s">
        <v>620</v>
      </c>
      <c r="T2397" s="54"/>
      <c r="U2397" s="69">
        <v>1027</v>
      </c>
      <c r="V2397" s="45" t="str">
        <f t="shared" si="391"/>
        <v>足と履物に関する実態調査　III</v>
      </c>
      <c r="W2397" s="70"/>
      <c r="X2397" s="88">
        <v>2387</v>
      </c>
      <c r="Y2397" s="66"/>
      <c r="Z2397" s="16"/>
    </row>
    <row r="2398" spans="1:26" s="13" customFormat="1" ht="13.5" hidden="1" customHeight="1">
      <c r="A2398" s="18">
        <v>63</v>
      </c>
      <c r="B2398" s="15">
        <v>1991</v>
      </c>
      <c r="C2398" s="15">
        <v>10</v>
      </c>
      <c r="D2398" s="18">
        <v>16</v>
      </c>
      <c r="E2398" s="15">
        <v>1042</v>
      </c>
      <c r="F2398" s="19" t="s">
        <v>4712</v>
      </c>
      <c r="G2398" s="16" t="s">
        <v>4713</v>
      </c>
      <c r="H2398" s="17"/>
      <c r="I2398" s="115" t="str">
        <f t="shared" ca="1" si="390"/>
        <v>.</v>
      </c>
      <c r="J2398" s="16" t="s">
        <v>2856</v>
      </c>
      <c r="K2398" s="16" t="s">
        <v>1194</v>
      </c>
      <c r="L2398" s="16" t="s">
        <v>2857</v>
      </c>
      <c r="M2398" s="16" t="s">
        <v>183</v>
      </c>
      <c r="N2398" s="15">
        <v>26</v>
      </c>
      <c r="O2398" s="15">
        <v>1991</v>
      </c>
      <c r="P2398" s="15">
        <v>6</v>
      </c>
      <c r="Q2398" s="16" t="s">
        <v>697</v>
      </c>
      <c r="R2398" s="18" t="s">
        <v>804</v>
      </c>
      <c r="S2398" s="54" t="s">
        <v>620</v>
      </c>
      <c r="T2398" s="54"/>
      <c r="U2398" s="69">
        <v>1027</v>
      </c>
      <c r="V2398" s="45" t="str">
        <f t="shared" si="391"/>
        <v>女子学生の時間経過に伴う椅座姿勢の変化</v>
      </c>
      <c r="W2398" s="70"/>
      <c r="X2398" s="88">
        <v>2388</v>
      </c>
      <c r="Y2398" s="66"/>
      <c r="Z2398" s="16"/>
    </row>
    <row r="2399" spans="1:26" s="13" customFormat="1" ht="13.5" hidden="1" customHeight="1">
      <c r="A2399" s="18">
        <v>63</v>
      </c>
      <c r="B2399" s="15">
        <v>1991</v>
      </c>
      <c r="C2399" s="15">
        <v>10</v>
      </c>
      <c r="D2399" s="18">
        <v>16</v>
      </c>
      <c r="E2399" s="15">
        <v>1042</v>
      </c>
      <c r="F2399" s="19" t="s">
        <v>4714</v>
      </c>
      <c r="G2399" s="16" t="s">
        <v>4715</v>
      </c>
      <c r="H2399" s="17"/>
      <c r="I2399" s="115" t="str">
        <f t="shared" ca="1" si="390"/>
        <v>.</v>
      </c>
      <c r="J2399" s="16" t="s">
        <v>2856</v>
      </c>
      <c r="K2399" s="16" t="s">
        <v>1194</v>
      </c>
      <c r="L2399" s="16" t="s">
        <v>2857</v>
      </c>
      <c r="M2399" s="16" t="s">
        <v>183</v>
      </c>
      <c r="N2399" s="15">
        <v>26</v>
      </c>
      <c r="O2399" s="15">
        <v>1991</v>
      </c>
      <c r="P2399" s="15">
        <v>6</v>
      </c>
      <c r="Q2399" s="16" t="s">
        <v>697</v>
      </c>
      <c r="R2399" s="18" t="s">
        <v>804</v>
      </c>
      <c r="S2399" s="54" t="s">
        <v>620</v>
      </c>
      <c r="T2399" s="54"/>
      <c r="U2399" s="69">
        <v>1027</v>
      </c>
      <c r="V2399" s="45" t="str">
        <f t="shared" si="391"/>
        <v>投球動作における肩部筋群の筋電図解析</v>
      </c>
      <c r="W2399" s="70"/>
      <c r="X2399" s="88">
        <v>2389</v>
      </c>
      <c r="Y2399" s="66"/>
      <c r="Z2399" s="16"/>
    </row>
    <row r="2400" spans="1:26" s="13" customFormat="1" ht="13.5" hidden="1" customHeight="1">
      <c r="A2400" s="18">
        <v>63</v>
      </c>
      <c r="B2400" s="15">
        <v>1991</v>
      </c>
      <c r="C2400" s="15">
        <v>10</v>
      </c>
      <c r="D2400" s="18">
        <v>17</v>
      </c>
      <c r="E2400" s="15">
        <v>1043</v>
      </c>
      <c r="F2400" s="19" t="s">
        <v>4716</v>
      </c>
      <c r="G2400" s="16" t="s">
        <v>4717</v>
      </c>
      <c r="H2400" s="17"/>
      <c r="I2400" s="115" t="str">
        <f t="shared" ca="1" si="390"/>
        <v>.</v>
      </c>
      <c r="J2400" s="16" t="s">
        <v>2856</v>
      </c>
      <c r="K2400" s="16" t="s">
        <v>1194</v>
      </c>
      <c r="L2400" s="16" t="s">
        <v>2857</v>
      </c>
      <c r="M2400" s="16" t="s">
        <v>183</v>
      </c>
      <c r="N2400" s="15">
        <v>26</v>
      </c>
      <c r="O2400" s="15">
        <v>1991</v>
      </c>
      <c r="P2400" s="15">
        <v>6</v>
      </c>
      <c r="Q2400" s="16" t="s">
        <v>697</v>
      </c>
      <c r="R2400" s="18" t="s">
        <v>804</v>
      </c>
      <c r="S2400" s="54" t="s">
        <v>620</v>
      </c>
      <c r="T2400" s="54"/>
      <c r="U2400" s="69">
        <v>1027</v>
      </c>
      <c r="V2400" s="45" t="str">
        <f t="shared" si="391"/>
        <v>手指の機能分化に関する生機構学的解析</v>
      </c>
      <c r="W2400" s="70"/>
      <c r="X2400" s="88">
        <v>2390</v>
      </c>
      <c r="Y2400" s="66"/>
      <c r="Z2400" s="16"/>
    </row>
    <row r="2401" spans="1:26" s="13" customFormat="1" ht="13.5" hidden="1" customHeight="1">
      <c r="A2401" s="18">
        <v>63</v>
      </c>
      <c r="B2401" s="15">
        <v>1991</v>
      </c>
      <c r="C2401" s="15">
        <v>10</v>
      </c>
      <c r="D2401" s="18">
        <v>17</v>
      </c>
      <c r="E2401" s="15">
        <v>1043</v>
      </c>
      <c r="F2401" s="19" t="s">
        <v>4718</v>
      </c>
      <c r="G2401" s="16" t="s">
        <v>4719</v>
      </c>
      <c r="H2401" s="17"/>
      <c r="I2401" s="115" t="str">
        <f t="shared" ca="1" si="390"/>
        <v>.</v>
      </c>
      <c r="J2401" s="16" t="s">
        <v>2856</v>
      </c>
      <c r="K2401" s="16" t="s">
        <v>1194</v>
      </c>
      <c r="L2401" s="16" t="s">
        <v>2857</v>
      </c>
      <c r="M2401" s="16" t="s">
        <v>183</v>
      </c>
      <c r="N2401" s="15">
        <v>26</v>
      </c>
      <c r="O2401" s="15">
        <v>1991</v>
      </c>
      <c r="P2401" s="15">
        <v>6</v>
      </c>
      <c r="Q2401" s="16" t="s">
        <v>697</v>
      </c>
      <c r="R2401" s="18" t="s">
        <v>804</v>
      </c>
      <c r="S2401" s="54" t="s">
        <v>620</v>
      </c>
      <c r="T2401" s="54"/>
      <c r="U2401" s="69">
        <v>1027</v>
      </c>
      <c r="V2401" s="45" t="str">
        <f t="shared" si="391"/>
        <v>反応動作前の重心動揺と全身反応時間の関係</v>
      </c>
      <c r="W2401" s="70"/>
      <c r="X2401" s="88">
        <v>2391</v>
      </c>
      <c r="Y2401" s="66"/>
      <c r="Z2401" s="16"/>
    </row>
    <row r="2402" spans="1:26" s="13" customFormat="1" ht="13.5" hidden="1" customHeight="1">
      <c r="A2402" s="18">
        <v>63</v>
      </c>
      <c r="B2402" s="15">
        <v>1991</v>
      </c>
      <c r="C2402" s="15">
        <v>10</v>
      </c>
      <c r="D2402" s="18">
        <v>18</v>
      </c>
      <c r="E2402" s="15">
        <v>1044</v>
      </c>
      <c r="F2402" s="19" t="s">
        <v>4720</v>
      </c>
      <c r="G2402" s="16" t="s">
        <v>4721</v>
      </c>
      <c r="H2402" s="17"/>
      <c r="I2402" s="115" t="str">
        <f t="shared" ca="1" si="390"/>
        <v>.</v>
      </c>
      <c r="J2402" s="16" t="s">
        <v>2856</v>
      </c>
      <c r="K2402" s="16" t="s">
        <v>1194</v>
      </c>
      <c r="L2402" s="16" t="s">
        <v>2857</v>
      </c>
      <c r="M2402" s="16" t="s">
        <v>183</v>
      </c>
      <c r="N2402" s="15">
        <v>26</v>
      </c>
      <c r="O2402" s="15">
        <v>1991</v>
      </c>
      <c r="P2402" s="15">
        <v>6</v>
      </c>
      <c r="Q2402" s="16" t="s">
        <v>697</v>
      </c>
      <c r="R2402" s="18" t="s">
        <v>804</v>
      </c>
      <c r="S2402" s="54" t="s">
        <v>620</v>
      </c>
      <c r="T2402" s="54"/>
      <c r="U2402" s="69">
        <v>1027</v>
      </c>
      <c r="V2402" s="45" t="str">
        <f t="shared" si="391"/>
        <v>筋電位波形と表面電極位置−多点筋電位計測による検討</v>
      </c>
      <c r="W2402" s="70"/>
      <c r="X2402" s="88">
        <v>2392</v>
      </c>
      <c r="Y2402" s="66"/>
      <c r="Z2402" s="16"/>
    </row>
    <row r="2403" spans="1:26" s="13" customFormat="1" ht="13.5" hidden="1" customHeight="1">
      <c r="A2403" s="18">
        <v>63</v>
      </c>
      <c r="B2403" s="15">
        <v>1991</v>
      </c>
      <c r="C2403" s="15">
        <v>10</v>
      </c>
      <c r="D2403" s="18">
        <v>18</v>
      </c>
      <c r="E2403" s="15">
        <v>1044</v>
      </c>
      <c r="F2403" s="19" t="s">
        <v>4722</v>
      </c>
      <c r="G2403" s="16" t="s">
        <v>4723</v>
      </c>
      <c r="H2403" s="17"/>
      <c r="I2403" s="115" t="str">
        <f t="shared" ca="1" si="390"/>
        <v>.</v>
      </c>
      <c r="J2403" s="16" t="s">
        <v>2856</v>
      </c>
      <c r="K2403" s="16" t="s">
        <v>1194</v>
      </c>
      <c r="L2403" s="16" t="s">
        <v>2857</v>
      </c>
      <c r="M2403" s="16" t="s">
        <v>183</v>
      </c>
      <c r="N2403" s="15">
        <v>26</v>
      </c>
      <c r="O2403" s="15">
        <v>1991</v>
      </c>
      <c r="P2403" s="15">
        <v>6</v>
      </c>
      <c r="Q2403" s="16" t="s">
        <v>697</v>
      </c>
      <c r="R2403" s="18" t="s">
        <v>804</v>
      </c>
      <c r="S2403" s="54" t="s">
        <v>620</v>
      </c>
      <c r="T2403" s="54"/>
      <c r="U2403" s="69">
        <v>1027</v>
      </c>
      <c r="V2403" s="45" t="str">
        <f t="shared" si="391"/>
        <v>きめの勾配による奥行知覚と表面構造</v>
      </c>
      <c r="W2403" s="70"/>
      <c r="X2403" s="88">
        <v>2393</v>
      </c>
      <c r="Y2403" s="66"/>
      <c r="Z2403" s="16"/>
    </row>
    <row r="2404" spans="1:26" s="13" customFormat="1" ht="13.5" hidden="1" customHeight="1">
      <c r="A2404" s="18">
        <v>63</v>
      </c>
      <c r="B2404" s="15">
        <v>1991</v>
      </c>
      <c r="C2404" s="15">
        <v>10</v>
      </c>
      <c r="D2404" s="18">
        <v>19</v>
      </c>
      <c r="E2404" s="15">
        <v>1045</v>
      </c>
      <c r="F2404" s="19" t="s">
        <v>4724</v>
      </c>
      <c r="G2404" s="16" t="s">
        <v>4725</v>
      </c>
      <c r="H2404" s="17"/>
      <c r="I2404" s="115" t="str">
        <f t="shared" ca="1" si="390"/>
        <v>.</v>
      </c>
      <c r="J2404" s="16" t="s">
        <v>2856</v>
      </c>
      <c r="K2404" s="16" t="s">
        <v>1194</v>
      </c>
      <c r="L2404" s="16" t="s">
        <v>2857</v>
      </c>
      <c r="M2404" s="16" t="s">
        <v>183</v>
      </c>
      <c r="N2404" s="15">
        <v>26</v>
      </c>
      <c r="O2404" s="15">
        <v>1991</v>
      </c>
      <c r="P2404" s="15">
        <v>6</v>
      </c>
      <c r="Q2404" s="16" t="s">
        <v>697</v>
      </c>
      <c r="R2404" s="18" t="s">
        <v>804</v>
      </c>
      <c r="S2404" s="54" t="s">
        <v>620</v>
      </c>
      <c r="T2404" s="54"/>
      <c r="U2404" s="69">
        <v>1027</v>
      </c>
      <c r="V2404" s="45" t="str">
        <f t="shared" si="391"/>
        <v>「息・呼吸・波長が合う」二者関係における、意識と行動について</v>
      </c>
      <c r="W2404" s="70"/>
      <c r="X2404" s="88">
        <v>2394</v>
      </c>
      <c r="Y2404" s="66"/>
      <c r="Z2404" s="16"/>
    </row>
    <row r="2405" spans="1:26" s="13" customFormat="1" ht="13.5" hidden="1" customHeight="1">
      <c r="A2405" s="18">
        <v>63</v>
      </c>
      <c r="B2405" s="15">
        <v>1991</v>
      </c>
      <c r="C2405" s="15">
        <v>10</v>
      </c>
      <c r="D2405" s="18">
        <v>19</v>
      </c>
      <c r="E2405" s="15">
        <v>1045</v>
      </c>
      <c r="F2405" s="19" t="s">
        <v>4726</v>
      </c>
      <c r="G2405" s="16" t="s">
        <v>4727</v>
      </c>
      <c r="H2405" s="17"/>
      <c r="I2405" s="115" t="str">
        <f t="shared" ca="1" si="390"/>
        <v>.</v>
      </c>
      <c r="J2405" s="16" t="s">
        <v>2856</v>
      </c>
      <c r="K2405" s="16" t="s">
        <v>1194</v>
      </c>
      <c r="L2405" s="16" t="s">
        <v>2857</v>
      </c>
      <c r="M2405" s="16" t="s">
        <v>183</v>
      </c>
      <c r="N2405" s="15">
        <v>26</v>
      </c>
      <c r="O2405" s="15">
        <v>1991</v>
      </c>
      <c r="P2405" s="15">
        <v>6</v>
      </c>
      <c r="Q2405" s="16" t="s">
        <v>697</v>
      </c>
      <c r="R2405" s="18" t="s">
        <v>804</v>
      </c>
      <c r="S2405" s="54" t="s">
        <v>620</v>
      </c>
      <c r="T2405" s="54"/>
      <c r="U2405" s="69">
        <v>1027</v>
      </c>
      <c r="V2405" s="45" t="str">
        <f t="shared" si="391"/>
        <v>表情判別における注視点の相異の影響</v>
      </c>
      <c r="W2405" s="70"/>
      <c r="X2405" s="88">
        <v>2395</v>
      </c>
      <c r="Y2405" s="66"/>
      <c r="Z2405" s="16"/>
    </row>
    <row r="2406" spans="1:26" s="13" customFormat="1" ht="13.5" hidden="1" customHeight="1">
      <c r="A2406" s="18">
        <v>63</v>
      </c>
      <c r="B2406" s="15">
        <v>1991</v>
      </c>
      <c r="C2406" s="15">
        <v>10</v>
      </c>
      <c r="D2406" s="18">
        <v>20</v>
      </c>
      <c r="E2406" s="15">
        <v>1046</v>
      </c>
      <c r="F2406" s="19" t="s">
        <v>4728</v>
      </c>
      <c r="G2406" s="16" t="s">
        <v>4729</v>
      </c>
      <c r="H2406" s="17"/>
      <c r="I2406" s="115" t="str">
        <f t="shared" ca="1" si="390"/>
        <v>.</v>
      </c>
      <c r="J2406" s="16" t="s">
        <v>2856</v>
      </c>
      <c r="K2406" s="16" t="s">
        <v>1194</v>
      </c>
      <c r="L2406" s="16" t="s">
        <v>2857</v>
      </c>
      <c r="M2406" s="16" t="s">
        <v>183</v>
      </c>
      <c r="N2406" s="15">
        <v>26</v>
      </c>
      <c r="O2406" s="15">
        <v>1991</v>
      </c>
      <c r="P2406" s="15">
        <v>6</v>
      </c>
      <c r="Q2406" s="16" t="s">
        <v>697</v>
      </c>
      <c r="R2406" s="18" t="s">
        <v>804</v>
      </c>
      <c r="S2406" s="54" t="s">
        <v>620</v>
      </c>
      <c r="T2406" s="54"/>
      <c r="U2406" s="69">
        <v>1027</v>
      </c>
      <c r="V2406" s="45" t="str">
        <f t="shared" si="391"/>
        <v>ラーマ・キエン物語壁画における坐法の統計的研究</v>
      </c>
      <c r="W2406" s="70"/>
      <c r="X2406" s="88">
        <v>2396</v>
      </c>
      <c r="Y2406" s="66"/>
      <c r="Z2406" s="16"/>
    </row>
    <row r="2407" spans="1:26" s="13" customFormat="1" ht="13.5" hidden="1" customHeight="1">
      <c r="A2407" s="18">
        <v>63</v>
      </c>
      <c r="B2407" s="15">
        <v>1991</v>
      </c>
      <c r="C2407" s="15">
        <v>10</v>
      </c>
      <c r="D2407" s="18">
        <v>20</v>
      </c>
      <c r="E2407" s="15">
        <v>1046</v>
      </c>
      <c r="F2407" s="19" t="s">
        <v>4730</v>
      </c>
      <c r="G2407" s="16" t="s">
        <v>4731</v>
      </c>
      <c r="H2407" s="17"/>
      <c r="I2407" s="115" t="str">
        <f t="shared" ca="1" si="390"/>
        <v>.</v>
      </c>
      <c r="J2407" s="16" t="s">
        <v>2856</v>
      </c>
      <c r="K2407" s="16" t="s">
        <v>1194</v>
      </c>
      <c r="L2407" s="16" t="s">
        <v>2857</v>
      </c>
      <c r="M2407" s="16" t="s">
        <v>183</v>
      </c>
      <c r="N2407" s="15">
        <v>26</v>
      </c>
      <c r="O2407" s="15">
        <v>1991</v>
      </c>
      <c r="P2407" s="15">
        <v>6</v>
      </c>
      <c r="Q2407" s="16" t="s">
        <v>697</v>
      </c>
      <c r="R2407" s="18" t="s">
        <v>804</v>
      </c>
      <c r="S2407" s="54" t="s">
        <v>620</v>
      </c>
      <c r="T2407" s="54"/>
      <c r="U2407" s="69">
        <v>1027</v>
      </c>
      <c r="V2407" s="45" t="str">
        <f t="shared" si="391"/>
        <v>都鄙差からみたタイ国ウボン県の子供の遊びの動態</v>
      </c>
      <c r="W2407" s="70"/>
      <c r="X2407" s="88">
        <v>2397</v>
      </c>
      <c r="Y2407" s="66"/>
      <c r="Z2407" s="16"/>
    </row>
    <row r="2408" spans="1:26" s="13" customFormat="1" ht="13.5" hidden="1" customHeight="1">
      <c r="A2408" s="18">
        <v>63</v>
      </c>
      <c r="B2408" s="15">
        <v>1991</v>
      </c>
      <c r="C2408" s="15">
        <v>10</v>
      </c>
      <c r="D2408" s="18">
        <v>21</v>
      </c>
      <c r="E2408" s="15">
        <v>1047</v>
      </c>
      <c r="F2408" s="19" t="s">
        <v>4732</v>
      </c>
      <c r="G2408" s="16" t="s">
        <v>4582</v>
      </c>
      <c r="H2408" s="17"/>
      <c r="I2408" s="115" t="str">
        <f t="shared" ca="1" si="390"/>
        <v>.</v>
      </c>
      <c r="J2408" s="16" t="s">
        <v>2856</v>
      </c>
      <c r="K2408" s="16" t="s">
        <v>1194</v>
      </c>
      <c r="L2408" s="16" t="s">
        <v>2857</v>
      </c>
      <c r="M2408" s="16" t="s">
        <v>183</v>
      </c>
      <c r="N2408" s="15">
        <v>26</v>
      </c>
      <c r="O2408" s="15">
        <v>1991</v>
      </c>
      <c r="P2408" s="15">
        <v>6</v>
      </c>
      <c r="Q2408" s="16" t="s">
        <v>697</v>
      </c>
      <c r="R2408" s="18" t="s">
        <v>804</v>
      </c>
      <c r="S2408" s="54" t="s">
        <v>620</v>
      </c>
      <c r="T2408" s="54"/>
      <c r="U2408" s="69">
        <v>1027</v>
      </c>
      <c r="V2408" s="45" t="str">
        <f t="shared" si="391"/>
        <v>生活行動の季節差−女子大学生の夏と冬の生活について</v>
      </c>
      <c r="W2408" s="70"/>
      <c r="X2408" s="88">
        <v>2398</v>
      </c>
      <c r="Y2408" s="66"/>
      <c r="Z2408" s="16"/>
    </row>
    <row r="2409" spans="1:26" ht="13.5" hidden="1" customHeight="1">
      <c r="A2409" s="29">
        <f t="shared" ref="A2409:A2438" ca="1" si="392">IF(LEN($J2409)&gt;0,IF($J2409="●",K2409,OFFSET(A2409,IF(LEN(OFFSET(A2409,-1,0))&gt;=1,-1,-2),0)),"")</f>
        <v>63</v>
      </c>
      <c r="B2409" s="32">
        <f t="shared" ref="B2409:B2438" ca="1" si="393">IF(LEN($J2409)&gt;0,IF($J2409="●",N2409,OFFSET(B2409,IF(LEN(OFFSET(B2409,-1,0))&gt;=1,-1,-2),0)),"")</f>
        <v>1991</v>
      </c>
      <c r="C2409" s="32">
        <f t="shared" ref="C2409:C2438" ca="1" si="394">IF(LEN($J2409)&gt;0,IF($J2409="●",O2409,OFFSET(C2409,IF(LEN(OFFSET(C2409,-1,0))&gt;=1,-1,-2),0)),"")</f>
        <v>10</v>
      </c>
      <c r="D2409" s="28">
        <v>21</v>
      </c>
      <c r="E2409" s="32">
        <f t="shared" ref="E2409:E2440" ca="1" si="395">IF(LEN($J2409)&gt;0,IF($J2409="●",U2409,IF(LEN(D2409)&gt;0,U2409+D2409-1,"")),"")</f>
        <v>1047</v>
      </c>
      <c r="F2409" s="28" t="str">
        <f>IF(RIGHT(L2409,1)=$W$24,"",M2409&amp;$W$25)&amp;J2409&amp;$W$22&amp;K2409&amp;IF(AND(LEN(N2409)&gt;0,LEN(N2409)&lt;4)," 第"&amp;N2409&amp;$W$21,N2409)&amp;$W$23&amp;O2409&amp;"/"&amp;P2409&amp;IF(RIGHT(L2409,1)=$W$24,"/"&amp;Q2409,"")&amp;"、"&amp;S2409&amp;"、"&amp;R2409&amp;IF(LEN(H2409)&gt;0,$W$27&amp;H2409,"")&amp;IF(RIGHT(L2409,1)=$W$24,"",$W$26)</f>
        <v>開催記(大会．全 第26回　1991/6、お茶の水女子大、東京都)</v>
      </c>
      <c r="G2409" s="40" t="s">
        <v>788</v>
      </c>
      <c r="H2409" s="41" t="s">
        <v>2820</v>
      </c>
      <c r="I2409" s="115" t="str">
        <f t="shared" ca="1" si="390"/>
        <v>.</v>
      </c>
      <c r="J2409" s="40" t="s">
        <v>252</v>
      </c>
      <c r="K2409" s="40" t="s">
        <v>1194</v>
      </c>
      <c r="L2409" s="40" t="s">
        <v>6949</v>
      </c>
      <c r="M2409" s="40" t="s">
        <v>313</v>
      </c>
      <c r="N2409" s="47">
        <v>26</v>
      </c>
      <c r="O2409" s="47">
        <v>1991</v>
      </c>
      <c r="P2409" s="47">
        <v>6</v>
      </c>
      <c r="Q2409" s="40" t="s">
        <v>697</v>
      </c>
      <c r="R2409" s="40" t="s">
        <v>804</v>
      </c>
      <c r="S2409" s="48" t="s">
        <v>620</v>
      </c>
      <c r="T2409" s="48"/>
      <c r="U2409" s="31">
        <f t="shared" ref="U2409:U2438" ca="1" si="396">IF(LEN($J2409)&gt;0,IF($J2409="●",Q2409,OFFSET(U2409,IF(LEN(OFFSET(U2409,-1,0))&gt;=1,-1,-2),0)),"")</f>
        <v>1027</v>
      </c>
      <c r="V2409" s="45" t="str">
        <f t="shared" si="391"/>
        <v>開催記(大会．全 第26回　1991/6、お茶の水女子大、東京都)</v>
      </c>
      <c r="W2409" s="51"/>
      <c r="X2409" s="88">
        <v>2399</v>
      </c>
      <c r="Y2409" s="65"/>
      <c r="Z2409" s="46"/>
    </row>
    <row r="2410" spans="1:26" ht="13.5" hidden="1" customHeight="1">
      <c r="A2410" s="29">
        <f t="shared" ca="1" si="392"/>
        <v>63</v>
      </c>
      <c r="B2410" s="32">
        <f t="shared" ca="1" si="393"/>
        <v>1991</v>
      </c>
      <c r="C2410" s="32">
        <f t="shared" ca="1" si="394"/>
        <v>10</v>
      </c>
      <c r="D2410" s="28">
        <v>21</v>
      </c>
      <c r="E2410" s="32">
        <f t="shared" ca="1" si="395"/>
        <v>1047</v>
      </c>
      <c r="F2410" s="40" t="s">
        <v>1495</v>
      </c>
      <c r="G2410" s="40" t="s">
        <v>78</v>
      </c>
      <c r="H2410" s="43"/>
      <c r="I2410" s="115" t="str">
        <f t="shared" ca="1" si="390"/>
        <v>.</v>
      </c>
      <c r="J2410" s="40" t="s">
        <v>252</v>
      </c>
      <c r="K2410" s="40" t="s">
        <v>1194</v>
      </c>
      <c r="L2410" s="40" t="s">
        <v>313</v>
      </c>
      <c r="M2410" s="40" t="s">
        <v>7586</v>
      </c>
      <c r="N2410" s="47">
        <v>26</v>
      </c>
      <c r="O2410" s="47">
        <v>1991</v>
      </c>
      <c r="P2410" s="47">
        <v>6</v>
      </c>
      <c r="Q2410" s="40" t="s">
        <v>697</v>
      </c>
      <c r="R2410" s="40" t="s">
        <v>804</v>
      </c>
      <c r="S2410" s="48" t="s">
        <v>620</v>
      </c>
      <c r="T2410" s="48"/>
      <c r="U2410" s="31">
        <f t="shared" ca="1" si="396"/>
        <v>1027</v>
      </c>
      <c r="V2410" s="45" t="str">
        <f t="shared" si="391"/>
        <v>第26回大会をお世話して</v>
      </c>
      <c r="W2410" s="51"/>
      <c r="X2410" s="88">
        <v>2400</v>
      </c>
      <c r="Y2410" s="65"/>
      <c r="Z2410" s="46"/>
    </row>
    <row r="2411" spans="1:26" ht="13.5" hidden="1" customHeight="1">
      <c r="A2411" s="29">
        <f t="shared" ca="1" si="392"/>
        <v>63</v>
      </c>
      <c r="B2411" s="32">
        <f t="shared" ca="1" si="393"/>
        <v>1991</v>
      </c>
      <c r="C2411" s="32">
        <f t="shared" ca="1" si="394"/>
        <v>10</v>
      </c>
      <c r="D2411" s="28">
        <v>21</v>
      </c>
      <c r="E2411" s="32">
        <f t="shared" ca="1" si="395"/>
        <v>1047</v>
      </c>
      <c r="F2411" s="40" t="s">
        <v>1496</v>
      </c>
      <c r="G2411" s="40" t="s">
        <v>1497</v>
      </c>
      <c r="H2411" s="43"/>
      <c r="I2411" s="115" t="str">
        <f t="shared" ca="1" si="390"/>
        <v>.</v>
      </c>
      <c r="J2411" s="40" t="s">
        <v>252</v>
      </c>
      <c r="K2411" s="40" t="s">
        <v>1194</v>
      </c>
      <c r="L2411" s="40" t="s">
        <v>313</v>
      </c>
      <c r="M2411" s="40" t="s">
        <v>7616</v>
      </c>
      <c r="N2411" s="47">
        <v>26</v>
      </c>
      <c r="O2411" s="47">
        <v>1991</v>
      </c>
      <c r="P2411" s="47">
        <v>6</v>
      </c>
      <c r="Q2411" s="40" t="s">
        <v>697</v>
      </c>
      <c r="R2411" s="40" t="s">
        <v>804</v>
      </c>
      <c r="S2411" s="48" t="s">
        <v>620</v>
      </c>
      <c r="T2411" s="48"/>
      <c r="U2411" s="31">
        <f t="shared" ca="1" si="396"/>
        <v>1027</v>
      </c>
      <c r="V2411" s="45" t="str">
        <f t="shared" si="391"/>
        <v>第26回大会に参加して</v>
      </c>
      <c r="W2411" s="51"/>
      <c r="X2411" s="88">
        <v>2401</v>
      </c>
      <c r="Y2411" s="65"/>
      <c r="Z2411" s="46"/>
    </row>
    <row r="2412" spans="1:26" ht="13.5" hidden="1" customHeight="1">
      <c r="A2412" s="29">
        <f t="shared" ca="1" si="392"/>
        <v>63</v>
      </c>
      <c r="B2412" s="32">
        <f t="shared" ca="1" si="393"/>
        <v>1991</v>
      </c>
      <c r="C2412" s="32">
        <f t="shared" ca="1" si="394"/>
        <v>10</v>
      </c>
      <c r="D2412" s="28">
        <v>22</v>
      </c>
      <c r="E2412" s="32">
        <f t="shared" ca="1" si="395"/>
        <v>1048</v>
      </c>
      <c r="F2412" s="40" t="s">
        <v>1498</v>
      </c>
      <c r="G2412" s="40" t="s">
        <v>1028</v>
      </c>
      <c r="H2412" s="43"/>
      <c r="I2412" s="115" t="str">
        <f t="shared" ca="1" si="390"/>
        <v>.</v>
      </c>
      <c r="J2412" s="40" t="s">
        <v>252</v>
      </c>
      <c r="K2412" s="40" t="s">
        <v>1194</v>
      </c>
      <c r="L2412" s="40" t="s">
        <v>313</v>
      </c>
      <c r="M2412" s="40" t="s">
        <v>7616</v>
      </c>
      <c r="N2412" s="47">
        <v>26</v>
      </c>
      <c r="O2412" s="47">
        <v>1991</v>
      </c>
      <c r="P2412" s="47">
        <v>6</v>
      </c>
      <c r="Q2412" s="40" t="s">
        <v>697</v>
      </c>
      <c r="R2412" s="40" t="s">
        <v>804</v>
      </c>
      <c r="S2412" s="48" t="s">
        <v>620</v>
      </c>
      <c r="T2412" s="48"/>
      <c r="U2412" s="31">
        <f t="shared" ca="1" si="396"/>
        <v>1027</v>
      </c>
      <c r="V2412" s="45" t="str">
        <f t="shared" si="391"/>
        <v>シンポジウム「美の働態学」に参加して</v>
      </c>
      <c r="W2412" s="51"/>
      <c r="X2412" s="88">
        <v>2402</v>
      </c>
      <c r="Y2412" s="65"/>
      <c r="Z2412" s="46"/>
    </row>
    <row r="2413" spans="1:26" ht="13.5" hidden="1" customHeight="1">
      <c r="A2413" s="29">
        <f t="shared" ca="1" si="392"/>
        <v>63</v>
      </c>
      <c r="B2413" s="32">
        <f t="shared" ca="1" si="393"/>
        <v>1991</v>
      </c>
      <c r="C2413" s="32">
        <f t="shared" ca="1" si="394"/>
        <v>10</v>
      </c>
      <c r="D2413" s="28">
        <v>23</v>
      </c>
      <c r="E2413" s="32">
        <f t="shared" ca="1" si="395"/>
        <v>1049</v>
      </c>
      <c r="F2413" s="40" t="s">
        <v>1499</v>
      </c>
      <c r="G2413" s="40" t="s">
        <v>1500</v>
      </c>
      <c r="H2413" s="43"/>
      <c r="I2413" s="115" t="str">
        <f t="shared" ca="1" si="390"/>
        <v>.</v>
      </c>
      <c r="J2413" s="40" t="s">
        <v>252</v>
      </c>
      <c r="K2413" s="40" t="s">
        <v>1194</v>
      </c>
      <c r="L2413" s="40" t="s">
        <v>313</v>
      </c>
      <c r="M2413" s="40" t="s">
        <v>7616</v>
      </c>
      <c r="N2413" s="47">
        <v>26</v>
      </c>
      <c r="O2413" s="47">
        <v>1991</v>
      </c>
      <c r="P2413" s="47">
        <v>6</v>
      </c>
      <c r="Q2413" s="40" t="s">
        <v>697</v>
      </c>
      <c r="R2413" s="40" t="s">
        <v>804</v>
      </c>
      <c r="S2413" s="48" t="s">
        <v>620</v>
      </c>
      <c r="T2413" s="48"/>
      <c r="U2413" s="31">
        <f t="shared" ca="1" si="396"/>
        <v>1027</v>
      </c>
      <c r="V2413" s="45" t="str">
        <f t="shared" si="391"/>
        <v>シンポジウムの討論に参加して</v>
      </c>
      <c r="W2413" s="51"/>
      <c r="X2413" s="88">
        <v>2403</v>
      </c>
      <c r="Y2413" s="65"/>
      <c r="Z2413" s="46"/>
    </row>
    <row r="2414" spans="1:26" ht="13.5" hidden="1" customHeight="1">
      <c r="A2414" s="29">
        <f t="shared" ca="1" si="392"/>
        <v>63</v>
      </c>
      <c r="B2414" s="32">
        <f t="shared" ca="1" si="393"/>
        <v>1991</v>
      </c>
      <c r="C2414" s="32">
        <f t="shared" ca="1" si="394"/>
        <v>10</v>
      </c>
      <c r="D2414" s="28">
        <v>24</v>
      </c>
      <c r="E2414" s="32">
        <f t="shared" ca="1" si="395"/>
        <v>1050</v>
      </c>
      <c r="F2414" s="40" t="s">
        <v>1502</v>
      </c>
      <c r="G2414" s="40" t="s">
        <v>1501</v>
      </c>
      <c r="H2414" s="43"/>
      <c r="I2414" s="115" t="str">
        <f t="shared" ca="1" si="390"/>
        <v>.</v>
      </c>
      <c r="J2414" s="40" t="s">
        <v>252</v>
      </c>
      <c r="K2414" s="40" t="s">
        <v>1194</v>
      </c>
      <c r="L2414" s="40" t="s">
        <v>313</v>
      </c>
      <c r="M2414" s="40" t="s">
        <v>7616</v>
      </c>
      <c r="N2414" s="47">
        <v>26</v>
      </c>
      <c r="O2414" s="47">
        <v>1991</v>
      </c>
      <c r="P2414" s="47">
        <v>6</v>
      </c>
      <c r="Q2414" s="40" t="s">
        <v>697</v>
      </c>
      <c r="R2414" s="40" t="s">
        <v>804</v>
      </c>
      <c r="S2414" s="48" t="s">
        <v>620</v>
      </c>
      <c r="T2414" s="48"/>
      <c r="U2414" s="31">
        <f t="shared" ca="1" si="396"/>
        <v>1027</v>
      </c>
      <c r="V2414" s="45" t="str">
        <f t="shared" si="391"/>
        <v>座談：人類働態学会第26回大会に参加して</v>
      </c>
      <c r="W2414" s="51"/>
      <c r="X2414" s="88">
        <v>2404</v>
      </c>
      <c r="Y2414" s="65"/>
      <c r="Z2414" s="46"/>
    </row>
    <row r="2415" spans="1:26" ht="13.5" hidden="1" customHeight="1">
      <c r="A2415" s="29">
        <f t="shared" ca="1" si="392"/>
        <v>63</v>
      </c>
      <c r="B2415" s="32">
        <f t="shared" ca="1" si="393"/>
        <v>1991</v>
      </c>
      <c r="C2415" s="32">
        <f t="shared" ca="1" si="394"/>
        <v>10</v>
      </c>
      <c r="D2415" s="28">
        <v>25</v>
      </c>
      <c r="E2415" s="32">
        <f t="shared" ca="1" si="395"/>
        <v>1051</v>
      </c>
      <c r="F2415" s="28" t="str">
        <f t="shared" ref="F2415:F2417" si="397">H2415&amp;IF(LEN(O2415)&gt;0,$W$18&amp;IF(LEN(O2415)&gt;3,O2415&amp;"年度","第"&amp;O2415&amp;IF(LEN(P2415)&gt;0,"期","回"))&amp;IF(LEN(P2415)&gt;0,"第"&amp;P2415&amp;"回",""),"")</f>
        <v>総会：第34期第回回</v>
      </c>
      <c r="G2415" s="40"/>
      <c r="H2415" s="40" t="s">
        <v>7100</v>
      </c>
      <c r="I2415" s="115" t="str">
        <f t="shared" ca="1" si="390"/>
        <v>.</v>
      </c>
      <c r="J2415" s="40" t="s">
        <v>7111</v>
      </c>
      <c r="K2415" s="40" t="s">
        <v>1050</v>
      </c>
      <c r="L2415" s="40" t="s">
        <v>7100</v>
      </c>
      <c r="M2415" s="40"/>
      <c r="N2415" s="47"/>
      <c r="O2415" s="47">
        <v>34</v>
      </c>
      <c r="P2415" s="47" t="s">
        <v>891</v>
      </c>
      <c r="Q2415" s="40"/>
      <c r="R2415" s="40"/>
      <c r="S2415" s="48"/>
      <c r="T2415" s="48"/>
      <c r="U2415" s="31">
        <f t="shared" ca="1" si="396"/>
        <v>1027</v>
      </c>
      <c r="V2415" s="45" t="str">
        <f t="shared" si="391"/>
        <v>総会総会：第34期第回回</v>
      </c>
      <c r="W2415" s="51"/>
      <c r="X2415" s="88">
        <v>2405</v>
      </c>
      <c r="Y2415" s="65"/>
      <c r="Z2415" s="46"/>
    </row>
    <row r="2416" spans="1:26" ht="13.5" hidden="1" customHeight="1">
      <c r="A2416" s="29">
        <f t="shared" ca="1" si="392"/>
        <v>63</v>
      </c>
      <c r="B2416" s="32">
        <f t="shared" ca="1" si="393"/>
        <v>1991</v>
      </c>
      <c r="C2416" s="32">
        <f t="shared" ca="1" si="394"/>
        <v>10</v>
      </c>
      <c r="D2416" s="28">
        <v>26</v>
      </c>
      <c r="E2416" s="32">
        <f t="shared" ca="1" si="395"/>
        <v>1052</v>
      </c>
      <c r="F2416" s="28" t="str">
        <f t="shared" si="397"/>
        <v>幹事会：第11期第5回</v>
      </c>
      <c r="G2416" s="40"/>
      <c r="H2416" s="40" t="s">
        <v>7101</v>
      </c>
      <c r="I2416" s="115" t="str">
        <f t="shared" ca="1" si="390"/>
        <v>.</v>
      </c>
      <c r="J2416" s="40" t="s">
        <v>7111</v>
      </c>
      <c r="K2416" s="40" t="s">
        <v>1050</v>
      </c>
      <c r="L2416" s="40" t="s">
        <v>7103</v>
      </c>
      <c r="M2416" s="40"/>
      <c r="N2416" s="47"/>
      <c r="O2416" s="47">
        <v>11</v>
      </c>
      <c r="P2416" s="47">
        <v>5</v>
      </c>
      <c r="Q2416" s="40"/>
      <c r="R2416" s="40"/>
      <c r="S2416" s="48"/>
      <c r="T2416" s="48"/>
      <c r="U2416" s="31">
        <f t="shared" ca="1" si="396"/>
        <v>1027</v>
      </c>
      <c r="V2416" s="45" t="str">
        <f t="shared" si="391"/>
        <v>幹事会幹事会：第11期第5回</v>
      </c>
      <c r="W2416" s="51"/>
      <c r="X2416" s="88">
        <v>2406</v>
      </c>
      <c r="Y2416" s="65"/>
      <c r="Z2416" s="46"/>
    </row>
    <row r="2417" spans="1:26" ht="13.5" hidden="1" customHeight="1">
      <c r="A2417" s="29">
        <f t="shared" ca="1" si="392"/>
        <v>63</v>
      </c>
      <c r="B2417" s="32">
        <f t="shared" ca="1" si="393"/>
        <v>1991</v>
      </c>
      <c r="C2417" s="32">
        <f t="shared" ca="1" si="394"/>
        <v>10</v>
      </c>
      <c r="D2417" s="28">
        <v>26</v>
      </c>
      <c r="E2417" s="32">
        <f t="shared" ca="1" si="395"/>
        <v>1052</v>
      </c>
      <c r="F2417" s="28" t="str">
        <f t="shared" si="397"/>
        <v>JHE編集委員会：1991年度第1回</v>
      </c>
      <c r="G2417" s="40"/>
      <c r="H2417" s="40" t="s">
        <v>7741</v>
      </c>
      <c r="I2417" s="115" t="str">
        <f t="shared" ca="1" si="390"/>
        <v>.</v>
      </c>
      <c r="J2417" s="40" t="s">
        <v>7111</v>
      </c>
      <c r="K2417" s="40" t="s">
        <v>1050</v>
      </c>
      <c r="L2417" s="40" t="s">
        <v>7772</v>
      </c>
      <c r="M2417" s="40"/>
      <c r="N2417" s="47"/>
      <c r="O2417" s="47">
        <v>1991</v>
      </c>
      <c r="P2417" s="47">
        <v>1</v>
      </c>
      <c r="Q2417" s="40"/>
      <c r="R2417" s="40"/>
      <c r="S2417" s="48"/>
      <c r="T2417" s="48"/>
      <c r="U2417" s="31">
        <f t="shared" ca="1" si="396"/>
        <v>1027</v>
      </c>
      <c r="V2417" s="45" t="str">
        <f t="shared" si="391"/>
        <v>JHE編集委員会JHE編集委員会：1991年度第1回</v>
      </c>
      <c r="W2417" s="51"/>
      <c r="X2417" s="88">
        <v>2407</v>
      </c>
      <c r="Y2417" s="65"/>
      <c r="Z2417" s="46"/>
    </row>
    <row r="2418" spans="1:26" ht="13.5" hidden="1" customHeight="1">
      <c r="A2418" s="29">
        <f t="shared" ca="1" si="392"/>
        <v>63</v>
      </c>
      <c r="B2418" s="32">
        <f t="shared" ca="1" si="393"/>
        <v>1991</v>
      </c>
      <c r="C2418" s="32">
        <f t="shared" ca="1" si="394"/>
        <v>10</v>
      </c>
      <c r="D2418" s="28">
        <v>26</v>
      </c>
      <c r="E2418" s="32">
        <f t="shared" ca="1" si="395"/>
        <v>1052</v>
      </c>
      <c r="F2418" s="40" t="s">
        <v>1289</v>
      </c>
      <c r="G2418" s="40"/>
      <c r="H2418" s="43"/>
      <c r="I2418" s="115" t="str">
        <f t="shared" ca="1" si="390"/>
        <v>.</v>
      </c>
      <c r="J2418" s="40" t="s">
        <v>7111</v>
      </c>
      <c r="K2418" s="40" t="s">
        <v>2762</v>
      </c>
      <c r="L2418" s="40" t="s">
        <v>2724</v>
      </c>
      <c r="M2418" s="40"/>
      <c r="N2418" s="47"/>
      <c r="O2418" s="47"/>
      <c r="P2418" s="47"/>
      <c r="Q2418" s="40"/>
      <c r="R2418" s="40"/>
      <c r="S2418" s="48"/>
      <c r="T2418" s="48"/>
      <c r="U2418" s="31">
        <f t="shared" ca="1" si="396"/>
        <v>1027</v>
      </c>
      <c r="V2418" s="45" t="str">
        <f t="shared" si="391"/>
        <v>編集後記</v>
      </c>
      <c r="W2418" s="51"/>
      <c r="X2418" s="88">
        <v>2408</v>
      </c>
      <c r="Y2418" s="65"/>
      <c r="Z2418" s="46"/>
    </row>
    <row r="2419" spans="1:26" ht="13.5" hidden="1" customHeight="1">
      <c r="A2419" s="29" t="str">
        <f t="shared" ca="1" si="392"/>
        <v>64</v>
      </c>
      <c r="B2419" s="32">
        <f t="shared" ca="1" si="393"/>
        <v>1992</v>
      </c>
      <c r="C2419" s="32">
        <f t="shared" ca="1" si="394"/>
        <v>4</v>
      </c>
      <c r="D2419" s="28">
        <v>0</v>
      </c>
      <c r="E2419" s="32" t="str">
        <f t="shared" ca="1" si="395"/>
        <v>1053</v>
      </c>
      <c r="F2419" s="28" t="str">
        <f ca="1">$W$11&amp;$A2419&amp;$W$12&amp;B2419&amp;$W$13&amp;TEXT($C2419,"00")&amp;$W$14&amp;TEXT($P2419,"00")&amp;IF(LEN(U2419)&gt;=1,$W$15&amp;$U2419&amp;$W$16,"")&amp;$W$17&amp;$H2419</f>
        <v>第64号1992年04/01[1053]:夏季研究会：生きがいセミナー</v>
      </c>
      <c r="G2419" s="40"/>
      <c r="H2419" s="43" t="s">
        <v>6894</v>
      </c>
      <c r="I2419" s="115" t="str">
        <f t="shared" ca="1" si="390"/>
        <v>.</v>
      </c>
      <c r="J2419" s="40" t="s">
        <v>1179</v>
      </c>
      <c r="K2419" s="40" t="s">
        <v>1503</v>
      </c>
      <c r="L2419" s="43"/>
      <c r="M2419" s="40"/>
      <c r="N2419" s="47">
        <v>1992</v>
      </c>
      <c r="O2419" s="47">
        <v>4</v>
      </c>
      <c r="P2419" s="47">
        <v>1</v>
      </c>
      <c r="Q2419" s="40" t="s">
        <v>1504</v>
      </c>
      <c r="R2419" s="40"/>
      <c r="S2419" s="48"/>
      <c r="T2419" s="48"/>
      <c r="U2419" s="31" t="str">
        <f t="shared" ca="1" si="396"/>
        <v>1053</v>
      </c>
      <c r="V2419" s="45" t="str">
        <f t="shared" ca="1" si="391"/>
        <v>夏季研究会：生きがいセミナー第64号1992年04/01[1053]:夏季研究会：生きがいセミナー</v>
      </c>
      <c r="W2419" s="51"/>
      <c r="X2419" s="88">
        <v>2409</v>
      </c>
      <c r="Y2419" s="65"/>
      <c r="Z2419" s="46"/>
    </row>
    <row r="2420" spans="1:26" ht="13.5" hidden="1" customHeight="1">
      <c r="A2420" s="29" t="str">
        <f t="shared" ca="1" si="392"/>
        <v>64</v>
      </c>
      <c r="B2420" s="32">
        <f t="shared" ca="1" si="393"/>
        <v>1992</v>
      </c>
      <c r="C2420" s="32">
        <f t="shared" ca="1" si="394"/>
        <v>4</v>
      </c>
      <c r="D2420" s="28">
        <v>1</v>
      </c>
      <c r="E2420" s="32">
        <f t="shared" ca="1" si="395"/>
        <v>1053</v>
      </c>
      <c r="F2420" s="28" t="str">
        <f>IF(RIGHT(L2420,1)=$W$24,"",M2420&amp;$W$25)&amp;J2420&amp;$W$22&amp;K2420&amp;IF(AND(LEN(N2420)&gt;0,LEN(N2420)&lt;4)," 第"&amp;N2420&amp;$W$21,N2420)&amp;$W$23&amp;O2420&amp;"/"&amp;P2420&amp;IF(RIGHT(L2420,1)=$W$24,"/"&amp;Q2420,"")&amp;"、"&amp;S2420&amp;"、"&amp;R2420&amp;IF(LEN(H2420)&gt;0,$W$27&amp;H2420,"")&amp;IF(RIGHT(L2420,1)=$W$24,"",$W$26)</f>
        <v>研修・催事．発表会　1991/8/28-29、東毛学習文化センター、太田市/生きがいセミナー</v>
      </c>
      <c r="G2420" s="40" t="s">
        <v>1507</v>
      </c>
      <c r="H2420" s="43" t="s">
        <v>646</v>
      </c>
      <c r="I2420" s="115" t="str">
        <f t="shared" ca="1" si="390"/>
        <v>.</v>
      </c>
      <c r="J2420" s="40" t="s">
        <v>7780</v>
      </c>
      <c r="K2420" s="40" t="s">
        <v>7538</v>
      </c>
      <c r="L2420" s="40" t="s">
        <v>7012</v>
      </c>
      <c r="M2420" s="40" t="s">
        <v>1302</v>
      </c>
      <c r="N2420" s="47"/>
      <c r="O2420" s="47">
        <v>1991</v>
      </c>
      <c r="P2420" s="47">
        <v>8</v>
      </c>
      <c r="Q2420" s="40" t="s">
        <v>647</v>
      </c>
      <c r="R2420" s="40" t="s">
        <v>1505</v>
      </c>
      <c r="S2420" s="48" t="s">
        <v>1506</v>
      </c>
      <c r="T2420" s="48"/>
      <c r="U2420" s="31" t="str">
        <f t="shared" ca="1" si="396"/>
        <v>1053</v>
      </c>
      <c r="V2420" s="45" t="str">
        <f t="shared" si="391"/>
        <v>生きがいセミナー研修・催事．発表会　1991/8/28-29、東毛学習文化センター、太田市/生きがいセミナー</v>
      </c>
      <c r="W2420" s="51"/>
      <c r="X2420" s="88">
        <v>2410</v>
      </c>
      <c r="Y2420" s="65"/>
      <c r="Z2420" s="46"/>
    </row>
    <row r="2421" spans="1:26" ht="13.5" hidden="1" customHeight="1">
      <c r="A2421" s="29" t="str">
        <f t="shared" ca="1" si="392"/>
        <v>64</v>
      </c>
      <c r="B2421" s="32">
        <f t="shared" ca="1" si="393"/>
        <v>1992</v>
      </c>
      <c r="C2421" s="32">
        <f t="shared" ca="1" si="394"/>
        <v>4</v>
      </c>
      <c r="D2421" s="28">
        <v>1</v>
      </c>
      <c r="E2421" s="32">
        <f t="shared" ca="1" si="395"/>
        <v>1053</v>
      </c>
      <c r="F2421" s="40" t="s">
        <v>1508</v>
      </c>
      <c r="G2421" s="40" t="s">
        <v>1509</v>
      </c>
      <c r="H2421" s="43" t="s">
        <v>646</v>
      </c>
      <c r="I2421" s="115" t="str">
        <f t="shared" ca="1" si="390"/>
        <v>.</v>
      </c>
      <c r="J2421" s="40" t="s">
        <v>7780</v>
      </c>
      <c r="K2421" s="40" t="s">
        <v>7538</v>
      </c>
      <c r="L2421" s="40" t="s">
        <v>313</v>
      </c>
      <c r="M2421" s="40" t="s">
        <v>313</v>
      </c>
      <c r="N2421" s="47"/>
      <c r="O2421" s="47">
        <v>1991</v>
      </c>
      <c r="P2421" s="47">
        <v>8</v>
      </c>
      <c r="Q2421" s="40" t="s">
        <v>647</v>
      </c>
      <c r="R2421" s="40" t="s">
        <v>1505</v>
      </c>
      <c r="S2421" s="48" t="s">
        <v>1506</v>
      </c>
      <c r="T2421" s="48"/>
      <c r="U2421" s="31" t="str">
        <f t="shared" ca="1" si="396"/>
        <v>1053</v>
      </c>
      <c r="V2421" s="45" t="str">
        <f t="shared" si="391"/>
        <v>生きがいセミナー「生きがいセミナー」開催まで</v>
      </c>
      <c r="W2421" s="51"/>
      <c r="X2421" s="88">
        <v>2411</v>
      </c>
      <c r="Y2421" s="65"/>
      <c r="Z2421" s="46"/>
    </row>
    <row r="2422" spans="1:26" ht="13.5" hidden="1" customHeight="1">
      <c r="A2422" s="29" t="str">
        <f t="shared" ca="1" si="392"/>
        <v>64</v>
      </c>
      <c r="B2422" s="32">
        <f t="shared" ca="1" si="393"/>
        <v>1992</v>
      </c>
      <c r="C2422" s="32">
        <f t="shared" ca="1" si="394"/>
        <v>4</v>
      </c>
      <c r="D2422" s="28">
        <v>3</v>
      </c>
      <c r="E2422" s="32">
        <f t="shared" ca="1" si="395"/>
        <v>1055</v>
      </c>
      <c r="F2422" s="41" t="str">
        <f>M2422&amp;"（"&amp;J2422&amp;$W$19&amp;K2422&amp;IF(LEN(N2422)&gt;0," 第"&amp;N2422&amp;$W$21,"")&amp;" "&amp;O2422&amp;"/"&amp;P2422&amp;$W$20&amp;S2422&amp;IF(LEN(H2422)&gt;0,$W$19&amp;H2422,"")&amp;"）"</f>
        <v>抄録（研修・催事/発表会 1991/8、東毛学習文化センター/生きがいセミナー）</v>
      </c>
      <c r="G2422" s="40"/>
      <c r="H2422" s="43" t="s">
        <v>646</v>
      </c>
      <c r="I2422" s="115" t="str">
        <f t="shared" ca="1" si="390"/>
        <v>.</v>
      </c>
      <c r="J2422" s="40" t="s">
        <v>7780</v>
      </c>
      <c r="K2422" s="40" t="s">
        <v>7538</v>
      </c>
      <c r="L2422" s="40" t="s">
        <v>6939</v>
      </c>
      <c r="M2422" s="40" t="s">
        <v>1486</v>
      </c>
      <c r="N2422" s="47"/>
      <c r="O2422" s="47">
        <v>1991</v>
      </c>
      <c r="P2422" s="47">
        <v>8</v>
      </c>
      <c r="Q2422" s="40" t="s">
        <v>647</v>
      </c>
      <c r="R2422" s="40" t="s">
        <v>1505</v>
      </c>
      <c r="S2422" s="48" t="s">
        <v>1506</v>
      </c>
      <c r="T2422" s="48"/>
      <c r="U2422" s="31" t="str">
        <f t="shared" ca="1" si="396"/>
        <v>1053</v>
      </c>
      <c r="V2422" s="45" t="str">
        <f t="shared" si="391"/>
        <v>生きがいセミナー抄録（研修・催事/発表会 1991/8、東毛学習文化センター/生きがいセミナー）</v>
      </c>
      <c r="W2422" s="51"/>
      <c r="X2422" s="88">
        <v>2412</v>
      </c>
      <c r="Y2422" s="65"/>
      <c r="Z2422" s="46"/>
    </row>
    <row r="2423" spans="1:26" ht="13.5" hidden="1" customHeight="1">
      <c r="A2423" s="29" t="str">
        <f t="shared" ca="1" si="392"/>
        <v>64</v>
      </c>
      <c r="B2423" s="32">
        <f t="shared" ca="1" si="393"/>
        <v>1992</v>
      </c>
      <c r="C2423" s="32">
        <f t="shared" ca="1" si="394"/>
        <v>4</v>
      </c>
      <c r="D2423" s="28">
        <v>3</v>
      </c>
      <c r="E2423" s="32">
        <f t="shared" ca="1" si="395"/>
        <v>1055</v>
      </c>
      <c r="F2423" s="40" t="s">
        <v>1510</v>
      </c>
      <c r="G2423" s="40"/>
      <c r="H2423" s="43" t="s">
        <v>646</v>
      </c>
      <c r="I2423" s="115" t="str">
        <f t="shared" ca="1" si="390"/>
        <v>.</v>
      </c>
      <c r="J2423" s="40" t="s">
        <v>7780</v>
      </c>
      <c r="K2423" s="40" t="s">
        <v>7538</v>
      </c>
      <c r="L2423" s="40" t="s">
        <v>7004</v>
      </c>
      <c r="M2423" s="40" t="s">
        <v>1302</v>
      </c>
      <c r="N2423" s="47"/>
      <c r="O2423" s="47">
        <v>1991</v>
      </c>
      <c r="P2423" s="47">
        <v>8</v>
      </c>
      <c r="Q2423" s="40" t="s">
        <v>647</v>
      </c>
      <c r="R2423" s="40" t="s">
        <v>1505</v>
      </c>
      <c r="S2423" s="48" t="s">
        <v>1506</v>
      </c>
      <c r="T2423" s="48"/>
      <c r="U2423" s="31" t="str">
        <f t="shared" ca="1" si="396"/>
        <v>1053</v>
      </c>
      <c r="V2423" s="45" t="str">
        <f t="shared" si="391"/>
        <v>生きがいセミナーⅠ　生きがい論</v>
      </c>
      <c r="W2423" s="51"/>
      <c r="X2423" s="88">
        <v>2413</v>
      </c>
      <c r="Y2423" s="65"/>
      <c r="Z2423" s="46"/>
    </row>
    <row r="2424" spans="1:26" ht="13.5" hidden="1" customHeight="1">
      <c r="A2424" s="29" t="str">
        <f t="shared" ca="1" si="392"/>
        <v>64</v>
      </c>
      <c r="B2424" s="32">
        <f t="shared" ca="1" si="393"/>
        <v>1992</v>
      </c>
      <c r="C2424" s="32">
        <f t="shared" ca="1" si="394"/>
        <v>4</v>
      </c>
      <c r="D2424" s="28">
        <v>3</v>
      </c>
      <c r="E2424" s="32">
        <f t="shared" ca="1" si="395"/>
        <v>1055</v>
      </c>
      <c r="F2424" s="40" t="s">
        <v>1511</v>
      </c>
      <c r="G2424" s="40" t="s">
        <v>1221</v>
      </c>
      <c r="H2424" s="43" t="s">
        <v>646</v>
      </c>
      <c r="I2424" s="115" t="str">
        <f t="shared" ca="1" si="390"/>
        <v>.</v>
      </c>
      <c r="J2424" s="40" t="s">
        <v>7780</v>
      </c>
      <c r="K2424" s="40" t="s">
        <v>7538</v>
      </c>
      <c r="L2424" s="40" t="s">
        <v>7090</v>
      </c>
      <c r="M2424" s="40" t="s">
        <v>1486</v>
      </c>
      <c r="N2424" s="47"/>
      <c r="O2424" s="47">
        <v>1991</v>
      </c>
      <c r="P2424" s="47">
        <v>8</v>
      </c>
      <c r="Q2424" s="40" t="s">
        <v>647</v>
      </c>
      <c r="R2424" s="40" t="s">
        <v>1505</v>
      </c>
      <c r="S2424" s="48" t="s">
        <v>1506</v>
      </c>
      <c r="T2424" s="48"/>
      <c r="U2424" s="31" t="str">
        <f t="shared" ca="1" si="396"/>
        <v>1053</v>
      </c>
      <c r="V2424" s="45" t="str">
        <f t="shared" si="391"/>
        <v>生きがいセミナー「頑張って下さい」への疑問</v>
      </c>
      <c r="W2424" s="51"/>
      <c r="X2424" s="88">
        <v>2414</v>
      </c>
      <c r="Y2424" s="65"/>
      <c r="Z2424" s="46"/>
    </row>
    <row r="2425" spans="1:26" ht="13.5" hidden="1" customHeight="1">
      <c r="A2425" s="29" t="str">
        <f t="shared" ca="1" si="392"/>
        <v>64</v>
      </c>
      <c r="B2425" s="32">
        <f t="shared" ca="1" si="393"/>
        <v>1992</v>
      </c>
      <c r="C2425" s="32">
        <f t="shared" ca="1" si="394"/>
        <v>4</v>
      </c>
      <c r="D2425" s="28">
        <v>5</v>
      </c>
      <c r="E2425" s="32">
        <f t="shared" ca="1" si="395"/>
        <v>1057</v>
      </c>
      <c r="F2425" s="40" t="s">
        <v>1512</v>
      </c>
      <c r="G2425" s="40" t="s">
        <v>1513</v>
      </c>
      <c r="H2425" s="43" t="s">
        <v>646</v>
      </c>
      <c r="I2425" s="115" t="str">
        <f t="shared" ca="1" si="390"/>
        <v>.</v>
      </c>
      <c r="J2425" s="40" t="s">
        <v>7780</v>
      </c>
      <c r="K2425" s="40" t="s">
        <v>7538</v>
      </c>
      <c r="L2425" s="40" t="s">
        <v>7090</v>
      </c>
      <c r="M2425" s="40" t="s">
        <v>1486</v>
      </c>
      <c r="N2425" s="47"/>
      <c r="O2425" s="47">
        <v>1991</v>
      </c>
      <c r="P2425" s="47">
        <v>8</v>
      </c>
      <c r="Q2425" s="40" t="s">
        <v>647</v>
      </c>
      <c r="R2425" s="40" t="s">
        <v>1505</v>
      </c>
      <c r="S2425" s="48" t="s">
        <v>1506</v>
      </c>
      <c r="T2425" s="48"/>
      <c r="U2425" s="31" t="str">
        <f t="shared" ca="1" si="396"/>
        <v>1053</v>
      </c>
      <c r="V2425" s="45" t="str">
        <f t="shared" si="391"/>
        <v>生きがいセミナー学習メニュー方式で学ぶオルム方式（Ota Learning Menu System）</v>
      </c>
      <c r="W2425" s="51"/>
      <c r="X2425" s="88">
        <v>2415</v>
      </c>
      <c r="Y2425" s="65"/>
      <c r="Z2425" s="46"/>
    </row>
    <row r="2426" spans="1:26" ht="13.5" hidden="1" customHeight="1">
      <c r="A2426" s="29" t="str">
        <f t="shared" ca="1" si="392"/>
        <v>64</v>
      </c>
      <c r="B2426" s="32">
        <f t="shared" ca="1" si="393"/>
        <v>1992</v>
      </c>
      <c r="C2426" s="32">
        <f t="shared" ca="1" si="394"/>
        <v>4</v>
      </c>
      <c r="D2426" s="28">
        <v>6</v>
      </c>
      <c r="E2426" s="32">
        <f t="shared" ca="1" si="395"/>
        <v>1058</v>
      </c>
      <c r="F2426" s="40" t="s">
        <v>1514</v>
      </c>
      <c r="G2426" s="40"/>
      <c r="H2426" s="43" t="s">
        <v>646</v>
      </c>
      <c r="I2426" s="115" t="str">
        <f t="shared" ca="1" si="390"/>
        <v>.</v>
      </c>
      <c r="J2426" s="40" t="s">
        <v>7780</v>
      </c>
      <c r="K2426" s="40" t="s">
        <v>7538</v>
      </c>
      <c r="L2426" s="40" t="s">
        <v>7004</v>
      </c>
      <c r="M2426" s="40" t="s">
        <v>1302</v>
      </c>
      <c r="N2426" s="47"/>
      <c r="O2426" s="47">
        <v>1991</v>
      </c>
      <c r="P2426" s="47">
        <v>8</v>
      </c>
      <c r="Q2426" s="40" t="s">
        <v>647</v>
      </c>
      <c r="R2426" s="40" t="s">
        <v>1505</v>
      </c>
      <c r="S2426" s="48" t="s">
        <v>1506</v>
      </c>
      <c r="T2426" s="48"/>
      <c r="U2426" s="31" t="str">
        <f t="shared" ca="1" si="396"/>
        <v>1053</v>
      </c>
      <c r="V2426" s="45" t="str">
        <f t="shared" si="391"/>
        <v>生きがいセミナーⅡ　仕事の中の人間性</v>
      </c>
      <c r="W2426" s="51"/>
      <c r="X2426" s="88">
        <v>2416</v>
      </c>
      <c r="Y2426" s="65"/>
      <c r="Z2426" s="46"/>
    </row>
    <row r="2427" spans="1:26" ht="13.5" hidden="1" customHeight="1">
      <c r="A2427" s="29" t="str">
        <f t="shared" ca="1" si="392"/>
        <v>64</v>
      </c>
      <c r="B2427" s="32">
        <f t="shared" ca="1" si="393"/>
        <v>1992</v>
      </c>
      <c r="C2427" s="32">
        <f t="shared" ca="1" si="394"/>
        <v>4</v>
      </c>
      <c r="D2427" s="28">
        <v>6</v>
      </c>
      <c r="E2427" s="32">
        <f t="shared" ca="1" si="395"/>
        <v>1058</v>
      </c>
      <c r="F2427" s="40" t="s">
        <v>1515</v>
      </c>
      <c r="G2427" s="40" t="s">
        <v>1927</v>
      </c>
      <c r="H2427" s="43" t="s">
        <v>646</v>
      </c>
      <c r="I2427" s="115" t="str">
        <f t="shared" ca="1" si="390"/>
        <v>.</v>
      </c>
      <c r="J2427" s="40" t="s">
        <v>7780</v>
      </c>
      <c r="K2427" s="40" t="s">
        <v>7538</v>
      </c>
      <c r="L2427" s="40" t="s">
        <v>7090</v>
      </c>
      <c r="M2427" s="40" t="s">
        <v>1486</v>
      </c>
      <c r="N2427" s="47"/>
      <c r="O2427" s="47">
        <v>1991</v>
      </c>
      <c r="P2427" s="47">
        <v>8</v>
      </c>
      <c r="Q2427" s="40" t="s">
        <v>647</v>
      </c>
      <c r="R2427" s="40" t="s">
        <v>1505</v>
      </c>
      <c r="S2427" s="48" t="s">
        <v>1506</v>
      </c>
      <c r="T2427" s="48"/>
      <c r="U2427" s="31" t="str">
        <f t="shared" ca="1" si="396"/>
        <v>1053</v>
      </c>
      <c r="V2427" s="45" t="str">
        <f t="shared" si="391"/>
        <v>生きがいセミナー「ハイテク時代における人間の復権</v>
      </c>
      <c r="W2427" s="51"/>
      <c r="X2427" s="88">
        <v>2417</v>
      </c>
      <c r="Y2427" s="65"/>
      <c r="Z2427" s="46"/>
    </row>
    <row r="2428" spans="1:26" ht="13.5" hidden="1" customHeight="1">
      <c r="A2428" s="29" t="str">
        <f t="shared" ca="1" si="392"/>
        <v>64</v>
      </c>
      <c r="B2428" s="32">
        <f t="shared" ca="1" si="393"/>
        <v>1992</v>
      </c>
      <c r="C2428" s="32">
        <f t="shared" ca="1" si="394"/>
        <v>4</v>
      </c>
      <c r="D2428" s="28">
        <v>7</v>
      </c>
      <c r="E2428" s="32">
        <f t="shared" ca="1" si="395"/>
        <v>1059</v>
      </c>
      <c r="F2428" s="40" t="s">
        <v>1516</v>
      </c>
      <c r="G2428" s="40" t="s">
        <v>1528</v>
      </c>
      <c r="H2428" s="43" t="s">
        <v>646</v>
      </c>
      <c r="I2428" s="115" t="str">
        <f t="shared" ca="1" si="390"/>
        <v>.</v>
      </c>
      <c r="J2428" s="40" t="s">
        <v>7780</v>
      </c>
      <c r="K2428" s="40" t="s">
        <v>7538</v>
      </c>
      <c r="L2428" s="40" t="s">
        <v>7090</v>
      </c>
      <c r="M2428" s="40" t="s">
        <v>1486</v>
      </c>
      <c r="N2428" s="47"/>
      <c r="O2428" s="47">
        <v>1991</v>
      </c>
      <c r="P2428" s="47">
        <v>8</v>
      </c>
      <c r="Q2428" s="40" t="s">
        <v>647</v>
      </c>
      <c r="R2428" s="40" t="s">
        <v>1505</v>
      </c>
      <c r="S2428" s="48" t="s">
        <v>1506</v>
      </c>
      <c r="T2428" s="48"/>
      <c r="U2428" s="31" t="str">
        <f t="shared" ca="1" si="396"/>
        <v>1053</v>
      </c>
      <c r="V2428" s="45" t="str">
        <f t="shared" si="391"/>
        <v>生きがいセミナー会社人間からの脱皮</v>
      </c>
      <c r="W2428" s="51"/>
      <c r="X2428" s="88">
        <v>2418</v>
      </c>
      <c r="Y2428" s="65"/>
      <c r="Z2428" s="46"/>
    </row>
    <row r="2429" spans="1:26" ht="13.5" hidden="1" customHeight="1">
      <c r="A2429" s="29" t="str">
        <f t="shared" ca="1" si="392"/>
        <v>64</v>
      </c>
      <c r="B2429" s="32">
        <f t="shared" ca="1" si="393"/>
        <v>1992</v>
      </c>
      <c r="C2429" s="32">
        <f t="shared" ca="1" si="394"/>
        <v>4</v>
      </c>
      <c r="D2429" s="28">
        <v>8</v>
      </c>
      <c r="E2429" s="32">
        <f t="shared" ca="1" si="395"/>
        <v>1060</v>
      </c>
      <c r="F2429" s="40" t="s">
        <v>1517</v>
      </c>
      <c r="G2429" s="40"/>
      <c r="H2429" s="43" t="s">
        <v>646</v>
      </c>
      <c r="I2429" s="115" t="str">
        <f t="shared" ca="1" si="390"/>
        <v>.</v>
      </c>
      <c r="J2429" s="40" t="s">
        <v>7780</v>
      </c>
      <c r="K2429" s="40" t="s">
        <v>7538</v>
      </c>
      <c r="L2429" s="40" t="s">
        <v>7004</v>
      </c>
      <c r="M2429" s="40" t="s">
        <v>1302</v>
      </c>
      <c r="N2429" s="47"/>
      <c r="O2429" s="47">
        <v>1991</v>
      </c>
      <c r="P2429" s="47">
        <v>8</v>
      </c>
      <c r="Q2429" s="40" t="s">
        <v>647</v>
      </c>
      <c r="R2429" s="40" t="s">
        <v>1505</v>
      </c>
      <c r="S2429" s="48" t="s">
        <v>1506</v>
      </c>
      <c r="T2429" s="48"/>
      <c r="U2429" s="31" t="str">
        <f t="shared" ca="1" si="396"/>
        <v>1053</v>
      </c>
      <c r="V2429" s="45" t="str">
        <f t="shared" si="391"/>
        <v>生きがいセミナーⅢ　異文化交流の中の生きがい</v>
      </c>
      <c r="W2429" s="51"/>
      <c r="X2429" s="88">
        <v>2419</v>
      </c>
      <c r="Y2429" s="65"/>
      <c r="Z2429" s="46"/>
    </row>
    <row r="2430" spans="1:26" ht="13.5" hidden="1" customHeight="1">
      <c r="A2430" s="29" t="str">
        <f t="shared" ca="1" si="392"/>
        <v>64</v>
      </c>
      <c r="B2430" s="32">
        <f t="shared" ca="1" si="393"/>
        <v>1992</v>
      </c>
      <c r="C2430" s="32">
        <f t="shared" ca="1" si="394"/>
        <v>4</v>
      </c>
      <c r="D2430" s="28">
        <v>8</v>
      </c>
      <c r="E2430" s="32">
        <f t="shared" ca="1" si="395"/>
        <v>1060</v>
      </c>
      <c r="F2430" s="40" t="s">
        <v>1518</v>
      </c>
      <c r="G2430" s="40" t="s">
        <v>1519</v>
      </c>
      <c r="H2430" s="43" t="s">
        <v>646</v>
      </c>
      <c r="I2430" s="115" t="str">
        <f t="shared" ca="1" si="390"/>
        <v>.</v>
      </c>
      <c r="J2430" s="40" t="s">
        <v>7780</v>
      </c>
      <c r="K2430" s="40" t="s">
        <v>7538</v>
      </c>
      <c r="L2430" s="40" t="s">
        <v>7090</v>
      </c>
      <c r="M2430" s="40" t="s">
        <v>1486</v>
      </c>
      <c r="N2430" s="47"/>
      <c r="O2430" s="47">
        <v>1991</v>
      </c>
      <c r="P2430" s="47">
        <v>8</v>
      </c>
      <c r="Q2430" s="40" t="s">
        <v>647</v>
      </c>
      <c r="R2430" s="40" t="s">
        <v>1505</v>
      </c>
      <c r="S2430" s="48" t="s">
        <v>1506</v>
      </c>
      <c r="T2430" s="48"/>
      <c r="U2430" s="31" t="str">
        <f t="shared" ca="1" si="396"/>
        <v>1053</v>
      </c>
      <c r="V2430" s="45" t="str">
        <f t="shared" si="391"/>
        <v>生きがいセミナー異文化理解で新しい友人と新しい世界に</v>
      </c>
      <c r="W2430" s="51"/>
      <c r="X2430" s="88">
        <v>2420</v>
      </c>
      <c r="Y2430" s="65"/>
      <c r="Z2430" s="46"/>
    </row>
    <row r="2431" spans="1:26" ht="13.5" hidden="1" customHeight="1">
      <c r="A2431" s="29" t="str">
        <f t="shared" ca="1" si="392"/>
        <v>64</v>
      </c>
      <c r="B2431" s="32">
        <f t="shared" ca="1" si="393"/>
        <v>1992</v>
      </c>
      <c r="C2431" s="32">
        <f t="shared" ca="1" si="394"/>
        <v>4</v>
      </c>
      <c r="D2431" s="28">
        <v>11</v>
      </c>
      <c r="E2431" s="32">
        <f t="shared" ca="1" si="395"/>
        <v>1063</v>
      </c>
      <c r="F2431" s="40" t="s">
        <v>1520</v>
      </c>
      <c r="G2431" s="40" t="s">
        <v>1521</v>
      </c>
      <c r="H2431" s="43" t="s">
        <v>646</v>
      </c>
      <c r="I2431" s="115" t="str">
        <f t="shared" ca="1" si="390"/>
        <v>.</v>
      </c>
      <c r="J2431" s="40" t="s">
        <v>7780</v>
      </c>
      <c r="K2431" s="40" t="s">
        <v>7538</v>
      </c>
      <c r="L2431" s="40" t="s">
        <v>7090</v>
      </c>
      <c r="M2431" s="40" t="s">
        <v>1486</v>
      </c>
      <c r="N2431" s="47"/>
      <c r="O2431" s="47">
        <v>1991</v>
      </c>
      <c r="P2431" s="47">
        <v>8</v>
      </c>
      <c r="Q2431" s="40" t="s">
        <v>647</v>
      </c>
      <c r="R2431" s="40" t="s">
        <v>1505</v>
      </c>
      <c r="S2431" s="48" t="s">
        <v>1506</v>
      </c>
      <c r="T2431" s="48"/>
      <c r="U2431" s="31" t="str">
        <f t="shared" ca="1" si="396"/>
        <v>1053</v>
      </c>
      <c r="V2431" s="45" t="str">
        <f t="shared" si="391"/>
        <v>生きがいセミナー企業における海外との共存</v>
      </c>
      <c r="W2431" s="51"/>
      <c r="X2431" s="88">
        <v>2421</v>
      </c>
      <c r="Y2431" s="65"/>
      <c r="Z2431" s="46"/>
    </row>
    <row r="2432" spans="1:26" ht="13.5" hidden="1" customHeight="1">
      <c r="A2432" s="29" t="str">
        <f t="shared" ca="1" si="392"/>
        <v>64</v>
      </c>
      <c r="B2432" s="32">
        <f t="shared" ca="1" si="393"/>
        <v>1992</v>
      </c>
      <c r="C2432" s="32">
        <f t="shared" ca="1" si="394"/>
        <v>4</v>
      </c>
      <c r="D2432" s="28">
        <v>12</v>
      </c>
      <c r="E2432" s="32">
        <f t="shared" ca="1" si="395"/>
        <v>1064</v>
      </c>
      <c r="F2432" s="40" t="s">
        <v>1522</v>
      </c>
      <c r="G2432" s="40" t="s">
        <v>528</v>
      </c>
      <c r="H2432" s="40" t="s">
        <v>2447</v>
      </c>
      <c r="I2432" s="115" t="str">
        <f t="shared" ca="1" si="390"/>
        <v>.</v>
      </c>
      <c r="J2432" s="40" t="s">
        <v>7205</v>
      </c>
      <c r="K2432" s="40"/>
      <c r="L2432" s="43" t="s">
        <v>2008</v>
      </c>
      <c r="M2432" s="40"/>
      <c r="N2432" s="47"/>
      <c r="O2432" s="47"/>
      <c r="P2432" s="47"/>
      <c r="Q2432" s="40"/>
      <c r="R2432" s="40"/>
      <c r="S2432" s="48"/>
      <c r="T2432" s="48"/>
      <c r="U2432" s="31" t="str">
        <f t="shared" ca="1" si="396"/>
        <v>1053</v>
      </c>
      <c r="V2432" s="45" t="str">
        <f t="shared" si="391"/>
        <v>人類働態学人類働態学との出会い</v>
      </c>
      <c r="W2432" s="51"/>
      <c r="X2432" s="88">
        <v>2422</v>
      </c>
      <c r="Y2432" s="65"/>
      <c r="Z2432" s="46"/>
    </row>
    <row r="2433" spans="1:26" ht="13.5" hidden="1" customHeight="1">
      <c r="A2433" s="29" t="str">
        <f t="shared" ca="1" si="392"/>
        <v>64</v>
      </c>
      <c r="B2433" s="32">
        <f t="shared" ca="1" si="393"/>
        <v>1992</v>
      </c>
      <c r="C2433" s="32">
        <f t="shared" ca="1" si="394"/>
        <v>4</v>
      </c>
      <c r="D2433" s="28">
        <v>13</v>
      </c>
      <c r="E2433" s="32">
        <f t="shared" ca="1" si="395"/>
        <v>1065</v>
      </c>
      <c r="F2433" s="40" t="s">
        <v>1523</v>
      </c>
      <c r="G2433" s="40" t="s">
        <v>1524</v>
      </c>
      <c r="H2433" s="43" t="s">
        <v>7197</v>
      </c>
      <c r="I2433" s="115" t="str">
        <f t="shared" ca="1" si="390"/>
        <v>.</v>
      </c>
      <c r="J2433" s="40" t="s">
        <v>7205</v>
      </c>
      <c r="K2433" s="40"/>
      <c r="L2433" s="43" t="s">
        <v>810</v>
      </c>
      <c r="M2433" s="40"/>
      <c r="N2433" s="47"/>
      <c r="O2433" s="47"/>
      <c r="P2433" s="47"/>
      <c r="Q2433" s="40"/>
      <c r="R2433" s="40"/>
      <c r="S2433" s="48"/>
      <c r="T2433" s="48"/>
      <c r="U2433" s="31" t="str">
        <f t="shared" ca="1" si="396"/>
        <v>1053</v>
      </c>
      <c r="V2433" s="45" t="str">
        <f t="shared" si="391"/>
        <v>衣服熱環境における作業服の現状</v>
      </c>
      <c r="W2433" s="51"/>
      <c r="X2433" s="88">
        <v>2423</v>
      </c>
      <c r="Y2433" s="65"/>
      <c r="Z2433" s="46"/>
    </row>
    <row r="2434" spans="1:26" ht="13.5" hidden="1" customHeight="1">
      <c r="A2434" s="29" t="str">
        <f t="shared" ca="1" si="392"/>
        <v>64</v>
      </c>
      <c r="B2434" s="32">
        <f t="shared" ca="1" si="393"/>
        <v>1992</v>
      </c>
      <c r="C2434" s="32">
        <f t="shared" ca="1" si="394"/>
        <v>4</v>
      </c>
      <c r="D2434" s="28">
        <v>14</v>
      </c>
      <c r="E2434" s="32">
        <f t="shared" ca="1" si="395"/>
        <v>1066</v>
      </c>
      <c r="F2434" s="40" t="s">
        <v>1525</v>
      </c>
      <c r="G2434" s="40" t="s">
        <v>1526</v>
      </c>
      <c r="H2434" s="43"/>
      <c r="I2434" s="115" t="str">
        <f t="shared" ca="1" si="390"/>
        <v>.</v>
      </c>
      <c r="J2434" s="40" t="s">
        <v>1700</v>
      </c>
      <c r="K2434" s="40" t="s">
        <v>1300</v>
      </c>
      <c r="L2434" s="43"/>
      <c r="M2434" s="40"/>
      <c r="N2434" s="47"/>
      <c r="O2434" s="47"/>
      <c r="P2434" s="47"/>
      <c r="Q2434" s="40"/>
      <c r="R2434" s="40"/>
      <c r="S2434" s="48"/>
      <c r="T2434" s="48"/>
      <c r="U2434" s="31" t="str">
        <f t="shared" ca="1" si="396"/>
        <v>1053</v>
      </c>
      <c r="V2434" s="45" t="str">
        <f t="shared" si="391"/>
        <v>東京大学工学部建築学科</v>
      </c>
      <c r="W2434" s="51"/>
      <c r="X2434" s="88">
        <v>2424</v>
      </c>
      <c r="Y2434" s="65"/>
      <c r="Z2434" s="46"/>
    </row>
    <row r="2435" spans="1:26" ht="13.5" hidden="1" customHeight="1">
      <c r="A2435" s="29" t="str">
        <f t="shared" ca="1" si="392"/>
        <v>64</v>
      </c>
      <c r="B2435" s="32">
        <f t="shared" ca="1" si="393"/>
        <v>1992</v>
      </c>
      <c r="C2435" s="32">
        <f t="shared" ca="1" si="394"/>
        <v>4</v>
      </c>
      <c r="D2435" s="28">
        <v>16</v>
      </c>
      <c r="E2435" s="32">
        <f t="shared" ca="1" si="395"/>
        <v>1068</v>
      </c>
      <c r="F2435" s="28" t="str">
        <f t="shared" ref="F2435:F2436" si="398">H2435&amp;IF(LEN(O2435)&gt;0,$W$18&amp;IF(LEN(O2435)&gt;3,O2435&amp;"年度","第"&amp;O2435&amp;IF(LEN(P2435)&gt;0,"期","回"))&amp;IF(LEN(P2435)&gt;0,"第"&amp;P2435&amp;"回",""),"")</f>
        <v>幹事会：第11期第6回</v>
      </c>
      <c r="G2435" s="40"/>
      <c r="H2435" s="40" t="s">
        <v>7101</v>
      </c>
      <c r="I2435" s="115" t="str">
        <f t="shared" ca="1" si="390"/>
        <v>.</v>
      </c>
      <c r="J2435" s="40" t="s">
        <v>7111</v>
      </c>
      <c r="K2435" s="40" t="s">
        <v>1050</v>
      </c>
      <c r="L2435" s="40" t="s">
        <v>7103</v>
      </c>
      <c r="M2435" s="40"/>
      <c r="N2435" s="47"/>
      <c r="O2435" s="47">
        <v>11</v>
      </c>
      <c r="P2435" s="47">
        <v>6</v>
      </c>
      <c r="Q2435" s="40"/>
      <c r="R2435" s="40"/>
      <c r="S2435" s="48"/>
      <c r="T2435" s="48"/>
      <c r="U2435" s="31" t="str">
        <f t="shared" ca="1" si="396"/>
        <v>1053</v>
      </c>
      <c r="V2435" s="45" t="str">
        <f t="shared" si="391"/>
        <v>幹事会幹事会：第11期第6回</v>
      </c>
      <c r="W2435" s="51"/>
      <c r="X2435" s="88">
        <v>2425</v>
      </c>
      <c r="Y2435" s="65"/>
      <c r="Z2435" s="46"/>
    </row>
    <row r="2436" spans="1:26" ht="13.5" hidden="1" customHeight="1">
      <c r="A2436" s="29" t="str">
        <f t="shared" ca="1" si="392"/>
        <v>64</v>
      </c>
      <c r="B2436" s="32">
        <f t="shared" ca="1" si="393"/>
        <v>1992</v>
      </c>
      <c r="C2436" s="32">
        <f t="shared" ca="1" si="394"/>
        <v>4</v>
      </c>
      <c r="D2436" s="28">
        <v>16</v>
      </c>
      <c r="E2436" s="32">
        <f t="shared" ca="1" si="395"/>
        <v>1068</v>
      </c>
      <c r="F2436" s="28" t="str">
        <f t="shared" si="398"/>
        <v>JHE編集委員会：1991年度第2回</v>
      </c>
      <c r="G2436" s="40"/>
      <c r="H2436" s="40" t="s">
        <v>7741</v>
      </c>
      <c r="I2436" s="115" t="str">
        <f t="shared" ca="1" si="390"/>
        <v>.</v>
      </c>
      <c r="J2436" s="40" t="s">
        <v>7111</v>
      </c>
      <c r="K2436" s="40" t="s">
        <v>1050</v>
      </c>
      <c r="L2436" s="40" t="s">
        <v>7772</v>
      </c>
      <c r="M2436" s="40"/>
      <c r="N2436" s="47"/>
      <c r="O2436" s="47">
        <v>1991</v>
      </c>
      <c r="P2436" s="47">
        <v>2</v>
      </c>
      <c r="Q2436" s="40"/>
      <c r="R2436" s="40"/>
      <c r="S2436" s="48"/>
      <c r="T2436" s="48"/>
      <c r="U2436" s="31" t="str">
        <f t="shared" ca="1" si="396"/>
        <v>1053</v>
      </c>
      <c r="V2436" s="45" t="str">
        <f t="shared" si="391"/>
        <v>JHE編集委員会JHE編集委員会：1991年度第2回</v>
      </c>
      <c r="W2436" s="51"/>
      <c r="X2436" s="88">
        <v>2426</v>
      </c>
      <c r="Y2436" s="65"/>
      <c r="Z2436" s="46"/>
    </row>
    <row r="2437" spans="1:26" ht="13.5" hidden="1" customHeight="1">
      <c r="A2437" s="29" t="str">
        <f t="shared" ca="1" si="392"/>
        <v>64</v>
      </c>
      <c r="B2437" s="32">
        <f t="shared" ca="1" si="393"/>
        <v>1992</v>
      </c>
      <c r="C2437" s="32">
        <f t="shared" ca="1" si="394"/>
        <v>4</v>
      </c>
      <c r="D2437" s="28">
        <v>16</v>
      </c>
      <c r="E2437" s="32">
        <f t="shared" ca="1" si="395"/>
        <v>1068</v>
      </c>
      <c r="F2437" s="40" t="s">
        <v>1527</v>
      </c>
      <c r="G2437" s="40"/>
      <c r="H2437" s="43"/>
      <c r="I2437" s="115" t="str">
        <f t="shared" ca="1" si="390"/>
        <v>.</v>
      </c>
      <c r="J2437" s="40" t="s">
        <v>1487</v>
      </c>
      <c r="K2437" s="40" t="s">
        <v>1292</v>
      </c>
      <c r="L2437" s="40" t="s">
        <v>7615</v>
      </c>
      <c r="M2437" s="40" t="s">
        <v>2638</v>
      </c>
      <c r="N2437" s="47">
        <v>27</v>
      </c>
      <c r="O2437" s="47">
        <v>1992</v>
      </c>
      <c r="P2437" s="47">
        <v>6</v>
      </c>
      <c r="Q2437" s="40" t="s">
        <v>1530</v>
      </c>
      <c r="R2437" s="40" t="s">
        <v>1532</v>
      </c>
      <c r="S2437" s="48" t="s">
        <v>1534</v>
      </c>
      <c r="T2437" s="48"/>
      <c r="U2437" s="31" t="str">
        <f t="shared" ca="1" si="396"/>
        <v>1053</v>
      </c>
      <c r="V2437" s="45" t="str">
        <f t="shared" si="391"/>
        <v>人類働態学会第27回大会（案内）</v>
      </c>
      <c r="W2437" s="51"/>
      <c r="X2437" s="88">
        <v>2427</v>
      </c>
      <c r="Y2437" s="65"/>
      <c r="Z2437" s="46"/>
    </row>
    <row r="2438" spans="1:26" ht="13.5" hidden="1" customHeight="1">
      <c r="A2438" s="29" t="str">
        <f t="shared" ca="1" si="392"/>
        <v>64</v>
      </c>
      <c r="B2438" s="32">
        <f t="shared" ca="1" si="393"/>
        <v>1992</v>
      </c>
      <c r="C2438" s="32">
        <f t="shared" ca="1" si="394"/>
        <v>4</v>
      </c>
      <c r="D2438" s="28">
        <v>16</v>
      </c>
      <c r="E2438" s="32">
        <f t="shared" ca="1" si="395"/>
        <v>1068</v>
      </c>
      <c r="F2438" s="40" t="s">
        <v>1289</v>
      </c>
      <c r="G2438" s="40"/>
      <c r="H2438" s="43"/>
      <c r="I2438" s="115" t="str">
        <f t="shared" ca="1" si="390"/>
        <v>.</v>
      </c>
      <c r="J2438" s="40" t="s">
        <v>7111</v>
      </c>
      <c r="K2438" s="40" t="s">
        <v>2762</v>
      </c>
      <c r="L2438" s="40" t="s">
        <v>2724</v>
      </c>
      <c r="M2438" s="40"/>
      <c r="N2438" s="47"/>
      <c r="O2438" s="47"/>
      <c r="P2438" s="47"/>
      <c r="Q2438" s="40"/>
      <c r="R2438" s="40"/>
      <c r="S2438" s="48"/>
      <c r="T2438" s="48"/>
      <c r="U2438" s="31" t="str">
        <f t="shared" ca="1" si="396"/>
        <v>1053</v>
      </c>
      <c r="V2438" s="45" t="str">
        <f t="shared" si="391"/>
        <v>編集後記</v>
      </c>
      <c r="W2438" s="51"/>
      <c r="X2438" s="88">
        <v>2428</v>
      </c>
      <c r="Y2438" s="65"/>
      <c r="Z2438" s="46"/>
    </row>
    <row r="2439" spans="1:26" ht="13.5" hidden="1" customHeight="1">
      <c r="A2439" s="29" t="str">
        <f t="shared" ref="A2439:A2460" ca="1" si="399">IF(LEN($J2439)&gt;0,IF($J2439="●",K2439,OFFSET(A2439,IF(LEN(OFFSET(A2439,-1,0))&gt;=1,-1,-2),0)),"")</f>
        <v>65</v>
      </c>
      <c r="B2439" s="32">
        <f t="shared" ref="B2439:B2460" ca="1" si="400">IF(LEN($J2439)&gt;0,IF($J2439="●",N2439,OFFSET(B2439,IF(LEN(OFFSET(B2439,-1,0))&gt;=1,-1,-2),0)),"")</f>
        <v>1992</v>
      </c>
      <c r="C2439" s="32">
        <f t="shared" ref="C2439:C2460" ca="1" si="401">IF(LEN($J2439)&gt;0,IF($J2439="●",O2439,OFFSET(C2439,IF(LEN(OFFSET(C2439,-1,0))&gt;=1,-1,-2),0)),"")</f>
        <v>5</v>
      </c>
      <c r="D2439" s="28">
        <v>0</v>
      </c>
      <c r="E2439" s="32" t="str">
        <f t="shared" ca="1" si="395"/>
        <v>1069</v>
      </c>
      <c r="F2439" s="28" t="str">
        <f ca="1">$W$11&amp;$A2439&amp;$W$12&amp;B2439&amp;$W$13&amp;TEXT($C2439,"00")&amp;$W$14&amp;TEXT($P2439,"00")&amp;IF(LEN(U2439)&gt;=1,$W$15&amp;$U2439&amp;$W$16,"")&amp;$W$17&amp;$H2439</f>
        <v>第65号1992年05/01[1069]:特集人類働態学：演題目録、会報・JHE総目次</v>
      </c>
      <c r="G2439" s="40"/>
      <c r="H2439" s="43" t="s">
        <v>6895</v>
      </c>
      <c r="I2439" s="115" t="str">
        <f t="shared" ca="1" si="390"/>
        <v>.</v>
      </c>
      <c r="J2439" s="40" t="s">
        <v>1179</v>
      </c>
      <c r="K2439" s="40" t="s">
        <v>1535</v>
      </c>
      <c r="L2439" s="43"/>
      <c r="M2439" s="40"/>
      <c r="N2439" s="47">
        <v>1992</v>
      </c>
      <c r="O2439" s="47">
        <v>5</v>
      </c>
      <c r="P2439" s="47">
        <v>1</v>
      </c>
      <c r="Q2439" s="40" t="s">
        <v>1536</v>
      </c>
      <c r="R2439" s="40"/>
      <c r="S2439" s="48"/>
      <c r="T2439" s="48"/>
      <c r="U2439" s="31" t="str">
        <f t="shared" ref="U2439:U2460" ca="1" si="402">IF(LEN($J2439)&gt;0,IF($J2439="●",Q2439,OFFSET(U2439,IF(LEN(OFFSET(U2439,-1,0))&gt;=1,-1,-2),0)),"")</f>
        <v>1069</v>
      </c>
      <c r="V2439" s="45" t="str">
        <f t="shared" ca="1" si="391"/>
        <v>特集人類働態学：演題目録、会報・JHE総目次第65号1992年05/01[1069]:特集人類働態学：演題目録、会報・JHE総目次</v>
      </c>
      <c r="W2439" s="51"/>
      <c r="X2439" s="88">
        <v>2429</v>
      </c>
      <c r="Y2439" s="65"/>
      <c r="Z2439" s="46"/>
    </row>
    <row r="2440" spans="1:26" ht="13.5" hidden="1" customHeight="1">
      <c r="A2440" s="29" t="str">
        <f t="shared" ca="1" si="399"/>
        <v>65</v>
      </c>
      <c r="B2440" s="32">
        <f t="shared" ca="1" si="400"/>
        <v>1992</v>
      </c>
      <c r="C2440" s="32">
        <f t="shared" ca="1" si="401"/>
        <v>5</v>
      </c>
      <c r="D2440" s="28">
        <v>1</v>
      </c>
      <c r="E2440" s="32">
        <f t="shared" ca="1" si="395"/>
        <v>1069</v>
      </c>
      <c r="F2440" s="40" t="s">
        <v>1537</v>
      </c>
      <c r="G2440" s="40"/>
      <c r="H2440" s="40" t="s">
        <v>7648</v>
      </c>
      <c r="I2440" s="115" t="str">
        <f t="shared" ca="1" si="390"/>
        <v>.</v>
      </c>
      <c r="J2440" s="40" t="s">
        <v>7111</v>
      </c>
      <c r="K2440" s="40" t="s">
        <v>2762</v>
      </c>
      <c r="L2440" s="43" t="s">
        <v>7086</v>
      </c>
      <c r="M2440" s="40" t="s">
        <v>1302</v>
      </c>
      <c r="N2440" s="47"/>
      <c r="O2440" s="47"/>
      <c r="P2440" s="47"/>
      <c r="Q2440" s="40"/>
      <c r="R2440" s="40"/>
      <c r="S2440" s="48" t="s">
        <v>2762</v>
      </c>
      <c r="T2440" s="48"/>
      <c r="U2440" s="31" t="str">
        <f t="shared" ca="1" si="402"/>
        <v>1069</v>
      </c>
      <c r="V2440" s="45" t="str">
        <f t="shared" si="391"/>
        <v>特集人類働態学特集　人類働態学</v>
      </c>
      <c r="W2440" s="51"/>
      <c r="X2440" s="88">
        <v>2430</v>
      </c>
      <c r="Y2440" s="65"/>
      <c r="Z2440" s="46"/>
    </row>
    <row r="2441" spans="1:26" ht="13.5" hidden="1" customHeight="1">
      <c r="A2441" s="29" t="str">
        <f t="shared" ca="1" si="399"/>
        <v>65</v>
      </c>
      <c r="B2441" s="32">
        <f t="shared" ca="1" si="400"/>
        <v>1992</v>
      </c>
      <c r="C2441" s="32">
        <f t="shared" ca="1" si="401"/>
        <v>5</v>
      </c>
      <c r="D2441" s="28">
        <v>1</v>
      </c>
      <c r="E2441" s="32">
        <f t="shared" ref="E2441:E2460" ca="1" si="403">IF(LEN($J2441)&gt;0,IF($J2441="●",U2441,IF(LEN(D2441)&gt;0,U2441+D2441-1,"")),"")</f>
        <v>1069</v>
      </c>
      <c r="F2441" s="40" t="s">
        <v>1538</v>
      </c>
      <c r="G2441" s="40" t="s">
        <v>1539</v>
      </c>
      <c r="H2441" s="40" t="s">
        <v>7648</v>
      </c>
      <c r="I2441" s="115" t="str">
        <f t="shared" ca="1" si="390"/>
        <v>.</v>
      </c>
      <c r="J2441" s="40" t="s">
        <v>7110</v>
      </c>
      <c r="K2441" s="40" t="s">
        <v>7768</v>
      </c>
      <c r="L2441" s="40" t="s">
        <v>7769</v>
      </c>
      <c r="M2441" s="40" t="s">
        <v>2601</v>
      </c>
      <c r="N2441" s="47"/>
      <c r="O2441" s="47"/>
      <c r="P2441" s="47"/>
      <c r="Q2441" s="40"/>
      <c r="R2441" s="40"/>
      <c r="S2441" s="48" t="s">
        <v>2762</v>
      </c>
      <c r="T2441" s="48"/>
      <c r="U2441" s="31" t="str">
        <f t="shared" ca="1" si="402"/>
        <v>1069</v>
      </c>
      <c r="V2441" s="45" t="str">
        <f t="shared" si="391"/>
        <v>特集人類働態学特集発行に寄せて</v>
      </c>
      <c r="W2441" s="51"/>
      <c r="X2441" s="88">
        <v>2431</v>
      </c>
      <c r="Y2441" s="65"/>
      <c r="Z2441" s="46"/>
    </row>
    <row r="2442" spans="1:26" ht="13.5" hidden="1" customHeight="1">
      <c r="A2442" s="29" t="str">
        <f t="shared" ca="1" si="399"/>
        <v>65</v>
      </c>
      <c r="B2442" s="32">
        <f t="shared" ca="1" si="400"/>
        <v>1992</v>
      </c>
      <c r="C2442" s="32">
        <f t="shared" ca="1" si="401"/>
        <v>5</v>
      </c>
      <c r="D2442" s="28">
        <v>2</v>
      </c>
      <c r="E2442" s="32">
        <f t="shared" ca="1" si="403"/>
        <v>1070</v>
      </c>
      <c r="F2442" s="40" t="s">
        <v>7093</v>
      </c>
      <c r="G2442" s="40" t="s">
        <v>932</v>
      </c>
      <c r="H2442" s="40" t="s">
        <v>7648</v>
      </c>
      <c r="I2442" s="115" t="str">
        <f t="shared" ca="1" si="390"/>
        <v>.</v>
      </c>
      <c r="J2442" s="40" t="s">
        <v>7111</v>
      </c>
      <c r="K2442" s="40" t="s">
        <v>7094</v>
      </c>
      <c r="L2442" s="43" t="s">
        <v>7086</v>
      </c>
      <c r="M2442" s="40" t="s">
        <v>1302</v>
      </c>
      <c r="N2442" s="47"/>
      <c r="O2442" s="47"/>
      <c r="P2442" s="47"/>
      <c r="Q2442" s="40"/>
      <c r="R2442" s="40"/>
      <c r="S2442" s="48"/>
      <c r="T2442" s="48"/>
      <c r="U2442" s="31" t="str">
        <f t="shared" ca="1" si="402"/>
        <v>1069</v>
      </c>
      <c r="V2442" s="45" t="str">
        <f t="shared" si="391"/>
        <v>特集人類働態学人類働態学会　大会・地方会演題一覧／総目次</v>
      </c>
      <c r="W2442" s="51"/>
      <c r="X2442" s="88">
        <v>2432</v>
      </c>
      <c r="Y2442" s="65"/>
      <c r="Z2442" s="46"/>
    </row>
    <row r="2443" spans="1:26" ht="13.5" hidden="1" customHeight="1">
      <c r="A2443" s="29" t="str">
        <f t="shared" ca="1" si="399"/>
        <v>65</v>
      </c>
      <c r="B2443" s="32">
        <f t="shared" ca="1" si="400"/>
        <v>1992</v>
      </c>
      <c r="C2443" s="32">
        <f t="shared" ca="1" si="401"/>
        <v>5</v>
      </c>
      <c r="D2443" s="28">
        <v>2</v>
      </c>
      <c r="E2443" s="32">
        <f t="shared" ca="1" si="403"/>
        <v>1070</v>
      </c>
      <c r="F2443" s="40" t="s">
        <v>7092</v>
      </c>
      <c r="G2443" s="40"/>
      <c r="H2443" s="40" t="s">
        <v>7648</v>
      </c>
      <c r="I2443" s="115" t="str">
        <f t="shared" ca="1" si="390"/>
        <v>.</v>
      </c>
      <c r="J2443" s="40" t="s">
        <v>7111</v>
      </c>
      <c r="K2443" s="40" t="s">
        <v>7094</v>
      </c>
      <c r="L2443" s="43" t="s">
        <v>7766</v>
      </c>
      <c r="M2443" s="40"/>
      <c r="N2443" s="47"/>
      <c r="O2443" s="47"/>
      <c r="P2443" s="47"/>
      <c r="Q2443" s="40"/>
      <c r="R2443" s="40"/>
      <c r="S2443" s="48"/>
      <c r="T2443" s="48"/>
      <c r="U2443" s="31" t="str">
        <f t="shared" ca="1" si="402"/>
        <v>1069</v>
      </c>
      <c r="V2443" s="45" t="str">
        <f t="shared" si="391"/>
        <v>特集人類働態学1．全国大会</v>
      </c>
      <c r="W2443" s="51"/>
      <c r="X2443" s="88">
        <v>2433</v>
      </c>
      <c r="Y2443" s="65"/>
      <c r="Z2443" s="46"/>
    </row>
    <row r="2444" spans="1:26" ht="13.5" hidden="1" customHeight="1">
      <c r="A2444" s="29" t="str">
        <f t="shared" ca="1" si="399"/>
        <v>65</v>
      </c>
      <c r="B2444" s="32">
        <f t="shared" ca="1" si="400"/>
        <v>1992</v>
      </c>
      <c r="C2444" s="32">
        <f t="shared" ca="1" si="401"/>
        <v>5</v>
      </c>
      <c r="D2444" s="28">
        <v>22</v>
      </c>
      <c r="E2444" s="32">
        <f t="shared" ca="1" si="403"/>
        <v>1090</v>
      </c>
      <c r="F2444" s="40" t="s">
        <v>933</v>
      </c>
      <c r="G2444" s="40"/>
      <c r="H2444" s="40" t="s">
        <v>7648</v>
      </c>
      <c r="I2444" s="115" t="str">
        <f t="shared" ref="I2444:I2507" ca="1" si="404">IF(OR($S$1,IF($N$2,OFFSET($O$2,0,ISERROR(FIND($F$2,OFFSET($G2444,0,$T$2)))+$S$2),0)+IF($N$3,OFFSET($O$3,0,ISERROR(FIND($F$3,OFFSET($G2444,0,$T$3)))+$S$3),0)+IF($N$4,OFFSET($O$4,0,ISERROR(FIND($F$4,OFFSET($G2444,0,$T$4)))+$S$4),0)+IF($N$5,OFFSET($O$5,0,ISERROR(FIND($F$5,OFFSET($G2444,0,$T$5)))+$S$5),0)+IF($N$6,OFFSET($O$6,0,ISERROR(FIND($F$6,OFFSET($G2444,0,$T$6)))+$S$6),0)+IF($N$7,OFFSET($O$7,0,ISERROR(FIND($F$7,OFFSET($G2444,0,$T$7)))+$S$7),0)+IF($N$8,OFFSET($O$8,0,ISERROR(FIND($F$8,OFFSET($G2444,0,$T$8)))+$S$8),0)&gt;$Y$1),$W$28,$W$29)</f>
        <v>.</v>
      </c>
      <c r="J2444" s="40" t="s">
        <v>7111</v>
      </c>
      <c r="K2444" s="40" t="s">
        <v>7094</v>
      </c>
      <c r="L2444" s="43" t="s">
        <v>7766</v>
      </c>
      <c r="M2444" s="40"/>
      <c r="N2444" s="47"/>
      <c r="O2444" s="47"/>
      <c r="P2444" s="47"/>
      <c r="Q2444" s="40"/>
      <c r="R2444" s="40"/>
      <c r="S2444" s="48"/>
      <c r="T2444" s="48"/>
      <c r="U2444" s="31" t="str">
        <f t="shared" ca="1" si="402"/>
        <v>1069</v>
      </c>
      <c r="V2444" s="45" t="str">
        <f t="shared" si="391"/>
        <v>特集人類働態学2．東日本地方会</v>
      </c>
      <c r="W2444" s="51"/>
      <c r="X2444" s="88">
        <v>2434</v>
      </c>
      <c r="Y2444" s="65"/>
      <c r="Z2444" s="46"/>
    </row>
    <row r="2445" spans="1:26" ht="13.5" hidden="1" customHeight="1">
      <c r="A2445" s="29" t="str">
        <f t="shared" ca="1" si="399"/>
        <v>65</v>
      </c>
      <c r="B2445" s="32">
        <f t="shared" ca="1" si="400"/>
        <v>1992</v>
      </c>
      <c r="C2445" s="32">
        <f t="shared" ca="1" si="401"/>
        <v>5</v>
      </c>
      <c r="D2445" s="28">
        <v>28</v>
      </c>
      <c r="E2445" s="32">
        <f t="shared" ca="1" si="403"/>
        <v>1096</v>
      </c>
      <c r="F2445" s="40" t="s">
        <v>934</v>
      </c>
      <c r="G2445" s="40"/>
      <c r="H2445" s="40" t="s">
        <v>7648</v>
      </c>
      <c r="I2445" s="115" t="str">
        <f t="shared" ca="1" si="404"/>
        <v>.</v>
      </c>
      <c r="J2445" s="40" t="s">
        <v>7111</v>
      </c>
      <c r="K2445" s="40" t="s">
        <v>7094</v>
      </c>
      <c r="L2445" s="43" t="s">
        <v>7766</v>
      </c>
      <c r="M2445" s="40"/>
      <c r="N2445" s="47"/>
      <c r="O2445" s="47"/>
      <c r="P2445" s="47"/>
      <c r="Q2445" s="40"/>
      <c r="R2445" s="40"/>
      <c r="S2445" s="48"/>
      <c r="T2445" s="48"/>
      <c r="U2445" s="31" t="str">
        <f t="shared" ca="1" si="402"/>
        <v>1069</v>
      </c>
      <c r="V2445" s="45" t="str">
        <f t="shared" si="391"/>
        <v>特集人類働態学3．九州地方会</v>
      </c>
      <c r="W2445" s="51"/>
      <c r="X2445" s="88">
        <v>2435</v>
      </c>
      <c r="Y2445" s="65"/>
      <c r="Z2445" s="46"/>
    </row>
    <row r="2446" spans="1:26" ht="13.5" hidden="1" customHeight="1">
      <c r="A2446" s="29" t="str">
        <f t="shared" ca="1" si="399"/>
        <v>65</v>
      </c>
      <c r="B2446" s="32">
        <f t="shared" ca="1" si="400"/>
        <v>1992</v>
      </c>
      <c r="C2446" s="32">
        <f t="shared" ca="1" si="401"/>
        <v>5</v>
      </c>
      <c r="D2446" s="28">
        <v>29</v>
      </c>
      <c r="E2446" s="32">
        <f t="shared" ca="1" si="403"/>
        <v>1097</v>
      </c>
      <c r="F2446" s="40" t="s">
        <v>935</v>
      </c>
      <c r="G2446" s="40"/>
      <c r="H2446" s="40" t="s">
        <v>7648</v>
      </c>
      <c r="I2446" s="115" t="str">
        <f t="shared" ca="1" si="404"/>
        <v>.</v>
      </c>
      <c r="J2446" s="40" t="s">
        <v>7111</v>
      </c>
      <c r="K2446" s="40" t="s">
        <v>7094</v>
      </c>
      <c r="L2446" s="43" t="s">
        <v>7766</v>
      </c>
      <c r="M2446" s="40"/>
      <c r="N2446" s="47"/>
      <c r="O2446" s="47"/>
      <c r="P2446" s="47"/>
      <c r="Q2446" s="40"/>
      <c r="R2446" s="40"/>
      <c r="S2446" s="48"/>
      <c r="T2446" s="48"/>
      <c r="U2446" s="31" t="str">
        <f t="shared" ca="1" si="402"/>
        <v>1069</v>
      </c>
      <c r="V2446" s="45" t="str">
        <f t="shared" ref="V2446:V2507" si="405">$H2446&amp;$F2446</f>
        <v>特集人類働態学4．西日本地方会</v>
      </c>
      <c r="W2446" s="51"/>
      <c r="X2446" s="88">
        <v>2436</v>
      </c>
      <c r="Y2446" s="65"/>
      <c r="Z2446" s="46"/>
    </row>
    <row r="2447" spans="1:26" ht="13.5" hidden="1" customHeight="1">
      <c r="A2447" s="29" t="str">
        <f t="shared" ca="1" si="399"/>
        <v>65</v>
      </c>
      <c r="B2447" s="32">
        <f t="shared" ca="1" si="400"/>
        <v>1992</v>
      </c>
      <c r="C2447" s="32">
        <f t="shared" ca="1" si="401"/>
        <v>5</v>
      </c>
      <c r="D2447" s="28">
        <v>42</v>
      </c>
      <c r="E2447" s="32">
        <f t="shared" ca="1" si="403"/>
        <v>1110</v>
      </c>
      <c r="F2447" s="40" t="s">
        <v>936</v>
      </c>
      <c r="G2447" s="40"/>
      <c r="H2447" s="40" t="s">
        <v>7648</v>
      </c>
      <c r="I2447" s="115" t="str">
        <f t="shared" ca="1" si="404"/>
        <v>.</v>
      </c>
      <c r="J2447" s="40" t="s">
        <v>7111</v>
      </c>
      <c r="K2447" s="40" t="s">
        <v>7094</v>
      </c>
      <c r="L2447" s="43" t="s">
        <v>7764</v>
      </c>
      <c r="M2447" s="40"/>
      <c r="N2447" s="47"/>
      <c r="O2447" s="47"/>
      <c r="P2447" s="47"/>
      <c r="Q2447" s="40"/>
      <c r="R2447" s="40"/>
      <c r="S2447" s="48"/>
      <c r="T2447" s="48"/>
      <c r="U2447" s="31" t="str">
        <f t="shared" ca="1" si="402"/>
        <v>1069</v>
      </c>
      <c r="V2447" s="45" t="str">
        <f t="shared" si="405"/>
        <v>特集人類働態学人類働態学会会報総目次51号（1986） ～ 65号（1992）</v>
      </c>
      <c r="W2447" s="51"/>
      <c r="X2447" s="88">
        <v>2437</v>
      </c>
      <c r="Y2447" s="65"/>
      <c r="Z2447" s="46"/>
    </row>
    <row r="2448" spans="1:26" ht="13.5" hidden="1" customHeight="1">
      <c r="A2448" s="29" t="str">
        <f t="shared" ca="1" si="399"/>
        <v>65</v>
      </c>
      <c r="B2448" s="32">
        <f t="shared" ca="1" si="400"/>
        <v>1992</v>
      </c>
      <c r="C2448" s="32">
        <f t="shared" ca="1" si="401"/>
        <v>5</v>
      </c>
      <c r="D2448" s="28">
        <v>47</v>
      </c>
      <c r="E2448" s="32">
        <f t="shared" ca="1" si="403"/>
        <v>1115</v>
      </c>
      <c r="F2448" s="40" t="s">
        <v>937</v>
      </c>
      <c r="G2448" s="40"/>
      <c r="H2448" s="40" t="s">
        <v>7648</v>
      </c>
      <c r="I2448" s="115" t="str">
        <f t="shared" ca="1" si="404"/>
        <v>.</v>
      </c>
      <c r="J2448" s="40" t="s">
        <v>7111</v>
      </c>
      <c r="K2448" s="40" t="s">
        <v>7094</v>
      </c>
      <c r="L2448" s="43" t="s">
        <v>7765</v>
      </c>
      <c r="M2448" s="40"/>
      <c r="N2448" s="47"/>
      <c r="O2448" s="47"/>
      <c r="P2448" s="47"/>
      <c r="Q2448" s="40"/>
      <c r="R2448" s="40"/>
      <c r="S2448" s="48"/>
      <c r="T2448" s="48"/>
      <c r="U2448" s="31" t="str">
        <f t="shared" ca="1" si="402"/>
        <v>1069</v>
      </c>
      <c r="V2448" s="45" t="str">
        <f t="shared" si="405"/>
        <v>特集人類働態学Journal of Human Ergology 総目次（Vol.14-1, 1985 ～ Vol.20-1, 1991）</v>
      </c>
      <c r="W2448" s="51"/>
      <c r="X2448" s="88">
        <v>2438</v>
      </c>
      <c r="Y2448" s="65"/>
      <c r="Z2448" s="46"/>
    </row>
    <row r="2449" spans="1:26" ht="13.5" hidden="1" customHeight="1">
      <c r="A2449" s="29" t="str">
        <f t="shared" ca="1" si="399"/>
        <v>66</v>
      </c>
      <c r="B2449" s="32">
        <f t="shared" ca="1" si="400"/>
        <v>1992</v>
      </c>
      <c r="C2449" s="32">
        <f t="shared" ca="1" si="401"/>
        <v>6</v>
      </c>
      <c r="D2449" s="28">
        <v>0</v>
      </c>
      <c r="E2449" s="32" t="str">
        <f t="shared" ca="1" si="403"/>
        <v>1123</v>
      </c>
      <c r="F2449" s="28" t="str">
        <f ca="1">$W$11&amp;$A2449&amp;$W$12&amp;B2449&amp;$W$13&amp;TEXT($C2449,"00")&amp;$W$14&amp;TEXT($P2449,"00")&amp;IF(LEN(U2449)&gt;=1,$W$15&amp;$U2449&amp;$W$16,"")&amp;$W$17&amp;$H2449</f>
        <v>第66号1992年06/30[1123]:未来特集／特集・人類働態学をめぐって／西地17／東地20</v>
      </c>
      <c r="G2449" s="40"/>
      <c r="H2449" s="43" t="s">
        <v>6896</v>
      </c>
      <c r="I2449" s="115" t="str">
        <f t="shared" ca="1" si="404"/>
        <v>.</v>
      </c>
      <c r="J2449" s="40" t="s">
        <v>1179</v>
      </c>
      <c r="K2449" s="40" t="s">
        <v>938</v>
      </c>
      <c r="L2449" s="43"/>
      <c r="M2449" s="40"/>
      <c r="N2449" s="47">
        <v>1992</v>
      </c>
      <c r="O2449" s="47">
        <v>6</v>
      </c>
      <c r="P2449" s="47">
        <v>30</v>
      </c>
      <c r="Q2449" s="40" t="s">
        <v>939</v>
      </c>
      <c r="R2449" s="40"/>
      <c r="S2449" s="48"/>
      <c r="T2449" s="48"/>
      <c r="U2449" s="31" t="str">
        <f t="shared" ca="1" si="402"/>
        <v>1123</v>
      </c>
      <c r="V2449" s="45" t="str">
        <f t="shared" ca="1" si="405"/>
        <v>未来特集／特集・人類働態学をめぐって／西地17／東地20第66号1992年06/30[1123]:未来特集／特集・人類働態学をめぐって／西地17／東地20</v>
      </c>
      <c r="W2449" s="51"/>
      <c r="X2449" s="88">
        <v>2439</v>
      </c>
      <c r="Y2449" s="65"/>
      <c r="Z2449" s="46"/>
    </row>
    <row r="2450" spans="1:26" ht="13.5" hidden="1" customHeight="1">
      <c r="A2450" s="29" t="str">
        <f t="shared" ca="1" si="399"/>
        <v>66</v>
      </c>
      <c r="B2450" s="32">
        <f t="shared" ca="1" si="400"/>
        <v>1992</v>
      </c>
      <c r="C2450" s="32">
        <f t="shared" ca="1" si="401"/>
        <v>6</v>
      </c>
      <c r="D2450" s="28">
        <v>1</v>
      </c>
      <c r="E2450" s="32">
        <f t="shared" ca="1" si="403"/>
        <v>1123</v>
      </c>
      <c r="F2450" s="40" t="s">
        <v>7684</v>
      </c>
      <c r="G2450" s="40"/>
      <c r="H2450" s="43"/>
      <c r="I2450" s="115" t="str">
        <f t="shared" ca="1" si="404"/>
        <v>.</v>
      </c>
      <c r="J2450" s="40" t="s">
        <v>7205</v>
      </c>
      <c r="K2450" s="40"/>
      <c r="L2450" s="43" t="s">
        <v>7086</v>
      </c>
      <c r="M2450" s="40" t="s">
        <v>1302</v>
      </c>
      <c r="N2450" s="47"/>
      <c r="O2450" s="47"/>
      <c r="P2450" s="47"/>
      <c r="Q2450" s="40"/>
      <c r="R2450" s="40"/>
      <c r="S2450" s="48"/>
      <c r="T2450" s="48"/>
      <c r="U2450" s="31" t="str">
        <f t="shared" ca="1" si="402"/>
        <v>1123</v>
      </c>
      <c r="V2450" s="45" t="str">
        <f t="shared" si="405"/>
        <v>[特集未来を考える]</v>
      </c>
      <c r="W2450" s="51"/>
      <c r="X2450" s="88">
        <v>2440</v>
      </c>
      <c r="Y2450" s="65"/>
      <c r="Z2450" s="46"/>
    </row>
    <row r="2451" spans="1:26" ht="13.5" hidden="1" customHeight="1">
      <c r="A2451" s="29" t="str">
        <f t="shared" ca="1" si="399"/>
        <v>66</v>
      </c>
      <c r="B2451" s="32">
        <f t="shared" ca="1" si="400"/>
        <v>1992</v>
      </c>
      <c r="C2451" s="32">
        <f t="shared" ca="1" si="401"/>
        <v>6</v>
      </c>
      <c r="D2451" s="28">
        <v>1</v>
      </c>
      <c r="E2451" s="32">
        <f t="shared" ca="1" si="403"/>
        <v>1123</v>
      </c>
      <c r="F2451" s="40" t="s">
        <v>940</v>
      </c>
      <c r="G2451" s="40" t="s">
        <v>370</v>
      </c>
      <c r="H2451" s="43" t="s">
        <v>7649</v>
      </c>
      <c r="I2451" s="115" t="str">
        <f t="shared" ca="1" si="404"/>
        <v>.</v>
      </c>
      <c r="J2451" s="40" t="s">
        <v>7205</v>
      </c>
      <c r="K2451" s="40"/>
      <c r="L2451" s="43"/>
      <c r="M2451" s="40" t="s">
        <v>2303</v>
      </c>
      <c r="N2451" s="47"/>
      <c r="O2451" s="47"/>
      <c r="P2451" s="47"/>
      <c r="Q2451" s="40"/>
      <c r="R2451" s="40"/>
      <c r="S2451" s="48"/>
      <c r="T2451" s="48"/>
      <c r="U2451" s="31" t="str">
        <f t="shared" ca="1" si="402"/>
        <v>1123</v>
      </c>
      <c r="V2451" s="45" t="str">
        <f t="shared" si="405"/>
        <v>特集未来を考える「未来と音楽を楽しむ集い」などをめぐって</v>
      </c>
      <c r="W2451" s="51"/>
      <c r="X2451" s="88">
        <v>2441</v>
      </c>
      <c r="Y2451" s="65"/>
      <c r="Z2451" s="46"/>
    </row>
    <row r="2452" spans="1:26" ht="13.5" hidden="1" customHeight="1">
      <c r="A2452" s="29" t="str">
        <f t="shared" ca="1" si="399"/>
        <v>66</v>
      </c>
      <c r="B2452" s="32">
        <f t="shared" ca="1" si="400"/>
        <v>1992</v>
      </c>
      <c r="C2452" s="32">
        <f t="shared" ca="1" si="401"/>
        <v>6</v>
      </c>
      <c r="D2452" s="28">
        <v>1</v>
      </c>
      <c r="E2452" s="32">
        <f t="shared" ca="1" si="403"/>
        <v>1123</v>
      </c>
      <c r="F2452" s="40" t="s">
        <v>941</v>
      </c>
      <c r="G2452" s="40" t="s">
        <v>37</v>
      </c>
      <c r="H2452" s="43" t="s">
        <v>7649</v>
      </c>
      <c r="I2452" s="115" t="str">
        <f t="shared" ca="1" si="404"/>
        <v>.</v>
      </c>
      <c r="J2452" s="40" t="s">
        <v>7205</v>
      </c>
      <c r="K2452" s="40"/>
      <c r="L2452" s="43"/>
      <c r="M2452" s="40" t="s">
        <v>2303</v>
      </c>
      <c r="N2452" s="47"/>
      <c r="O2452" s="47"/>
      <c r="P2452" s="47"/>
      <c r="Q2452" s="40"/>
      <c r="R2452" s="40"/>
      <c r="S2452" s="48"/>
      <c r="T2452" s="48"/>
      <c r="U2452" s="31" t="str">
        <f t="shared" ca="1" si="402"/>
        <v>1123</v>
      </c>
      <c r="V2452" s="45" t="str">
        <f t="shared" si="405"/>
        <v>特集未来を考える地球の未来‐南極研究から見た地球環境‐</v>
      </c>
      <c r="W2452" s="51"/>
      <c r="X2452" s="88">
        <v>2442</v>
      </c>
      <c r="Y2452" s="65"/>
      <c r="Z2452" s="46"/>
    </row>
    <row r="2453" spans="1:26" ht="13.5" hidden="1" customHeight="1">
      <c r="A2453" s="29" t="str">
        <f t="shared" ca="1" si="399"/>
        <v>66</v>
      </c>
      <c r="B2453" s="32">
        <f t="shared" ca="1" si="400"/>
        <v>1992</v>
      </c>
      <c r="C2453" s="32">
        <f t="shared" ca="1" si="401"/>
        <v>6</v>
      </c>
      <c r="D2453" s="28">
        <v>5</v>
      </c>
      <c r="E2453" s="32">
        <f t="shared" ca="1" si="403"/>
        <v>1127</v>
      </c>
      <c r="F2453" s="40" t="s">
        <v>942</v>
      </c>
      <c r="G2453" s="40" t="s">
        <v>2388</v>
      </c>
      <c r="H2453" s="43" t="s">
        <v>7649</v>
      </c>
      <c r="I2453" s="115" t="str">
        <f t="shared" ca="1" si="404"/>
        <v>.</v>
      </c>
      <c r="J2453" s="40" t="s">
        <v>7205</v>
      </c>
      <c r="K2453" s="40"/>
      <c r="L2453" s="43"/>
      <c r="M2453" s="40" t="s">
        <v>2303</v>
      </c>
      <c r="N2453" s="47"/>
      <c r="O2453" s="47"/>
      <c r="P2453" s="47"/>
      <c r="Q2453" s="40"/>
      <c r="R2453" s="40"/>
      <c r="S2453" s="48"/>
      <c r="T2453" s="48"/>
      <c r="U2453" s="31" t="str">
        <f t="shared" ca="1" si="402"/>
        <v>1123</v>
      </c>
      <c r="V2453" s="45" t="str">
        <f t="shared" si="405"/>
        <v>特集未来を考える人の未来‐その適応性高い「来し方」を省み、予測不能な「行く末」を考える‐</v>
      </c>
      <c r="W2453" s="51"/>
      <c r="X2453" s="88">
        <v>2443</v>
      </c>
      <c r="Y2453" s="65"/>
      <c r="Z2453" s="46"/>
    </row>
    <row r="2454" spans="1:26" ht="13.5" hidden="1" customHeight="1">
      <c r="A2454" s="29" t="str">
        <f t="shared" ca="1" si="399"/>
        <v>66</v>
      </c>
      <c r="B2454" s="32">
        <f t="shared" ca="1" si="400"/>
        <v>1992</v>
      </c>
      <c r="C2454" s="32">
        <f t="shared" ca="1" si="401"/>
        <v>6</v>
      </c>
      <c r="D2454" s="28">
        <v>8</v>
      </c>
      <c r="E2454" s="32">
        <f t="shared" ca="1" si="403"/>
        <v>1130</v>
      </c>
      <c r="F2454" s="40" t="s">
        <v>943</v>
      </c>
      <c r="G2454" s="40"/>
      <c r="H2454" s="40" t="s">
        <v>7648</v>
      </c>
      <c r="I2454" s="115" t="str">
        <f t="shared" ca="1" si="404"/>
        <v>.</v>
      </c>
      <c r="J2454" s="40" t="s">
        <v>7205</v>
      </c>
      <c r="K2454" s="40"/>
      <c r="L2454" s="43" t="s">
        <v>7086</v>
      </c>
      <c r="M2454" s="40" t="s">
        <v>1302</v>
      </c>
      <c r="N2454" s="47"/>
      <c r="O2454" s="47"/>
      <c r="P2454" s="47"/>
      <c r="Q2454" s="40"/>
      <c r="R2454" s="40"/>
      <c r="S2454" s="48"/>
      <c r="T2454" s="48"/>
      <c r="U2454" s="31" t="str">
        <f t="shared" ca="1" si="402"/>
        <v>1123</v>
      </c>
      <c r="V2454" s="45" t="str">
        <f t="shared" si="405"/>
        <v>特集人類働態学特集・人類働態学をめぐって‐その1‐</v>
      </c>
      <c r="W2454" s="51"/>
      <c r="X2454" s="88">
        <v>2444</v>
      </c>
      <c r="Y2454" s="65"/>
      <c r="Z2454" s="46"/>
    </row>
    <row r="2455" spans="1:26" ht="13.5" hidden="1" customHeight="1">
      <c r="A2455" s="29" t="str">
        <f t="shared" ca="1" si="399"/>
        <v>66</v>
      </c>
      <c r="B2455" s="32">
        <f t="shared" ca="1" si="400"/>
        <v>1992</v>
      </c>
      <c r="C2455" s="32">
        <f t="shared" ca="1" si="401"/>
        <v>6</v>
      </c>
      <c r="D2455" s="28">
        <v>8</v>
      </c>
      <c r="E2455" s="32">
        <f t="shared" ca="1" si="403"/>
        <v>1130</v>
      </c>
      <c r="F2455" s="40" t="s">
        <v>944</v>
      </c>
      <c r="G2455" s="40" t="s">
        <v>627</v>
      </c>
      <c r="H2455" s="40" t="s">
        <v>7648</v>
      </c>
      <c r="I2455" s="115" t="str">
        <f t="shared" ca="1" si="404"/>
        <v>.</v>
      </c>
      <c r="J2455" s="40" t="s">
        <v>7205</v>
      </c>
      <c r="K2455" s="40"/>
      <c r="L2455" s="43"/>
      <c r="M2455" s="40" t="s">
        <v>7630</v>
      </c>
      <c r="N2455" s="47"/>
      <c r="O2455" s="47"/>
      <c r="P2455" s="47"/>
      <c r="Q2455" s="40"/>
      <c r="R2455" s="40"/>
      <c r="S2455" s="48"/>
      <c r="T2455" s="48"/>
      <c r="U2455" s="31" t="str">
        <f t="shared" ca="1" si="402"/>
        <v>1123</v>
      </c>
      <c r="V2455" s="45" t="str">
        <f t="shared" si="405"/>
        <v>特集人類働態学西日本地方会発表演題を整理して思ったこと</v>
      </c>
      <c r="W2455" s="51"/>
      <c r="X2455" s="88">
        <v>2445</v>
      </c>
      <c r="Y2455" s="65"/>
      <c r="Z2455" s="46"/>
    </row>
    <row r="2456" spans="1:26" ht="13.5" hidden="1" customHeight="1">
      <c r="A2456" s="29" t="str">
        <f t="shared" ca="1" si="399"/>
        <v>66</v>
      </c>
      <c r="B2456" s="32">
        <f t="shared" ca="1" si="400"/>
        <v>1992</v>
      </c>
      <c r="C2456" s="32">
        <f t="shared" ca="1" si="401"/>
        <v>6</v>
      </c>
      <c r="D2456" s="28">
        <v>9</v>
      </c>
      <c r="E2456" s="32">
        <f t="shared" ca="1" si="403"/>
        <v>1131</v>
      </c>
      <c r="F2456" s="40" t="s">
        <v>945</v>
      </c>
      <c r="G2456" s="40" t="s">
        <v>946</v>
      </c>
      <c r="H2456" s="40" t="s">
        <v>7648</v>
      </c>
      <c r="I2456" s="115" t="str">
        <f t="shared" ca="1" si="404"/>
        <v>.</v>
      </c>
      <c r="J2456" s="40" t="s">
        <v>7205</v>
      </c>
      <c r="K2456" s="40"/>
      <c r="L2456" s="43"/>
      <c r="M2456" s="40" t="s">
        <v>7630</v>
      </c>
      <c r="N2456" s="47"/>
      <c r="O2456" s="47"/>
      <c r="P2456" s="47"/>
      <c r="Q2456" s="40"/>
      <c r="R2456" s="40"/>
      <c r="S2456" s="48"/>
      <c r="T2456" s="48"/>
      <c r="U2456" s="31" t="str">
        <f t="shared" ca="1" si="402"/>
        <v>1123</v>
      </c>
      <c r="V2456" s="45" t="str">
        <f t="shared" si="405"/>
        <v>特集人類働態学大会演題を整理して</v>
      </c>
      <c r="W2456" s="51"/>
      <c r="X2456" s="88">
        <v>2446</v>
      </c>
      <c r="Y2456" s="65"/>
      <c r="Z2456" s="46"/>
    </row>
    <row r="2457" spans="1:26" ht="13.5" hidden="1" customHeight="1">
      <c r="A2457" s="29" t="str">
        <f t="shared" ca="1" si="399"/>
        <v>66</v>
      </c>
      <c r="B2457" s="32">
        <f t="shared" ca="1" si="400"/>
        <v>1992</v>
      </c>
      <c r="C2457" s="32">
        <f t="shared" ca="1" si="401"/>
        <v>6</v>
      </c>
      <c r="D2457" s="28">
        <v>11</v>
      </c>
      <c r="E2457" s="32">
        <f t="shared" ca="1" si="403"/>
        <v>1133</v>
      </c>
      <c r="F2457" s="40" t="s">
        <v>947</v>
      </c>
      <c r="G2457" s="40" t="s">
        <v>948</v>
      </c>
      <c r="H2457" s="43" t="s">
        <v>7198</v>
      </c>
      <c r="I2457" s="115" t="str">
        <f t="shared" ca="1" si="404"/>
        <v>.</v>
      </c>
      <c r="J2457" s="40" t="s">
        <v>7205</v>
      </c>
      <c r="K2457" s="40"/>
      <c r="L2457" s="43" t="s">
        <v>2008</v>
      </c>
      <c r="M2457" s="40"/>
      <c r="N2457" s="47"/>
      <c r="O2457" s="47"/>
      <c r="P2457" s="47"/>
      <c r="Q2457" s="40"/>
      <c r="R2457" s="40"/>
      <c r="S2457" s="48"/>
      <c r="T2457" s="48"/>
      <c r="U2457" s="31" t="str">
        <f t="shared" ca="1" si="402"/>
        <v>1123</v>
      </c>
      <c r="V2457" s="45" t="str">
        <f t="shared" si="405"/>
        <v>視覚感覚カラーイメージステレオタイプ</v>
      </c>
      <c r="W2457" s="51"/>
      <c r="X2457" s="88">
        <v>2447</v>
      </c>
      <c r="Y2457" s="65"/>
      <c r="Z2457" s="46"/>
    </row>
    <row r="2458" spans="1:26" ht="13.5" hidden="1" customHeight="1">
      <c r="A2458" s="29" t="str">
        <f t="shared" ca="1" si="399"/>
        <v>66</v>
      </c>
      <c r="B2458" s="32">
        <f t="shared" ca="1" si="400"/>
        <v>1992</v>
      </c>
      <c r="C2458" s="32">
        <f t="shared" ca="1" si="401"/>
        <v>6</v>
      </c>
      <c r="D2458" s="28">
        <v>13</v>
      </c>
      <c r="E2458" s="32">
        <f t="shared" ca="1" si="403"/>
        <v>1135</v>
      </c>
      <c r="F2458" s="40" t="s">
        <v>949</v>
      </c>
      <c r="G2458" s="40" t="s">
        <v>950</v>
      </c>
      <c r="H2458" s="43"/>
      <c r="I2458" s="115" t="str">
        <f t="shared" ca="1" si="404"/>
        <v>.</v>
      </c>
      <c r="J2458" s="40" t="s">
        <v>1700</v>
      </c>
      <c r="K2458" s="40" t="s">
        <v>1300</v>
      </c>
      <c r="L2458" s="43"/>
      <c r="M2458" s="40"/>
      <c r="N2458" s="47"/>
      <c r="O2458" s="47"/>
      <c r="P2458" s="47"/>
      <c r="Q2458" s="40"/>
      <c r="R2458" s="40"/>
      <c r="S2458" s="48"/>
      <c r="T2458" s="48"/>
      <c r="U2458" s="31" t="str">
        <f t="shared" ca="1" si="402"/>
        <v>1123</v>
      </c>
      <c r="V2458" s="45" t="str">
        <f t="shared" si="405"/>
        <v>早稲田大学理工学部工業経営学科人間工学研究室</v>
      </c>
      <c r="W2458" s="51"/>
      <c r="X2458" s="88">
        <v>2448</v>
      </c>
      <c r="Y2458" s="65"/>
      <c r="Z2458" s="46"/>
    </row>
    <row r="2459" spans="1:26" ht="13.5" hidden="1" customHeight="1">
      <c r="A2459" s="29" t="str">
        <f t="shared" ca="1" si="399"/>
        <v>66</v>
      </c>
      <c r="B2459" s="32">
        <f t="shared" ca="1" si="400"/>
        <v>1992</v>
      </c>
      <c r="C2459" s="32">
        <f t="shared" ca="1" si="401"/>
        <v>6</v>
      </c>
      <c r="D2459" s="28">
        <v>13</v>
      </c>
      <c r="E2459" s="32">
        <f t="shared" ca="1" si="403"/>
        <v>1135</v>
      </c>
      <c r="F2459" s="28" t="str">
        <f>IF(RIGHT(L2459,1)=$W$24,"",M2459&amp;$W$25)&amp;J2459&amp;$W$22&amp;K2459&amp;IF(AND(LEN(N2459)&gt;0,LEN(N2459)&lt;4)," 第"&amp;N2459&amp;$W$21,N2459)&amp;$W$23&amp;O2459&amp;"/"&amp;P2459&amp;IF(RIGHT(L2459,1)=$W$24,"/"&amp;Q2459,"")&amp;"、"&amp;S2459&amp;"、"&amp;R2459&amp;IF(LEN(H2459)&gt;0,$W$27&amp;H2459,"")&amp;IF(RIGHT(L2459,1)=$W$24,"",$W$26)</f>
        <v>大会．西 第17回　1991/12/6-7、宗像ユリックス・のがみ宗像会館、宗像市</v>
      </c>
      <c r="G2459" s="40" t="s">
        <v>954</v>
      </c>
      <c r="H2459" s="41" t="s">
        <v>2820</v>
      </c>
      <c r="I2459" s="115" t="str">
        <f t="shared" ca="1" si="404"/>
        <v>.</v>
      </c>
      <c r="J2459" s="40" t="s">
        <v>252</v>
      </c>
      <c r="K2459" s="40" t="s">
        <v>1769</v>
      </c>
      <c r="L2459" s="40" t="s">
        <v>6942</v>
      </c>
      <c r="M2459" s="40" t="s">
        <v>2742</v>
      </c>
      <c r="N2459" s="47">
        <v>17</v>
      </c>
      <c r="O2459" s="47">
        <v>1991</v>
      </c>
      <c r="P2459" s="47">
        <v>12</v>
      </c>
      <c r="Q2459" s="40" t="s">
        <v>598</v>
      </c>
      <c r="R2459" s="40" t="s">
        <v>952</v>
      </c>
      <c r="S2459" s="48" t="s">
        <v>953</v>
      </c>
      <c r="T2459" s="48"/>
      <c r="U2459" s="31" t="str">
        <f t="shared" ca="1" si="402"/>
        <v>1123</v>
      </c>
      <c r="V2459" s="45" t="str">
        <f t="shared" si="405"/>
        <v>大会．西 第17回　1991/12/6-7、宗像ユリックス・のがみ宗像会館、宗像市</v>
      </c>
      <c r="W2459" s="51"/>
      <c r="X2459" s="88">
        <v>2449</v>
      </c>
      <c r="Y2459" s="65"/>
      <c r="Z2459" s="46"/>
    </row>
    <row r="2460" spans="1:26" ht="13.5" hidden="1" customHeight="1">
      <c r="A2460" s="29" t="str">
        <f t="shared" ca="1" si="399"/>
        <v>66</v>
      </c>
      <c r="B2460" s="32">
        <f t="shared" ca="1" si="400"/>
        <v>1992</v>
      </c>
      <c r="C2460" s="32">
        <f t="shared" ca="1" si="401"/>
        <v>6</v>
      </c>
      <c r="D2460" s="28">
        <v>13</v>
      </c>
      <c r="E2460" s="32">
        <f t="shared" ca="1" si="403"/>
        <v>1135</v>
      </c>
      <c r="F2460" s="28" t="str">
        <f>M2460&amp;"（"&amp;J2460&amp;$W$19&amp;K2460&amp;IF(LEN(N2460)&gt;0," 第"&amp;N2460&amp;$W$21,"")&amp;" "&amp;O2460&amp;"/"&amp;P2460&amp;$W$20&amp;S2460&amp;IF(LEN(H2460)&gt;0,$W$19&amp;H2460,"")&amp;"）"</f>
        <v>抄録（大会/西 第17回 1991/12、宗像ユリックス・のがみ宗像会館）</v>
      </c>
      <c r="G2460" s="40" t="s">
        <v>951</v>
      </c>
      <c r="H2460" s="43"/>
      <c r="I2460" s="115" t="str">
        <f t="shared" ca="1" si="404"/>
        <v>.</v>
      </c>
      <c r="J2460" s="40" t="s">
        <v>252</v>
      </c>
      <c r="K2460" s="40" t="s">
        <v>1769</v>
      </c>
      <c r="L2460" s="40" t="s">
        <v>6939</v>
      </c>
      <c r="M2460" s="40" t="s">
        <v>1486</v>
      </c>
      <c r="N2460" s="47">
        <v>17</v>
      </c>
      <c r="O2460" s="47">
        <v>1991</v>
      </c>
      <c r="P2460" s="47">
        <v>12</v>
      </c>
      <c r="Q2460" s="40" t="s">
        <v>598</v>
      </c>
      <c r="R2460" s="40" t="s">
        <v>952</v>
      </c>
      <c r="S2460" s="48" t="s">
        <v>953</v>
      </c>
      <c r="T2460" s="48"/>
      <c r="U2460" s="31" t="str">
        <f t="shared" ca="1" si="402"/>
        <v>1123</v>
      </c>
      <c r="V2460" s="45" t="str">
        <f t="shared" si="405"/>
        <v>抄録（大会/西 第17回 1991/12、宗像ユリックス・のがみ宗像会館）</v>
      </c>
      <c r="W2460" s="51"/>
      <c r="X2460" s="88">
        <v>2450</v>
      </c>
      <c r="Y2460" s="65"/>
      <c r="Z2460" s="46"/>
    </row>
    <row r="2461" spans="1:26" s="13" customFormat="1" ht="13.5" hidden="1" customHeight="1">
      <c r="A2461" s="18">
        <v>66</v>
      </c>
      <c r="B2461" s="15">
        <v>1992</v>
      </c>
      <c r="C2461" s="15">
        <v>6</v>
      </c>
      <c r="D2461" s="18">
        <v>13</v>
      </c>
      <c r="E2461" s="15">
        <v>1135</v>
      </c>
      <c r="F2461" s="16" t="s">
        <v>4755</v>
      </c>
      <c r="G2461" s="16" t="s">
        <v>6980</v>
      </c>
      <c r="H2461" s="17"/>
      <c r="I2461" s="115" t="str">
        <f t="shared" ca="1" si="404"/>
        <v>.</v>
      </c>
      <c r="J2461" s="16" t="s">
        <v>2856</v>
      </c>
      <c r="K2461" s="16" t="s">
        <v>1769</v>
      </c>
      <c r="L2461" s="16" t="s">
        <v>7004</v>
      </c>
      <c r="M2461" s="16" t="s">
        <v>1302</v>
      </c>
      <c r="N2461" s="15">
        <v>17</v>
      </c>
      <c r="O2461" s="15">
        <v>1991</v>
      </c>
      <c r="P2461" s="15">
        <v>12</v>
      </c>
      <c r="Q2461" s="18" t="s">
        <v>598</v>
      </c>
      <c r="R2461" s="18" t="s">
        <v>952</v>
      </c>
      <c r="S2461" s="54" t="s">
        <v>953</v>
      </c>
      <c r="T2461" s="54"/>
      <c r="U2461" s="69">
        <v>1123</v>
      </c>
      <c r="V2461" s="45" t="str">
        <f t="shared" si="405"/>
        <v>むなかたあれこれ</v>
      </c>
      <c r="W2461" s="70"/>
      <c r="X2461" s="88">
        <v>2451</v>
      </c>
      <c r="Y2461" s="66"/>
      <c r="Z2461" s="16"/>
    </row>
    <row r="2462" spans="1:26" s="13" customFormat="1" ht="13.5" hidden="1" customHeight="1">
      <c r="A2462" s="18">
        <v>66</v>
      </c>
      <c r="B2462" s="15">
        <v>1992</v>
      </c>
      <c r="C2462" s="15">
        <v>6</v>
      </c>
      <c r="D2462" s="18">
        <v>13</v>
      </c>
      <c r="E2462" s="15">
        <v>1135</v>
      </c>
      <c r="F2462" s="19" t="s">
        <v>4756</v>
      </c>
      <c r="G2462" s="16" t="s">
        <v>4757</v>
      </c>
      <c r="H2462" s="17" t="s">
        <v>4755</v>
      </c>
      <c r="I2462" s="115" t="str">
        <f t="shared" ca="1" si="404"/>
        <v>.</v>
      </c>
      <c r="J2462" s="16" t="s">
        <v>2856</v>
      </c>
      <c r="K2462" s="16" t="s">
        <v>1769</v>
      </c>
      <c r="L2462" s="16" t="s">
        <v>3100</v>
      </c>
      <c r="M2462" s="16" t="s">
        <v>1302</v>
      </c>
      <c r="N2462" s="15">
        <v>17</v>
      </c>
      <c r="O2462" s="15">
        <v>1991</v>
      </c>
      <c r="P2462" s="15">
        <v>12</v>
      </c>
      <c r="Q2462" s="18" t="s">
        <v>598</v>
      </c>
      <c r="R2462" s="18" t="s">
        <v>952</v>
      </c>
      <c r="S2462" s="54" t="s">
        <v>953</v>
      </c>
      <c r="T2462" s="54"/>
      <c r="U2462" s="69">
        <v>1123</v>
      </c>
      <c r="V2462" s="45" t="str">
        <f t="shared" si="405"/>
        <v>むなかたあれこれ宗像あれこれ</v>
      </c>
      <c r="W2462" s="70"/>
      <c r="X2462" s="88">
        <v>2452</v>
      </c>
      <c r="Y2462" s="66"/>
      <c r="Z2462" s="16"/>
    </row>
    <row r="2463" spans="1:26" s="13" customFormat="1" ht="13.5" hidden="1" customHeight="1">
      <c r="A2463" s="18">
        <v>66</v>
      </c>
      <c r="B2463" s="15">
        <v>1992</v>
      </c>
      <c r="C2463" s="15">
        <v>6</v>
      </c>
      <c r="D2463" s="18">
        <v>13</v>
      </c>
      <c r="E2463" s="15">
        <v>1135</v>
      </c>
      <c r="F2463" s="19" t="s">
        <v>4758</v>
      </c>
      <c r="G2463" s="16" t="s">
        <v>4759</v>
      </c>
      <c r="H2463" s="17" t="s">
        <v>4755</v>
      </c>
      <c r="I2463" s="115" t="str">
        <f t="shared" ca="1" si="404"/>
        <v>.</v>
      </c>
      <c r="J2463" s="16" t="s">
        <v>2856</v>
      </c>
      <c r="K2463" s="16" t="s">
        <v>1769</v>
      </c>
      <c r="L2463" s="16" t="s">
        <v>3100</v>
      </c>
      <c r="M2463" s="16" t="s">
        <v>1302</v>
      </c>
      <c r="N2463" s="15">
        <v>17</v>
      </c>
      <c r="O2463" s="15">
        <v>1991</v>
      </c>
      <c r="P2463" s="15">
        <v>12</v>
      </c>
      <c r="Q2463" s="18" t="s">
        <v>598</v>
      </c>
      <c r="R2463" s="18" t="s">
        <v>952</v>
      </c>
      <c r="S2463" s="54" t="s">
        <v>953</v>
      </c>
      <c r="T2463" s="54"/>
      <c r="U2463" s="69">
        <v>1123</v>
      </c>
      <c r="V2463" s="45" t="str">
        <f t="shared" si="405"/>
        <v>むなかたあれこれ市民総合文化公園施設「宗像ユリックス」の視察</v>
      </c>
      <c r="W2463" s="70"/>
      <c r="X2463" s="88">
        <v>2453</v>
      </c>
      <c r="Y2463" s="66"/>
      <c r="Z2463" s="16"/>
    </row>
    <row r="2464" spans="1:26" s="13" customFormat="1" ht="13.5" hidden="1" customHeight="1">
      <c r="A2464" s="18">
        <v>66</v>
      </c>
      <c r="B2464" s="15">
        <v>1992</v>
      </c>
      <c r="C2464" s="15">
        <v>6</v>
      </c>
      <c r="D2464" s="18">
        <v>13</v>
      </c>
      <c r="E2464" s="15">
        <v>1135</v>
      </c>
      <c r="F2464" s="19" t="s">
        <v>4760</v>
      </c>
      <c r="G2464" s="16" t="s">
        <v>4761</v>
      </c>
      <c r="H2464" s="17"/>
      <c r="I2464" s="115" t="str">
        <f t="shared" ca="1" si="404"/>
        <v>.</v>
      </c>
      <c r="J2464" s="16" t="s">
        <v>2856</v>
      </c>
      <c r="K2464" s="16" t="s">
        <v>1769</v>
      </c>
      <c r="L2464" s="16" t="s">
        <v>2857</v>
      </c>
      <c r="M2464" s="16" t="s">
        <v>1302</v>
      </c>
      <c r="N2464" s="15">
        <v>17</v>
      </c>
      <c r="O2464" s="15">
        <v>1991</v>
      </c>
      <c r="P2464" s="15">
        <v>12</v>
      </c>
      <c r="Q2464" s="18" t="s">
        <v>598</v>
      </c>
      <c r="R2464" s="18" t="s">
        <v>952</v>
      </c>
      <c r="S2464" s="54" t="s">
        <v>953</v>
      </c>
      <c r="T2464" s="54"/>
      <c r="U2464" s="69">
        <v>1123</v>
      </c>
      <c r="V2464" s="45" t="str">
        <f t="shared" si="405"/>
        <v>精神作業とFmθ</v>
      </c>
      <c r="W2464" s="70"/>
      <c r="X2464" s="88">
        <v>2454</v>
      </c>
      <c r="Y2464" s="66"/>
      <c r="Z2464" s="16"/>
    </row>
    <row r="2465" spans="1:26" s="13" customFormat="1" ht="13.5" hidden="1" customHeight="1">
      <c r="A2465" s="18">
        <v>66</v>
      </c>
      <c r="B2465" s="15">
        <v>1992</v>
      </c>
      <c r="C2465" s="15">
        <v>6</v>
      </c>
      <c r="D2465" s="18">
        <v>13</v>
      </c>
      <c r="E2465" s="15">
        <v>1135</v>
      </c>
      <c r="F2465" s="19" t="s">
        <v>4762</v>
      </c>
      <c r="G2465" s="16" t="s">
        <v>4763</v>
      </c>
      <c r="H2465" s="17"/>
      <c r="I2465" s="115" t="str">
        <f t="shared" ca="1" si="404"/>
        <v>.</v>
      </c>
      <c r="J2465" s="16" t="s">
        <v>2856</v>
      </c>
      <c r="K2465" s="16" t="s">
        <v>1769</v>
      </c>
      <c r="L2465" s="16" t="s">
        <v>2857</v>
      </c>
      <c r="M2465" s="16" t="s">
        <v>1302</v>
      </c>
      <c r="N2465" s="15">
        <v>17</v>
      </c>
      <c r="O2465" s="15">
        <v>1991</v>
      </c>
      <c r="P2465" s="15">
        <v>12</v>
      </c>
      <c r="Q2465" s="18" t="s">
        <v>598</v>
      </c>
      <c r="R2465" s="18" t="s">
        <v>952</v>
      </c>
      <c r="S2465" s="54" t="s">
        <v>953</v>
      </c>
      <c r="T2465" s="54"/>
      <c r="U2465" s="69">
        <v>1123</v>
      </c>
      <c r="V2465" s="45" t="str">
        <f t="shared" si="405"/>
        <v>日本と台湾の青少年の有酸素機能の生活調査の関係について</v>
      </c>
      <c r="W2465" s="70"/>
      <c r="X2465" s="88">
        <v>2455</v>
      </c>
      <c r="Y2465" s="66"/>
      <c r="Z2465" s="16"/>
    </row>
    <row r="2466" spans="1:26" s="13" customFormat="1" ht="13.5" hidden="1" customHeight="1">
      <c r="A2466" s="18">
        <v>66</v>
      </c>
      <c r="B2466" s="15">
        <v>1992</v>
      </c>
      <c r="C2466" s="15">
        <v>6</v>
      </c>
      <c r="D2466" s="18">
        <v>13</v>
      </c>
      <c r="E2466" s="15">
        <v>1135</v>
      </c>
      <c r="F2466" s="19" t="s">
        <v>4764</v>
      </c>
      <c r="G2466" s="16" t="s">
        <v>4765</v>
      </c>
      <c r="H2466" s="17"/>
      <c r="I2466" s="115" t="str">
        <f t="shared" ca="1" si="404"/>
        <v>.</v>
      </c>
      <c r="J2466" s="16" t="s">
        <v>2856</v>
      </c>
      <c r="K2466" s="16" t="s">
        <v>1769</v>
      </c>
      <c r="L2466" s="16" t="s">
        <v>2857</v>
      </c>
      <c r="M2466" s="16" t="s">
        <v>183</v>
      </c>
      <c r="N2466" s="15">
        <v>17</v>
      </c>
      <c r="O2466" s="15">
        <v>1991</v>
      </c>
      <c r="P2466" s="15">
        <v>12</v>
      </c>
      <c r="Q2466" s="18" t="s">
        <v>598</v>
      </c>
      <c r="R2466" s="18" t="s">
        <v>952</v>
      </c>
      <c r="S2466" s="54" t="s">
        <v>953</v>
      </c>
      <c r="T2466" s="54"/>
      <c r="U2466" s="69">
        <v>1123</v>
      </c>
      <c r="V2466" s="45" t="str">
        <f t="shared" si="405"/>
        <v>有酸素運動が精神作業に及ぼす影響について</v>
      </c>
      <c r="W2466" s="70"/>
      <c r="X2466" s="88">
        <v>2456</v>
      </c>
      <c r="Y2466" s="66"/>
      <c r="Z2466" s="16"/>
    </row>
    <row r="2467" spans="1:26" s="13" customFormat="1" ht="13.5" hidden="1" customHeight="1">
      <c r="A2467" s="18">
        <v>66</v>
      </c>
      <c r="B2467" s="15">
        <v>1992</v>
      </c>
      <c r="C2467" s="15">
        <v>6</v>
      </c>
      <c r="D2467" s="18">
        <v>13</v>
      </c>
      <c r="E2467" s="15">
        <v>1135</v>
      </c>
      <c r="F2467" s="19" t="s">
        <v>4766</v>
      </c>
      <c r="G2467" s="16" t="s">
        <v>4767</v>
      </c>
      <c r="H2467" s="17"/>
      <c r="I2467" s="115" t="str">
        <f t="shared" ca="1" si="404"/>
        <v>.</v>
      </c>
      <c r="J2467" s="16" t="s">
        <v>2856</v>
      </c>
      <c r="K2467" s="16" t="s">
        <v>1769</v>
      </c>
      <c r="L2467" s="16" t="s">
        <v>2857</v>
      </c>
      <c r="M2467" s="16" t="s">
        <v>1302</v>
      </c>
      <c r="N2467" s="15">
        <v>17</v>
      </c>
      <c r="O2467" s="15">
        <v>1991</v>
      </c>
      <c r="P2467" s="15">
        <v>12</v>
      </c>
      <c r="Q2467" s="18" t="s">
        <v>598</v>
      </c>
      <c r="R2467" s="18" t="s">
        <v>952</v>
      </c>
      <c r="S2467" s="54" t="s">
        <v>953</v>
      </c>
      <c r="T2467" s="54"/>
      <c r="U2467" s="69">
        <v>1123</v>
      </c>
      <c r="V2467" s="45" t="str">
        <f t="shared" si="405"/>
        <v>高校男子400mランナーにおける身体的状況の検討</v>
      </c>
      <c r="W2467" s="70"/>
      <c r="X2467" s="88">
        <v>2457</v>
      </c>
      <c r="Y2467" s="66"/>
      <c r="Z2467" s="16"/>
    </row>
    <row r="2468" spans="1:26" s="13" customFormat="1" ht="13.5" hidden="1" customHeight="1">
      <c r="A2468" s="18">
        <v>66</v>
      </c>
      <c r="B2468" s="15">
        <v>1992</v>
      </c>
      <c r="C2468" s="15">
        <v>6</v>
      </c>
      <c r="D2468" s="18">
        <v>13</v>
      </c>
      <c r="E2468" s="15">
        <v>1135</v>
      </c>
      <c r="F2468" s="19" t="s">
        <v>4768</v>
      </c>
      <c r="G2468" s="16" t="s">
        <v>4769</v>
      </c>
      <c r="H2468" s="17"/>
      <c r="I2468" s="115" t="str">
        <f t="shared" ca="1" si="404"/>
        <v>.</v>
      </c>
      <c r="J2468" s="16" t="s">
        <v>2856</v>
      </c>
      <c r="K2468" s="16" t="s">
        <v>1769</v>
      </c>
      <c r="L2468" s="16" t="s">
        <v>2857</v>
      </c>
      <c r="M2468" s="16" t="s">
        <v>1302</v>
      </c>
      <c r="N2468" s="15">
        <v>17</v>
      </c>
      <c r="O2468" s="15">
        <v>1991</v>
      </c>
      <c r="P2468" s="15">
        <v>12</v>
      </c>
      <c r="Q2468" s="18" t="s">
        <v>598</v>
      </c>
      <c r="R2468" s="18" t="s">
        <v>952</v>
      </c>
      <c r="S2468" s="54" t="s">
        <v>953</v>
      </c>
      <c r="T2468" s="54"/>
      <c r="U2468" s="69">
        <v>1123</v>
      </c>
      <c r="V2468" s="45" t="str">
        <f t="shared" si="405"/>
        <v>反応時間による左右大脳半球機能差の評価</v>
      </c>
      <c r="W2468" s="70"/>
      <c r="X2468" s="88">
        <v>2458</v>
      </c>
      <c r="Y2468" s="66"/>
      <c r="Z2468" s="16"/>
    </row>
    <row r="2469" spans="1:26" s="13" customFormat="1" ht="13.5" hidden="1" customHeight="1">
      <c r="A2469" s="18">
        <v>66</v>
      </c>
      <c r="B2469" s="15">
        <v>1992</v>
      </c>
      <c r="C2469" s="15">
        <v>6</v>
      </c>
      <c r="D2469" s="18">
        <v>14</v>
      </c>
      <c r="E2469" s="15">
        <v>1136</v>
      </c>
      <c r="F2469" s="19" t="s">
        <v>4770</v>
      </c>
      <c r="G2469" s="16" t="s">
        <v>4771</v>
      </c>
      <c r="H2469" s="17"/>
      <c r="I2469" s="115" t="str">
        <f t="shared" ca="1" si="404"/>
        <v>.</v>
      </c>
      <c r="J2469" s="16" t="s">
        <v>2856</v>
      </c>
      <c r="K2469" s="16" t="s">
        <v>1769</v>
      </c>
      <c r="L2469" s="16" t="s">
        <v>2857</v>
      </c>
      <c r="M2469" s="16" t="s">
        <v>183</v>
      </c>
      <c r="N2469" s="15">
        <v>17</v>
      </c>
      <c r="O2469" s="15">
        <v>1991</v>
      </c>
      <c r="P2469" s="15">
        <v>12</v>
      </c>
      <c r="Q2469" s="18" t="s">
        <v>598</v>
      </c>
      <c r="R2469" s="18" t="s">
        <v>952</v>
      </c>
      <c r="S2469" s="54" t="s">
        <v>953</v>
      </c>
      <c r="T2469" s="54"/>
      <c r="U2469" s="69">
        <v>1123</v>
      </c>
      <c r="V2469" s="45" t="str">
        <f t="shared" si="405"/>
        <v>バサロ泳法に要求される有酸素機能特性について</v>
      </c>
      <c r="W2469" s="70"/>
      <c r="X2469" s="88">
        <v>2459</v>
      </c>
      <c r="Y2469" s="66"/>
      <c r="Z2469" s="16"/>
    </row>
    <row r="2470" spans="1:26" s="13" customFormat="1" ht="13.5" hidden="1" customHeight="1">
      <c r="A2470" s="18">
        <v>66</v>
      </c>
      <c r="B2470" s="15">
        <v>1992</v>
      </c>
      <c r="C2470" s="15">
        <v>6</v>
      </c>
      <c r="D2470" s="18">
        <v>14</v>
      </c>
      <c r="E2470" s="15">
        <v>1136</v>
      </c>
      <c r="F2470" s="19" t="s">
        <v>4772</v>
      </c>
      <c r="G2470" s="16" t="s">
        <v>4773</v>
      </c>
      <c r="H2470" s="17"/>
      <c r="I2470" s="115" t="str">
        <f t="shared" ca="1" si="404"/>
        <v>.</v>
      </c>
      <c r="J2470" s="16" t="s">
        <v>2856</v>
      </c>
      <c r="K2470" s="16" t="s">
        <v>1769</v>
      </c>
      <c r="L2470" s="16" t="s">
        <v>2857</v>
      </c>
      <c r="M2470" s="16" t="s">
        <v>183</v>
      </c>
      <c r="N2470" s="15">
        <v>17</v>
      </c>
      <c r="O2470" s="15">
        <v>1991</v>
      </c>
      <c r="P2470" s="15">
        <v>12</v>
      </c>
      <c r="Q2470" s="18" t="s">
        <v>598</v>
      </c>
      <c r="R2470" s="18" t="s">
        <v>952</v>
      </c>
      <c r="S2470" s="54" t="s">
        <v>953</v>
      </c>
      <c r="T2470" s="54"/>
      <c r="U2470" s="69">
        <v>1123</v>
      </c>
      <c r="V2470" s="45" t="str">
        <f t="shared" si="405"/>
        <v>Menstral Cycleが一過性聴覚閾値移動に及ぼす影響</v>
      </c>
      <c r="W2470" s="70"/>
      <c r="X2470" s="88">
        <v>2460</v>
      </c>
      <c r="Y2470" s="66"/>
      <c r="Z2470" s="16"/>
    </row>
    <row r="2471" spans="1:26" s="13" customFormat="1" ht="13.5" hidden="1" customHeight="1">
      <c r="A2471" s="18">
        <v>66</v>
      </c>
      <c r="B2471" s="15">
        <v>1992</v>
      </c>
      <c r="C2471" s="15">
        <v>6</v>
      </c>
      <c r="D2471" s="18">
        <v>14</v>
      </c>
      <c r="E2471" s="15">
        <v>1136</v>
      </c>
      <c r="F2471" s="19" t="s">
        <v>4774</v>
      </c>
      <c r="G2471" s="16" t="s">
        <v>4775</v>
      </c>
      <c r="H2471" s="17"/>
      <c r="I2471" s="115" t="str">
        <f t="shared" ca="1" si="404"/>
        <v>.</v>
      </c>
      <c r="J2471" s="16" t="s">
        <v>2856</v>
      </c>
      <c r="K2471" s="16" t="s">
        <v>1769</v>
      </c>
      <c r="L2471" s="16" t="s">
        <v>2857</v>
      </c>
      <c r="M2471" s="16" t="s">
        <v>1302</v>
      </c>
      <c r="N2471" s="15">
        <v>17</v>
      </c>
      <c r="O2471" s="15">
        <v>1991</v>
      </c>
      <c r="P2471" s="15">
        <v>12</v>
      </c>
      <c r="Q2471" s="18" t="s">
        <v>598</v>
      </c>
      <c r="R2471" s="18" t="s">
        <v>952</v>
      </c>
      <c r="S2471" s="54" t="s">
        <v>953</v>
      </c>
      <c r="T2471" s="54"/>
      <c r="U2471" s="69">
        <v>1123</v>
      </c>
      <c r="V2471" s="45" t="str">
        <f t="shared" si="405"/>
        <v>足の舟状骨粗面の高さ及び土ふまず面積と弾性エネルギーの関係</v>
      </c>
      <c r="W2471" s="70"/>
      <c r="X2471" s="88">
        <v>2461</v>
      </c>
      <c r="Y2471" s="66"/>
      <c r="Z2471" s="16"/>
    </row>
    <row r="2472" spans="1:26" s="13" customFormat="1" ht="13.5" hidden="1" customHeight="1">
      <c r="A2472" s="18">
        <v>66</v>
      </c>
      <c r="B2472" s="15">
        <v>1992</v>
      </c>
      <c r="C2472" s="15">
        <v>6</v>
      </c>
      <c r="D2472" s="18">
        <v>15</v>
      </c>
      <c r="E2472" s="15">
        <v>1137</v>
      </c>
      <c r="F2472" s="19" t="s">
        <v>4776</v>
      </c>
      <c r="G2472" s="16" t="s">
        <v>4777</v>
      </c>
      <c r="H2472" s="17"/>
      <c r="I2472" s="115" t="str">
        <f t="shared" ca="1" si="404"/>
        <v>.</v>
      </c>
      <c r="J2472" s="16" t="s">
        <v>2856</v>
      </c>
      <c r="K2472" s="16" t="s">
        <v>1769</v>
      </c>
      <c r="L2472" s="16" t="s">
        <v>2857</v>
      </c>
      <c r="M2472" s="16" t="s">
        <v>183</v>
      </c>
      <c r="N2472" s="15">
        <v>17</v>
      </c>
      <c r="O2472" s="15">
        <v>1991</v>
      </c>
      <c r="P2472" s="15">
        <v>12</v>
      </c>
      <c r="Q2472" s="18" t="s">
        <v>598</v>
      </c>
      <c r="R2472" s="18" t="s">
        <v>952</v>
      </c>
      <c r="S2472" s="54" t="s">
        <v>953</v>
      </c>
      <c r="T2472" s="54"/>
      <c r="U2472" s="69">
        <v>1123</v>
      </c>
      <c r="V2472" s="45" t="str">
        <f t="shared" si="405"/>
        <v>車椅子生活者の体力は運動習慣によって向上し得るか？</v>
      </c>
      <c r="W2472" s="70"/>
      <c r="X2472" s="88">
        <v>2462</v>
      </c>
      <c r="Y2472" s="66"/>
      <c r="Z2472" s="16"/>
    </row>
    <row r="2473" spans="1:26" s="13" customFormat="1" ht="13.5" hidden="1" customHeight="1">
      <c r="A2473" s="18">
        <v>66</v>
      </c>
      <c r="B2473" s="15">
        <v>1992</v>
      </c>
      <c r="C2473" s="15">
        <v>6</v>
      </c>
      <c r="D2473" s="18">
        <v>15</v>
      </c>
      <c r="E2473" s="15">
        <v>1137</v>
      </c>
      <c r="F2473" s="19" t="s">
        <v>4778</v>
      </c>
      <c r="G2473" s="16" t="s">
        <v>4779</v>
      </c>
      <c r="H2473" s="17"/>
      <c r="I2473" s="115" t="str">
        <f t="shared" ca="1" si="404"/>
        <v>.</v>
      </c>
      <c r="J2473" s="16" t="s">
        <v>2856</v>
      </c>
      <c r="K2473" s="16" t="s">
        <v>1769</v>
      </c>
      <c r="L2473" s="16" t="s">
        <v>2857</v>
      </c>
      <c r="M2473" s="16" t="s">
        <v>183</v>
      </c>
      <c r="N2473" s="15">
        <v>17</v>
      </c>
      <c r="O2473" s="15">
        <v>1991</v>
      </c>
      <c r="P2473" s="15">
        <v>12</v>
      </c>
      <c r="Q2473" s="18" t="s">
        <v>598</v>
      </c>
      <c r="R2473" s="18" t="s">
        <v>952</v>
      </c>
      <c r="S2473" s="54" t="s">
        <v>953</v>
      </c>
      <c r="T2473" s="54"/>
      <c r="U2473" s="69">
        <v>1123</v>
      </c>
      <c r="V2473" s="45" t="str">
        <f t="shared" si="405"/>
        <v>脊損者の活動量におよぼす脊損レベルおよび運動習慣の影響</v>
      </c>
      <c r="W2473" s="70"/>
      <c r="X2473" s="88">
        <v>2463</v>
      </c>
      <c r="Y2473" s="66"/>
      <c r="Z2473" s="16"/>
    </row>
    <row r="2474" spans="1:26" s="13" customFormat="1" ht="13.5" hidden="1" customHeight="1">
      <c r="A2474" s="18">
        <v>66</v>
      </c>
      <c r="B2474" s="15">
        <v>1992</v>
      </c>
      <c r="C2474" s="15">
        <v>6</v>
      </c>
      <c r="D2474" s="18">
        <v>15</v>
      </c>
      <c r="E2474" s="15">
        <v>1137</v>
      </c>
      <c r="F2474" s="19" t="s">
        <v>4780</v>
      </c>
      <c r="G2474" s="16" t="s">
        <v>4781</v>
      </c>
      <c r="H2474" s="17"/>
      <c r="I2474" s="115" t="str">
        <f t="shared" ca="1" si="404"/>
        <v>.</v>
      </c>
      <c r="J2474" s="16" t="s">
        <v>2856</v>
      </c>
      <c r="K2474" s="16" t="s">
        <v>1769</v>
      </c>
      <c r="L2474" s="16" t="s">
        <v>2857</v>
      </c>
      <c r="M2474" s="16" t="s">
        <v>183</v>
      </c>
      <c r="N2474" s="15">
        <v>17</v>
      </c>
      <c r="O2474" s="15">
        <v>1991</v>
      </c>
      <c r="P2474" s="15">
        <v>12</v>
      </c>
      <c r="Q2474" s="18" t="s">
        <v>598</v>
      </c>
      <c r="R2474" s="18" t="s">
        <v>952</v>
      </c>
      <c r="S2474" s="54" t="s">
        <v>953</v>
      </c>
      <c r="T2474" s="54"/>
      <c r="U2474" s="69">
        <v>1123</v>
      </c>
      <c r="V2474" s="45" t="str">
        <f t="shared" si="405"/>
        <v>広島大学における障害者体育実技の実態</v>
      </c>
      <c r="W2474" s="70"/>
      <c r="X2474" s="88">
        <v>2464</v>
      </c>
      <c r="Y2474" s="66"/>
      <c r="Z2474" s="16"/>
    </row>
    <row r="2475" spans="1:26" s="13" customFormat="1" ht="13.5" hidden="1" customHeight="1">
      <c r="A2475" s="18">
        <v>66</v>
      </c>
      <c r="B2475" s="15">
        <v>1992</v>
      </c>
      <c r="C2475" s="15">
        <v>6</v>
      </c>
      <c r="D2475" s="18">
        <v>16</v>
      </c>
      <c r="E2475" s="15">
        <v>1138</v>
      </c>
      <c r="F2475" s="19" t="s">
        <v>4782</v>
      </c>
      <c r="G2475" s="16" t="s">
        <v>4783</v>
      </c>
      <c r="H2475" s="17"/>
      <c r="I2475" s="115" t="str">
        <f t="shared" ca="1" si="404"/>
        <v>.</v>
      </c>
      <c r="J2475" s="16" t="s">
        <v>2856</v>
      </c>
      <c r="K2475" s="16" t="s">
        <v>1769</v>
      </c>
      <c r="L2475" s="16" t="s">
        <v>2857</v>
      </c>
      <c r="M2475" s="16" t="s">
        <v>183</v>
      </c>
      <c r="N2475" s="15">
        <v>17</v>
      </c>
      <c r="O2475" s="15">
        <v>1991</v>
      </c>
      <c r="P2475" s="15">
        <v>12</v>
      </c>
      <c r="Q2475" s="18" t="s">
        <v>598</v>
      </c>
      <c r="R2475" s="18" t="s">
        <v>952</v>
      </c>
      <c r="S2475" s="54" t="s">
        <v>953</v>
      </c>
      <c r="T2475" s="54"/>
      <c r="U2475" s="69">
        <v>1123</v>
      </c>
      <c r="V2475" s="45" t="str">
        <f t="shared" si="405"/>
        <v>歩行に関する事例研究－万歩計の測定から－</v>
      </c>
      <c r="W2475" s="70"/>
      <c r="X2475" s="88">
        <v>2465</v>
      </c>
      <c r="Y2475" s="66"/>
      <c r="Z2475" s="16"/>
    </row>
    <row r="2476" spans="1:26" s="13" customFormat="1" ht="13.5" hidden="1" customHeight="1">
      <c r="A2476" s="18">
        <v>66</v>
      </c>
      <c r="B2476" s="15">
        <v>1992</v>
      </c>
      <c r="C2476" s="15">
        <v>6</v>
      </c>
      <c r="D2476" s="18">
        <v>16</v>
      </c>
      <c r="E2476" s="15">
        <v>1138</v>
      </c>
      <c r="F2476" s="19" t="s">
        <v>4784</v>
      </c>
      <c r="G2476" s="16" t="s">
        <v>4785</v>
      </c>
      <c r="H2476" s="17"/>
      <c r="I2476" s="115" t="str">
        <f t="shared" ca="1" si="404"/>
        <v>.</v>
      </c>
      <c r="J2476" s="16" t="s">
        <v>2856</v>
      </c>
      <c r="K2476" s="16" t="s">
        <v>1769</v>
      </c>
      <c r="L2476" s="16" t="s">
        <v>2857</v>
      </c>
      <c r="M2476" s="16" t="s">
        <v>1302</v>
      </c>
      <c r="N2476" s="15">
        <v>17</v>
      </c>
      <c r="O2476" s="15">
        <v>1991</v>
      </c>
      <c r="P2476" s="15">
        <v>12</v>
      </c>
      <c r="Q2476" s="18" t="s">
        <v>598</v>
      </c>
      <c r="R2476" s="18" t="s">
        <v>952</v>
      </c>
      <c r="S2476" s="54" t="s">
        <v>953</v>
      </c>
      <c r="T2476" s="54"/>
      <c r="U2476" s="69">
        <v>1123</v>
      </c>
      <c r="V2476" s="45" t="str">
        <f t="shared" si="405"/>
        <v>子どもの体組成と最大酸素摂取量</v>
      </c>
      <c r="W2476" s="70"/>
      <c r="X2476" s="88">
        <v>2466</v>
      </c>
      <c r="Y2476" s="66"/>
      <c r="Z2476" s="16"/>
    </row>
    <row r="2477" spans="1:26" s="13" customFormat="1" ht="13.5" hidden="1" customHeight="1">
      <c r="A2477" s="18">
        <v>66</v>
      </c>
      <c r="B2477" s="15">
        <v>1992</v>
      </c>
      <c r="C2477" s="15">
        <v>6</v>
      </c>
      <c r="D2477" s="18">
        <v>16</v>
      </c>
      <c r="E2477" s="15">
        <v>1138</v>
      </c>
      <c r="F2477" s="19" t="s">
        <v>4786</v>
      </c>
      <c r="G2477" s="16" t="s">
        <v>4431</v>
      </c>
      <c r="H2477" s="17"/>
      <c r="I2477" s="115" t="str">
        <f t="shared" ca="1" si="404"/>
        <v>.</v>
      </c>
      <c r="J2477" s="16" t="s">
        <v>2856</v>
      </c>
      <c r="K2477" s="16" t="s">
        <v>1769</v>
      </c>
      <c r="L2477" s="16" t="s">
        <v>2857</v>
      </c>
      <c r="M2477" s="16" t="s">
        <v>183</v>
      </c>
      <c r="N2477" s="15">
        <v>17</v>
      </c>
      <c r="O2477" s="15">
        <v>1991</v>
      </c>
      <c r="P2477" s="15">
        <v>12</v>
      </c>
      <c r="Q2477" s="18" t="s">
        <v>598</v>
      </c>
      <c r="R2477" s="18" t="s">
        <v>952</v>
      </c>
      <c r="S2477" s="54" t="s">
        <v>953</v>
      </c>
      <c r="T2477" s="54"/>
      <c r="U2477" s="69">
        <v>1123</v>
      </c>
      <c r="V2477" s="45" t="str">
        <f t="shared" si="405"/>
        <v>わが国の喫煙の実態と禁煙活動について</v>
      </c>
      <c r="W2477" s="70"/>
      <c r="X2477" s="88">
        <v>2467</v>
      </c>
      <c r="Y2477" s="66"/>
      <c r="Z2477" s="16"/>
    </row>
    <row r="2478" spans="1:26" ht="13.5" hidden="1" customHeight="1">
      <c r="A2478" s="29">
        <f t="shared" ref="A2478:A2484" ca="1" si="406">IF(LEN($J2478)&gt;0,IF($J2478="●",K2478,OFFSET(A2478,IF(LEN(OFFSET(A2478,-1,0))&gt;=1,-1,-2),0)),"")</f>
        <v>66</v>
      </c>
      <c r="B2478" s="32">
        <f t="shared" ref="B2478:C2484" ca="1" si="407">IF(LEN($J2478)&gt;0,IF($J2478="●",N2478,OFFSET(B2478,IF(LEN(OFFSET(B2478,-1,0))&gt;=1,-1,-2),0)),"")</f>
        <v>1992</v>
      </c>
      <c r="C2478" s="32">
        <f t="shared" ca="1" si="407"/>
        <v>6</v>
      </c>
      <c r="D2478" s="28">
        <v>17</v>
      </c>
      <c r="E2478" s="32">
        <f t="shared" ref="E2478:E2484" ca="1" si="408">IF(LEN($J2478)&gt;0,IF($J2478="●",U2478,IF(LEN(D2478)&gt;0,U2478+D2478-1,"")),"")</f>
        <v>1139</v>
      </c>
      <c r="F2478" s="40" t="s">
        <v>955</v>
      </c>
      <c r="G2478" s="40" t="s">
        <v>6981</v>
      </c>
      <c r="H2478" s="43"/>
      <c r="I2478" s="115" t="str">
        <f t="shared" ca="1" si="404"/>
        <v>.</v>
      </c>
      <c r="J2478" s="40" t="s">
        <v>2164</v>
      </c>
      <c r="K2478" s="40" t="s">
        <v>1769</v>
      </c>
      <c r="L2478" s="16" t="s">
        <v>7004</v>
      </c>
      <c r="M2478" s="40" t="s">
        <v>1302</v>
      </c>
      <c r="N2478" s="47">
        <v>17</v>
      </c>
      <c r="O2478" s="47">
        <v>1991</v>
      </c>
      <c r="P2478" s="47">
        <v>12</v>
      </c>
      <c r="Q2478" s="40" t="s">
        <v>598</v>
      </c>
      <c r="R2478" s="40" t="s">
        <v>952</v>
      </c>
      <c r="S2478" s="53" t="s">
        <v>953</v>
      </c>
      <c r="T2478" s="53"/>
      <c r="U2478" s="31">
        <f t="shared" ref="U2478:U2484" ca="1" si="409">IF(LEN($J2478)&gt;0,IF($J2478="●",Q2478,OFFSET(U2478,IF(LEN(OFFSET(U2478,-1,0))&gt;=1,-1,-2),0)),"")</f>
        <v>1123</v>
      </c>
      <c r="V2478" s="45" t="str">
        <f t="shared" si="405"/>
        <v>教育とサーカディアン・リズム</v>
      </c>
      <c r="W2478" s="51"/>
      <c r="X2478" s="88">
        <v>2468</v>
      </c>
      <c r="Y2478" s="65"/>
      <c r="Z2478" s="46"/>
    </row>
    <row r="2479" spans="1:26" ht="13.5" hidden="1" customHeight="1">
      <c r="A2479" s="29">
        <f t="shared" ca="1" si="406"/>
        <v>66</v>
      </c>
      <c r="B2479" s="32">
        <f t="shared" ca="1" si="407"/>
        <v>1992</v>
      </c>
      <c r="C2479" s="32">
        <f t="shared" ca="1" si="407"/>
        <v>6</v>
      </c>
      <c r="D2479" s="28">
        <v>17</v>
      </c>
      <c r="E2479" s="32">
        <f t="shared" ca="1" si="408"/>
        <v>1139</v>
      </c>
      <c r="F2479" s="40" t="s">
        <v>2438</v>
      </c>
      <c r="G2479" s="40" t="s">
        <v>2439</v>
      </c>
      <c r="H2479" s="43" t="s">
        <v>955</v>
      </c>
      <c r="I2479" s="115" t="str">
        <f t="shared" ca="1" si="404"/>
        <v>.</v>
      </c>
      <c r="J2479" s="40" t="s">
        <v>2164</v>
      </c>
      <c r="K2479" s="40" t="s">
        <v>1769</v>
      </c>
      <c r="L2479" s="40" t="s">
        <v>2918</v>
      </c>
      <c r="M2479" s="40" t="s">
        <v>1486</v>
      </c>
      <c r="N2479" s="47">
        <v>17</v>
      </c>
      <c r="O2479" s="47">
        <v>1991</v>
      </c>
      <c r="P2479" s="47">
        <v>12</v>
      </c>
      <c r="Q2479" s="40" t="s">
        <v>598</v>
      </c>
      <c r="R2479" s="40" t="s">
        <v>952</v>
      </c>
      <c r="S2479" s="53" t="s">
        <v>953</v>
      </c>
      <c r="T2479" s="53"/>
      <c r="U2479" s="31">
        <f t="shared" ca="1" si="409"/>
        <v>1123</v>
      </c>
      <c r="V2479" s="45" t="str">
        <f t="shared" si="405"/>
        <v>教育とサーカディアン・リズムサーカディアン・リズムの人間生物学的位置づけ</v>
      </c>
      <c r="W2479" s="51"/>
      <c r="X2479" s="88">
        <v>2469</v>
      </c>
      <c r="Y2479" s="65"/>
      <c r="Z2479" s="46"/>
    </row>
    <row r="2480" spans="1:26" ht="13.5" hidden="1" customHeight="1">
      <c r="A2480" s="29">
        <f t="shared" ca="1" si="406"/>
        <v>66</v>
      </c>
      <c r="B2480" s="32">
        <f t="shared" ca="1" si="407"/>
        <v>1992</v>
      </c>
      <c r="C2480" s="32">
        <f t="shared" ca="1" si="407"/>
        <v>6</v>
      </c>
      <c r="D2480" s="28"/>
      <c r="E2480" s="32" t="str">
        <f t="shared" si="408"/>
        <v/>
      </c>
      <c r="F2480" s="40" t="s">
        <v>2440</v>
      </c>
      <c r="G2480" s="40" t="s">
        <v>2445</v>
      </c>
      <c r="H2480" s="43" t="s">
        <v>955</v>
      </c>
      <c r="I2480" s="115" t="str">
        <f t="shared" ca="1" si="404"/>
        <v>.</v>
      </c>
      <c r="J2480" s="40" t="s">
        <v>2164</v>
      </c>
      <c r="K2480" s="40" t="s">
        <v>1769</v>
      </c>
      <c r="L2480" s="40" t="s">
        <v>2918</v>
      </c>
      <c r="M2480" s="40" t="s">
        <v>1302</v>
      </c>
      <c r="N2480" s="47">
        <v>17</v>
      </c>
      <c r="O2480" s="47">
        <v>1991</v>
      </c>
      <c r="P2480" s="47">
        <v>12</v>
      </c>
      <c r="Q2480" s="40" t="s">
        <v>598</v>
      </c>
      <c r="R2480" s="40" t="s">
        <v>952</v>
      </c>
      <c r="S2480" s="53" t="s">
        <v>953</v>
      </c>
      <c r="T2480" s="53"/>
      <c r="U2480" s="31">
        <f t="shared" ca="1" si="409"/>
        <v>1123</v>
      </c>
      <c r="V2480" s="45" t="str">
        <f t="shared" si="405"/>
        <v>教育とサーカディアン・リズム小学生における早朝運動の効果</v>
      </c>
      <c r="W2480" s="51"/>
      <c r="X2480" s="88">
        <v>2470</v>
      </c>
      <c r="Y2480" s="65"/>
      <c r="Z2480" s="46"/>
    </row>
    <row r="2481" spans="1:26" ht="13.5" hidden="1" customHeight="1">
      <c r="A2481" s="29">
        <f t="shared" ca="1" si="406"/>
        <v>66</v>
      </c>
      <c r="B2481" s="32">
        <f t="shared" ca="1" si="407"/>
        <v>1992</v>
      </c>
      <c r="C2481" s="32">
        <f t="shared" ca="1" si="407"/>
        <v>6</v>
      </c>
      <c r="D2481" s="28">
        <v>17</v>
      </c>
      <c r="E2481" s="32">
        <f t="shared" ca="1" si="408"/>
        <v>1139</v>
      </c>
      <c r="F2481" s="40" t="s">
        <v>2441</v>
      </c>
      <c r="G2481" s="40" t="s">
        <v>2442</v>
      </c>
      <c r="H2481" s="43" t="s">
        <v>955</v>
      </c>
      <c r="I2481" s="115" t="str">
        <f t="shared" ca="1" si="404"/>
        <v>.</v>
      </c>
      <c r="J2481" s="40" t="s">
        <v>2164</v>
      </c>
      <c r="K2481" s="40" t="s">
        <v>1769</v>
      </c>
      <c r="L2481" s="40" t="s">
        <v>2918</v>
      </c>
      <c r="M2481" s="40" t="s">
        <v>1486</v>
      </c>
      <c r="N2481" s="47">
        <v>17</v>
      </c>
      <c r="O2481" s="47">
        <v>1991</v>
      </c>
      <c r="P2481" s="47">
        <v>12</v>
      </c>
      <c r="Q2481" s="40" t="s">
        <v>598</v>
      </c>
      <c r="R2481" s="40" t="s">
        <v>952</v>
      </c>
      <c r="S2481" s="53" t="s">
        <v>953</v>
      </c>
      <c r="T2481" s="53"/>
      <c r="U2481" s="31">
        <f t="shared" ca="1" si="409"/>
        <v>1123</v>
      </c>
      <c r="V2481" s="45" t="str">
        <f t="shared" si="405"/>
        <v>教育とサーカディアン・リズム深夜勤の実態と問題点</v>
      </c>
      <c r="W2481" s="51"/>
      <c r="X2481" s="88">
        <v>2471</v>
      </c>
      <c r="Y2481" s="65"/>
      <c r="Z2481" s="46"/>
    </row>
    <row r="2482" spans="1:26" ht="13.5" hidden="1" customHeight="1">
      <c r="A2482" s="29">
        <f t="shared" ca="1" si="406"/>
        <v>66</v>
      </c>
      <c r="B2482" s="32">
        <f t="shared" ca="1" si="407"/>
        <v>1992</v>
      </c>
      <c r="C2482" s="32">
        <f t="shared" ca="1" si="407"/>
        <v>6</v>
      </c>
      <c r="D2482" s="28"/>
      <c r="E2482" s="32" t="str">
        <f t="shared" si="408"/>
        <v/>
      </c>
      <c r="F2482" s="40" t="s">
        <v>2443</v>
      </c>
      <c r="G2482" s="40" t="s">
        <v>2446</v>
      </c>
      <c r="H2482" s="43" t="s">
        <v>955</v>
      </c>
      <c r="I2482" s="115" t="str">
        <f t="shared" ca="1" si="404"/>
        <v>.</v>
      </c>
      <c r="J2482" s="40" t="s">
        <v>2164</v>
      </c>
      <c r="K2482" s="40" t="s">
        <v>1769</v>
      </c>
      <c r="L2482" s="40" t="s">
        <v>2918</v>
      </c>
      <c r="M2482" s="40" t="s">
        <v>1302</v>
      </c>
      <c r="N2482" s="47">
        <v>17</v>
      </c>
      <c r="O2482" s="47">
        <v>1991</v>
      </c>
      <c r="P2482" s="47">
        <v>12</v>
      </c>
      <c r="Q2482" s="40" t="s">
        <v>598</v>
      </c>
      <c r="R2482" s="40" t="s">
        <v>952</v>
      </c>
      <c r="S2482" s="53" t="s">
        <v>953</v>
      </c>
      <c r="T2482" s="53"/>
      <c r="U2482" s="31">
        <f t="shared" ca="1" si="409"/>
        <v>1123</v>
      </c>
      <c r="V2482" s="45" t="str">
        <f t="shared" si="405"/>
        <v>教育とサーカディアン・リズム子どもの学力と生活リズム</v>
      </c>
      <c r="W2482" s="51"/>
      <c r="X2482" s="88">
        <v>2472</v>
      </c>
      <c r="Y2482" s="65"/>
      <c r="Z2482" s="46"/>
    </row>
    <row r="2483" spans="1:26" ht="13.5" hidden="1" customHeight="1">
      <c r="A2483" s="29">
        <f t="shared" ca="1" si="406"/>
        <v>66</v>
      </c>
      <c r="B2483" s="32">
        <f t="shared" ca="1" si="407"/>
        <v>1992</v>
      </c>
      <c r="C2483" s="32">
        <f t="shared" ca="1" si="407"/>
        <v>6</v>
      </c>
      <c r="D2483" s="28">
        <v>18</v>
      </c>
      <c r="E2483" s="32">
        <f t="shared" ca="1" si="408"/>
        <v>1140</v>
      </c>
      <c r="F2483" s="28" t="str">
        <f>IF(RIGHT(L2483,1)=$W$24,"",M2483&amp;$W$25)&amp;J2483&amp;$W$22&amp;K2483&amp;IF(AND(LEN(N2483)&gt;0,LEN(N2483)&lt;4)," 第"&amp;N2483&amp;$W$21,N2483)&amp;$W$23&amp;O2483&amp;"/"&amp;P2483&amp;IF(RIGHT(L2483,1)=$W$24,"/"&amp;Q2483,"")&amp;"、"&amp;S2483&amp;"、"&amp;R2483&amp;IF(LEN(H2483)&gt;0,$W$27&amp;H2483,"")&amp;IF(RIGHT(L2483,1)=$W$24,"",$W$26)</f>
        <v>大会．東 第20回　1991/12/14、筑波大学、東京都</v>
      </c>
      <c r="G2483" s="40" t="s">
        <v>183</v>
      </c>
      <c r="H2483" s="41" t="s">
        <v>2820</v>
      </c>
      <c r="I2483" s="115" t="str">
        <f t="shared" ca="1" si="404"/>
        <v>.</v>
      </c>
      <c r="J2483" s="40" t="s">
        <v>252</v>
      </c>
      <c r="K2483" s="40" t="s">
        <v>1185</v>
      </c>
      <c r="L2483" s="40" t="s">
        <v>6942</v>
      </c>
      <c r="M2483" s="40" t="s">
        <v>2742</v>
      </c>
      <c r="N2483" s="47">
        <v>20</v>
      </c>
      <c r="O2483" s="47">
        <v>1991</v>
      </c>
      <c r="P2483" s="47">
        <v>12</v>
      </c>
      <c r="Q2483" s="40" t="s">
        <v>1334</v>
      </c>
      <c r="R2483" s="40" t="s">
        <v>2317</v>
      </c>
      <c r="S2483" s="48" t="s">
        <v>614</v>
      </c>
      <c r="T2483" s="48"/>
      <c r="U2483" s="31">
        <f t="shared" ca="1" si="409"/>
        <v>1123</v>
      </c>
      <c r="V2483" s="45" t="str">
        <f t="shared" si="405"/>
        <v>大会．東 第20回　1991/12/14、筑波大学、東京都</v>
      </c>
      <c r="W2483" s="51"/>
      <c r="X2483" s="88">
        <v>2473</v>
      </c>
      <c r="Y2483" s="65"/>
      <c r="Z2483" s="46"/>
    </row>
    <row r="2484" spans="1:26" ht="13.5" hidden="1" customHeight="1">
      <c r="A2484" s="29">
        <f t="shared" ca="1" si="406"/>
        <v>66</v>
      </c>
      <c r="B2484" s="32">
        <f t="shared" ca="1" si="407"/>
        <v>1992</v>
      </c>
      <c r="C2484" s="32">
        <f t="shared" ca="1" si="407"/>
        <v>6</v>
      </c>
      <c r="D2484" s="28">
        <v>18</v>
      </c>
      <c r="E2484" s="32">
        <f t="shared" ca="1" si="408"/>
        <v>1140</v>
      </c>
      <c r="F2484" s="28" t="str">
        <f>M2484&amp;"（"&amp;J2484&amp;$W$19&amp;K2484&amp;IF(LEN(N2484)&gt;0," 第"&amp;N2484&amp;$W$21,"")&amp;" "&amp;O2484&amp;"/"&amp;P2484&amp;$W$20&amp;S2484&amp;IF(LEN(H2484)&gt;0,$W$19&amp;H2484,"")&amp;"）"</f>
        <v>抄録（大会/東 第20回 1991/12、筑波大学）</v>
      </c>
      <c r="G2484" s="40" t="s">
        <v>2444</v>
      </c>
      <c r="H2484" s="43"/>
      <c r="I2484" s="115" t="str">
        <f t="shared" ca="1" si="404"/>
        <v>.</v>
      </c>
      <c r="J2484" s="40" t="s">
        <v>252</v>
      </c>
      <c r="K2484" s="40" t="s">
        <v>1185</v>
      </c>
      <c r="L2484" s="40" t="s">
        <v>6939</v>
      </c>
      <c r="M2484" s="40" t="s">
        <v>1486</v>
      </c>
      <c r="N2484" s="47">
        <v>20</v>
      </c>
      <c r="O2484" s="47">
        <v>1991</v>
      </c>
      <c r="P2484" s="47">
        <v>12</v>
      </c>
      <c r="Q2484" s="40" t="s">
        <v>1334</v>
      </c>
      <c r="R2484" s="40" t="s">
        <v>2317</v>
      </c>
      <c r="S2484" s="48" t="s">
        <v>614</v>
      </c>
      <c r="T2484" s="48"/>
      <c r="U2484" s="31">
        <f t="shared" ca="1" si="409"/>
        <v>1123</v>
      </c>
      <c r="V2484" s="45" t="str">
        <f t="shared" si="405"/>
        <v>抄録（大会/東 第20回 1991/12、筑波大学）</v>
      </c>
      <c r="W2484" s="51"/>
      <c r="X2484" s="88">
        <v>2474</v>
      </c>
      <c r="Y2484" s="65"/>
      <c r="Z2484" s="46"/>
    </row>
    <row r="2485" spans="1:26" s="13" customFormat="1" ht="13.5" hidden="1" customHeight="1">
      <c r="A2485" s="18">
        <v>66</v>
      </c>
      <c r="B2485" s="15">
        <v>1992</v>
      </c>
      <c r="C2485" s="15">
        <v>6</v>
      </c>
      <c r="D2485" s="18">
        <v>18</v>
      </c>
      <c r="E2485" s="15">
        <v>1140</v>
      </c>
      <c r="F2485" s="19" t="s">
        <v>4733</v>
      </c>
      <c r="G2485" s="16" t="s">
        <v>4734</v>
      </c>
      <c r="H2485" s="17"/>
      <c r="I2485" s="115" t="str">
        <f t="shared" ca="1" si="404"/>
        <v>.</v>
      </c>
      <c r="J2485" s="16" t="s">
        <v>2856</v>
      </c>
      <c r="K2485" s="16" t="s">
        <v>1185</v>
      </c>
      <c r="L2485" s="16" t="s">
        <v>2857</v>
      </c>
      <c r="M2485" s="16" t="s">
        <v>183</v>
      </c>
      <c r="N2485" s="15">
        <v>20</v>
      </c>
      <c r="O2485" s="15">
        <v>1991</v>
      </c>
      <c r="P2485" s="15">
        <v>12</v>
      </c>
      <c r="Q2485" s="18">
        <v>14</v>
      </c>
      <c r="R2485" s="18" t="s">
        <v>804</v>
      </c>
      <c r="S2485" s="54" t="s">
        <v>614</v>
      </c>
      <c r="T2485" s="54"/>
      <c r="U2485" s="69">
        <v>1123</v>
      </c>
      <c r="V2485" s="45" t="str">
        <f t="shared" si="405"/>
        <v>自己との関連から見た対人魅力</v>
      </c>
      <c r="W2485" s="70"/>
      <c r="X2485" s="88">
        <v>2475</v>
      </c>
      <c r="Y2485" s="66"/>
      <c r="Z2485" s="16"/>
    </row>
    <row r="2486" spans="1:26" s="13" customFormat="1" ht="13.5" hidden="1" customHeight="1">
      <c r="A2486" s="18">
        <v>66</v>
      </c>
      <c r="B2486" s="15">
        <v>1992</v>
      </c>
      <c r="C2486" s="15">
        <v>6</v>
      </c>
      <c r="D2486" s="18">
        <v>18</v>
      </c>
      <c r="E2486" s="15">
        <v>1140</v>
      </c>
      <c r="F2486" s="19" t="s">
        <v>4735</v>
      </c>
      <c r="G2486" s="16" t="s">
        <v>4736</v>
      </c>
      <c r="H2486" s="17"/>
      <c r="I2486" s="115" t="str">
        <f t="shared" ca="1" si="404"/>
        <v>.</v>
      </c>
      <c r="J2486" s="16" t="s">
        <v>2856</v>
      </c>
      <c r="K2486" s="16" t="s">
        <v>1185</v>
      </c>
      <c r="L2486" s="16" t="s">
        <v>2857</v>
      </c>
      <c r="M2486" s="16" t="s">
        <v>183</v>
      </c>
      <c r="N2486" s="15">
        <v>20</v>
      </c>
      <c r="O2486" s="15">
        <v>1991</v>
      </c>
      <c r="P2486" s="15">
        <v>12</v>
      </c>
      <c r="Q2486" s="18">
        <v>14</v>
      </c>
      <c r="R2486" s="18" t="s">
        <v>804</v>
      </c>
      <c r="S2486" s="54" t="s">
        <v>614</v>
      </c>
      <c r="T2486" s="54"/>
      <c r="U2486" s="69">
        <v>1123</v>
      </c>
      <c r="V2486" s="45" t="str">
        <f t="shared" si="405"/>
        <v>少女マンガにおけるヒロインの顔の形態分析の試み</v>
      </c>
      <c r="W2486" s="70"/>
      <c r="X2486" s="88">
        <v>2476</v>
      </c>
      <c r="Y2486" s="66"/>
      <c r="Z2486" s="16"/>
    </row>
    <row r="2487" spans="1:26" s="13" customFormat="1" ht="13.5" hidden="1" customHeight="1">
      <c r="A2487" s="18">
        <v>66</v>
      </c>
      <c r="B2487" s="15">
        <v>1992</v>
      </c>
      <c r="C2487" s="15">
        <v>6</v>
      </c>
      <c r="D2487" s="18">
        <v>19</v>
      </c>
      <c r="E2487" s="15">
        <v>1141</v>
      </c>
      <c r="F2487" s="19" t="s">
        <v>4737</v>
      </c>
      <c r="G2487" s="16" t="s">
        <v>4738</v>
      </c>
      <c r="H2487" s="17"/>
      <c r="I2487" s="115" t="str">
        <f t="shared" ca="1" si="404"/>
        <v>.</v>
      </c>
      <c r="J2487" s="16" t="s">
        <v>2856</v>
      </c>
      <c r="K2487" s="16" t="s">
        <v>1185</v>
      </c>
      <c r="L2487" s="16" t="s">
        <v>2857</v>
      </c>
      <c r="M2487" s="16" t="s">
        <v>183</v>
      </c>
      <c r="N2487" s="15">
        <v>20</v>
      </c>
      <c r="O2487" s="15">
        <v>1991</v>
      </c>
      <c r="P2487" s="15">
        <v>12</v>
      </c>
      <c r="Q2487" s="18">
        <v>14</v>
      </c>
      <c r="R2487" s="18" t="s">
        <v>804</v>
      </c>
      <c r="S2487" s="54" t="s">
        <v>614</v>
      </c>
      <c r="T2487" s="54"/>
      <c r="U2487" s="69">
        <v>1123</v>
      </c>
      <c r="V2487" s="45" t="str">
        <f t="shared" si="405"/>
        <v>習得方法からみた東北タイの子どもの遊び</v>
      </c>
      <c r="W2487" s="70"/>
      <c r="X2487" s="88">
        <v>2477</v>
      </c>
      <c r="Y2487" s="66"/>
      <c r="Z2487" s="16"/>
    </row>
    <row r="2488" spans="1:26" s="13" customFormat="1" ht="13.5" hidden="1" customHeight="1">
      <c r="A2488" s="18">
        <v>66</v>
      </c>
      <c r="B2488" s="15">
        <v>1992</v>
      </c>
      <c r="C2488" s="15">
        <v>6</v>
      </c>
      <c r="D2488" s="18">
        <v>19</v>
      </c>
      <c r="E2488" s="15">
        <v>1141</v>
      </c>
      <c r="F2488" s="19" t="s">
        <v>4739</v>
      </c>
      <c r="G2488" s="16" t="s">
        <v>4740</v>
      </c>
      <c r="H2488" s="17"/>
      <c r="I2488" s="115" t="str">
        <f t="shared" ca="1" si="404"/>
        <v>.</v>
      </c>
      <c r="J2488" s="16" t="s">
        <v>2856</v>
      </c>
      <c r="K2488" s="16" t="s">
        <v>1185</v>
      </c>
      <c r="L2488" s="16" t="s">
        <v>2857</v>
      </c>
      <c r="M2488" s="16" t="s">
        <v>183</v>
      </c>
      <c r="N2488" s="15">
        <v>20</v>
      </c>
      <c r="O2488" s="15">
        <v>1991</v>
      </c>
      <c r="P2488" s="15">
        <v>12</v>
      </c>
      <c r="Q2488" s="18">
        <v>14</v>
      </c>
      <c r="R2488" s="18" t="s">
        <v>804</v>
      </c>
      <c r="S2488" s="54" t="s">
        <v>614</v>
      </c>
      <c r="T2488" s="54"/>
      <c r="U2488" s="69">
        <v>1123</v>
      </c>
      <c r="V2488" s="45" t="str">
        <f t="shared" si="405"/>
        <v>生産技能の類型化に関する研究（第2報）</v>
      </c>
      <c r="W2488" s="70"/>
      <c r="X2488" s="88">
        <v>2478</v>
      </c>
      <c r="Y2488" s="66"/>
      <c r="Z2488" s="16"/>
    </row>
    <row r="2489" spans="1:26" s="13" customFormat="1" ht="13.5" hidden="1" customHeight="1">
      <c r="A2489" s="18">
        <v>66</v>
      </c>
      <c r="B2489" s="15">
        <v>1992</v>
      </c>
      <c r="C2489" s="15">
        <v>6</v>
      </c>
      <c r="D2489" s="18">
        <v>20</v>
      </c>
      <c r="E2489" s="15">
        <v>1142</v>
      </c>
      <c r="F2489" s="19" t="s">
        <v>4741</v>
      </c>
      <c r="G2489" s="16" t="s">
        <v>4742</v>
      </c>
      <c r="H2489" s="17"/>
      <c r="I2489" s="115" t="str">
        <f t="shared" ca="1" si="404"/>
        <v>.</v>
      </c>
      <c r="J2489" s="16" t="s">
        <v>2856</v>
      </c>
      <c r="K2489" s="16" t="s">
        <v>1185</v>
      </c>
      <c r="L2489" s="16" t="s">
        <v>2857</v>
      </c>
      <c r="M2489" s="16" t="s">
        <v>183</v>
      </c>
      <c r="N2489" s="15">
        <v>20</v>
      </c>
      <c r="O2489" s="15">
        <v>1991</v>
      </c>
      <c r="P2489" s="15">
        <v>12</v>
      </c>
      <c r="Q2489" s="18">
        <v>14</v>
      </c>
      <c r="R2489" s="18" t="s">
        <v>804</v>
      </c>
      <c r="S2489" s="54" t="s">
        <v>614</v>
      </c>
      <c r="T2489" s="54"/>
      <c r="U2489" s="69">
        <v>1123</v>
      </c>
      <c r="V2489" s="45" t="str">
        <f t="shared" si="405"/>
        <v>バーバルプロトコル法による自動車運転時の行動分析－カーナビゲーションシステムの利用形態とランドマークについて－</v>
      </c>
      <c r="W2489" s="70"/>
      <c r="X2489" s="88">
        <v>2479</v>
      </c>
      <c r="Y2489" s="66"/>
      <c r="Z2489" s="16"/>
    </row>
    <row r="2490" spans="1:26" s="13" customFormat="1" ht="13.5" hidden="1" customHeight="1">
      <c r="A2490" s="18">
        <v>66</v>
      </c>
      <c r="B2490" s="15">
        <v>1992</v>
      </c>
      <c r="C2490" s="15">
        <v>6</v>
      </c>
      <c r="D2490" s="18">
        <v>20</v>
      </c>
      <c r="E2490" s="15">
        <v>1142</v>
      </c>
      <c r="F2490" s="19" t="s">
        <v>4743</v>
      </c>
      <c r="G2490" s="16" t="s">
        <v>2491</v>
      </c>
      <c r="H2490" s="17"/>
      <c r="I2490" s="115" t="str">
        <f t="shared" ca="1" si="404"/>
        <v>.</v>
      </c>
      <c r="J2490" s="16" t="s">
        <v>2856</v>
      </c>
      <c r="K2490" s="16" t="s">
        <v>1185</v>
      </c>
      <c r="L2490" s="16" t="s">
        <v>2857</v>
      </c>
      <c r="M2490" s="16" t="s">
        <v>183</v>
      </c>
      <c r="N2490" s="15">
        <v>20</v>
      </c>
      <c r="O2490" s="15">
        <v>1991</v>
      </c>
      <c r="P2490" s="15">
        <v>12</v>
      </c>
      <c r="Q2490" s="18">
        <v>14</v>
      </c>
      <c r="R2490" s="18" t="s">
        <v>804</v>
      </c>
      <c r="S2490" s="54" t="s">
        <v>614</v>
      </c>
      <c r="T2490" s="54"/>
      <c r="U2490" s="69">
        <v>1123</v>
      </c>
      <c r="V2490" s="45" t="str">
        <f t="shared" si="405"/>
        <v>労働・生活環境におけるパッシブスモーキングの問題</v>
      </c>
      <c r="W2490" s="70"/>
      <c r="X2490" s="88">
        <v>2480</v>
      </c>
      <c r="Y2490" s="66"/>
      <c r="Z2490" s="16"/>
    </row>
    <row r="2491" spans="1:26" s="13" customFormat="1" ht="13.5" hidden="1" customHeight="1">
      <c r="A2491" s="18">
        <v>66</v>
      </c>
      <c r="B2491" s="15">
        <v>1992</v>
      </c>
      <c r="C2491" s="15">
        <v>6</v>
      </c>
      <c r="D2491" s="18">
        <v>21</v>
      </c>
      <c r="E2491" s="15">
        <v>1143</v>
      </c>
      <c r="F2491" s="19" t="s">
        <v>4744</v>
      </c>
      <c r="G2491" s="16" t="s">
        <v>4745</v>
      </c>
      <c r="H2491" s="17"/>
      <c r="I2491" s="115" t="str">
        <f t="shared" ca="1" si="404"/>
        <v>.</v>
      </c>
      <c r="J2491" s="16" t="s">
        <v>2856</v>
      </c>
      <c r="K2491" s="16" t="s">
        <v>1185</v>
      </c>
      <c r="L2491" s="16" t="s">
        <v>2857</v>
      </c>
      <c r="M2491" s="16" t="s">
        <v>183</v>
      </c>
      <c r="N2491" s="15">
        <v>20</v>
      </c>
      <c r="O2491" s="15">
        <v>1991</v>
      </c>
      <c r="P2491" s="15">
        <v>12</v>
      </c>
      <c r="Q2491" s="18">
        <v>14</v>
      </c>
      <c r="R2491" s="18" t="s">
        <v>804</v>
      </c>
      <c r="S2491" s="54" t="s">
        <v>614</v>
      </c>
      <c r="T2491" s="54"/>
      <c r="U2491" s="69">
        <v>1123</v>
      </c>
      <c r="V2491" s="45" t="str">
        <f t="shared" si="405"/>
        <v>網膜色素変性症の読書時の眼球運動特性</v>
      </c>
      <c r="W2491" s="70"/>
      <c r="X2491" s="88">
        <v>2481</v>
      </c>
      <c r="Y2491" s="66"/>
      <c r="Z2491" s="16"/>
    </row>
    <row r="2492" spans="1:26" s="13" customFormat="1" ht="13.5" hidden="1" customHeight="1">
      <c r="A2492" s="18">
        <v>66</v>
      </c>
      <c r="B2492" s="15">
        <v>1992</v>
      </c>
      <c r="C2492" s="15">
        <v>6</v>
      </c>
      <c r="D2492" s="18">
        <v>18</v>
      </c>
      <c r="E2492" s="15">
        <v>1140</v>
      </c>
      <c r="F2492" s="19" t="s">
        <v>4733</v>
      </c>
      <c r="G2492" s="16" t="s">
        <v>4746</v>
      </c>
      <c r="H2492" s="17"/>
      <c r="I2492" s="115" t="str">
        <f t="shared" ca="1" si="404"/>
        <v>.</v>
      </c>
      <c r="J2492" s="16" t="s">
        <v>2856</v>
      </c>
      <c r="K2492" s="16" t="s">
        <v>1185</v>
      </c>
      <c r="L2492" s="16" t="s">
        <v>2857</v>
      </c>
      <c r="M2492" s="16" t="s">
        <v>183</v>
      </c>
      <c r="N2492" s="15">
        <v>20</v>
      </c>
      <c r="O2492" s="15">
        <v>1991</v>
      </c>
      <c r="P2492" s="15">
        <v>12</v>
      </c>
      <c r="Q2492" s="18" t="s">
        <v>1334</v>
      </c>
      <c r="R2492" s="18" t="s">
        <v>804</v>
      </c>
      <c r="S2492" s="54" t="s">
        <v>614</v>
      </c>
      <c r="T2492" s="54"/>
      <c r="U2492" s="69">
        <v>1123</v>
      </c>
      <c r="V2492" s="45" t="str">
        <f t="shared" si="405"/>
        <v>自己との関連から見た対人魅力</v>
      </c>
      <c r="W2492" s="70"/>
      <c r="X2492" s="88">
        <v>2482</v>
      </c>
      <c r="Y2492" s="66"/>
      <c r="Z2492" s="16"/>
    </row>
    <row r="2493" spans="1:26" s="13" customFormat="1" ht="13.5" hidden="1" customHeight="1">
      <c r="A2493" s="18">
        <v>66</v>
      </c>
      <c r="B2493" s="15">
        <v>1992</v>
      </c>
      <c r="C2493" s="15">
        <v>6</v>
      </c>
      <c r="D2493" s="18">
        <v>18</v>
      </c>
      <c r="E2493" s="15">
        <v>1140</v>
      </c>
      <c r="F2493" s="19" t="s">
        <v>4735</v>
      </c>
      <c r="G2493" s="16" t="s">
        <v>4747</v>
      </c>
      <c r="H2493" s="17"/>
      <c r="I2493" s="115" t="str">
        <f t="shared" ca="1" si="404"/>
        <v>.</v>
      </c>
      <c r="J2493" s="16" t="s">
        <v>2856</v>
      </c>
      <c r="K2493" s="16" t="s">
        <v>1185</v>
      </c>
      <c r="L2493" s="16" t="s">
        <v>2857</v>
      </c>
      <c r="M2493" s="16" t="s">
        <v>183</v>
      </c>
      <c r="N2493" s="15">
        <v>20</v>
      </c>
      <c r="O2493" s="15">
        <v>1991</v>
      </c>
      <c r="P2493" s="15">
        <v>12</v>
      </c>
      <c r="Q2493" s="18" t="s">
        <v>1334</v>
      </c>
      <c r="R2493" s="18" t="s">
        <v>804</v>
      </c>
      <c r="S2493" s="54" t="s">
        <v>614</v>
      </c>
      <c r="T2493" s="54"/>
      <c r="U2493" s="69">
        <v>1123</v>
      </c>
      <c r="V2493" s="45" t="str">
        <f t="shared" si="405"/>
        <v>少女マンガにおけるヒロインの顔の形態分析の試み</v>
      </c>
      <c r="W2493" s="70"/>
      <c r="X2493" s="88">
        <v>2483</v>
      </c>
      <c r="Y2493" s="66"/>
      <c r="Z2493" s="16"/>
    </row>
    <row r="2494" spans="1:26" s="13" customFormat="1" ht="13.5" hidden="1" customHeight="1">
      <c r="A2494" s="18">
        <v>66</v>
      </c>
      <c r="B2494" s="15">
        <v>1992</v>
      </c>
      <c r="C2494" s="15">
        <v>6</v>
      </c>
      <c r="D2494" s="18">
        <v>19</v>
      </c>
      <c r="E2494" s="15">
        <v>1141</v>
      </c>
      <c r="F2494" s="19" t="s">
        <v>4737</v>
      </c>
      <c r="G2494" s="16" t="s">
        <v>4748</v>
      </c>
      <c r="H2494" s="17"/>
      <c r="I2494" s="115" t="str">
        <f t="shared" ca="1" si="404"/>
        <v>.</v>
      </c>
      <c r="J2494" s="16" t="s">
        <v>2856</v>
      </c>
      <c r="K2494" s="16" t="s">
        <v>1185</v>
      </c>
      <c r="L2494" s="16" t="s">
        <v>2857</v>
      </c>
      <c r="M2494" s="16" t="s">
        <v>183</v>
      </c>
      <c r="N2494" s="15">
        <v>20</v>
      </c>
      <c r="O2494" s="15">
        <v>1991</v>
      </c>
      <c r="P2494" s="15">
        <v>12</v>
      </c>
      <c r="Q2494" s="18" t="s">
        <v>1334</v>
      </c>
      <c r="R2494" s="18" t="s">
        <v>804</v>
      </c>
      <c r="S2494" s="54" t="s">
        <v>614</v>
      </c>
      <c r="T2494" s="54"/>
      <c r="U2494" s="69">
        <v>1123</v>
      </c>
      <c r="V2494" s="45" t="str">
        <f t="shared" si="405"/>
        <v>習得方法からみた東北タイの子どもの遊び</v>
      </c>
      <c r="W2494" s="70"/>
      <c r="X2494" s="88">
        <v>2484</v>
      </c>
      <c r="Y2494" s="66"/>
      <c r="Z2494" s="16"/>
    </row>
    <row r="2495" spans="1:26" s="13" customFormat="1" ht="13.5" hidden="1" customHeight="1">
      <c r="A2495" s="18">
        <v>66</v>
      </c>
      <c r="B2495" s="15">
        <v>1992</v>
      </c>
      <c r="C2495" s="15">
        <v>6</v>
      </c>
      <c r="D2495" s="18">
        <v>19</v>
      </c>
      <c r="E2495" s="15">
        <v>1141</v>
      </c>
      <c r="F2495" s="19" t="s">
        <v>4749</v>
      </c>
      <c r="G2495" s="16" t="s">
        <v>4750</v>
      </c>
      <c r="H2495" s="17"/>
      <c r="I2495" s="115" t="str">
        <f t="shared" ca="1" si="404"/>
        <v>.</v>
      </c>
      <c r="J2495" s="16" t="s">
        <v>2856</v>
      </c>
      <c r="K2495" s="16" t="s">
        <v>1185</v>
      </c>
      <c r="L2495" s="16" t="s">
        <v>2857</v>
      </c>
      <c r="M2495" s="16" t="s">
        <v>183</v>
      </c>
      <c r="N2495" s="15">
        <v>20</v>
      </c>
      <c r="O2495" s="15">
        <v>1991</v>
      </c>
      <c r="P2495" s="15">
        <v>12</v>
      </c>
      <c r="Q2495" s="18" t="s">
        <v>1334</v>
      </c>
      <c r="R2495" s="18" t="s">
        <v>804</v>
      </c>
      <c r="S2495" s="54" t="s">
        <v>614</v>
      </c>
      <c r="T2495" s="54"/>
      <c r="U2495" s="69">
        <v>1123</v>
      </c>
      <c r="V2495" s="45" t="str">
        <f t="shared" si="405"/>
        <v>生産技能の類型化に関する研究(第２報)</v>
      </c>
      <c r="W2495" s="70"/>
      <c r="X2495" s="88">
        <v>2485</v>
      </c>
      <c r="Y2495" s="66"/>
      <c r="Z2495" s="16"/>
    </row>
    <row r="2496" spans="1:26" s="13" customFormat="1" ht="13.5" hidden="1" customHeight="1">
      <c r="A2496" s="18">
        <v>66</v>
      </c>
      <c r="B2496" s="15">
        <v>1992</v>
      </c>
      <c r="C2496" s="15">
        <v>6</v>
      </c>
      <c r="D2496" s="18">
        <v>20</v>
      </c>
      <c r="E2496" s="15">
        <v>1142</v>
      </c>
      <c r="F2496" s="19" t="s">
        <v>4751</v>
      </c>
      <c r="G2496" s="16" t="s">
        <v>4752</v>
      </c>
      <c r="H2496" s="17"/>
      <c r="I2496" s="115" t="str">
        <f t="shared" ca="1" si="404"/>
        <v>.</v>
      </c>
      <c r="J2496" s="16" t="s">
        <v>2856</v>
      </c>
      <c r="K2496" s="16" t="s">
        <v>1185</v>
      </c>
      <c r="L2496" s="16" t="s">
        <v>2857</v>
      </c>
      <c r="M2496" s="16" t="s">
        <v>183</v>
      </c>
      <c r="N2496" s="15">
        <v>20</v>
      </c>
      <c r="O2496" s="15">
        <v>1991</v>
      </c>
      <c r="P2496" s="15">
        <v>12</v>
      </c>
      <c r="Q2496" s="18" t="s">
        <v>1334</v>
      </c>
      <c r="R2496" s="18" t="s">
        <v>804</v>
      </c>
      <c r="S2496" s="54" t="s">
        <v>614</v>
      </c>
      <c r="T2496" s="54"/>
      <c r="U2496" s="69">
        <v>1123</v>
      </c>
      <c r="V2496" s="45" t="str">
        <f t="shared" si="405"/>
        <v>バーバルプロトコル法による自動車運転時の行動分析−ｶｰﾅﾋﾞｹﾞｰｼｮﾝｼｽﾃﾑの利用形態とﾗﾝﾄﾞﾏｰｸについて−</v>
      </c>
      <c r="W2496" s="70"/>
      <c r="X2496" s="88">
        <v>2486</v>
      </c>
      <c r="Y2496" s="66"/>
      <c r="Z2496" s="16"/>
    </row>
    <row r="2497" spans="1:26" s="13" customFormat="1" ht="13.5" hidden="1" customHeight="1">
      <c r="A2497" s="18">
        <v>66</v>
      </c>
      <c r="B2497" s="15">
        <v>1992</v>
      </c>
      <c r="C2497" s="15">
        <v>6</v>
      </c>
      <c r="D2497" s="18">
        <v>20</v>
      </c>
      <c r="E2497" s="15">
        <v>1142</v>
      </c>
      <c r="F2497" s="19" t="s">
        <v>4743</v>
      </c>
      <c r="G2497" s="16" t="s">
        <v>4753</v>
      </c>
      <c r="H2497" s="17"/>
      <c r="I2497" s="115" t="str">
        <f t="shared" ca="1" si="404"/>
        <v>.</v>
      </c>
      <c r="J2497" s="16" t="s">
        <v>2856</v>
      </c>
      <c r="K2497" s="16" t="s">
        <v>1185</v>
      </c>
      <c r="L2497" s="16" t="s">
        <v>2857</v>
      </c>
      <c r="M2497" s="16" t="s">
        <v>183</v>
      </c>
      <c r="N2497" s="15">
        <v>20</v>
      </c>
      <c r="O2497" s="15">
        <v>1991</v>
      </c>
      <c r="P2497" s="15">
        <v>12</v>
      </c>
      <c r="Q2497" s="18" t="s">
        <v>1334</v>
      </c>
      <c r="R2497" s="18" t="s">
        <v>804</v>
      </c>
      <c r="S2497" s="54" t="s">
        <v>614</v>
      </c>
      <c r="T2497" s="54"/>
      <c r="U2497" s="69">
        <v>1123</v>
      </c>
      <c r="V2497" s="45" t="str">
        <f t="shared" si="405"/>
        <v>労働・生活環境におけるパッシブスモーキングの問題</v>
      </c>
      <c r="W2497" s="70"/>
      <c r="X2497" s="88">
        <v>2487</v>
      </c>
      <c r="Y2497" s="66"/>
      <c r="Z2497" s="16"/>
    </row>
    <row r="2498" spans="1:26" s="13" customFormat="1" ht="13.5" hidden="1" customHeight="1">
      <c r="A2498" s="18">
        <v>66</v>
      </c>
      <c r="B2498" s="15">
        <v>1992</v>
      </c>
      <c r="C2498" s="15">
        <v>6</v>
      </c>
      <c r="D2498" s="18">
        <v>21</v>
      </c>
      <c r="E2498" s="15">
        <v>1143</v>
      </c>
      <c r="F2498" s="19" t="s">
        <v>4744</v>
      </c>
      <c r="G2498" s="16" t="s">
        <v>4754</v>
      </c>
      <c r="H2498" s="17"/>
      <c r="I2498" s="115" t="str">
        <f t="shared" ca="1" si="404"/>
        <v>.</v>
      </c>
      <c r="J2498" s="16" t="s">
        <v>2856</v>
      </c>
      <c r="K2498" s="16" t="s">
        <v>1185</v>
      </c>
      <c r="L2498" s="16" t="s">
        <v>2857</v>
      </c>
      <c r="M2498" s="16" t="s">
        <v>183</v>
      </c>
      <c r="N2498" s="15">
        <v>20</v>
      </c>
      <c r="O2498" s="15">
        <v>1991</v>
      </c>
      <c r="P2498" s="15">
        <v>12</v>
      </c>
      <c r="Q2498" s="18" t="s">
        <v>1334</v>
      </c>
      <c r="R2498" s="18" t="s">
        <v>804</v>
      </c>
      <c r="S2498" s="54" t="s">
        <v>614</v>
      </c>
      <c r="T2498" s="54"/>
      <c r="U2498" s="69">
        <v>1123</v>
      </c>
      <c r="V2498" s="45" t="str">
        <f t="shared" si="405"/>
        <v>網膜色素変性症の読書時の眼球運動特性</v>
      </c>
      <c r="W2498" s="70"/>
      <c r="X2498" s="88">
        <v>2488</v>
      </c>
      <c r="Y2498" s="66"/>
      <c r="Z2498" s="16"/>
    </row>
    <row r="2499" spans="1:26" ht="13.5" hidden="1" customHeight="1">
      <c r="A2499" s="29">
        <f t="shared" ref="A2499:A2511" ca="1" si="410">IF(LEN($J2499)&gt;0,IF($J2499="●",K2499,OFFSET(A2499,IF(LEN(OFFSET(A2499,-1,0))&gt;=1,-1,-2),0)),"")</f>
        <v>66</v>
      </c>
      <c r="B2499" s="32">
        <f t="shared" ref="B2499:B2511" ca="1" si="411">IF(LEN($J2499)&gt;0,IF($J2499="●",N2499,OFFSET(B2499,IF(LEN(OFFSET(B2499,-1,0))&gt;=1,-1,-2),0)),"")</f>
        <v>1992</v>
      </c>
      <c r="C2499" s="32">
        <f t="shared" ref="C2499:C2511" ca="1" si="412">IF(LEN($J2499)&gt;0,IF($J2499="●",O2499,OFFSET(C2499,IF(LEN(OFFSET(C2499,-1,0))&gt;=1,-1,-2),0)),"")</f>
        <v>6</v>
      </c>
      <c r="D2499" s="28">
        <v>21</v>
      </c>
      <c r="E2499" s="32">
        <f t="shared" ref="E2499:E2511" ca="1" si="413">IF(LEN($J2499)&gt;0,IF($J2499="●",U2499,IF(LEN(D2499)&gt;0,U2499+D2499-1,"")),"")</f>
        <v>1143</v>
      </c>
      <c r="F2499" s="28" t="str">
        <f t="shared" ref="F2499:F2502" si="414">H2499&amp;IF(LEN(O2499)&gt;0,$W$18&amp;IF(LEN(O2499)&gt;3,O2499&amp;"年度","第"&amp;O2499&amp;IF(LEN(P2499)&gt;0,"期","回"))&amp;IF(LEN(P2499)&gt;0,"第"&amp;P2499&amp;"回",""),"")</f>
        <v>幹事会：第11期第7回</v>
      </c>
      <c r="G2499" s="40"/>
      <c r="H2499" s="40" t="s">
        <v>7101</v>
      </c>
      <c r="I2499" s="115" t="str">
        <f t="shared" ca="1" si="404"/>
        <v>.</v>
      </c>
      <c r="J2499" s="40" t="s">
        <v>7111</v>
      </c>
      <c r="K2499" s="40" t="s">
        <v>1050</v>
      </c>
      <c r="L2499" s="40" t="s">
        <v>7103</v>
      </c>
      <c r="M2499" s="40"/>
      <c r="N2499" s="47"/>
      <c r="O2499" s="47">
        <v>11</v>
      </c>
      <c r="P2499" s="47">
        <v>7</v>
      </c>
      <c r="Q2499" s="40"/>
      <c r="R2499" s="40"/>
      <c r="S2499" s="48"/>
      <c r="T2499" s="48"/>
      <c r="U2499" s="31">
        <f t="shared" ref="U2499:U2511" ca="1" si="415">IF(LEN($J2499)&gt;0,IF($J2499="●",Q2499,OFFSET(U2499,IF(LEN(OFFSET(U2499,-1,0))&gt;=1,-1,-2),0)),"")</f>
        <v>1123</v>
      </c>
      <c r="V2499" s="45" t="str">
        <f t="shared" si="405"/>
        <v>幹事会幹事会：第11期第7回</v>
      </c>
      <c r="W2499" s="51"/>
      <c r="X2499" s="88">
        <v>2489</v>
      </c>
      <c r="Y2499" s="65"/>
      <c r="Z2499" s="46"/>
    </row>
    <row r="2500" spans="1:26" ht="13.5" hidden="1" customHeight="1">
      <c r="A2500" s="29">
        <f t="shared" ca="1" si="410"/>
        <v>66</v>
      </c>
      <c r="B2500" s="32">
        <f t="shared" ca="1" si="411"/>
        <v>1992</v>
      </c>
      <c r="C2500" s="32">
        <f t="shared" ca="1" si="412"/>
        <v>6</v>
      </c>
      <c r="D2500" s="28">
        <v>21</v>
      </c>
      <c r="E2500" s="32">
        <f t="shared" ca="1" si="413"/>
        <v>1143</v>
      </c>
      <c r="F2500" s="28" t="str">
        <f t="shared" si="414"/>
        <v>幹事会：第11期第8回</v>
      </c>
      <c r="G2500" s="40"/>
      <c r="H2500" s="40" t="s">
        <v>7101</v>
      </c>
      <c r="I2500" s="115" t="str">
        <f t="shared" ca="1" si="404"/>
        <v>.</v>
      </c>
      <c r="J2500" s="40" t="s">
        <v>7111</v>
      </c>
      <c r="K2500" s="40" t="s">
        <v>1050</v>
      </c>
      <c r="L2500" s="40" t="s">
        <v>7103</v>
      </c>
      <c r="M2500" s="40"/>
      <c r="N2500" s="47"/>
      <c r="O2500" s="47">
        <v>11</v>
      </c>
      <c r="P2500" s="47">
        <v>8</v>
      </c>
      <c r="Q2500" s="40"/>
      <c r="R2500" s="40"/>
      <c r="S2500" s="48"/>
      <c r="T2500" s="48"/>
      <c r="U2500" s="31">
        <f t="shared" ca="1" si="415"/>
        <v>1123</v>
      </c>
      <c r="V2500" s="45" t="str">
        <f t="shared" si="405"/>
        <v>幹事会幹事会：第11期第8回</v>
      </c>
      <c r="W2500" s="51"/>
      <c r="X2500" s="88">
        <v>2490</v>
      </c>
      <c r="Y2500" s="65"/>
      <c r="Z2500" s="46"/>
    </row>
    <row r="2501" spans="1:26" ht="13.5" hidden="1" customHeight="1">
      <c r="A2501" s="29">
        <f t="shared" ca="1" si="410"/>
        <v>66</v>
      </c>
      <c r="B2501" s="32">
        <f t="shared" ca="1" si="411"/>
        <v>1992</v>
      </c>
      <c r="C2501" s="32">
        <f t="shared" ca="1" si="412"/>
        <v>6</v>
      </c>
      <c r="D2501" s="28">
        <v>22</v>
      </c>
      <c r="E2501" s="32">
        <f t="shared" ca="1" si="413"/>
        <v>1144</v>
      </c>
      <c r="F2501" s="28" t="str">
        <f t="shared" si="414"/>
        <v>幹事会：第11期第9回</v>
      </c>
      <c r="G2501" s="40"/>
      <c r="H2501" s="40" t="s">
        <v>7101</v>
      </c>
      <c r="I2501" s="115" t="str">
        <f t="shared" ca="1" si="404"/>
        <v>.</v>
      </c>
      <c r="J2501" s="40" t="s">
        <v>7111</v>
      </c>
      <c r="K2501" s="40" t="s">
        <v>1050</v>
      </c>
      <c r="L2501" s="40" t="s">
        <v>7103</v>
      </c>
      <c r="M2501" s="40"/>
      <c r="N2501" s="47"/>
      <c r="O2501" s="47">
        <v>11</v>
      </c>
      <c r="P2501" s="47">
        <v>9</v>
      </c>
      <c r="Q2501" s="40"/>
      <c r="R2501" s="40"/>
      <c r="S2501" s="48"/>
      <c r="T2501" s="48"/>
      <c r="U2501" s="31">
        <f t="shared" ca="1" si="415"/>
        <v>1123</v>
      </c>
      <c r="V2501" s="45" t="str">
        <f t="shared" si="405"/>
        <v>幹事会幹事会：第11期第9回</v>
      </c>
      <c r="W2501" s="51"/>
      <c r="X2501" s="88">
        <v>2491</v>
      </c>
      <c r="Y2501" s="65"/>
      <c r="Z2501" s="46"/>
    </row>
    <row r="2502" spans="1:26" ht="13.5" hidden="1" customHeight="1">
      <c r="A2502" s="29">
        <f t="shared" ca="1" si="410"/>
        <v>66</v>
      </c>
      <c r="B2502" s="32">
        <f t="shared" ca="1" si="411"/>
        <v>1992</v>
      </c>
      <c r="C2502" s="32">
        <f t="shared" ca="1" si="412"/>
        <v>6</v>
      </c>
      <c r="D2502" s="28">
        <v>22</v>
      </c>
      <c r="E2502" s="32">
        <f t="shared" ca="1" si="413"/>
        <v>1144</v>
      </c>
      <c r="F2502" s="28" t="str">
        <f t="shared" si="414"/>
        <v>幹事会：第11期第10回</v>
      </c>
      <c r="G2502" s="40"/>
      <c r="H2502" s="40" t="s">
        <v>7101</v>
      </c>
      <c r="I2502" s="115" t="str">
        <f t="shared" ca="1" si="404"/>
        <v>.</v>
      </c>
      <c r="J2502" s="40" t="s">
        <v>7111</v>
      </c>
      <c r="K2502" s="40" t="s">
        <v>1050</v>
      </c>
      <c r="L2502" s="40" t="s">
        <v>7103</v>
      </c>
      <c r="M2502" s="40"/>
      <c r="N2502" s="47"/>
      <c r="O2502" s="47">
        <v>11</v>
      </c>
      <c r="P2502" s="47">
        <v>10</v>
      </c>
      <c r="Q2502" s="40"/>
      <c r="R2502" s="40"/>
      <c r="S2502" s="48"/>
      <c r="T2502" s="48"/>
      <c r="U2502" s="31">
        <f t="shared" ca="1" si="415"/>
        <v>1123</v>
      </c>
      <c r="V2502" s="45" t="str">
        <f t="shared" si="405"/>
        <v>幹事会幹事会：第11期第10回</v>
      </c>
      <c r="W2502" s="51"/>
      <c r="X2502" s="88">
        <v>2492</v>
      </c>
      <c r="Y2502" s="65"/>
      <c r="Z2502" s="46"/>
    </row>
    <row r="2503" spans="1:26" ht="13.5" hidden="1" customHeight="1">
      <c r="A2503" s="29">
        <f t="shared" ca="1" si="410"/>
        <v>66</v>
      </c>
      <c r="B2503" s="32">
        <f t="shared" ca="1" si="411"/>
        <v>1992</v>
      </c>
      <c r="C2503" s="32">
        <f t="shared" ca="1" si="412"/>
        <v>6</v>
      </c>
      <c r="D2503" s="28">
        <v>22</v>
      </c>
      <c r="E2503" s="32">
        <f t="shared" ca="1" si="413"/>
        <v>1144</v>
      </c>
      <c r="F2503" s="40" t="s">
        <v>1289</v>
      </c>
      <c r="G2503" s="40"/>
      <c r="H2503" s="43"/>
      <c r="I2503" s="115" t="str">
        <f t="shared" ca="1" si="404"/>
        <v>.</v>
      </c>
      <c r="J2503" s="40" t="s">
        <v>7111</v>
      </c>
      <c r="K2503" s="40" t="s">
        <v>2762</v>
      </c>
      <c r="L2503" s="40" t="s">
        <v>2724</v>
      </c>
      <c r="M2503" s="40"/>
      <c r="N2503" s="47"/>
      <c r="O2503" s="47"/>
      <c r="P2503" s="47"/>
      <c r="Q2503" s="40"/>
      <c r="R2503" s="40"/>
      <c r="S2503" s="48"/>
      <c r="T2503" s="48"/>
      <c r="U2503" s="31">
        <f t="shared" ca="1" si="415"/>
        <v>1123</v>
      </c>
      <c r="V2503" s="45" t="str">
        <f t="shared" si="405"/>
        <v>編集後記</v>
      </c>
      <c r="W2503" s="51"/>
      <c r="X2503" s="88">
        <v>2493</v>
      </c>
      <c r="Y2503" s="65"/>
      <c r="Z2503" s="46"/>
    </row>
    <row r="2504" spans="1:26" ht="13.5" hidden="1" customHeight="1">
      <c r="A2504" s="29" t="str">
        <f t="shared" ca="1" si="410"/>
        <v>67</v>
      </c>
      <c r="B2504" s="32">
        <f t="shared" ca="1" si="411"/>
        <v>1993</v>
      </c>
      <c r="C2504" s="32">
        <f t="shared" ca="1" si="412"/>
        <v>3</v>
      </c>
      <c r="D2504" s="28">
        <v>0</v>
      </c>
      <c r="E2504" s="32" t="str">
        <f t="shared" ca="1" si="413"/>
        <v>1145</v>
      </c>
      <c r="F2504" s="28" t="str">
        <f ca="1">$W$11&amp;$A2504&amp;$W$12&amp;B2504&amp;$W$13&amp;TEXT($C2504,"00")&amp;$W$14&amp;TEXT($P2504,"00")&amp;IF(LEN(U2504)&gt;=1,$W$15&amp;$U2504&amp;$W$16,"")&amp;$W$17&amp;$H2504</f>
        <v>第67号1993年03/01[1145]:野生チンパンジーの石器使用とその発達過程／夏季研究会／第27回大会</v>
      </c>
      <c r="G2504" s="40"/>
      <c r="H2504" s="43" t="s">
        <v>6897</v>
      </c>
      <c r="I2504" s="115" t="str">
        <f t="shared" ca="1" si="404"/>
        <v>.</v>
      </c>
      <c r="J2504" s="40" t="s">
        <v>1179</v>
      </c>
      <c r="K2504" s="40" t="s">
        <v>2124</v>
      </c>
      <c r="L2504" s="43"/>
      <c r="M2504" s="40"/>
      <c r="N2504" s="47">
        <v>1993</v>
      </c>
      <c r="O2504" s="47">
        <v>3</v>
      </c>
      <c r="P2504" s="47">
        <v>1</v>
      </c>
      <c r="Q2504" s="40" t="s">
        <v>2448</v>
      </c>
      <c r="R2504" s="40"/>
      <c r="S2504" s="48"/>
      <c r="T2504" s="48"/>
      <c r="U2504" s="31" t="str">
        <f t="shared" ca="1" si="415"/>
        <v>1145</v>
      </c>
      <c r="V2504" s="45" t="str">
        <f t="shared" ca="1" si="405"/>
        <v>野生チンパンジーの石器使用とその発達過程／夏季研究会／第27回大会第67号1993年03/01[1145]:野生チンパンジーの石器使用とその発達過程／夏季研究会／第27回大会</v>
      </c>
      <c r="W2504" s="51"/>
      <c r="X2504" s="88">
        <v>2494</v>
      </c>
      <c r="Y2504" s="65"/>
      <c r="Z2504" s="46"/>
    </row>
    <row r="2505" spans="1:26" ht="13.5" hidden="1" customHeight="1">
      <c r="A2505" s="29" t="str">
        <f t="shared" ca="1" si="410"/>
        <v>67</v>
      </c>
      <c r="B2505" s="32">
        <f t="shared" ca="1" si="411"/>
        <v>1993</v>
      </c>
      <c r="C2505" s="32">
        <f t="shared" ca="1" si="412"/>
        <v>3</v>
      </c>
      <c r="D2505" s="28">
        <v>3</v>
      </c>
      <c r="E2505" s="32">
        <f t="shared" ca="1" si="413"/>
        <v>1147</v>
      </c>
      <c r="F2505" s="28" t="str">
        <f>IF(RIGHT(L2505,1)=$W$24,"",M2505&amp;$W$25)&amp;J2505&amp;$W$22&amp;K2505&amp;IF(AND(LEN(N2505)&gt;0,LEN(N2505)&lt;4)," 第"&amp;N2505&amp;$W$21,N2505)&amp;$W$23&amp;O2505&amp;"/"&amp;P2505&amp;IF(RIGHT(L2505,1)=$W$24,"/"&amp;Q2505,"")&amp;"、"&amp;S2505&amp;"、"&amp;R2505&amp;IF(LEN(H2505)&gt;0,$W$27&amp;H2505,"")&amp;IF(RIGHT(L2505,1)=$W$24,"",$W$26)</f>
        <v>研修・催事．夏季　1992/9/5、京都大学霊長類研究所、愛知県犬山市/野生チンパンジーの石器使用とその発達過程</v>
      </c>
      <c r="G2505" s="40" t="s">
        <v>1585</v>
      </c>
      <c r="H2505" s="43" t="s">
        <v>6951</v>
      </c>
      <c r="I2505" s="115" t="str">
        <f t="shared" ca="1" si="404"/>
        <v>.</v>
      </c>
      <c r="J2505" s="40" t="s">
        <v>7780</v>
      </c>
      <c r="K2505" s="40" t="s">
        <v>645</v>
      </c>
      <c r="L2505" s="40" t="s">
        <v>7012</v>
      </c>
      <c r="M2505" s="40" t="s">
        <v>1302</v>
      </c>
      <c r="N2505" s="47"/>
      <c r="O2505" s="47">
        <v>1992</v>
      </c>
      <c r="P2505" s="47">
        <v>9</v>
      </c>
      <c r="Q2505" s="40" t="s">
        <v>1314</v>
      </c>
      <c r="R2505" s="40" t="s">
        <v>2449</v>
      </c>
      <c r="S2505" s="48" t="s">
        <v>2450</v>
      </c>
      <c r="T2505" s="48"/>
      <c r="U2505" s="31" t="str">
        <f t="shared" ca="1" si="415"/>
        <v>1145</v>
      </c>
      <c r="V2505" s="45" t="str">
        <f t="shared" si="405"/>
        <v>野生チンパンジーの石器使用とその発達過程研修・催事．夏季　1992/9/5、京都大学霊長類研究所、愛知県犬山市/野生チンパンジーの石器使用とその発達過程</v>
      </c>
      <c r="W2505" s="51"/>
      <c r="X2505" s="88">
        <v>2495</v>
      </c>
      <c r="Y2505" s="65"/>
      <c r="Z2505" s="46"/>
    </row>
    <row r="2506" spans="1:26" ht="13.5" hidden="1" customHeight="1">
      <c r="A2506" s="29" t="str">
        <f t="shared" ca="1" si="410"/>
        <v>67</v>
      </c>
      <c r="B2506" s="32">
        <f t="shared" ca="1" si="411"/>
        <v>1993</v>
      </c>
      <c r="C2506" s="32">
        <f t="shared" ca="1" si="412"/>
        <v>3</v>
      </c>
      <c r="D2506" s="28">
        <v>1</v>
      </c>
      <c r="E2506" s="32">
        <f t="shared" ca="1" si="413"/>
        <v>1145</v>
      </c>
      <c r="F2506" s="40" t="s">
        <v>2451</v>
      </c>
      <c r="G2506" s="40" t="s">
        <v>2452</v>
      </c>
      <c r="H2506" s="40" t="s">
        <v>7643</v>
      </c>
      <c r="I2506" s="115" t="str">
        <f t="shared" ca="1" si="404"/>
        <v>.</v>
      </c>
      <c r="J2506" s="40" t="s">
        <v>7780</v>
      </c>
      <c r="K2506" s="40" t="s">
        <v>645</v>
      </c>
      <c r="L2506" s="40"/>
      <c r="M2506" s="40" t="s">
        <v>2303</v>
      </c>
      <c r="N2506" s="47"/>
      <c r="O2506" s="47">
        <v>1992</v>
      </c>
      <c r="P2506" s="47">
        <v>9</v>
      </c>
      <c r="Q2506" s="40" t="s">
        <v>1314</v>
      </c>
      <c r="R2506" s="40" t="s">
        <v>2449</v>
      </c>
      <c r="S2506" s="48" t="s">
        <v>2450</v>
      </c>
      <c r="T2506" s="48"/>
      <c r="U2506" s="31" t="str">
        <f t="shared" ca="1" si="415"/>
        <v>1145</v>
      </c>
      <c r="V2506" s="45" t="str">
        <f t="shared" si="405"/>
        <v>発表：講演抄録野生チンパンジーの石器使用とその発達過程</v>
      </c>
      <c r="W2506" s="51"/>
      <c r="X2506" s="88">
        <v>2496</v>
      </c>
      <c r="Y2506" s="65"/>
      <c r="Z2506" s="46"/>
    </row>
    <row r="2507" spans="1:26" ht="13.5" hidden="1" customHeight="1">
      <c r="A2507" s="29" t="str">
        <f t="shared" ca="1" si="410"/>
        <v>67</v>
      </c>
      <c r="B2507" s="32">
        <f t="shared" ca="1" si="411"/>
        <v>1993</v>
      </c>
      <c r="C2507" s="32">
        <f t="shared" ca="1" si="412"/>
        <v>3</v>
      </c>
      <c r="D2507" s="28">
        <v>3</v>
      </c>
      <c r="E2507" s="32">
        <f t="shared" ca="1" si="413"/>
        <v>1147</v>
      </c>
      <c r="F2507" s="40" t="s">
        <v>7627</v>
      </c>
      <c r="G2507" s="40" t="s">
        <v>2453</v>
      </c>
      <c r="H2507" s="43"/>
      <c r="I2507" s="115" t="str">
        <f t="shared" ca="1" si="404"/>
        <v>.</v>
      </c>
      <c r="J2507" s="40" t="s">
        <v>7780</v>
      </c>
      <c r="K2507" s="40" t="s">
        <v>645</v>
      </c>
      <c r="L2507" s="40" t="s">
        <v>313</v>
      </c>
      <c r="M2507" s="40" t="s">
        <v>1307</v>
      </c>
      <c r="N2507" s="47"/>
      <c r="O2507" s="47">
        <v>1992</v>
      </c>
      <c r="P2507" s="47">
        <v>9</v>
      </c>
      <c r="Q2507" s="40" t="s">
        <v>1314</v>
      </c>
      <c r="R2507" s="40" t="s">
        <v>2449</v>
      </c>
      <c r="S2507" s="48" t="s">
        <v>2450</v>
      </c>
      <c r="T2507" s="48"/>
      <c r="U2507" s="31" t="str">
        <f t="shared" ca="1" si="415"/>
        <v>1145</v>
      </c>
      <c r="V2507" s="45" t="str">
        <f t="shared" si="405"/>
        <v>夏季研究会[概要・記録]</v>
      </c>
      <c r="W2507" s="51"/>
      <c r="X2507" s="88">
        <v>2497</v>
      </c>
      <c r="Y2507" s="65"/>
      <c r="Z2507" s="46"/>
    </row>
    <row r="2508" spans="1:26" ht="13.5" hidden="1" customHeight="1">
      <c r="A2508" s="29" t="str">
        <f t="shared" ca="1" si="410"/>
        <v>67</v>
      </c>
      <c r="B2508" s="32">
        <f t="shared" ca="1" si="411"/>
        <v>1993</v>
      </c>
      <c r="C2508" s="32">
        <f t="shared" ca="1" si="412"/>
        <v>3</v>
      </c>
      <c r="D2508" s="28">
        <v>6</v>
      </c>
      <c r="E2508" s="32">
        <f t="shared" ca="1" si="413"/>
        <v>1150</v>
      </c>
      <c r="F2508" s="40" t="s">
        <v>1762</v>
      </c>
      <c r="G2508" s="40" t="s">
        <v>2454</v>
      </c>
      <c r="H2508" s="43"/>
      <c r="I2508" s="115" t="str">
        <f t="shared" ref="I2508:I2571" ca="1" si="416">IF(OR($S$1,IF($N$2,OFFSET($O$2,0,ISERROR(FIND($F$2,OFFSET($G2508,0,$T$2)))+$S$2),0)+IF($N$3,OFFSET($O$3,0,ISERROR(FIND($F$3,OFFSET($G2508,0,$T$3)))+$S$3),0)+IF($N$4,OFFSET($O$4,0,ISERROR(FIND($F$4,OFFSET($G2508,0,$T$4)))+$S$4),0)+IF($N$5,OFFSET($O$5,0,ISERROR(FIND($F$5,OFFSET($G2508,0,$T$5)))+$S$5),0)+IF($N$6,OFFSET($O$6,0,ISERROR(FIND($F$6,OFFSET($G2508,0,$T$6)))+$S$6),0)+IF($N$7,OFFSET($O$7,0,ISERROR(FIND($F$7,OFFSET($G2508,0,$T$7)))+$S$7),0)+IF($N$8,OFFSET($O$8,0,ISERROR(FIND($F$8,OFFSET($G2508,0,$T$8)))+$S$8),0)&gt;$Y$1),$W$28,$W$29)</f>
        <v>.</v>
      </c>
      <c r="J2508" s="40" t="s">
        <v>7780</v>
      </c>
      <c r="K2508" s="40" t="s">
        <v>645</v>
      </c>
      <c r="L2508" s="40" t="s">
        <v>313</v>
      </c>
      <c r="M2508" s="40" t="s">
        <v>313</v>
      </c>
      <c r="N2508" s="47"/>
      <c r="O2508" s="47">
        <v>1992</v>
      </c>
      <c r="P2508" s="47">
        <v>9</v>
      </c>
      <c r="Q2508" s="40" t="s">
        <v>1314</v>
      </c>
      <c r="R2508" s="40" t="s">
        <v>2449</v>
      </c>
      <c r="S2508" s="48" t="s">
        <v>2450</v>
      </c>
      <c r="T2508" s="48"/>
      <c r="U2508" s="31" t="str">
        <f t="shared" ca="1" si="415"/>
        <v>1145</v>
      </c>
      <c r="V2508" s="45" t="str">
        <f t="shared" ref="V2508:V2570" si="417">$H2508&amp;$F2508</f>
        <v>夏季研究会をお世話して</v>
      </c>
      <c r="W2508" s="51"/>
      <c r="X2508" s="88">
        <v>2498</v>
      </c>
      <c r="Y2508" s="65"/>
      <c r="Z2508" s="46"/>
    </row>
    <row r="2509" spans="1:26" ht="13.5" hidden="1" customHeight="1">
      <c r="A2509" s="29" t="str">
        <f t="shared" ca="1" si="410"/>
        <v>67</v>
      </c>
      <c r="B2509" s="32">
        <f t="shared" ca="1" si="411"/>
        <v>1993</v>
      </c>
      <c r="C2509" s="32">
        <f t="shared" ca="1" si="412"/>
        <v>3</v>
      </c>
      <c r="D2509" s="28">
        <v>6</v>
      </c>
      <c r="E2509" s="32">
        <f t="shared" ca="1" si="413"/>
        <v>1150</v>
      </c>
      <c r="F2509" s="40" t="s">
        <v>2455</v>
      </c>
      <c r="G2509" s="40" t="s">
        <v>8057</v>
      </c>
      <c r="H2509" s="43"/>
      <c r="I2509" s="115" t="str">
        <f t="shared" ca="1" si="416"/>
        <v>.</v>
      </c>
      <c r="J2509" s="40" t="s">
        <v>7780</v>
      </c>
      <c r="K2509" s="40" t="s">
        <v>645</v>
      </c>
      <c r="L2509" s="40" t="s">
        <v>313</v>
      </c>
      <c r="M2509" s="40" t="s">
        <v>2362</v>
      </c>
      <c r="N2509" s="47"/>
      <c r="O2509" s="47">
        <v>1992</v>
      </c>
      <c r="P2509" s="47">
        <v>9</v>
      </c>
      <c r="Q2509" s="40" t="s">
        <v>1314</v>
      </c>
      <c r="R2509" s="40" t="s">
        <v>2449</v>
      </c>
      <c r="S2509" s="48" t="s">
        <v>2450</v>
      </c>
      <c r="T2509" s="48"/>
      <c r="U2509" s="31" t="str">
        <f t="shared" ca="1" si="415"/>
        <v>1145</v>
      </c>
      <c r="V2509" s="45" t="str">
        <f t="shared" si="417"/>
        <v>人類働態学会夏季研究会に参加して</v>
      </c>
      <c r="W2509" s="51"/>
      <c r="X2509" s="88">
        <v>2499</v>
      </c>
      <c r="Y2509" s="65"/>
      <c r="Z2509" s="46"/>
    </row>
    <row r="2510" spans="1:26" ht="13.5" hidden="1" customHeight="1">
      <c r="A2510" s="29" t="str">
        <f t="shared" ca="1" si="410"/>
        <v>67</v>
      </c>
      <c r="B2510" s="32">
        <f t="shared" ca="1" si="411"/>
        <v>1993</v>
      </c>
      <c r="C2510" s="32">
        <f t="shared" ca="1" si="412"/>
        <v>3</v>
      </c>
      <c r="D2510" s="28">
        <v>7</v>
      </c>
      <c r="E2510" s="32">
        <f t="shared" ca="1" si="413"/>
        <v>1151</v>
      </c>
      <c r="F2510" s="28" t="str">
        <f>IF(RIGHT(L2510,1)=$W$24,"",M2510&amp;$W$25)&amp;J2510&amp;$W$22&amp;K2510&amp;IF(AND(LEN(N2510)&gt;0,LEN(N2510)&lt;4)," 第"&amp;N2510&amp;$W$21,N2510)&amp;$W$23&amp;O2510&amp;"/"&amp;P2510&amp;IF(RIGHT(L2510,1)=$W$24,"/"&amp;Q2510,"")&amp;"、"&amp;S2510&amp;"、"&amp;R2510&amp;IF(LEN(H2510)&gt;0,$W$27&amp;H2510,"")&amp;IF(RIGHT(L2510,1)=$W$24,"",$W$26)</f>
        <v>大会．全 第27回　1992/6/20-21、八戸大学、八戸市</v>
      </c>
      <c r="G2510" s="40" t="s">
        <v>663</v>
      </c>
      <c r="H2510" s="41" t="s">
        <v>2820</v>
      </c>
      <c r="I2510" s="115" t="str">
        <f t="shared" ca="1" si="416"/>
        <v>.</v>
      </c>
      <c r="J2510" s="40" t="s">
        <v>252</v>
      </c>
      <c r="K2510" s="40" t="s">
        <v>1194</v>
      </c>
      <c r="L2510" s="40" t="s">
        <v>6942</v>
      </c>
      <c r="M2510" s="40" t="s">
        <v>2742</v>
      </c>
      <c r="N2510" s="47">
        <v>27</v>
      </c>
      <c r="O2510" s="47">
        <v>1992</v>
      </c>
      <c r="P2510" s="47">
        <v>6</v>
      </c>
      <c r="Q2510" s="40" t="s">
        <v>1529</v>
      </c>
      <c r="R2510" s="40" t="s">
        <v>1531</v>
      </c>
      <c r="S2510" s="48" t="s">
        <v>1533</v>
      </c>
      <c r="T2510" s="48"/>
      <c r="U2510" s="31" t="str">
        <f t="shared" ca="1" si="415"/>
        <v>1145</v>
      </c>
      <c r="V2510" s="45" t="str">
        <f t="shared" si="417"/>
        <v>大会．全 第27回　1992/6/20-21、八戸大学、八戸市</v>
      </c>
      <c r="W2510" s="51"/>
      <c r="X2510" s="88">
        <v>2500</v>
      </c>
      <c r="Y2510" s="65"/>
      <c r="Z2510" s="46"/>
    </row>
    <row r="2511" spans="1:26" ht="13.5" hidden="1" customHeight="1">
      <c r="A2511" s="29" t="str">
        <f t="shared" ca="1" si="410"/>
        <v>67</v>
      </c>
      <c r="B2511" s="32">
        <f t="shared" ca="1" si="411"/>
        <v>1993</v>
      </c>
      <c r="C2511" s="32">
        <f t="shared" ca="1" si="412"/>
        <v>3</v>
      </c>
      <c r="D2511" s="28">
        <v>9</v>
      </c>
      <c r="E2511" s="32">
        <f t="shared" ca="1" si="413"/>
        <v>1153</v>
      </c>
      <c r="F2511" s="28" t="str">
        <f>M2511&amp;"（"&amp;J2511&amp;$W$19&amp;K2511&amp;IF(LEN(N2511)&gt;0," 第"&amp;N2511&amp;$W$21,"")&amp;" "&amp;O2511&amp;"/"&amp;P2511&amp;$W$20&amp;S2511&amp;IF(LEN(H2511)&gt;0,$W$19&amp;H2511,"")&amp;"）"</f>
        <v>抄録（大会/全 第27回 1992/6、八戸大学）</v>
      </c>
      <c r="G2511" s="40" t="s">
        <v>2456</v>
      </c>
      <c r="H2511" s="43"/>
      <c r="I2511" s="115" t="str">
        <f t="shared" ca="1" si="416"/>
        <v>.</v>
      </c>
      <c r="J2511" s="40" t="s">
        <v>252</v>
      </c>
      <c r="K2511" s="40" t="s">
        <v>1194</v>
      </c>
      <c r="L2511" s="40" t="s">
        <v>6939</v>
      </c>
      <c r="M2511" s="40" t="s">
        <v>1486</v>
      </c>
      <c r="N2511" s="47">
        <v>27</v>
      </c>
      <c r="O2511" s="47">
        <v>1992</v>
      </c>
      <c r="P2511" s="47">
        <v>6</v>
      </c>
      <c r="Q2511" s="40" t="s">
        <v>1529</v>
      </c>
      <c r="R2511" s="40" t="s">
        <v>1531</v>
      </c>
      <c r="S2511" s="48" t="s">
        <v>1533</v>
      </c>
      <c r="T2511" s="48"/>
      <c r="U2511" s="31" t="str">
        <f t="shared" ca="1" si="415"/>
        <v>1145</v>
      </c>
      <c r="V2511" s="45" t="str">
        <f t="shared" si="417"/>
        <v>抄録（大会/全 第27回 1992/6、八戸大学）</v>
      </c>
      <c r="W2511" s="51"/>
      <c r="X2511" s="88">
        <v>2501</v>
      </c>
      <c r="Y2511" s="65"/>
      <c r="Z2511" s="46"/>
    </row>
    <row r="2512" spans="1:26" s="13" customFormat="1" ht="13.5" hidden="1" customHeight="1">
      <c r="A2512" s="18">
        <v>67</v>
      </c>
      <c r="B2512" s="15">
        <v>1993</v>
      </c>
      <c r="C2512" s="15">
        <v>3</v>
      </c>
      <c r="D2512" s="18">
        <v>9</v>
      </c>
      <c r="E2512" s="15">
        <v>1153</v>
      </c>
      <c r="F2512" s="19" t="s">
        <v>4787</v>
      </c>
      <c r="G2512" s="16" t="s">
        <v>4788</v>
      </c>
      <c r="H2512" s="17"/>
      <c r="I2512" s="115" t="str">
        <f t="shared" ca="1" si="416"/>
        <v>.</v>
      </c>
      <c r="J2512" s="16" t="s">
        <v>2856</v>
      </c>
      <c r="K2512" s="16" t="s">
        <v>1194</v>
      </c>
      <c r="L2512" s="16" t="s">
        <v>2857</v>
      </c>
      <c r="M2512" s="16" t="s">
        <v>183</v>
      </c>
      <c r="N2512" s="15">
        <v>27</v>
      </c>
      <c r="O2512" s="15">
        <v>1992</v>
      </c>
      <c r="P2512" s="15">
        <v>6</v>
      </c>
      <c r="Q2512" s="18" t="s">
        <v>1529</v>
      </c>
      <c r="R2512" s="18" t="s">
        <v>1531</v>
      </c>
      <c r="S2512" s="54" t="s">
        <v>1533</v>
      </c>
      <c r="T2512" s="54"/>
      <c r="U2512" s="69">
        <v>1145</v>
      </c>
      <c r="V2512" s="45" t="str">
        <f t="shared" si="417"/>
        <v>女子学生の足サイズと靴サイズの関連</v>
      </c>
      <c r="W2512" s="70"/>
      <c r="X2512" s="88">
        <v>2502</v>
      </c>
      <c r="Y2512" s="66"/>
      <c r="Z2512" s="16"/>
    </row>
    <row r="2513" spans="1:26" s="13" customFormat="1" ht="13.5" hidden="1" customHeight="1">
      <c r="A2513" s="18">
        <v>67</v>
      </c>
      <c r="B2513" s="15">
        <v>1993</v>
      </c>
      <c r="C2513" s="15">
        <v>3</v>
      </c>
      <c r="D2513" s="18">
        <v>10</v>
      </c>
      <c r="E2513" s="15">
        <v>1154</v>
      </c>
      <c r="F2513" s="19" t="s">
        <v>4789</v>
      </c>
      <c r="G2513" s="16" t="s">
        <v>4790</v>
      </c>
      <c r="H2513" s="17"/>
      <c r="I2513" s="115" t="str">
        <f t="shared" ca="1" si="416"/>
        <v>.</v>
      </c>
      <c r="J2513" s="16" t="s">
        <v>2856</v>
      </c>
      <c r="K2513" s="16" t="s">
        <v>1194</v>
      </c>
      <c r="L2513" s="16" t="s">
        <v>2857</v>
      </c>
      <c r="M2513" s="16" t="s">
        <v>183</v>
      </c>
      <c r="N2513" s="15">
        <v>27</v>
      </c>
      <c r="O2513" s="15">
        <v>1992</v>
      </c>
      <c r="P2513" s="15">
        <v>6</v>
      </c>
      <c r="Q2513" s="18" t="s">
        <v>1529</v>
      </c>
      <c r="R2513" s="18" t="s">
        <v>1531</v>
      </c>
      <c r="S2513" s="54" t="s">
        <v>1533</v>
      </c>
      <c r="T2513" s="54"/>
      <c r="U2513" s="69">
        <v>1145</v>
      </c>
      <c r="V2513" s="45" t="str">
        <f t="shared" si="417"/>
        <v>足関節可動域とテーピングの効果</v>
      </c>
      <c r="W2513" s="70"/>
      <c r="X2513" s="88">
        <v>2503</v>
      </c>
      <c r="Y2513" s="66"/>
      <c r="Z2513" s="16"/>
    </row>
    <row r="2514" spans="1:26" s="13" customFormat="1" ht="13.5" hidden="1" customHeight="1">
      <c r="A2514" s="18">
        <v>67</v>
      </c>
      <c r="B2514" s="15">
        <v>1993</v>
      </c>
      <c r="C2514" s="15">
        <v>3</v>
      </c>
      <c r="D2514" s="18">
        <v>10</v>
      </c>
      <c r="E2514" s="15">
        <v>1154</v>
      </c>
      <c r="F2514" s="19" t="s">
        <v>4791</v>
      </c>
      <c r="G2514" s="16" t="s">
        <v>1282</v>
      </c>
      <c r="H2514" s="17"/>
      <c r="I2514" s="115" t="str">
        <f t="shared" ca="1" si="416"/>
        <v>.</v>
      </c>
      <c r="J2514" s="16" t="s">
        <v>2856</v>
      </c>
      <c r="K2514" s="16" t="s">
        <v>1194</v>
      </c>
      <c r="L2514" s="16" t="s">
        <v>2857</v>
      </c>
      <c r="M2514" s="16" t="s">
        <v>183</v>
      </c>
      <c r="N2514" s="15">
        <v>27</v>
      </c>
      <c r="O2514" s="15">
        <v>1992</v>
      </c>
      <c r="P2514" s="15">
        <v>6</v>
      </c>
      <c r="Q2514" s="18" t="s">
        <v>1529</v>
      </c>
      <c r="R2514" s="18" t="s">
        <v>1531</v>
      </c>
      <c r="S2514" s="54" t="s">
        <v>1533</v>
      </c>
      <c r="T2514" s="54"/>
      <c r="U2514" s="69">
        <v>1145</v>
      </c>
      <c r="V2514" s="45" t="str">
        <f t="shared" si="417"/>
        <v>女子スポーツ種目選択に関与する体力的要因につい</v>
      </c>
      <c r="W2514" s="70"/>
      <c r="X2514" s="88">
        <v>2504</v>
      </c>
      <c r="Y2514" s="66"/>
      <c r="Z2514" s="16"/>
    </row>
    <row r="2515" spans="1:26" s="13" customFormat="1" ht="13.5" hidden="1" customHeight="1">
      <c r="A2515" s="18">
        <v>67</v>
      </c>
      <c r="B2515" s="15">
        <v>1993</v>
      </c>
      <c r="C2515" s="15">
        <v>3</v>
      </c>
      <c r="D2515" s="18">
        <v>10</v>
      </c>
      <c r="E2515" s="15">
        <v>1154</v>
      </c>
      <c r="F2515" s="19" t="s">
        <v>4793</v>
      </c>
      <c r="G2515" s="16" t="s">
        <v>4794</v>
      </c>
      <c r="H2515" s="17"/>
      <c r="I2515" s="115" t="str">
        <f t="shared" ca="1" si="416"/>
        <v>.</v>
      </c>
      <c r="J2515" s="16" t="s">
        <v>2856</v>
      </c>
      <c r="K2515" s="16" t="s">
        <v>1194</v>
      </c>
      <c r="L2515" s="16" t="s">
        <v>2857</v>
      </c>
      <c r="M2515" s="16" t="s">
        <v>183</v>
      </c>
      <c r="N2515" s="15">
        <v>27</v>
      </c>
      <c r="O2515" s="15">
        <v>1992</v>
      </c>
      <c r="P2515" s="15">
        <v>6</v>
      </c>
      <c r="Q2515" s="18" t="s">
        <v>1529</v>
      </c>
      <c r="R2515" s="18" t="s">
        <v>1531</v>
      </c>
      <c r="S2515" s="54" t="s">
        <v>1533</v>
      </c>
      <c r="T2515" s="54"/>
      <c r="U2515" s="69">
        <v>1145</v>
      </c>
      <c r="V2515" s="45" t="str">
        <f t="shared" si="417"/>
        <v>心電図R-R間隔の生理的意味</v>
      </c>
      <c r="W2515" s="70"/>
      <c r="X2515" s="88">
        <v>2505</v>
      </c>
      <c r="Y2515" s="66"/>
      <c r="Z2515" s="16"/>
    </row>
    <row r="2516" spans="1:26" s="13" customFormat="1" ht="13.5" hidden="1" customHeight="1">
      <c r="A2516" s="18">
        <v>67</v>
      </c>
      <c r="B2516" s="15">
        <v>1993</v>
      </c>
      <c r="C2516" s="15">
        <v>3</v>
      </c>
      <c r="D2516" s="18">
        <v>11</v>
      </c>
      <c r="E2516" s="15">
        <v>1155</v>
      </c>
      <c r="F2516" s="19" t="s">
        <v>4795</v>
      </c>
      <c r="G2516" s="16" t="s">
        <v>4796</v>
      </c>
      <c r="H2516" s="17"/>
      <c r="I2516" s="115" t="str">
        <f t="shared" ca="1" si="416"/>
        <v>.</v>
      </c>
      <c r="J2516" s="16" t="s">
        <v>2856</v>
      </c>
      <c r="K2516" s="16" t="s">
        <v>1194</v>
      </c>
      <c r="L2516" s="16" t="s">
        <v>2857</v>
      </c>
      <c r="M2516" s="16" t="s">
        <v>183</v>
      </c>
      <c r="N2516" s="15">
        <v>27</v>
      </c>
      <c r="O2516" s="15">
        <v>1992</v>
      </c>
      <c r="P2516" s="15">
        <v>6</v>
      </c>
      <c r="Q2516" s="18" t="s">
        <v>1529</v>
      </c>
      <c r="R2516" s="18" t="s">
        <v>1531</v>
      </c>
      <c r="S2516" s="54" t="s">
        <v>1533</v>
      </c>
      <c r="T2516" s="54"/>
      <c r="U2516" s="69">
        <v>1145</v>
      </c>
      <c r="V2516" s="45" t="str">
        <f t="shared" si="417"/>
        <v>二足起立行動時におけるラット固有背筋の筋活動</v>
      </c>
      <c r="W2516" s="70"/>
      <c r="X2516" s="88">
        <v>2506</v>
      </c>
      <c r="Y2516" s="66"/>
      <c r="Z2516" s="16"/>
    </row>
    <row r="2517" spans="1:26" s="13" customFormat="1" ht="13.5" hidden="1" customHeight="1">
      <c r="A2517" s="18">
        <v>67</v>
      </c>
      <c r="B2517" s="15">
        <v>1993</v>
      </c>
      <c r="C2517" s="15">
        <v>3</v>
      </c>
      <c r="D2517" s="18">
        <v>11</v>
      </c>
      <c r="E2517" s="15">
        <v>1155</v>
      </c>
      <c r="F2517" s="19" t="s">
        <v>4797</v>
      </c>
      <c r="G2517" s="16" t="s">
        <v>4798</v>
      </c>
      <c r="H2517" s="17"/>
      <c r="I2517" s="115" t="str">
        <f t="shared" ca="1" si="416"/>
        <v>.</v>
      </c>
      <c r="J2517" s="16" t="s">
        <v>2856</v>
      </c>
      <c r="K2517" s="16" t="s">
        <v>1194</v>
      </c>
      <c r="L2517" s="16" t="s">
        <v>2857</v>
      </c>
      <c r="M2517" s="16" t="s">
        <v>183</v>
      </c>
      <c r="N2517" s="15">
        <v>27</v>
      </c>
      <c r="O2517" s="15">
        <v>1992</v>
      </c>
      <c r="P2517" s="15">
        <v>6</v>
      </c>
      <c r="Q2517" s="18" t="s">
        <v>1529</v>
      </c>
      <c r="R2517" s="18" t="s">
        <v>1531</v>
      </c>
      <c r="S2517" s="54" t="s">
        <v>1533</v>
      </c>
      <c r="T2517" s="54"/>
      <c r="U2517" s="69">
        <v>1145</v>
      </c>
      <c r="V2517" s="45" t="str">
        <f t="shared" si="417"/>
        <v>看護婦が深夜勤務時にとる仮眠の効果について（第1報）－睡眠脳波構造と勤務時の覚醒水準の変化－</v>
      </c>
      <c r="W2517" s="70"/>
      <c r="X2517" s="88">
        <v>2507</v>
      </c>
      <c r="Y2517" s="66"/>
      <c r="Z2517" s="16"/>
    </row>
    <row r="2518" spans="1:26" s="13" customFormat="1" ht="13.5" hidden="1" customHeight="1">
      <c r="A2518" s="18">
        <v>67</v>
      </c>
      <c r="B2518" s="15">
        <v>1993</v>
      </c>
      <c r="C2518" s="15">
        <v>3</v>
      </c>
      <c r="D2518" s="18">
        <v>11</v>
      </c>
      <c r="E2518" s="15">
        <v>1155</v>
      </c>
      <c r="F2518" s="19" t="s">
        <v>4799</v>
      </c>
      <c r="G2518" s="16" t="s">
        <v>4800</v>
      </c>
      <c r="H2518" s="17"/>
      <c r="I2518" s="115" t="str">
        <f t="shared" ca="1" si="416"/>
        <v>.</v>
      </c>
      <c r="J2518" s="16" t="s">
        <v>2856</v>
      </c>
      <c r="K2518" s="16" t="s">
        <v>1194</v>
      </c>
      <c r="L2518" s="16" t="s">
        <v>2857</v>
      </c>
      <c r="M2518" s="16" t="s">
        <v>183</v>
      </c>
      <c r="N2518" s="15">
        <v>27</v>
      </c>
      <c r="O2518" s="15">
        <v>1992</v>
      </c>
      <c r="P2518" s="15">
        <v>6</v>
      </c>
      <c r="Q2518" s="18" t="s">
        <v>1529</v>
      </c>
      <c r="R2518" s="18" t="s">
        <v>1531</v>
      </c>
      <c r="S2518" s="54" t="s">
        <v>1533</v>
      </c>
      <c r="T2518" s="54"/>
      <c r="U2518" s="69">
        <v>1145</v>
      </c>
      <c r="V2518" s="45" t="str">
        <f t="shared" si="417"/>
        <v>生活センシングのための超音波尿意センサ</v>
      </c>
      <c r="W2518" s="70"/>
      <c r="X2518" s="88">
        <v>2508</v>
      </c>
      <c r="Y2518" s="66"/>
      <c r="Z2518" s="16"/>
    </row>
    <row r="2519" spans="1:26" s="13" customFormat="1" ht="13.5" hidden="1" customHeight="1">
      <c r="A2519" s="18">
        <v>67</v>
      </c>
      <c r="B2519" s="15">
        <v>1993</v>
      </c>
      <c r="C2519" s="15">
        <v>3</v>
      </c>
      <c r="D2519" s="18">
        <v>12</v>
      </c>
      <c r="E2519" s="15">
        <v>1156</v>
      </c>
      <c r="F2519" s="19" t="s">
        <v>4801</v>
      </c>
      <c r="G2519" s="16" t="s">
        <v>4802</v>
      </c>
      <c r="H2519" s="17"/>
      <c r="I2519" s="115" t="str">
        <f t="shared" ca="1" si="416"/>
        <v>.</v>
      </c>
      <c r="J2519" s="16" t="s">
        <v>2856</v>
      </c>
      <c r="K2519" s="16" t="s">
        <v>1194</v>
      </c>
      <c r="L2519" s="16" t="s">
        <v>2857</v>
      </c>
      <c r="M2519" s="16" t="s">
        <v>183</v>
      </c>
      <c r="N2519" s="15">
        <v>27</v>
      </c>
      <c r="O2519" s="15">
        <v>1992</v>
      </c>
      <c r="P2519" s="15">
        <v>6</v>
      </c>
      <c r="Q2519" s="18" t="s">
        <v>1529</v>
      </c>
      <c r="R2519" s="18" t="s">
        <v>1531</v>
      </c>
      <c r="S2519" s="54" t="s">
        <v>1533</v>
      </c>
      <c r="T2519" s="54"/>
      <c r="U2519" s="69">
        <v>1145</v>
      </c>
      <c r="V2519" s="45" t="str">
        <f t="shared" si="417"/>
        <v>尋常性天疱瘡の症状実態とステロイドパルス療法に依る副作用の実態</v>
      </c>
      <c r="W2519" s="70"/>
      <c r="X2519" s="88">
        <v>2509</v>
      </c>
      <c r="Y2519" s="66"/>
      <c r="Z2519" s="16"/>
    </row>
    <row r="2520" spans="1:26" s="13" customFormat="1" ht="13.5" hidden="1" customHeight="1">
      <c r="A2520" s="18">
        <v>67</v>
      </c>
      <c r="B2520" s="15">
        <v>1993</v>
      </c>
      <c r="C2520" s="15">
        <v>3</v>
      </c>
      <c r="D2520" s="18">
        <v>12</v>
      </c>
      <c r="E2520" s="15">
        <v>1156</v>
      </c>
      <c r="F2520" s="19" t="s">
        <v>4803</v>
      </c>
      <c r="G2520" s="16" t="s">
        <v>4804</v>
      </c>
      <c r="H2520" s="17"/>
      <c r="I2520" s="115" t="str">
        <f t="shared" ca="1" si="416"/>
        <v>.</v>
      </c>
      <c r="J2520" s="16" t="s">
        <v>2856</v>
      </c>
      <c r="K2520" s="16" t="s">
        <v>1194</v>
      </c>
      <c r="L2520" s="16" t="s">
        <v>2857</v>
      </c>
      <c r="M2520" s="16" t="s">
        <v>183</v>
      </c>
      <c r="N2520" s="15">
        <v>27</v>
      </c>
      <c r="O2520" s="15">
        <v>1992</v>
      </c>
      <c r="P2520" s="15">
        <v>6</v>
      </c>
      <c r="Q2520" s="18" t="s">
        <v>1529</v>
      </c>
      <c r="R2520" s="18" t="s">
        <v>1531</v>
      </c>
      <c r="S2520" s="54" t="s">
        <v>1533</v>
      </c>
      <c r="T2520" s="54"/>
      <c r="U2520" s="69">
        <v>1145</v>
      </c>
      <c r="V2520" s="45" t="str">
        <f t="shared" si="417"/>
        <v>看護労働の過失責任と業務改善の必要性－判例をめぐる一考察－</v>
      </c>
      <c r="W2520" s="70"/>
      <c r="X2520" s="88">
        <v>2510</v>
      </c>
      <c r="Y2520" s="66"/>
      <c r="Z2520" s="16"/>
    </row>
    <row r="2521" spans="1:26" s="13" customFormat="1" ht="13.5" hidden="1" customHeight="1">
      <c r="A2521" s="18">
        <v>67</v>
      </c>
      <c r="B2521" s="15">
        <v>1993</v>
      </c>
      <c r="C2521" s="15">
        <v>3</v>
      </c>
      <c r="D2521" s="18">
        <v>12</v>
      </c>
      <c r="E2521" s="15">
        <v>1156</v>
      </c>
      <c r="F2521" s="19" t="s">
        <v>4805</v>
      </c>
      <c r="G2521" s="16" t="s">
        <v>4806</v>
      </c>
      <c r="H2521" s="17"/>
      <c r="I2521" s="115" t="str">
        <f t="shared" ca="1" si="416"/>
        <v>.</v>
      </c>
      <c r="J2521" s="16" t="s">
        <v>2856</v>
      </c>
      <c r="K2521" s="16" t="s">
        <v>1194</v>
      </c>
      <c r="L2521" s="16" t="s">
        <v>2857</v>
      </c>
      <c r="M2521" s="16" t="s">
        <v>183</v>
      </c>
      <c r="N2521" s="15">
        <v>27</v>
      </c>
      <c r="O2521" s="15">
        <v>1992</v>
      </c>
      <c r="P2521" s="15">
        <v>6</v>
      </c>
      <c r="Q2521" s="18" t="s">
        <v>1529</v>
      </c>
      <c r="R2521" s="18" t="s">
        <v>1531</v>
      </c>
      <c r="S2521" s="54" t="s">
        <v>1533</v>
      </c>
      <c r="T2521" s="54"/>
      <c r="U2521" s="69">
        <v>1145</v>
      </c>
      <c r="V2521" s="45" t="str">
        <f t="shared" si="417"/>
        <v>認知・操作特性から見たソフトデザインの操作性評価の試み</v>
      </c>
      <c r="W2521" s="70"/>
      <c r="X2521" s="88">
        <v>2511</v>
      </c>
      <c r="Y2521" s="66"/>
      <c r="Z2521" s="16"/>
    </row>
    <row r="2522" spans="1:26" s="13" customFormat="1" ht="13.5" hidden="1" customHeight="1">
      <c r="A2522" s="18">
        <v>67</v>
      </c>
      <c r="B2522" s="15">
        <v>1993</v>
      </c>
      <c r="C2522" s="15">
        <v>3</v>
      </c>
      <c r="D2522" s="18">
        <v>12</v>
      </c>
      <c r="E2522" s="15">
        <v>1156</v>
      </c>
      <c r="F2522" s="19" t="s">
        <v>4807</v>
      </c>
      <c r="G2522" s="16" t="s">
        <v>4808</v>
      </c>
      <c r="H2522" s="17"/>
      <c r="I2522" s="115" t="str">
        <f t="shared" ca="1" si="416"/>
        <v>.</v>
      </c>
      <c r="J2522" s="16" t="s">
        <v>2856</v>
      </c>
      <c r="K2522" s="16" t="s">
        <v>1194</v>
      </c>
      <c r="L2522" s="16" t="s">
        <v>2857</v>
      </c>
      <c r="M2522" s="16" t="s">
        <v>183</v>
      </c>
      <c r="N2522" s="15">
        <v>27</v>
      </c>
      <c r="O2522" s="15">
        <v>1992</v>
      </c>
      <c r="P2522" s="15">
        <v>6</v>
      </c>
      <c r="Q2522" s="18" t="s">
        <v>1529</v>
      </c>
      <c r="R2522" s="18" t="s">
        <v>1531</v>
      </c>
      <c r="S2522" s="54" t="s">
        <v>1533</v>
      </c>
      <c r="T2522" s="54"/>
      <c r="U2522" s="69">
        <v>1145</v>
      </c>
      <c r="V2522" s="45" t="str">
        <f t="shared" si="417"/>
        <v>作業動作の習熟に関する研究－両手同時動作によるピン・ボード作業の場合－</v>
      </c>
      <c r="W2522" s="70"/>
      <c r="X2522" s="88">
        <v>2512</v>
      </c>
      <c r="Y2522" s="66"/>
      <c r="Z2522" s="16"/>
    </row>
    <row r="2523" spans="1:26" s="13" customFormat="1" ht="13.5" hidden="1" customHeight="1">
      <c r="A2523" s="18">
        <v>67</v>
      </c>
      <c r="B2523" s="15">
        <v>1993</v>
      </c>
      <c r="C2523" s="15">
        <v>3</v>
      </c>
      <c r="D2523" s="18">
        <v>12</v>
      </c>
      <c r="E2523" s="15">
        <v>1156</v>
      </c>
      <c r="F2523" s="19" t="s">
        <v>4809</v>
      </c>
      <c r="G2523" s="16" t="s">
        <v>4810</v>
      </c>
      <c r="H2523" s="17"/>
      <c r="I2523" s="115" t="str">
        <f t="shared" ca="1" si="416"/>
        <v>.</v>
      </c>
      <c r="J2523" s="16" t="s">
        <v>2856</v>
      </c>
      <c r="K2523" s="16" t="s">
        <v>1194</v>
      </c>
      <c r="L2523" s="16" t="s">
        <v>2857</v>
      </c>
      <c r="M2523" s="16" t="s">
        <v>183</v>
      </c>
      <c r="N2523" s="15">
        <v>27</v>
      </c>
      <c r="O2523" s="15">
        <v>1992</v>
      </c>
      <c r="P2523" s="15">
        <v>6</v>
      </c>
      <c r="Q2523" s="18" t="s">
        <v>1529</v>
      </c>
      <c r="R2523" s="18" t="s">
        <v>1531</v>
      </c>
      <c r="S2523" s="54" t="s">
        <v>1533</v>
      </c>
      <c r="T2523" s="54"/>
      <c r="U2523" s="69">
        <v>1145</v>
      </c>
      <c r="V2523" s="45" t="str">
        <f t="shared" si="417"/>
        <v>生産技術の類型化に関する研究（第3報）</v>
      </c>
      <c r="W2523" s="70"/>
      <c r="X2523" s="88">
        <v>2513</v>
      </c>
      <c r="Y2523" s="66"/>
      <c r="Z2523" s="16"/>
    </row>
    <row r="2524" spans="1:26" s="13" customFormat="1" ht="13.5" hidden="1" customHeight="1">
      <c r="A2524" s="18">
        <v>67</v>
      </c>
      <c r="B2524" s="15">
        <v>1993</v>
      </c>
      <c r="C2524" s="15">
        <v>3</v>
      </c>
      <c r="D2524" s="18">
        <v>13</v>
      </c>
      <c r="E2524" s="15">
        <v>1157</v>
      </c>
      <c r="F2524" s="19" t="s">
        <v>4811</v>
      </c>
      <c r="G2524" s="16" t="s">
        <v>4812</v>
      </c>
      <c r="H2524" s="17"/>
      <c r="I2524" s="115" t="str">
        <f t="shared" ca="1" si="416"/>
        <v>.</v>
      </c>
      <c r="J2524" s="16" t="s">
        <v>2856</v>
      </c>
      <c r="K2524" s="16" t="s">
        <v>1194</v>
      </c>
      <c r="L2524" s="16" t="s">
        <v>2857</v>
      </c>
      <c r="M2524" s="16" t="s">
        <v>183</v>
      </c>
      <c r="N2524" s="15">
        <v>27</v>
      </c>
      <c r="O2524" s="15">
        <v>1992</v>
      </c>
      <c r="P2524" s="15">
        <v>6</v>
      </c>
      <c r="Q2524" s="18" t="s">
        <v>1529</v>
      </c>
      <c r="R2524" s="18" t="s">
        <v>1531</v>
      </c>
      <c r="S2524" s="54" t="s">
        <v>1533</v>
      </c>
      <c r="T2524" s="54"/>
      <c r="U2524" s="69">
        <v>1145</v>
      </c>
      <c r="V2524" s="45" t="str">
        <f t="shared" si="417"/>
        <v>トラックターミナル仕分け作業における働態と労働技能</v>
      </c>
      <c r="W2524" s="70"/>
      <c r="X2524" s="88">
        <v>2514</v>
      </c>
      <c r="Y2524" s="66"/>
      <c r="Z2524" s="16"/>
    </row>
    <row r="2525" spans="1:26" s="13" customFormat="1" ht="13.5" hidden="1" customHeight="1">
      <c r="A2525" s="18">
        <v>67</v>
      </c>
      <c r="B2525" s="15">
        <v>1993</v>
      </c>
      <c r="C2525" s="15">
        <v>3</v>
      </c>
      <c r="D2525" s="18">
        <v>13</v>
      </c>
      <c r="E2525" s="15">
        <v>1157</v>
      </c>
      <c r="F2525" s="19" t="s">
        <v>4814</v>
      </c>
      <c r="G2525" s="16" t="s">
        <v>4815</v>
      </c>
      <c r="H2525" s="17"/>
      <c r="I2525" s="115" t="str">
        <f t="shared" ca="1" si="416"/>
        <v>.</v>
      </c>
      <c r="J2525" s="16" t="s">
        <v>2856</v>
      </c>
      <c r="K2525" s="16" t="s">
        <v>1194</v>
      </c>
      <c r="L2525" s="16" t="s">
        <v>2857</v>
      </c>
      <c r="M2525" s="16" t="s">
        <v>183</v>
      </c>
      <c r="N2525" s="15">
        <v>27</v>
      </c>
      <c r="O2525" s="15">
        <v>1992</v>
      </c>
      <c r="P2525" s="15">
        <v>6</v>
      </c>
      <c r="Q2525" s="18" t="s">
        <v>1529</v>
      </c>
      <c r="R2525" s="18" t="s">
        <v>1531</v>
      </c>
      <c r="S2525" s="54" t="s">
        <v>1533</v>
      </c>
      <c r="T2525" s="54"/>
      <c r="U2525" s="69">
        <v>1145</v>
      </c>
      <c r="V2525" s="45" t="str">
        <f t="shared" si="417"/>
        <v>郡部と都市部の幼児の生活と発達の比較</v>
      </c>
      <c r="W2525" s="70"/>
      <c r="X2525" s="88">
        <v>2515</v>
      </c>
      <c r="Y2525" s="66"/>
      <c r="Z2525" s="16"/>
    </row>
    <row r="2526" spans="1:26" s="13" customFormat="1" ht="13.5" hidden="1" customHeight="1">
      <c r="A2526" s="18">
        <v>67</v>
      </c>
      <c r="B2526" s="15">
        <v>1993</v>
      </c>
      <c r="C2526" s="15">
        <v>3</v>
      </c>
      <c r="D2526" s="18">
        <v>13</v>
      </c>
      <c r="E2526" s="15">
        <v>1157</v>
      </c>
      <c r="F2526" s="19" t="s">
        <v>4816</v>
      </c>
      <c r="G2526" s="16" t="s">
        <v>4817</v>
      </c>
      <c r="H2526" s="17"/>
      <c r="I2526" s="115" t="str">
        <f t="shared" ca="1" si="416"/>
        <v>.</v>
      </c>
      <c r="J2526" s="16" t="s">
        <v>2856</v>
      </c>
      <c r="K2526" s="16" t="s">
        <v>1194</v>
      </c>
      <c r="L2526" s="16" t="s">
        <v>2857</v>
      </c>
      <c r="M2526" s="16" t="s">
        <v>183</v>
      </c>
      <c r="N2526" s="15">
        <v>27</v>
      </c>
      <c r="O2526" s="15">
        <v>1992</v>
      </c>
      <c r="P2526" s="15">
        <v>6</v>
      </c>
      <c r="Q2526" s="18" t="s">
        <v>1529</v>
      </c>
      <c r="R2526" s="18" t="s">
        <v>1531</v>
      </c>
      <c r="S2526" s="54" t="s">
        <v>1533</v>
      </c>
      <c r="T2526" s="54"/>
      <c r="U2526" s="69">
        <v>1145</v>
      </c>
      <c r="V2526" s="45" t="str">
        <f t="shared" si="417"/>
        <v>過疎山村の独居高齢者の生活について</v>
      </c>
      <c r="W2526" s="70"/>
      <c r="X2526" s="88">
        <v>2516</v>
      </c>
      <c r="Y2526" s="66"/>
      <c r="Z2526" s="16"/>
    </row>
    <row r="2527" spans="1:26" s="13" customFormat="1" ht="13.5" hidden="1" customHeight="1">
      <c r="A2527" s="18">
        <v>67</v>
      </c>
      <c r="B2527" s="15">
        <v>1993</v>
      </c>
      <c r="C2527" s="15">
        <v>3</v>
      </c>
      <c r="D2527" s="18">
        <v>14</v>
      </c>
      <c r="E2527" s="15">
        <v>1158</v>
      </c>
      <c r="F2527" s="19" t="s">
        <v>4818</v>
      </c>
      <c r="G2527" s="16" t="s">
        <v>4819</v>
      </c>
      <c r="H2527" s="17"/>
      <c r="I2527" s="115" t="str">
        <f t="shared" ca="1" si="416"/>
        <v>.</v>
      </c>
      <c r="J2527" s="16" t="s">
        <v>2856</v>
      </c>
      <c r="K2527" s="16" t="s">
        <v>1194</v>
      </c>
      <c r="L2527" s="16" t="s">
        <v>2857</v>
      </c>
      <c r="M2527" s="16" t="s">
        <v>183</v>
      </c>
      <c r="N2527" s="15">
        <v>27</v>
      </c>
      <c r="O2527" s="15">
        <v>1992</v>
      </c>
      <c r="P2527" s="15">
        <v>6</v>
      </c>
      <c r="Q2527" s="18" t="s">
        <v>1529</v>
      </c>
      <c r="R2527" s="18" t="s">
        <v>1531</v>
      </c>
      <c r="S2527" s="54" t="s">
        <v>1533</v>
      </c>
      <c r="T2527" s="54"/>
      <c r="U2527" s="69">
        <v>1145</v>
      </c>
      <c r="V2527" s="45" t="str">
        <f t="shared" si="417"/>
        <v>組織内生涯学習の試み</v>
      </c>
      <c r="W2527" s="70"/>
      <c r="X2527" s="88">
        <v>2517</v>
      </c>
      <c r="Y2527" s="66"/>
      <c r="Z2527" s="16"/>
    </row>
    <row r="2528" spans="1:26" s="13" customFormat="1" ht="13.5" hidden="1" customHeight="1">
      <c r="A2528" s="18">
        <v>67</v>
      </c>
      <c r="B2528" s="15">
        <v>1993</v>
      </c>
      <c r="C2528" s="15">
        <v>3</v>
      </c>
      <c r="D2528" s="18">
        <v>14</v>
      </c>
      <c r="E2528" s="15">
        <v>1158</v>
      </c>
      <c r="F2528" s="19" t="s">
        <v>4820</v>
      </c>
      <c r="G2528" s="16" t="s">
        <v>4821</v>
      </c>
      <c r="H2528" s="17"/>
      <c r="I2528" s="115" t="str">
        <f t="shared" ca="1" si="416"/>
        <v>.</v>
      </c>
      <c r="J2528" s="16" t="s">
        <v>2856</v>
      </c>
      <c r="K2528" s="16" t="s">
        <v>1194</v>
      </c>
      <c r="L2528" s="16" t="s">
        <v>2857</v>
      </c>
      <c r="M2528" s="16" t="s">
        <v>183</v>
      </c>
      <c r="N2528" s="15">
        <v>27</v>
      </c>
      <c r="O2528" s="15">
        <v>1992</v>
      </c>
      <c r="P2528" s="15">
        <v>6</v>
      </c>
      <c r="Q2528" s="18" t="s">
        <v>1529</v>
      </c>
      <c r="R2528" s="18" t="s">
        <v>1531</v>
      </c>
      <c r="S2528" s="54" t="s">
        <v>1533</v>
      </c>
      <c r="T2528" s="54"/>
      <c r="U2528" s="69">
        <v>1145</v>
      </c>
      <c r="V2528" s="45" t="str">
        <f t="shared" si="417"/>
        <v>タイの伝統的身体技法</v>
      </c>
      <c r="W2528" s="70"/>
      <c r="X2528" s="88">
        <v>2518</v>
      </c>
      <c r="Y2528" s="66"/>
      <c r="Z2528" s="16"/>
    </row>
    <row r="2529" spans="1:26" s="13" customFormat="1" ht="13.5" hidden="1" customHeight="1">
      <c r="A2529" s="18">
        <v>67</v>
      </c>
      <c r="B2529" s="15">
        <v>1993</v>
      </c>
      <c r="C2529" s="15">
        <v>3</v>
      </c>
      <c r="D2529" s="18">
        <v>14</v>
      </c>
      <c r="E2529" s="15">
        <v>1158</v>
      </c>
      <c r="F2529" s="19" t="s">
        <v>4822</v>
      </c>
      <c r="G2529" s="16" t="s">
        <v>4823</v>
      </c>
      <c r="H2529" s="17"/>
      <c r="I2529" s="115" t="str">
        <f t="shared" ca="1" si="416"/>
        <v>.</v>
      </c>
      <c r="J2529" s="16" t="s">
        <v>2856</v>
      </c>
      <c r="K2529" s="16" t="s">
        <v>1194</v>
      </c>
      <c r="L2529" s="16" t="s">
        <v>2857</v>
      </c>
      <c r="M2529" s="16" t="s">
        <v>183</v>
      </c>
      <c r="N2529" s="15">
        <v>27</v>
      </c>
      <c r="O2529" s="15">
        <v>1992</v>
      </c>
      <c r="P2529" s="15">
        <v>6</v>
      </c>
      <c r="Q2529" s="18" t="s">
        <v>1529</v>
      </c>
      <c r="R2529" s="18" t="s">
        <v>1531</v>
      </c>
      <c r="S2529" s="54" t="s">
        <v>1533</v>
      </c>
      <c r="T2529" s="54"/>
      <c r="U2529" s="69">
        <v>1145</v>
      </c>
      <c r="V2529" s="45" t="str">
        <f t="shared" si="417"/>
        <v>「お節料理」にみる生活技術の消失過程</v>
      </c>
      <c r="W2529" s="70"/>
      <c r="X2529" s="88">
        <v>2519</v>
      </c>
      <c r="Y2529" s="66"/>
      <c r="Z2529" s="16"/>
    </row>
    <row r="2530" spans="1:26" s="13" customFormat="1" ht="13.5" hidden="1" customHeight="1">
      <c r="A2530" s="18">
        <v>67</v>
      </c>
      <c r="B2530" s="15">
        <v>1993</v>
      </c>
      <c r="C2530" s="15">
        <v>3</v>
      </c>
      <c r="D2530" s="18">
        <v>14</v>
      </c>
      <c r="E2530" s="15">
        <v>1158</v>
      </c>
      <c r="F2530" s="19" t="s">
        <v>4824</v>
      </c>
      <c r="G2530" s="16" t="s">
        <v>4825</v>
      </c>
      <c r="H2530" s="17"/>
      <c r="I2530" s="115" t="str">
        <f t="shared" ca="1" si="416"/>
        <v>.</v>
      </c>
      <c r="J2530" s="16" t="s">
        <v>2856</v>
      </c>
      <c r="K2530" s="16" t="s">
        <v>1194</v>
      </c>
      <c r="L2530" s="16" t="s">
        <v>2857</v>
      </c>
      <c r="M2530" s="16" t="s">
        <v>183</v>
      </c>
      <c r="N2530" s="15">
        <v>27</v>
      </c>
      <c r="O2530" s="15">
        <v>1992</v>
      </c>
      <c r="P2530" s="15">
        <v>6</v>
      </c>
      <c r="Q2530" s="18" t="s">
        <v>1529</v>
      </c>
      <c r="R2530" s="18" t="s">
        <v>1531</v>
      </c>
      <c r="S2530" s="54" t="s">
        <v>1533</v>
      </c>
      <c r="T2530" s="54"/>
      <c r="U2530" s="69">
        <v>1145</v>
      </c>
      <c r="V2530" s="45" t="str">
        <f t="shared" si="417"/>
        <v>沖縄県大宜味むら謝名城における大正・昭和初期の食生活</v>
      </c>
      <c r="W2530" s="70"/>
      <c r="X2530" s="88">
        <v>2520</v>
      </c>
      <c r="Y2530" s="66"/>
      <c r="Z2530" s="16"/>
    </row>
    <row r="2531" spans="1:26" s="13" customFormat="1" ht="13.5" hidden="1" customHeight="1">
      <c r="A2531" s="18">
        <v>67</v>
      </c>
      <c r="B2531" s="15">
        <v>1993</v>
      </c>
      <c r="C2531" s="15">
        <v>3</v>
      </c>
      <c r="D2531" s="18">
        <v>15</v>
      </c>
      <c r="E2531" s="15">
        <v>1159</v>
      </c>
      <c r="F2531" s="19" t="s">
        <v>4826</v>
      </c>
      <c r="G2531" s="16" t="s">
        <v>4738</v>
      </c>
      <c r="H2531" s="17"/>
      <c r="I2531" s="115" t="str">
        <f t="shared" ca="1" si="416"/>
        <v>.</v>
      </c>
      <c r="J2531" s="16" t="s">
        <v>2856</v>
      </c>
      <c r="K2531" s="16" t="s">
        <v>1194</v>
      </c>
      <c r="L2531" s="16" t="s">
        <v>2857</v>
      </c>
      <c r="M2531" s="16" t="s">
        <v>183</v>
      </c>
      <c r="N2531" s="15">
        <v>27</v>
      </c>
      <c r="O2531" s="15">
        <v>1992</v>
      </c>
      <c r="P2531" s="15">
        <v>6</v>
      </c>
      <c r="Q2531" s="18" t="s">
        <v>1529</v>
      </c>
      <c r="R2531" s="18" t="s">
        <v>1531</v>
      </c>
      <c r="S2531" s="54" t="s">
        <v>1533</v>
      </c>
      <c r="T2531" s="54"/>
      <c r="U2531" s="69">
        <v>1145</v>
      </c>
      <c r="V2531" s="45" t="str">
        <f t="shared" si="417"/>
        <v>生態学的視点からみた東北タイにおけるモチ米食の都鄙差</v>
      </c>
      <c r="W2531" s="70"/>
      <c r="X2531" s="88">
        <v>2521</v>
      </c>
      <c r="Y2531" s="66"/>
      <c r="Z2531" s="16"/>
    </row>
    <row r="2532" spans="1:26" s="13" customFormat="1" ht="13.5" hidden="1" customHeight="1">
      <c r="A2532" s="18">
        <v>67</v>
      </c>
      <c r="B2532" s="15">
        <v>1993</v>
      </c>
      <c r="C2532" s="15">
        <v>3</v>
      </c>
      <c r="D2532" s="18">
        <v>15</v>
      </c>
      <c r="E2532" s="15">
        <v>1159</v>
      </c>
      <c r="F2532" s="19" t="s">
        <v>4827</v>
      </c>
      <c r="G2532" s="16" t="s">
        <v>4828</v>
      </c>
      <c r="H2532" s="17"/>
      <c r="I2532" s="115" t="str">
        <f t="shared" ca="1" si="416"/>
        <v>.</v>
      </c>
      <c r="J2532" s="16" t="s">
        <v>2856</v>
      </c>
      <c r="K2532" s="16" t="s">
        <v>1194</v>
      </c>
      <c r="L2532" s="16" t="s">
        <v>2857</v>
      </c>
      <c r="M2532" s="16" t="s">
        <v>183</v>
      </c>
      <c r="N2532" s="15">
        <v>27</v>
      </c>
      <c r="O2532" s="15">
        <v>1992</v>
      </c>
      <c r="P2532" s="15">
        <v>6</v>
      </c>
      <c r="Q2532" s="18" t="s">
        <v>1529</v>
      </c>
      <c r="R2532" s="18" t="s">
        <v>1531</v>
      </c>
      <c r="S2532" s="54" t="s">
        <v>1533</v>
      </c>
      <c r="T2532" s="54"/>
      <c r="U2532" s="69">
        <v>1145</v>
      </c>
      <c r="V2532" s="45" t="str">
        <f t="shared" si="417"/>
        <v>施設トマト営農家にみる生活態様について</v>
      </c>
      <c r="W2532" s="70"/>
      <c r="X2532" s="88">
        <v>2522</v>
      </c>
      <c r="Y2532" s="66"/>
      <c r="Z2532" s="16"/>
    </row>
    <row r="2533" spans="1:26" s="13" customFormat="1" ht="13.5" hidden="1" customHeight="1">
      <c r="A2533" s="18">
        <v>67</v>
      </c>
      <c r="B2533" s="15">
        <v>1993</v>
      </c>
      <c r="C2533" s="15">
        <v>3</v>
      </c>
      <c r="D2533" s="18">
        <v>15</v>
      </c>
      <c r="E2533" s="15">
        <v>1159</v>
      </c>
      <c r="F2533" s="19" t="s">
        <v>4829</v>
      </c>
      <c r="G2533" s="16" t="s">
        <v>4830</v>
      </c>
      <c r="H2533" s="17"/>
      <c r="I2533" s="115" t="str">
        <f t="shared" ca="1" si="416"/>
        <v>.</v>
      </c>
      <c r="J2533" s="16" t="s">
        <v>2856</v>
      </c>
      <c r="K2533" s="16" t="s">
        <v>1194</v>
      </c>
      <c r="L2533" s="16" t="s">
        <v>2857</v>
      </c>
      <c r="M2533" s="16" t="s">
        <v>183</v>
      </c>
      <c r="N2533" s="15">
        <v>27</v>
      </c>
      <c r="O2533" s="15">
        <v>1992</v>
      </c>
      <c r="P2533" s="15">
        <v>6</v>
      </c>
      <c r="Q2533" s="18" t="s">
        <v>1529</v>
      </c>
      <c r="R2533" s="18" t="s">
        <v>1531</v>
      </c>
      <c r="S2533" s="54" t="s">
        <v>1533</v>
      </c>
      <c r="T2533" s="54"/>
      <c r="U2533" s="69">
        <v>1145</v>
      </c>
      <c r="V2533" s="45" t="str">
        <f t="shared" si="417"/>
        <v>中堅サラリーマンの残業と休日労働について－居住団地の戸別訪問調査にみる制度と実態のずれ－</v>
      </c>
      <c r="W2533" s="70"/>
      <c r="X2533" s="88">
        <v>2523</v>
      </c>
      <c r="Y2533" s="66"/>
      <c r="Z2533" s="16"/>
    </row>
    <row r="2534" spans="1:26" s="13" customFormat="1" ht="13.5" hidden="1" customHeight="1">
      <c r="A2534" s="18">
        <v>67</v>
      </c>
      <c r="B2534" s="15">
        <v>1993</v>
      </c>
      <c r="C2534" s="15">
        <v>3</v>
      </c>
      <c r="D2534" s="18">
        <v>15</v>
      </c>
      <c r="E2534" s="15">
        <v>1159</v>
      </c>
      <c r="F2534" s="19" t="s">
        <v>4831</v>
      </c>
      <c r="G2534" s="16" t="s">
        <v>4832</v>
      </c>
      <c r="H2534" s="17"/>
      <c r="I2534" s="115" t="str">
        <f t="shared" ca="1" si="416"/>
        <v>.</v>
      </c>
      <c r="J2534" s="16" t="s">
        <v>2856</v>
      </c>
      <c r="K2534" s="16" t="s">
        <v>1194</v>
      </c>
      <c r="L2534" s="16" t="s">
        <v>2857</v>
      </c>
      <c r="M2534" s="16" t="s">
        <v>183</v>
      </c>
      <c r="N2534" s="15">
        <v>27</v>
      </c>
      <c r="O2534" s="15">
        <v>1992</v>
      </c>
      <c r="P2534" s="15">
        <v>6</v>
      </c>
      <c r="Q2534" s="18" t="s">
        <v>1529</v>
      </c>
      <c r="R2534" s="18" t="s">
        <v>1531</v>
      </c>
      <c r="S2534" s="54" t="s">
        <v>1533</v>
      </c>
      <c r="T2534" s="54"/>
      <c r="U2534" s="69">
        <v>1145</v>
      </c>
      <c r="V2534" s="45" t="str">
        <f t="shared" si="417"/>
        <v>パプアニューギニアとインドネシアにおける熱帯林業の労働負担と健康影響</v>
      </c>
      <c r="W2534" s="70"/>
      <c r="X2534" s="88">
        <v>2524</v>
      </c>
      <c r="Y2534" s="66"/>
      <c r="Z2534" s="16"/>
    </row>
    <row r="2535" spans="1:26" ht="13.5" hidden="1" customHeight="1">
      <c r="A2535" s="29">
        <f t="shared" ref="A2535:A2555" ca="1" si="418">IF(LEN($J2535)&gt;0,IF($J2535="●",K2535,OFFSET(A2535,IF(LEN(OFFSET(A2535,-1,0))&gt;=1,-1,-2),0)),"")</f>
        <v>67</v>
      </c>
      <c r="B2535" s="32">
        <f t="shared" ref="B2535:B2555" ca="1" si="419">IF(LEN($J2535)&gt;0,IF($J2535="●",N2535,OFFSET(B2535,IF(LEN(OFFSET(B2535,-1,0))&gt;=1,-1,-2),0)),"")</f>
        <v>1993</v>
      </c>
      <c r="C2535" s="32">
        <f t="shared" ref="C2535:C2555" ca="1" si="420">IF(LEN($J2535)&gt;0,IF($J2535="●",O2535,OFFSET(C2535,IF(LEN(OFFSET(C2535,-1,0))&gt;=1,-1,-2),0)),"")</f>
        <v>3</v>
      </c>
      <c r="D2535" s="28">
        <v>7</v>
      </c>
      <c r="E2535" s="32">
        <f t="shared" ref="E2535:E2555" ca="1" si="421">IF(LEN($J2535)&gt;0,IF($J2535="●",U2535,IF(LEN(D2535)&gt;0,U2535+D2535-1,"")),"")</f>
        <v>1151</v>
      </c>
      <c r="F2535" s="40" t="s">
        <v>2457</v>
      </c>
      <c r="G2535" s="40" t="s">
        <v>6982</v>
      </c>
      <c r="H2535" s="43"/>
      <c r="I2535" s="115" t="str">
        <f t="shared" ca="1" si="416"/>
        <v>.</v>
      </c>
      <c r="J2535" s="40" t="s">
        <v>2164</v>
      </c>
      <c r="K2535" s="40" t="s">
        <v>1194</v>
      </c>
      <c r="L2535" s="16" t="s">
        <v>7004</v>
      </c>
      <c r="M2535" s="40" t="s">
        <v>1302</v>
      </c>
      <c r="N2535" s="47">
        <v>27</v>
      </c>
      <c r="O2535" s="47">
        <v>1992</v>
      </c>
      <c r="P2535" s="47">
        <v>6</v>
      </c>
      <c r="Q2535" s="40" t="s">
        <v>1529</v>
      </c>
      <c r="R2535" s="40" t="s">
        <v>1531</v>
      </c>
      <c r="S2535" s="53" t="s">
        <v>1533</v>
      </c>
      <c r="T2535" s="53"/>
      <c r="U2535" s="31">
        <f t="shared" ref="U2535:U2555" ca="1" si="422">IF(LEN($J2535)&gt;0,IF($J2535="●",Q2535,OFFSET(U2535,IF(LEN(OFFSET(U2535,-1,0))&gt;=1,-1,-2),0)),"")</f>
        <v>1145</v>
      </c>
      <c r="V2535" s="45" t="str">
        <f t="shared" si="417"/>
        <v>外国人労働をめぐる諸問題</v>
      </c>
      <c r="W2535" s="51"/>
      <c r="X2535" s="88">
        <v>2525</v>
      </c>
      <c r="Y2535" s="65"/>
      <c r="Z2535" s="46"/>
    </row>
    <row r="2536" spans="1:26" ht="13.5" hidden="1" customHeight="1">
      <c r="A2536" s="29">
        <f t="shared" ca="1" si="418"/>
        <v>67</v>
      </c>
      <c r="B2536" s="32">
        <f t="shared" ca="1" si="419"/>
        <v>1993</v>
      </c>
      <c r="C2536" s="32">
        <f t="shared" ca="1" si="420"/>
        <v>3</v>
      </c>
      <c r="D2536" s="28">
        <v>7</v>
      </c>
      <c r="E2536" s="32">
        <f t="shared" ca="1" si="421"/>
        <v>1151</v>
      </c>
      <c r="F2536" s="40" t="s">
        <v>2458</v>
      </c>
      <c r="G2536" s="40" t="s">
        <v>2459</v>
      </c>
      <c r="H2536" s="43" t="s">
        <v>2457</v>
      </c>
      <c r="I2536" s="115" t="str">
        <f t="shared" ca="1" si="416"/>
        <v>.</v>
      </c>
      <c r="J2536" s="40" t="s">
        <v>2164</v>
      </c>
      <c r="K2536" s="40" t="s">
        <v>1194</v>
      </c>
      <c r="L2536" s="40" t="s">
        <v>2918</v>
      </c>
      <c r="M2536" s="40" t="s">
        <v>1486</v>
      </c>
      <c r="N2536" s="47">
        <v>27</v>
      </c>
      <c r="O2536" s="47">
        <v>1992</v>
      </c>
      <c r="P2536" s="47">
        <v>6</v>
      </c>
      <c r="Q2536" s="40" t="s">
        <v>1529</v>
      </c>
      <c r="R2536" s="40" t="s">
        <v>1531</v>
      </c>
      <c r="S2536" s="53" t="s">
        <v>1533</v>
      </c>
      <c r="T2536" s="53"/>
      <c r="U2536" s="31">
        <f t="shared" ca="1" si="422"/>
        <v>1145</v>
      </c>
      <c r="V2536" s="45" t="str">
        <f t="shared" si="417"/>
        <v>外国人労働をめぐる諸問題高齢者・労働力不足下における外国人労働力の導入－漁業労働を主体にして－</v>
      </c>
      <c r="W2536" s="51"/>
      <c r="X2536" s="88">
        <v>2526</v>
      </c>
      <c r="Y2536" s="65"/>
      <c r="Z2536" s="46"/>
    </row>
    <row r="2537" spans="1:26" ht="13.5" hidden="1" customHeight="1">
      <c r="A2537" s="29">
        <f t="shared" ca="1" si="418"/>
        <v>67</v>
      </c>
      <c r="B2537" s="32">
        <f t="shared" ca="1" si="419"/>
        <v>1993</v>
      </c>
      <c r="C2537" s="32">
        <f t="shared" ca="1" si="420"/>
        <v>3</v>
      </c>
      <c r="D2537" s="28">
        <v>7</v>
      </c>
      <c r="E2537" s="32">
        <f t="shared" ca="1" si="421"/>
        <v>1151</v>
      </c>
      <c r="F2537" s="40" t="s">
        <v>2460</v>
      </c>
      <c r="G2537" s="40" t="s">
        <v>169</v>
      </c>
      <c r="H2537" s="43" t="s">
        <v>2457</v>
      </c>
      <c r="I2537" s="115" t="str">
        <f t="shared" ca="1" si="416"/>
        <v>.</v>
      </c>
      <c r="J2537" s="40" t="s">
        <v>2164</v>
      </c>
      <c r="K2537" s="40" t="s">
        <v>1194</v>
      </c>
      <c r="L2537" s="40" t="s">
        <v>2918</v>
      </c>
      <c r="M2537" s="40" t="s">
        <v>1486</v>
      </c>
      <c r="N2537" s="47">
        <v>27</v>
      </c>
      <c r="O2537" s="47">
        <v>1992</v>
      </c>
      <c r="P2537" s="47">
        <v>6</v>
      </c>
      <c r="Q2537" s="40" t="s">
        <v>1529</v>
      </c>
      <c r="R2537" s="40" t="s">
        <v>1531</v>
      </c>
      <c r="S2537" s="53" t="s">
        <v>1533</v>
      </c>
      <c r="T2537" s="53"/>
      <c r="U2537" s="31">
        <f t="shared" ca="1" si="422"/>
        <v>1145</v>
      </c>
      <c r="V2537" s="45" t="str">
        <f t="shared" si="417"/>
        <v>外国人労働をめぐる諸問題外国人出稼ぎ労働者のための健康互助組織の経験</v>
      </c>
      <c r="W2537" s="51"/>
      <c r="X2537" s="88">
        <v>2527</v>
      </c>
      <c r="Y2537" s="65"/>
      <c r="Z2537" s="46"/>
    </row>
    <row r="2538" spans="1:26" ht="13.5" hidden="1" customHeight="1">
      <c r="A2538" s="29">
        <f t="shared" ca="1" si="418"/>
        <v>67</v>
      </c>
      <c r="B2538" s="32">
        <f t="shared" ca="1" si="419"/>
        <v>1993</v>
      </c>
      <c r="C2538" s="32">
        <f t="shared" ca="1" si="420"/>
        <v>3</v>
      </c>
      <c r="D2538" s="28">
        <v>8</v>
      </c>
      <c r="E2538" s="32">
        <f t="shared" ca="1" si="421"/>
        <v>1152</v>
      </c>
      <c r="F2538" s="40" t="s">
        <v>2461</v>
      </c>
      <c r="G2538" s="40" t="s">
        <v>2462</v>
      </c>
      <c r="H2538" s="43" t="s">
        <v>2457</v>
      </c>
      <c r="I2538" s="115" t="str">
        <f t="shared" ca="1" si="416"/>
        <v>.</v>
      </c>
      <c r="J2538" s="40" t="s">
        <v>2164</v>
      </c>
      <c r="K2538" s="40" t="s">
        <v>1194</v>
      </c>
      <c r="L2538" s="40" t="s">
        <v>2918</v>
      </c>
      <c r="M2538" s="40" t="s">
        <v>1486</v>
      </c>
      <c r="N2538" s="47">
        <v>27</v>
      </c>
      <c r="O2538" s="47">
        <v>1992</v>
      </c>
      <c r="P2538" s="47">
        <v>6</v>
      </c>
      <c r="Q2538" s="40" t="s">
        <v>1529</v>
      </c>
      <c r="R2538" s="40" t="s">
        <v>1531</v>
      </c>
      <c r="S2538" s="53" t="s">
        <v>1533</v>
      </c>
      <c r="T2538" s="53"/>
      <c r="U2538" s="31">
        <f t="shared" ca="1" si="422"/>
        <v>1145</v>
      </c>
      <c r="V2538" s="45" t="str">
        <f t="shared" si="417"/>
        <v>外国人労働をめぐる諸問題外国人労働者問題と行政の対応－技術移転と労働安全衛生の観点から－</v>
      </c>
      <c r="W2538" s="51"/>
      <c r="X2538" s="88">
        <v>2528</v>
      </c>
      <c r="Y2538" s="65"/>
      <c r="Z2538" s="46"/>
    </row>
    <row r="2539" spans="1:26" ht="13.5" hidden="1" customHeight="1">
      <c r="A2539" s="29">
        <f t="shared" ca="1" si="418"/>
        <v>67</v>
      </c>
      <c r="B2539" s="32">
        <f t="shared" ca="1" si="419"/>
        <v>1993</v>
      </c>
      <c r="C2539" s="32">
        <f t="shared" ca="1" si="420"/>
        <v>3</v>
      </c>
      <c r="D2539" s="28">
        <v>8</v>
      </c>
      <c r="E2539" s="32">
        <f t="shared" ca="1" si="421"/>
        <v>1152</v>
      </c>
      <c r="F2539" s="40" t="s">
        <v>2463</v>
      </c>
      <c r="G2539" s="40" t="s">
        <v>2464</v>
      </c>
      <c r="H2539" s="43" t="s">
        <v>2457</v>
      </c>
      <c r="I2539" s="115" t="str">
        <f t="shared" ca="1" si="416"/>
        <v>.</v>
      </c>
      <c r="J2539" s="40" t="s">
        <v>2164</v>
      </c>
      <c r="K2539" s="40" t="s">
        <v>1194</v>
      </c>
      <c r="L2539" s="40" t="s">
        <v>2918</v>
      </c>
      <c r="M2539" s="40" t="s">
        <v>1486</v>
      </c>
      <c r="N2539" s="47">
        <v>27</v>
      </c>
      <c r="O2539" s="47">
        <v>1992</v>
      </c>
      <c r="P2539" s="47">
        <v>6</v>
      </c>
      <c r="Q2539" s="40" t="s">
        <v>1529</v>
      </c>
      <c r="R2539" s="40" t="s">
        <v>1531</v>
      </c>
      <c r="S2539" s="53" t="s">
        <v>1533</v>
      </c>
      <c r="T2539" s="53"/>
      <c r="U2539" s="31">
        <f t="shared" ca="1" si="422"/>
        <v>1145</v>
      </c>
      <c r="V2539" s="45" t="str">
        <f t="shared" si="417"/>
        <v>外国人労働をめぐる諸問題日常生活における文化摩擦</v>
      </c>
      <c r="W2539" s="51"/>
      <c r="X2539" s="88">
        <v>2529</v>
      </c>
      <c r="Y2539" s="65"/>
      <c r="Z2539" s="46"/>
    </row>
    <row r="2540" spans="1:26" ht="13.5" hidden="1" customHeight="1">
      <c r="A2540" s="29">
        <f t="shared" ca="1" si="418"/>
        <v>67</v>
      </c>
      <c r="B2540" s="32">
        <f t="shared" ca="1" si="419"/>
        <v>1993</v>
      </c>
      <c r="C2540" s="32">
        <f t="shared" ca="1" si="420"/>
        <v>3</v>
      </c>
      <c r="D2540" s="28">
        <v>16</v>
      </c>
      <c r="E2540" s="32">
        <f t="shared" ca="1" si="421"/>
        <v>1160</v>
      </c>
      <c r="F2540" s="28" t="str">
        <f>IF(RIGHT(L2540,1)=$W$24,"",M2540&amp;$W$25)&amp;J2540&amp;$W$22&amp;K2540&amp;IF(AND(LEN(N2540)&gt;0,LEN(N2540)&lt;4)," 第"&amp;N2540&amp;$W$21,N2540)&amp;$W$23&amp;O2540&amp;"/"&amp;P2540&amp;IF(RIGHT(L2540,1)=$W$24,"/"&amp;Q2540,"")&amp;"、"&amp;S2540&amp;"、"&amp;R2540&amp;IF(LEN(H2540)&gt;0,$W$27&amp;H2540,"")&amp;IF(RIGHT(L2540,1)=$W$24,"",$W$26)</f>
        <v>開催記(大会．全 第27回　1992/6、八戸大学、八戸市)</v>
      </c>
      <c r="G2540" s="40" t="s">
        <v>788</v>
      </c>
      <c r="H2540" s="41" t="s">
        <v>2820</v>
      </c>
      <c r="I2540" s="115" t="str">
        <f t="shared" ca="1" si="416"/>
        <v>.</v>
      </c>
      <c r="J2540" s="40" t="s">
        <v>252</v>
      </c>
      <c r="K2540" s="40" t="s">
        <v>1194</v>
      </c>
      <c r="L2540" s="40" t="s">
        <v>6949</v>
      </c>
      <c r="M2540" s="40" t="s">
        <v>313</v>
      </c>
      <c r="N2540" s="47">
        <v>27</v>
      </c>
      <c r="O2540" s="47">
        <v>1992</v>
      </c>
      <c r="P2540" s="47">
        <v>6</v>
      </c>
      <c r="Q2540" s="40" t="s">
        <v>1529</v>
      </c>
      <c r="R2540" s="40" t="s">
        <v>1531</v>
      </c>
      <c r="S2540" s="48" t="s">
        <v>1533</v>
      </c>
      <c r="T2540" s="48"/>
      <c r="U2540" s="31">
        <f t="shared" ca="1" si="422"/>
        <v>1145</v>
      </c>
      <c r="V2540" s="45" t="str">
        <f t="shared" si="417"/>
        <v>開催記(大会．全 第27回　1992/6、八戸大学、八戸市)</v>
      </c>
      <c r="W2540" s="51"/>
      <c r="X2540" s="88">
        <v>2530</v>
      </c>
      <c r="Y2540" s="65"/>
      <c r="Z2540" s="46"/>
    </row>
    <row r="2541" spans="1:26" ht="13.5" hidden="1" customHeight="1">
      <c r="A2541" s="29">
        <f t="shared" ca="1" si="418"/>
        <v>67</v>
      </c>
      <c r="B2541" s="32">
        <f t="shared" ca="1" si="419"/>
        <v>1993</v>
      </c>
      <c r="C2541" s="32">
        <f t="shared" ca="1" si="420"/>
        <v>3</v>
      </c>
      <c r="D2541" s="28">
        <v>16</v>
      </c>
      <c r="E2541" s="32">
        <f t="shared" ca="1" si="421"/>
        <v>1160</v>
      </c>
      <c r="F2541" s="40" t="s">
        <v>2465</v>
      </c>
      <c r="G2541" s="40" t="s">
        <v>2466</v>
      </c>
      <c r="H2541" s="43"/>
      <c r="I2541" s="115" t="str">
        <f t="shared" ca="1" si="416"/>
        <v>.</v>
      </c>
      <c r="J2541" s="40" t="s">
        <v>252</v>
      </c>
      <c r="K2541" s="40" t="s">
        <v>1194</v>
      </c>
      <c r="L2541" s="40" t="s">
        <v>313</v>
      </c>
      <c r="M2541" s="40" t="s">
        <v>7586</v>
      </c>
      <c r="N2541" s="47">
        <v>27</v>
      </c>
      <c r="O2541" s="47">
        <v>1992</v>
      </c>
      <c r="P2541" s="47">
        <v>6</v>
      </c>
      <c r="Q2541" s="40" t="s">
        <v>1529</v>
      </c>
      <c r="R2541" s="40" t="s">
        <v>1531</v>
      </c>
      <c r="S2541" s="48" t="s">
        <v>1533</v>
      </c>
      <c r="T2541" s="48"/>
      <c r="U2541" s="31">
        <f t="shared" ca="1" si="422"/>
        <v>1145</v>
      </c>
      <c r="V2541" s="45" t="str">
        <f t="shared" si="417"/>
        <v>「大会」をお手伝いして</v>
      </c>
      <c r="W2541" s="51"/>
      <c r="X2541" s="88">
        <v>2531</v>
      </c>
      <c r="Y2541" s="65"/>
      <c r="Z2541" s="46"/>
    </row>
    <row r="2542" spans="1:26" ht="13.5" hidden="1" customHeight="1">
      <c r="A2542" s="29">
        <f t="shared" ca="1" si="418"/>
        <v>67</v>
      </c>
      <c r="B2542" s="32">
        <f t="shared" ca="1" si="419"/>
        <v>1993</v>
      </c>
      <c r="C2542" s="32">
        <f t="shared" ca="1" si="420"/>
        <v>3</v>
      </c>
      <c r="D2542" s="28">
        <v>16</v>
      </c>
      <c r="E2542" s="32">
        <f t="shared" ca="1" si="421"/>
        <v>1160</v>
      </c>
      <c r="F2542" s="40" t="s">
        <v>2467</v>
      </c>
      <c r="G2542" s="40" t="s">
        <v>2468</v>
      </c>
      <c r="H2542" s="43"/>
      <c r="I2542" s="115" t="str">
        <f t="shared" ca="1" si="416"/>
        <v>.</v>
      </c>
      <c r="J2542" s="40" t="s">
        <v>252</v>
      </c>
      <c r="K2542" s="40" t="s">
        <v>1194</v>
      </c>
      <c r="L2542" s="40" t="s">
        <v>313</v>
      </c>
      <c r="M2542" s="40" t="s">
        <v>7616</v>
      </c>
      <c r="N2542" s="47">
        <v>27</v>
      </c>
      <c r="O2542" s="47">
        <v>1992</v>
      </c>
      <c r="P2542" s="47">
        <v>6</v>
      </c>
      <c r="Q2542" s="40" t="s">
        <v>1529</v>
      </c>
      <c r="R2542" s="40" t="s">
        <v>1531</v>
      </c>
      <c r="S2542" s="48" t="s">
        <v>1533</v>
      </c>
      <c r="T2542" s="48"/>
      <c r="U2542" s="31">
        <f t="shared" ca="1" si="422"/>
        <v>1145</v>
      </c>
      <c r="V2542" s="45" t="str">
        <f t="shared" si="417"/>
        <v>人類働態学会に参加して感じたこと</v>
      </c>
      <c r="W2542" s="51"/>
      <c r="X2542" s="88">
        <v>2532</v>
      </c>
      <c r="Y2542" s="65"/>
      <c r="Z2542" s="46"/>
    </row>
    <row r="2543" spans="1:26" ht="13.5" hidden="1" customHeight="1">
      <c r="A2543" s="29">
        <f t="shared" ca="1" si="418"/>
        <v>67</v>
      </c>
      <c r="B2543" s="32">
        <f t="shared" ca="1" si="419"/>
        <v>1993</v>
      </c>
      <c r="C2543" s="32">
        <f t="shared" ca="1" si="420"/>
        <v>3</v>
      </c>
      <c r="D2543" s="28">
        <v>17</v>
      </c>
      <c r="E2543" s="32">
        <f t="shared" ca="1" si="421"/>
        <v>1161</v>
      </c>
      <c r="F2543" s="40" t="s">
        <v>2469</v>
      </c>
      <c r="G2543" s="40" t="s">
        <v>7123</v>
      </c>
      <c r="H2543" s="43"/>
      <c r="I2543" s="115" t="str">
        <f t="shared" ca="1" si="416"/>
        <v>.</v>
      </c>
      <c r="J2543" s="40" t="s">
        <v>7110</v>
      </c>
      <c r="K2543" s="40" t="s">
        <v>7768</v>
      </c>
      <c r="L2543" s="40" t="s">
        <v>7769</v>
      </c>
      <c r="M2543" s="40" t="s">
        <v>7629</v>
      </c>
      <c r="N2543" s="47"/>
      <c r="O2543" s="47"/>
      <c r="P2543" s="47"/>
      <c r="Q2543" s="40"/>
      <c r="R2543" s="40"/>
      <c r="S2543" s="48" t="s">
        <v>2762</v>
      </c>
      <c r="T2543" s="48"/>
      <c r="U2543" s="31">
        <f t="shared" ca="1" si="422"/>
        <v>1145</v>
      </c>
      <c r="V2543" s="45" t="str">
        <f t="shared" si="417"/>
        <v>編集委員長を仰せつかった元単身赴任男の独り言</v>
      </c>
      <c r="W2543" s="51"/>
      <c r="X2543" s="88">
        <v>2533</v>
      </c>
      <c r="Y2543" s="65"/>
      <c r="Z2543" s="46"/>
    </row>
    <row r="2544" spans="1:26" ht="13.5" hidden="1" customHeight="1">
      <c r="A2544" s="29">
        <f t="shared" ca="1" si="418"/>
        <v>67</v>
      </c>
      <c r="B2544" s="32">
        <f t="shared" ca="1" si="419"/>
        <v>1993</v>
      </c>
      <c r="C2544" s="32">
        <f t="shared" ca="1" si="420"/>
        <v>3</v>
      </c>
      <c r="D2544" s="28">
        <v>17</v>
      </c>
      <c r="E2544" s="32">
        <f t="shared" ca="1" si="421"/>
        <v>1161</v>
      </c>
      <c r="F2544" s="28" t="str">
        <f t="shared" ref="F2544:F2547" si="423">H2544&amp;IF(LEN(O2544)&gt;0,$W$18&amp;IF(LEN(O2544)&gt;3,O2544&amp;"年度","第"&amp;O2544&amp;IF(LEN(P2544)&gt;0,"期","回"))&amp;IF(LEN(P2544)&gt;0,"第"&amp;P2544&amp;"回",""),"")</f>
        <v>総会：第35回</v>
      </c>
      <c r="G2544" s="40"/>
      <c r="H2544" s="40" t="s">
        <v>7100</v>
      </c>
      <c r="I2544" s="115" t="str">
        <f t="shared" ca="1" si="416"/>
        <v>.</v>
      </c>
      <c r="J2544" s="40" t="s">
        <v>7111</v>
      </c>
      <c r="K2544" s="40" t="s">
        <v>1050</v>
      </c>
      <c r="L2544" s="40" t="s">
        <v>7100</v>
      </c>
      <c r="M2544" s="40"/>
      <c r="N2544" s="47"/>
      <c r="O2544" s="47">
        <v>35</v>
      </c>
      <c r="P2544" s="47"/>
      <c r="Q2544" s="40"/>
      <c r="R2544" s="40"/>
      <c r="S2544" s="48"/>
      <c r="T2544" s="48"/>
      <c r="U2544" s="31">
        <f t="shared" ca="1" si="422"/>
        <v>1145</v>
      </c>
      <c r="V2544" s="45" t="str">
        <f t="shared" si="417"/>
        <v>総会総会：第35回</v>
      </c>
      <c r="W2544" s="51"/>
      <c r="X2544" s="88">
        <v>2534</v>
      </c>
      <c r="Y2544" s="65"/>
      <c r="Z2544" s="46"/>
    </row>
    <row r="2545" spans="1:26" ht="13.5" hidden="1" customHeight="1">
      <c r="A2545" s="29">
        <f t="shared" ca="1" si="418"/>
        <v>67</v>
      </c>
      <c r="B2545" s="32">
        <f t="shared" ca="1" si="419"/>
        <v>1993</v>
      </c>
      <c r="C2545" s="32">
        <f t="shared" ca="1" si="420"/>
        <v>3</v>
      </c>
      <c r="D2545" s="28">
        <v>18</v>
      </c>
      <c r="E2545" s="32">
        <f t="shared" ca="1" si="421"/>
        <v>1162</v>
      </c>
      <c r="F2545" s="28" t="str">
        <f t="shared" si="423"/>
        <v>幹事会：第12期第1回</v>
      </c>
      <c r="G2545" s="40"/>
      <c r="H2545" s="40" t="s">
        <v>7101</v>
      </c>
      <c r="I2545" s="115" t="str">
        <f t="shared" ca="1" si="416"/>
        <v>.</v>
      </c>
      <c r="J2545" s="40" t="s">
        <v>7111</v>
      </c>
      <c r="K2545" s="40" t="s">
        <v>1050</v>
      </c>
      <c r="L2545" s="40" t="s">
        <v>7103</v>
      </c>
      <c r="M2545" s="40"/>
      <c r="N2545" s="47"/>
      <c r="O2545" s="47">
        <v>12</v>
      </c>
      <c r="P2545" s="47">
        <v>1</v>
      </c>
      <c r="Q2545" s="40"/>
      <c r="R2545" s="40"/>
      <c r="S2545" s="48"/>
      <c r="T2545" s="48"/>
      <c r="U2545" s="31">
        <f t="shared" ca="1" si="422"/>
        <v>1145</v>
      </c>
      <c r="V2545" s="45" t="str">
        <f t="shared" si="417"/>
        <v>幹事会幹事会：第12期第1回</v>
      </c>
      <c r="W2545" s="51"/>
      <c r="X2545" s="88">
        <v>2535</v>
      </c>
      <c r="Y2545" s="65"/>
      <c r="Z2545" s="46"/>
    </row>
    <row r="2546" spans="1:26" ht="13.5" hidden="1" customHeight="1">
      <c r="A2546" s="29">
        <f t="shared" ca="1" si="418"/>
        <v>67</v>
      </c>
      <c r="B2546" s="32">
        <f t="shared" ca="1" si="419"/>
        <v>1993</v>
      </c>
      <c r="C2546" s="32">
        <f t="shared" ca="1" si="420"/>
        <v>3</v>
      </c>
      <c r="D2546" s="28">
        <v>19</v>
      </c>
      <c r="E2546" s="32">
        <f t="shared" ca="1" si="421"/>
        <v>1163</v>
      </c>
      <c r="F2546" s="28" t="str">
        <f t="shared" si="423"/>
        <v>幹事会：第12期第2回</v>
      </c>
      <c r="G2546" s="40"/>
      <c r="H2546" s="40" t="s">
        <v>7101</v>
      </c>
      <c r="I2546" s="115" t="str">
        <f t="shared" ca="1" si="416"/>
        <v>.</v>
      </c>
      <c r="J2546" s="40" t="s">
        <v>7111</v>
      </c>
      <c r="K2546" s="40" t="s">
        <v>1050</v>
      </c>
      <c r="L2546" s="40" t="s">
        <v>7103</v>
      </c>
      <c r="M2546" s="40"/>
      <c r="N2546" s="47"/>
      <c r="O2546" s="47">
        <v>12</v>
      </c>
      <c r="P2546" s="47">
        <v>2</v>
      </c>
      <c r="Q2546" s="40"/>
      <c r="R2546" s="40"/>
      <c r="S2546" s="48"/>
      <c r="T2546" s="48"/>
      <c r="U2546" s="31">
        <f t="shared" ca="1" si="422"/>
        <v>1145</v>
      </c>
      <c r="V2546" s="45" t="str">
        <f t="shared" si="417"/>
        <v>幹事会幹事会：第12期第2回</v>
      </c>
      <c r="W2546" s="51"/>
      <c r="X2546" s="88">
        <v>2536</v>
      </c>
      <c r="Y2546" s="65"/>
      <c r="Z2546" s="46"/>
    </row>
    <row r="2547" spans="1:26" ht="13.5" hidden="1" customHeight="1">
      <c r="A2547" s="29">
        <f t="shared" ca="1" si="418"/>
        <v>67</v>
      </c>
      <c r="B2547" s="32">
        <f t="shared" ca="1" si="419"/>
        <v>1993</v>
      </c>
      <c r="C2547" s="32">
        <f t="shared" ca="1" si="420"/>
        <v>3</v>
      </c>
      <c r="D2547" s="28">
        <v>19</v>
      </c>
      <c r="E2547" s="32">
        <f t="shared" ca="1" si="421"/>
        <v>1163</v>
      </c>
      <c r="F2547" s="28" t="str">
        <f t="shared" si="423"/>
        <v>JHE編集委員会：1992年度第1回</v>
      </c>
      <c r="G2547" s="40"/>
      <c r="H2547" s="40" t="s">
        <v>7741</v>
      </c>
      <c r="I2547" s="115" t="str">
        <f t="shared" ca="1" si="416"/>
        <v>.</v>
      </c>
      <c r="J2547" s="40" t="s">
        <v>7111</v>
      </c>
      <c r="K2547" s="40" t="s">
        <v>1050</v>
      </c>
      <c r="L2547" s="40" t="s">
        <v>7772</v>
      </c>
      <c r="M2547" s="40"/>
      <c r="N2547" s="47"/>
      <c r="O2547" s="47">
        <v>1992</v>
      </c>
      <c r="P2547" s="47">
        <v>1</v>
      </c>
      <c r="Q2547" s="40"/>
      <c r="R2547" s="40"/>
      <c r="S2547" s="48"/>
      <c r="T2547" s="48"/>
      <c r="U2547" s="31">
        <f t="shared" ca="1" si="422"/>
        <v>1145</v>
      </c>
      <c r="V2547" s="45" t="str">
        <f t="shared" si="417"/>
        <v>JHE編集委員会JHE編集委員会：1992年度第1回</v>
      </c>
      <c r="W2547" s="51"/>
      <c r="X2547" s="88">
        <v>2537</v>
      </c>
      <c r="Y2547" s="65"/>
      <c r="Z2547" s="46"/>
    </row>
    <row r="2548" spans="1:26" ht="13.5" hidden="1" customHeight="1">
      <c r="A2548" s="29">
        <f t="shared" ca="1" si="418"/>
        <v>67</v>
      </c>
      <c r="B2548" s="32">
        <f t="shared" ca="1" si="419"/>
        <v>1993</v>
      </c>
      <c r="C2548" s="32">
        <f t="shared" ca="1" si="420"/>
        <v>3</v>
      </c>
      <c r="D2548" s="28">
        <v>19</v>
      </c>
      <c r="E2548" s="32">
        <f t="shared" ca="1" si="421"/>
        <v>1163</v>
      </c>
      <c r="F2548" s="40" t="s">
        <v>2470</v>
      </c>
      <c r="G2548" s="40"/>
      <c r="H2548" s="43"/>
      <c r="I2548" s="115" t="str">
        <f t="shared" ca="1" si="416"/>
        <v>.</v>
      </c>
      <c r="J2548" s="40" t="s">
        <v>1487</v>
      </c>
      <c r="K2548" s="40" t="s">
        <v>1292</v>
      </c>
      <c r="L2548" s="40" t="s">
        <v>7615</v>
      </c>
      <c r="M2548" s="40" t="s">
        <v>2638</v>
      </c>
      <c r="N2548" s="47">
        <v>28</v>
      </c>
      <c r="O2548" s="47">
        <v>1993</v>
      </c>
      <c r="P2548" s="47">
        <v>6</v>
      </c>
      <c r="Q2548" s="40" t="s">
        <v>2283</v>
      </c>
      <c r="R2548" s="40" t="s">
        <v>2473</v>
      </c>
      <c r="S2548" s="48" t="s">
        <v>2475</v>
      </c>
      <c r="T2548" s="48"/>
      <c r="U2548" s="31">
        <f t="shared" ca="1" si="422"/>
        <v>1145</v>
      </c>
      <c r="V2548" s="45" t="str">
        <f t="shared" si="417"/>
        <v>人類働態学会第28回大会（案内）</v>
      </c>
      <c r="W2548" s="51"/>
      <c r="X2548" s="88">
        <v>2538</v>
      </c>
      <c r="Y2548" s="65"/>
      <c r="Z2548" s="46"/>
    </row>
    <row r="2549" spans="1:26" ht="13.5" hidden="1" customHeight="1">
      <c r="A2549" s="29">
        <f t="shared" ca="1" si="418"/>
        <v>67</v>
      </c>
      <c r="B2549" s="32">
        <f t="shared" ca="1" si="419"/>
        <v>1993</v>
      </c>
      <c r="C2549" s="32">
        <f t="shared" ca="1" si="420"/>
        <v>3</v>
      </c>
      <c r="D2549" s="28">
        <v>20</v>
      </c>
      <c r="E2549" s="32">
        <f t="shared" ca="1" si="421"/>
        <v>1164</v>
      </c>
      <c r="F2549" s="40" t="s">
        <v>1289</v>
      </c>
      <c r="G2549" s="40"/>
      <c r="H2549" s="43"/>
      <c r="I2549" s="115" t="str">
        <f t="shared" ca="1" si="416"/>
        <v>.</v>
      </c>
      <c r="J2549" s="40" t="s">
        <v>7111</v>
      </c>
      <c r="K2549" s="40" t="s">
        <v>2762</v>
      </c>
      <c r="L2549" s="40" t="s">
        <v>2724</v>
      </c>
      <c r="M2549" s="40"/>
      <c r="N2549" s="47"/>
      <c r="O2549" s="47"/>
      <c r="P2549" s="47"/>
      <c r="Q2549" s="40"/>
      <c r="R2549" s="40"/>
      <c r="S2549" s="48"/>
      <c r="T2549" s="48"/>
      <c r="U2549" s="31">
        <f t="shared" ca="1" si="422"/>
        <v>1145</v>
      </c>
      <c r="V2549" s="45" t="str">
        <f t="shared" si="417"/>
        <v>編集後記</v>
      </c>
      <c r="W2549" s="51"/>
      <c r="X2549" s="88">
        <v>2539</v>
      </c>
      <c r="Y2549" s="65"/>
      <c r="Z2549" s="46"/>
    </row>
    <row r="2550" spans="1:26" ht="13.5" hidden="1" customHeight="1">
      <c r="A2550" s="29" t="str">
        <f t="shared" ca="1" si="418"/>
        <v>68</v>
      </c>
      <c r="B2550" s="32">
        <f t="shared" ca="1" si="419"/>
        <v>1993</v>
      </c>
      <c r="C2550" s="32">
        <f t="shared" ca="1" si="420"/>
        <v>6</v>
      </c>
      <c r="D2550" s="28">
        <v>0</v>
      </c>
      <c r="E2550" s="32" t="str">
        <f t="shared" ca="1" si="421"/>
        <v>1165</v>
      </c>
      <c r="F2550" s="28" t="str">
        <f ca="1">$W$11&amp;$A2550&amp;$W$12&amp;B2550&amp;$W$13&amp;TEXT($C2550,"00")&amp;$W$14&amp;TEXT($P2550,"00")&amp;IF(LEN(U2550)&gt;=1,$W$15&amp;$U2550&amp;$W$16,"")&amp;$W$17&amp;$H2550</f>
        <v>第68号1993年06/25[1165]:階段を考える／西地18／東地21</v>
      </c>
      <c r="G2550" s="40"/>
      <c r="H2550" s="43" t="s">
        <v>6898</v>
      </c>
      <c r="I2550" s="115" t="str">
        <f t="shared" ca="1" si="416"/>
        <v>.</v>
      </c>
      <c r="J2550" s="40" t="s">
        <v>1179</v>
      </c>
      <c r="K2550" s="40" t="s">
        <v>2471</v>
      </c>
      <c r="L2550" s="43"/>
      <c r="M2550" s="40"/>
      <c r="N2550" s="47">
        <v>1993</v>
      </c>
      <c r="O2550" s="47">
        <v>6</v>
      </c>
      <c r="P2550" s="47">
        <v>25</v>
      </c>
      <c r="Q2550" s="40" t="s">
        <v>2472</v>
      </c>
      <c r="R2550" s="40"/>
      <c r="S2550" s="48"/>
      <c r="T2550" s="48"/>
      <c r="U2550" s="31" t="str">
        <f t="shared" ca="1" si="422"/>
        <v>1165</v>
      </c>
      <c r="V2550" s="45" t="str">
        <f t="shared" ca="1" si="417"/>
        <v>階段を考える／西地18／東地21第68号1993年06/25[1165]:階段を考える／西地18／東地21</v>
      </c>
      <c r="W2550" s="51"/>
      <c r="X2550" s="88">
        <v>2540</v>
      </c>
      <c r="Y2550" s="65"/>
      <c r="Z2550" s="46"/>
    </row>
    <row r="2551" spans="1:26" ht="13.5" hidden="1" customHeight="1">
      <c r="A2551" s="29" t="str">
        <f t="shared" ca="1" si="418"/>
        <v>68</v>
      </c>
      <c r="B2551" s="32">
        <f t="shared" ca="1" si="419"/>
        <v>1993</v>
      </c>
      <c r="C2551" s="32">
        <f t="shared" ca="1" si="420"/>
        <v>6</v>
      </c>
      <c r="D2551" s="28">
        <v>1</v>
      </c>
      <c r="E2551" s="32">
        <f t="shared" ca="1" si="421"/>
        <v>1165</v>
      </c>
      <c r="F2551" s="40" t="s">
        <v>2490</v>
      </c>
      <c r="G2551" s="40" t="s">
        <v>2491</v>
      </c>
      <c r="H2551" s="43" t="s">
        <v>7178</v>
      </c>
      <c r="I2551" s="115" t="str">
        <f t="shared" ca="1" si="416"/>
        <v>.</v>
      </c>
      <c r="J2551" s="40" t="s">
        <v>7205</v>
      </c>
      <c r="K2551" s="40"/>
      <c r="L2551" s="43"/>
      <c r="M2551" s="40" t="s">
        <v>2303</v>
      </c>
      <c r="N2551" s="47"/>
      <c r="O2551" s="47"/>
      <c r="P2551" s="47"/>
      <c r="Q2551" s="40"/>
      <c r="R2551" s="40"/>
      <c r="S2551" s="48"/>
      <c r="T2551" s="48"/>
      <c r="U2551" s="31" t="str">
        <f t="shared" ca="1" si="422"/>
        <v>1165</v>
      </c>
      <c r="V2551" s="45" t="str">
        <f t="shared" si="417"/>
        <v>？階段を考える</v>
      </c>
      <c r="W2551" s="51"/>
      <c r="X2551" s="88">
        <v>2541</v>
      </c>
      <c r="Y2551" s="65"/>
      <c r="Z2551" s="46"/>
    </row>
    <row r="2552" spans="1:26" ht="13.5" hidden="1" customHeight="1">
      <c r="A2552" s="29" t="str">
        <f t="shared" ca="1" si="418"/>
        <v>68</v>
      </c>
      <c r="B2552" s="32">
        <f t="shared" ca="1" si="419"/>
        <v>1993</v>
      </c>
      <c r="C2552" s="32">
        <f t="shared" ca="1" si="420"/>
        <v>6</v>
      </c>
      <c r="D2552" s="28">
        <v>2</v>
      </c>
      <c r="E2552" s="32">
        <f t="shared" ca="1" si="421"/>
        <v>1166</v>
      </c>
      <c r="F2552" s="40" t="s">
        <v>2476</v>
      </c>
      <c r="G2552" s="40" t="s">
        <v>2477</v>
      </c>
      <c r="H2552" s="43" t="s">
        <v>7199</v>
      </c>
      <c r="I2552" s="115" t="str">
        <f t="shared" ca="1" si="416"/>
        <v>.</v>
      </c>
      <c r="J2552" s="40" t="s">
        <v>7205</v>
      </c>
      <c r="K2552" s="40" t="s">
        <v>678</v>
      </c>
      <c r="L2552" s="43" t="s">
        <v>2008</v>
      </c>
      <c r="M2552" s="40" t="s">
        <v>7635</v>
      </c>
      <c r="N2552" s="47"/>
      <c r="O2552" s="47"/>
      <c r="P2552" s="47"/>
      <c r="Q2552" s="40"/>
      <c r="R2552" s="40"/>
      <c r="S2552" s="48"/>
      <c r="T2552" s="48"/>
      <c r="U2552" s="31" t="str">
        <f t="shared" ca="1" si="422"/>
        <v>1165</v>
      </c>
      <c r="V2552" s="45" t="str">
        <f t="shared" si="417"/>
        <v>国際アジア文化成長？東北タイ子どもの遊び調査の5年間を振り返って</v>
      </c>
      <c r="W2552" s="51"/>
      <c r="X2552" s="88">
        <v>2542</v>
      </c>
      <c r="Y2552" s="65"/>
      <c r="Z2552" s="46"/>
    </row>
    <row r="2553" spans="1:26" ht="13.5" hidden="1" customHeight="1">
      <c r="A2553" s="29" t="str">
        <f t="shared" ca="1" si="418"/>
        <v>68</v>
      </c>
      <c r="B2553" s="32">
        <f t="shared" ca="1" si="419"/>
        <v>1993</v>
      </c>
      <c r="C2553" s="32">
        <f t="shared" ca="1" si="420"/>
        <v>6</v>
      </c>
      <c r="D2553" s="28">
        <v>3</v>
      </c>
      <c r="E2553" s="32">
        <f t="shared" ca="1" si="421"/>
        <v>1167</v>
      </c>
      <c r="F2553" s="40" t="s">
        <v>2478</v>
      </c>
      <c r="G2553" s="40" t="s">
        <v>2479</v>
      </c>
      <c r="H2553" s="43" t="s">
        <v>7175</v>
      </c>
      <c r="I2553" s="115" t="str">
        <f t="shared" ca="1" si="416"/>
        <v>.</v>
      </c>
      <c r="J2553" s="40" t="s">
        <v>7205</v>
      </c>
      <c r="K2553" s="40"/>
      <c r="L2553" s="43" t="s">
        <v>2008</v>
      </c>
      <c r="M2553" s="40"/>
      <c r="N2553" s="47"/>
      <c r="O2553" s="47"/>
      <c r="P2553" s="47"/>
      <c r="Q2553" s="40"/>
      <c r="R2553" s="40"/>
      <c r="S2553" s="48"/>
      <c r="T2553" s="48"/>
      <c r="U2553" s="31" t="str">
        <f t="shared" ca="1" si="422"/>
        <v>1165</v>
      </c>
      <c r="V2553" s="45" t="str">
        <f t="shared" si="417"/>
        <v>技能技の能、技の術</v>
      </c>
      <c r="W2553" s="51"/>
      <c r="X2553" s="88">
        <v>2543</v>
      </c>
      <c r="Y2553" s="65"/>
      <c r="Z2553" s="46"/>
    </row>
    <row r="2554" spans="1:26" ht="13.5" hidden="1" customHeight="1">
      <c r="A2554" s="29" t="str">
        <f t="shared" ca="1" si="418"/>
        <v>68</v>
      </c>
      <c r="B2554" s="32">
        <f t="shared" ca="1" si="419"/>
        <v>1993</v>
      </c>
      <c r="C2554" s="32">
        <f t="shared" ca="1" si="420"/>
        <v>6</v>
      </c>
      <c r="D2554" s="28">
        <v>5</v>
      </c>
      <c r="E2554" s="32">
        <f t="shared" ca="1" si="421"/>
        <v>1169</v>
      </c>
      <c r="F2554" s="28" t="str">
        <f>IF(RIGHT(L2554,1)=$W$24,"",M2554&amp;$W$25)&amp;J2554&amp;$W$22&amp;K2554&amp;IF(AND(LEN(N2554)&gt;0,LEN(N2554)&lt;4)," 第"&amp;N2554&amp;$W$21,N2554)&amp;$W$23&amp;O2554&amp;"/"&amp;P2554&amp;IF(RIGHT(L2554,1)=$W$24,"/"&amp;Q2554,"")&amp;"、"&amp;S2554&amp;"、"&amp;R2554&amp;IF(LEN(H2554)&gt;0,$W$27&amp;H2554,"")&amp;IF(RIGHT(L2554,1)=$W$24,"",$W$26)</f>
        <v>大会．西 第18回　1992/11/21、東亜大学大学院、下関市</v>
      </c>
      <c r="G2554" s="40" t="s">
        <v>183</v>
      </c>
      <c r="H2554" s="41" t="s">
        <v>2820</v>
      </c>
      <c r="I2554" s="115" t="str">
        <f t="shared" ca="1" si="416"/>
        <v>.</v>
      </c>
      <c r="J2554" s="40" t="s">
        <v>252</v>
      </c>
      <c r="K2554" s="40" t="s">
        <v>1769</v>
      </c>
      <c r="L2554" s="40" t="s">
        <v>6942</v>
      </c>
      <c r="M2554" s="40" t="s">
        <v>2742</v>
      </c>
      <c r="N2554" s="47">
        <v>18</v>
      </c>
      <c r="O2554" s="47">
        <v>1992</v>
      </c>
      <c r="P2554" s="47">
        <v>11</v>
      </c>
      <c r="Q2554" s="40" t="s">
        <v>2197</v>
      </c>
      <c r="R2554" s="40" t="s">
        <v>2481</v>
      </c>
      <c r="S2554" s="48" t="s">
        <v>2482</v>
      </c>
      <c r="T2554" s="48"/>
      <c r="U2554" s="31" t="str">
        <f t="shared" ca="1" si="422"/>
        <v>1165</v>
      </c>
      <c r="V2554" s="45" t="str">
        <f t="shared" si="417"/>
        <v>大会．西 第18回　1992/11/21、東亜大学大学院、下関市</v>
      </c>
      <c r="W2554" s="51"/>
      <c r="X2554" s="88">
        <v>2544</v>
      </c>
      <c r="Y2554" s="65"/>
      <c r="Z2554" s="46"/>
    </row>
    <row r="2555" spans="1:26" ht="13.5" hidden="1" customHeight="1">
      <c r="A2555" s="29" t="str">
        <f t="shared" ca="1" si="418"/>
        <v>68</v>
      </c>
      <c r="B2555" s="32">
        <f t="shared" ca="1" si="419"/>
        <v>1993</v>
      </c>
      <c r="C2555" s="32">
        <f t="shared" ca="1" si="420"/>
        <v>6</v>
      </c>
      <c r="D2555" s="28">
        <v>5</v>
      </c>
      <c r="E2555" s="32">
        <f t="shared" ca="1" si="421"/>
        <v>1169</v>
      </c>
      <c r="F2555" s="28" t="str">
        <f>M2555&amp;"（"&amp;J2555&amp;$W$19&amp;K2555&amp;IF(LEN(N2555)&gt;0," 第"&amp;N2555&amp;$W$21,"")&amp;" "&amp;O2555&amp;"/"&amp;P2555&amp;$W$20&amp;S2555&amp;IF(LEN(H2555)&gt;0,$W$19&amp;H2555,"")&amp;"）"</f>
        <v>抄録（大会/西 第18回 1992/11、東亜大学大学院）</v>
      </c>
      <c r="G2555" s="40" t="s">
        <v>2480</v>
      </c>
      <c r="H2555" s="43"/>
      <c r="I2555" s="115" t="str">
        <f t="shared" ca="1" si="416"/>
        <v>.</v>
      </c>
      <c r="J2555" s="40" t="s">
        <v>252</v>
      </c>
      <c r="K2555" s="40" t="s">
        <v>1769</v>
      </c>
      <c r="L2555" s="40" t="s">
        <v>6939</v>
      </c>
      <c r="M2555" s="40" t="s">
        <v>1486</v>
      </c>
      <c r="N2555" s="47">
        <v>18</v>
      </c>
      <c r="O2555" s="47">
        <v>1992</v>
      </c>
      <c r="P2555" s="47">
        <v>11</v>
      </c>
      <c r="Q2555" s="40" t="s">
        <v>2197</v>
      </c>
      <c r="R2555" s="40" t="s">
        <v>2481</v>
      </c>
      <c r="S2555" s="48" t="s">
        <v>2482</v>
      </c>
      <c r="T2555" s="48"/>
      <c r="U2555" s="31" t="str">
        <f t="shared" ca="1" si="422"/>
        <v>1165</v>
      </c>
      <c r="V2555" s="45" t="str">
        <f t="shared" si="417"/>
        <v>抄録（大会/西 第18回 1992/11、東亜大学大学院）</v>
      </c>
      <c r="W2555" s="51"/>
      <c r="X2555" s="88">
        <v>2545</v>
      </c>
      <c r="Y2555" s="65"/>
      <c r="Z2555" s="46"/>
    </row>
    <row r="2556" spans="1:26" s="13" customFormat="1" ht="13.5" hidden="1" customHeight="1">
      <c r="A2556" s="18">
        <v>68</v>
      </c>
      <c r="B2556" s="15">
        <v>1993</v>
      </c>
      <c r="C2556" s="15">
        <v>6</v>
      </c>
      <c r="D2556" s="18">
        <v>5</v>
      </c>
      <c r="E2556" s="15">
        <v>1169</v>
      </c>
      <c r="F2556" s="19" t="s">
        <v>4854</v>
      </c>
      <c r="G2556" s="16" t="s">
        <v>4855</v>
      </c>
      <c r="H2556" s="17" t="s">
        <v>7083</v>
      </c>
      <c r="I2556" s="115" t="str">
        <f t="shared" ca="1" si="416"/>
        <v>.</v>
      </c>
      <c r="J2556" s="16" t="s">
        <v>1487</v>
      </c>
      <c r="K2556" s="16" t="s">
        <v>1769</v>
      </c>
      <c r="L2556" s="16" t="s">
        <v>7079</v>
      </c>
      <c r="M2556" s="16" t="s">
        <v>1302</v>
      </c>
      <c r="N2556" s="15">
        <v>18</v>
      </c>
      <c r="O2556" s="15">
        <v>1992</v>
      </c>
      <c r="P2556" s="15">
        <v>11</v>
      </c>
      <c r="Q2556" s="18">
        <v>21</v>
      </c>
      <c r="R2556" s="18" t="s">
        <v>2481</v>
      </c>
      <c r="S2556" s="54" t="s">
        <v>2482</v>
      </c>
      <c r="T2556" s="54"/>
      <c r="U2556" s="69">
        <v>1165</v>
      </c>
      <c r="V2556" s="45" t="str">
        <f t="shared" si="417"/>
        <v>特別講演生物リズムの中枢機構</v>
      </c>
      <c r="W2556" s="70"/>
      <c r="X2556" s="88">
        <v>2546</v>
      </c>
      <c r="Y2556" s="66"/>
      <c r="Z2556" s="16"/>
    </row>
    <row r="2557" spans="1:26" s="13" customFormat="1" ht="13.5" hidden="1" customHeight="1">
      <c r="A2557" s="18">
        <v>68</v>
      </c>
      <c r="B2557" s="15">
        <v>1993</v>
      </c>
      <c r="C2557" s="15">
        <v>6</v>
      </c>
      <c r="D2557" s="18">
        <v>5</v>
      </c>
      <c r="E2557" s="15">
        <v>1169</v>
      </c>
      <c r="F2557" s="19" t="s">
        <v>4856</v>
      </c>
      <c r="G2557" s="16" t="s">
        <v>4857</v>
      </c>
      <c r="H2557" s="17" t="s">
        <v>7083</v>
      </c>
      <c r="I2557" s="115" t="str">
        <f t="shared" ca="1" si="416"/>
        <v>.</v>
      </c>
      <c r="J2557" s="16" t="s">
        <v>1487</v>
      </c>
      <c r="K2557" s="16" t="s">
        <v>1769</v>
      </c>
      <c r="L2557" s="16" t="s">
        <v>7079</v>
      </c>
      <c r="M2557" s="16" t="s">
        <v>1302</v>
      </c>
      <c r="N2557" s="15">
        <v>18</v>
      </c>
      <c r="O2557" s="15">
        <v>1992</v>
      </c>
      <c r="P2557" s="15">
        <v>11</v>
      </c>
      <c r="Q2557" s="18">
        <v>21</v>
      </c>
      <c r="R2557" s="18" t="s">
        <v>2481</v>
      </c>
      <c r="S2557" s="54" t="s">
        <v>2482</v>
      </c>
      <c r="T2557" s="54"/>
      <c r="U2557" s="69">
        <v>1165</v>
      </c>
      <c r="V2557" s="45" t="str">
        <f t="shared" si="417"/>
        <v>特別講演食品分野におけるバイオテクノロジー</v>
      </c>
      <c r="W2557" s="70"/>
      <c r="X2557" s="88">
        <v>2547</v>
      </c>
      <c r="Y2557" s="66"/>
      <c r="Z2557" s="16"/>
    </row>
    <row r="2558" spans="1:26" s="13" customFormat="1" ht="13.5" hidden="1" customHeight="1">
      <c r="A2558" s="18">
        <v>68</v>
      </c>
      <c r="B2558" s="15">
        <v>1993</v>
      </c>
      <c r="C2558" s="15">
        <v>6</v>
      </c>
      <c r="D2558" s="18">
        <v>5</v>
      </c>
      <c r="E2558" s="15">
        <v>1169</v>
      </c>
      <c r="F2558" s="19" t="s">
        <v>4858</v>
      </c>
      <c r="G2558" s="16" t="s">
        <v>4859</v>
      </c>
      <c r="H2558" s="17"/>
      <c r="I2558" s="115" t="str">
        <f t="shared" ca="1" si="416"/>
        <v>.</v>
      </c>
      <c r="J2558" s="16" t="s">
        <v>2856</v>
      </c>
      <c r="K2558" s="16" t="s">
        <v>1769</v>
      </c>
      <c r="L2558" s="16" t="s">
        <v>2857</v>
      </c>
      <c r="M2558" s="16" t="s">
        <v>183</v>
      </c>
      <c r="N2558" s="15">
        <v>18</v>
      </c>
      <c r="O2558" s="15">
        <v>1992</v>
      </c>
      <c r="P2558" s="15">
        <v>11</v>
      </c>
      <c r="Q2558" s="18">
        <v>21</v>
      </c>
      <c r="R2558" s="18" t="s">
        <v>2481</v>
      </c>
      <c r="S2558" s="54" t="s">
        <v>2482</v>
      </c>
      <c r="T2558" s="54"/>
      <c r="U2558" s="69">
        <v>1165</v>
      </c>
      <c r="V2558" s="45" t="str">
        <f t="shared" si="417"/>
        <v>脚筋温の低下と瞬発性筋パワー</v>
      </c>
      <c r="W2558" s="70"/>
      <c r="X2558" s="88">
        <v>2548</v>
      </c>
      <c r="Y2558" s="66"/>
      <c r="Z2558" s="16"/>
    </row>
    <row r="2559" spans="1:26" s="13" customFormat="1" ht="13.5" hidden="1" customHeight="1">
      <c r="A2559" s="18">
        <v>68</v>
      </c>
      <c r="B2559" s="15">
        <v>1993</v>
      </c>
      <c r="C2559" s="15">
        <v>6</v>
      </c>
      <c r="D2559" s="18">
        <v>5</v>
      </c>
      <c r="E2559" s="15">
        <v>1169</v>
      </c>
      <c r="F2559" s="19" t="s">
        <v>4860</v>
      </c>
      <c r="G2559" s="16" t="s">
        <v>4861</v>
      </c>
      <c r="H2559" s="17"/>
      <c r="I2559" s="115" t="str">
        <f t="shared" ca="1" si="416"/>
        <v>.</v>
      </c>
      <c r="J2559" s="16" t="s">
        <v>2856</v>
      </c>
      <c r="K2559" s="16" t="s">
        <v>1769</v>
      </c>
      <c r="L2559" s="16" t="s">
        <v>2857</v>
      </c>
      <c r="M2559" s="16" t="s">
        <v>183</v>
      </c>
      <c r="N2559" s="15">
        <v>18</v>
      </c>
      <c r="O2559" s="15">
        <v>1992</v>
      </c>
      <c r="P2559" s="15">
        <v>11</v>
      </c>
      <c r="Q2559" s="18">
        <v>21</v>
      </c>
      <c r="R2559" s="18" t="s">
        <v>2481</v>
      </c>
      <c r="S2559" s="54" t="s">
        <v>2482</v>
      </c>
      <c r="T2559" s="54"/>
      <c r="U2559" s="69">
        <v>1165</v>
      </c>
      <c r="V2559" s="45" t="str">
        <f t="shared" si="417"/>
        <v>走査電顕によるヒト神経組織形状像における規則性</v>
      </c>
      <c r="W2559" s="70"/>
      <c r="X2559" s="88">
        <v>2549</v>
      </c>
      <c r="Y2559" s="66"/>
      <c r="Z2559" s="16"/>
    </row>
    <row r="2560" spans="1:26" s="13" customFormat="1" ht="13.5" hidden="1" customHeight="1">
      <c r="A2560" s="18">
        <v>68</v>
      </c>
      <c r="B2560" s="15">
        <v>1993</v>
      </c>
      <c r="C2560" s="15">
        <v>6</v>
      </c>
      <c r="D2560" s="18">
        <v>6</v>
      </c>
      <c r="E2560" s="15">
        <v>1170</v>
      </c>
      <c r="F2560" s="19" t="s">
        <v>4862</v>
      </c>
      <c r="G2560" s="16" t="s">
        <v>4863</v>
      </c>
      <c r="H2560" s="17"/>
      <c r="I2560" s="115" t="str">
        <f t="shared" ca="1" si="416"/>
        <v>.</v>
      </c>
      <c r="J2560" s="16" t="s">
        <v>2856</v>
      </c>
      <c r="K2560" s="16" t="s">
        <v>1769</v>
      </c>
      <c r="L2560" s="16" t="s">
        <v>2857</v>
      </c>
      <c r="M2560" s="16" t="s">
        <v>183</v>
      </c>
      <c r="N2560" s="15">
        <v>18</v>
      </c>
      <c r="O2560" s="15">
        <v>1992</v>
      </c>
      <c r="P2560" s="15">
        <v>11</v>
      </c>
      <c r="Q2560" s="18">
        <v>21</v>
      </c>
      <c r="R2560" s="18" t="s">
        <v>2481</v>
      </c>
      <c r="S2560" s="54" t="s">
        <v>2482</v>
      </c>
      <c r="T2560" s="54"/>
      <c r="U2560" s="69">
        <v>1165</v>
      </c>
      <c r="V2560" s="45" t="str">
        <f t="shared" si="417"/>
        <v>Fmθと他の生体情報との関連性</v>
      </c>
      <c r="W2560" s="70"/>
      <c r="X2560" s="88">
        <v>2550</v>
      </c>
      <c r="Y2560" s="66"/>
      <c r="Z2560" s="16"/>
    </row>
    <row r="2561" spans="1:26" s="13" customFormat="1" ht="13.5" hidden="1" customHeight="1">
      <c r="A2561" s="18">
        <v>68</v>
      </c>
      <c r="B2561" s="15">
        <v>1993</v>
      </c>
      <c r="C2561" s="15">
        <v>6</v>
      </c>
      <c r="D2561" s="18">
        <v>6</v>
      </c>
      <c r="E2561" s="15">
        <v>1170</v>
      </c>
      <c r="F2561" s="19" t="s">
        <v>4864</v>
      </c>
      <c r="G2561" s="16" t="s">
        <v>4865</v>
      </c>
      <c r="H2561" s="17"/>
      <c r="I2561" s="115" t="str">
        <f t="shared" ca="1" si="416"/>
        <v>.</v>
      </c>
      <c r="J2561" s="16" t="s">
        <v>2856</v>
      </c>
      <c r="K2561" s="16" t="s">
        <v>1769</v>
      </c>
      <c r="L2561" s="16" t="s">
        <v>2857</v>
      </c>
      <c r="M2561" s="16" t="s">
        <v>183</v>
      </c>
      <c r="N2561" s="15">
        <v>18</v>
      </c>
      <c r="O2561" s="15">
        <v>1992</v>
      </c>
      <c r="P2561" s="15">
        <v>11</v>
      </c>
      <c r="Q2561" s="18">
        <v>21</v>
      </c>
      <c r="R2561" s="18" t="s">
        <v>2481</v>
      </c>
      <c r="S2561" s="54" t="s">
        <v>2482</v>
      </c>
      <c r="T2561" s="54"/>
      <c r="U2561" s="69">
        <v>1165</v>
      </c>
      <c r="V2561" s="45" t="str">
        <f t="shared" si="417"/>
        <v>森林作業従事者の作業に関する諸感情</v>
      </c>
      <c r="W2561" s="70"/>
      <c r="X2561" s="88">
        <v>2551</v>
      </c>
      <c r="Y2561" s="66"/>
      <c r="Z2561" s="16"/>
    </row>
    <row r="2562" spans="1:26" s="13" customFormat="1" ht="13.5" hidden="1" customHeight="1">
      <c r="A2562" s="18">
        <v>68</v>
      </c>
      <c r="B2562" s="15">
        <v>1993</v>
      </c>
      <c r="C2562" s="15">
        <v>6</v>
      </c>
      <c r="D2562" s="18">
        <v>7</v>
      </c>
      <c r="E2562" s="15">
        <v>1171</v>
      </c>
      <c r="F2562" s="19" t="s">
        <v>4866</v>
      </c>
      <c r="G2562" s="16" t="s">
        <v>4867</v>
      </c>
      <c r="H2562" s="17"/>
      <c r="I2562" s="115" t="str">
        <f t="shared" ca="1" si="416"/>
        <v>.</v>
      </c>
      <c r="J2562" s="16" t="s">
        <v>2856</v>
      </c>
      <c r="K2562" s="16" t="s">
        <v>1769</v>
      </c>
      <c r="L2562" s="16" t="s">
        <v>2857</v>
      </c>
      <c r="M2562" s="16" t="s">
        <v>183</v>
      </c>
      <c r="N2562" s="15">
        <v>18</v>
      </c>
      <c r="O2562" s="15">
        <v>1992</v>
      </c>
      <c r="P2562" s="15">
        <v>11</v>
      </c>
      <c r="Q2562" s="18">
        <v>21</v>
      </c>
      <c r="R2562" s="18" t="s">
        <v>2481</v>
      </c>
      <c r="S2562" s="54" t="s">
        <v>2482</v>
      </c>
      <c r="T2562" s="54"/>
      <c r="U2562" s="69">
        <v>1165</v>
      </c>
      <c r="V2562" s="45" t="str">
        <f t="shared" si="417"/>
        <v>繰り返し計算作業の一連続作業と休憩時間のあり方</v>
      </c>
      <c r="W2562" s="70"/>
      <c r="X2562" s="88">
        <v>2552</v>
      </c>
      <c r="Y2562" s="66"/>
      <c r="Z2562" s="16"/>
    </row>
    <row r="2563" spans="1:26" s="13" customFormat="1" ht="13.5" hidden="1" customHeight="1">
      <c r="A2563" s="18">
        <v>68</v>
      </c>
      <c r="B2563" s="15">
        <v>1993</v>
      </c>
      <c r="C2563" s="15">
        <v>6</v>
      </c>
      <c r="D2563" s="18">
        <v>7</v>
      </c>
      <c r="E2563" s="15">
        <v>1171</v>
      </c>
      <c r="F2563" s="19" t="s">
        <v>4868</v>
      </c>
      <c r="G2563" s="16" t="s">
        <v>4869</v>
      </c>
      <c r="H2563" s="17"/>
      <c r="I2563" s="115" t="str">
        <f t="shared" ca="1" si="416"/>
        <v>.</v>
      </c>
      <c r="J2563" s="16" t="s">
        <v>2856</v>
      </c>
      <c r="K2563" s="16" t="s">
        <v>1769</v>
      </c>
      <c r="L2563" s="16" t="s">
        <v>2857</v>
      </c>
      <c r="M2563" s="16" t="s">
        <v>183</v>
      </c>
      <c r="N2563" s="15">
        <v>18</v>
      </c>
      <c r="O2563" s="15">
        <v>1992</v>
      </c>
      <c r="P2563" s="15">
        <v>11</v>
      </c>
      <c r="Q2563" s="18">
        <v>21</v>
      </c>
      <c r="R2563" s="18" t="s">
        <v>2481</v>
      </c>
      <c r="S2563" s="54" t="s">
        <v>2482</v>
      </c>
      <c r="T2563" s="54"/>
      <c r="U2563" s="69">
        <v>1165</v>
      </c>
      <c r="V2563" s="45" t="str">
        <f t="shared" si="417"/>
        <v>メンタルワークロードの主観的評価法</v>
      </c>
      <c r="W2563" s="70"/>
      <c r="X2563" s="88">
        <v>2553</v>
      </c>
      <c r="Y2563" s="66"/>
      <c r="Z2563" s="16"/>
    </row>
    <row r="2564" spans="1:26" s="13" customFormat="1" ht="13.5" hidden="1" customHeight="1">
      <c r="A2564" s="18">
        <v>68</v>
      </c>
      <c r="B2564" s="15">
        <v>1993</v>
      </c>
      <c r="C2564" s="15">
        <v>6</v>
      </c>
      <c r="D2564" s="18">
        <v>8</v>
      </c>
      <c r="E2564" s="15">
        <v>1172</v>
      </c>
      <c r="F2564" s="19" t="s">
        <v>4870</v>
      </c>
      <c r="G2564" s="16" t="s">
        <v>4871</v>
      </c>
      <c r="H2564" s="17"/>
      <c r="I2564" s="115" t="str">
        <f t="shared" ca="1" si="416"/>
        <v>.</v>
      </c>
      <c r="J2564" s="16" t="s">
        <v>2856</v>
      </c>
      <c r="K2564" s="16" t="s">
        <v>1769</v>
      </c>
      <c r="L2564" s="16" t="s">
        <v>2857</v>
      </c>
      <c r="M2564" s="16" t="s">
        <v>183</v>
      </c>
      <c r="N2564" s="15">
        <v>18</v>
      </c>
      <c r="O2564" s="15">
        <v>1992</v>
      </c>
      <c r="P2564" s="15">
        <v>11</v>
      </c>
      <c r="Q2564" s="18">
        <v>21</v>
      </c>
      <c r="R2564" s="18" t="s">
        <v>2481</v>
      </c>
      <c r="S2564" s="54" t="s">
        <v>2482</v>
      </c>
      <c r="T2564" s="54"/>
      <c r="U2564" s="69">
        <v>1165</v>
      </c>
      <c r="V2564" s="45" t="str">
        <f t="shared" si="417"/>
        <v>機械文明の中の手の働き</v>
      </c>
      <c r="W2564" s="70"/>
      <c r="X2564" s="88">
        <v>2554</v>
      </c>
      <c r="Y2564" s="66"/>
      <c r="Z2564" s="16"/>
    </row>
    <row r="2565" spans="1:26" s="13" customFormat="1" ht="13.5" hidden="1" customHeight="1">
      <c r="A2565" s="18">
        <v>68</v>
      </c>
      <c r="B2565" s="15">
        <v>1993</v>
      </c>
      <c r="C2565" s="15">
        <v>6</v>
      </c>
      <c r="D2565" s="18">
        <v>8</v>
      </c>
      <c r="E2565" s="15">
        <v>1172</v>
      </c>
      <c r="F2565" s="19" t="s">
        <v>4873</v>
      </c>
      <c r="G2565" s="16" t="s">
        <v>4874</v>
      </c>
      <c r="H2565" s="17"/>
      <c r="I2565" s="115" t="str">
        <f t="shared" ca="1" si="416"/>
        <v>.</v>
      </c>
      <c r="J2565" s="16" t="s">
        <v>2856</v>
      </c>
      <c r="K2565" s="16" t="s">
        <v>1769</v>
      </c>
      <c r="L2565" s="16" t="s">
        <v>2857</v>
      </c>
      <c r="M2565" s="16" t="s">
        <v>183</v>
      </c>
      <c r="N2565" s="15">
        <v>18</v>
      </c>
      <c r="O2565" s="15">
        <v>1992</v>
      </c>
      <c r="P2565" s="15">
        <v>11</v>
      </c>
      <c r="Q2565" s="18">
        <v>21</v>
      </c>
      <c r="R2565" s="18" t="s">
        <v>2481</v>
      </c>
      <c r="S2565" s="54" t="s">
        <v>2482</v>
      </c>
      <c r="T2565" s="54"/>
      <c r="U2565" s="69">
        <v>1165</v>
      </c>
      <c r="V2565" s="45" t="str">
        <f t="shared" si="417"/>
        <v>スライド・シフトにおける体温・活動数の適応</v>
      </c>
      <c r="W2565" s="70"/>
      <c r="X2565" s="88">
        <v>2555</v>
      </c>
      <c r="Y2565" s="66"/>
      <c r="Z2565" s="16"/>
    </row>
    <row r="2566" spans="1:26" s="13" customFormat="1" ht="13.5" hidden="1" customHeight="1">
      <c r="A2566" s="18">
        <v>68</v>
      </c>
      <c r="B2566" s="15">
        <v>1993</v>
      </c>
      <c r="C2566" s="15">
        <v>6</v>
      </c>
      <c r="D2566" s="18">
        <v>8</v>
      </c>
      <c r="E2566" s="15">
        <v>1172</v>
      </c>
      <c r="F2566" s="19" t="s">
        <v>4875</v>
      </c>
      <c r="G2566" s="16" t="s">
        <v>4876</v>
      </c>
      <c r="H2566" s="17"/>
      <c r="I2566" s="115" t="str">
        <f t="shared" ca="1" si="416"/>
        <v>.</v>
      </c>
      <c r="J2566" s="16" t="s">
        <v>2856</v>
      </c>
      <c r="K2566" s="16" t="s">
        <v>1769</v>
      </c>
      <c r="L2566" s="16" t="s">
        <v>2857</v>
      </c>
      <c r="M2566" s="16" t="s">
        <v>183</v>
      </c>
      <c r="N2566" s="15">
        <v>18</v>
      </c>
      <c r="O2566" s="15">
        <v>1992</v>
      </c>
      <c r="P2566" s="15">
        <v>11</v>
      </c>
      <c r="Q2566" s="18">
        <v>21</v>
      </c>
      <c r="R2566" s="18" t="s">
        <v>2481</v>
      </c>
      <c r="S2566" s="54" t="s">
        <v>2482</v>
      </c>
      <c r="T2566" s="54"/>
      <c r="U2566" s="69">
        <v>1165</v>
      </c>
      <c r="V2566" s="45" t="str">
        <f t="shared" si="417"/>
        <v>携帯用計測システムを用いた交替勤務者の概日リズム</v>
      </c>
      <c r="W2566" s="70"/>
      <c r="X2566" s="88">
        <v>2556</v>
      </c>
      <c r="Y2566" s="66"/>
      <c r="Z2566" s="16"/>
    </row>
    <row r="2567" spans="1:26" s="13" customFormat="1" ht="13.5" hidden="1" customHeight="1">
      <c r="A2567" s="18">
        <v>68</v>
      </c>
      <c r="B2567" s="15">
        <v>1993</v>
      </c>
      <c r="C2567" s="15">
        <v>6</v>
      </c>
      <c r="D2567" s="18">
        <v>9</v>
      </c>
      <c r="E2567" s="15">
        <v>1173</v>
      </c>
      <c r="F2567" s="19" t="s">
        <v>4877</v>
      </c>
      <c r="G2567" s="16" t="s">
        <v>4878</v>
      </c>
      <c r="H2567" s="17"/>
      <c r="I2567" s="115" t="str">
        <f t="shared" ca="1" si="416"/>
        <v>.</v>
      </c>
      <c r="J2567" s="16" t="s">
        <v>2856</v>
      </c>
      <c r="K2567" s="16" t="s">
        <v>1769</v>
      </c>
      <c r="L2567" s="16" t="s">
        <v>2857</v>
      </c>
      <c r="M2567" s="16" t="s">
        <v>183</v>
      </c>
      <c r="N2567" s="15">
        <v>18</v>
      </c>
      <c r="O2567" s="15">
        <v>1992</v>
      </c>
      <c r="P2567" s="15">
        <v>11</v>
      </c>
      <c r="Q2567" s="18">
        <v>21</v>
      </c>
      <c r="R2567" s="18" t="s">
        <v>2481</v>
      </c>
      <c r="S2567" s="54" t="s">
        <v>2482</v>
      </c>
      <c r="T2567" s="54"/>
      <c r="U2567" s="69">
        <v>1165</v>
      </c>
      <c r="V2567" s="45" t="str">
        <f t="shared" si="417"/>
        <v>パターン認識におけるカオス基底波の強度について</v>
      </c>
      <c r="W2567" s="70"/>
      <c r="X2567" s="88">
        <v>2557</v>
      </c>
      <c r="Y2567" s="66"/>
      <c r="Z2567" s="16"/>
    </row>
    <row r="2568" spans="1:26" s="13" customFormat="1" ht="13.5" hidden="1" customHeight="1">
      <c r="A2568" s="18">
        <v>68</v>
      </c>
      <c r="B2568" s="15">
        <v>1993</v>
      </c>
      <c r="C2568" s="15">
        <v>6</v>
      </c>
      <c r="D2568" s="18">
        <v>9</v>
      </c>
      <c r="E2568" s="15">
        <v>1173</v>
      </c>
      <c r="F2568" s="19" t="s">
        <v>4879</v>
      </c>
      <c r="G2568" s="16" t="s">
        <v>4880</v>
      </c>
      <c r="H2568" s="17"/>
      <c r="I2568" s="115" t="str">
        <f t="shared" ca="1" si="416"/>
        <v>.</v>
      </c>
      <c r="J2568" s="16" t="s">
        <v>2856</v>
      </c>
      <c r="K2568" s="16" t="s">
        <v>1769</v>
      </c>
      <c r="L2568" s="16" t="s">
        <v>2857</v>
      </c>
      <c r="M2568" s="16" t="s">
        <v>183</v>
      </c>
      <c r="N2568" s="15">
        <v>18</v>
      </c>
      <c r="O2568" s="15">
        <v>1992</v>
      </c>
      <c r="P2568" s="15">
        <v>11</v>
      </c>
      <c r="Q2568" s="18">
        <v>21</v>
      </c>
      <c r="R2568" s="18" t="s">
        <v>2481</v>
      </c>
      <c r="S2568" s="54" t="s">
        <v>2482</v>
      </c>
      <c r="T2568" s="54"/>
      <c r="U2568" s="69">
        <v>1165</v>
      </c>
      <c r="V2568" s="45" t="str">
        <f t="shared" si="417"/>
        <v>飲料水の危機－今・飲み水が危ない－</v>
      </c>
      <c r="W2568" s="70"/>
      <c r="X2568" s="88">
        <v>2558</v>
      </c>
      <c r="Y2568" s="66"/>
      <c r="Z2568" s="16"/>
    </row>
    <row r="2569" spans="1:26" ht="13.5" hidden="1" customHeight="1">
      <c r="A2569" s="29">
        <f ca="1">IF(LEN($J2569)&gt;0,IF($J2569="●",K2569,OFFSET(A2569,IF(LEN(OFFSET(A2569,-1,0))&gt;=1,-1,-2),0)),"")</f>
        <v>68</v>
      </c>
      <c r="B2569" s="32">
        <f ca="1">IF(LEN($J2569)&gt;0,IF($J2569="●",N2569,OFFSET(B2569,IF(LEN(OFFSET(B2569,-1,0))&gt;=1,-1,-2),0)),"")</f>
        <v>1993</v>
      </c>
      <c r="C2569" s="32">
        <f ca="1">IF(LEN($J2569)&gt;0,IF($J2569="●",O2569,OFFSET(C2569,IF(LEN(OFFSET(C2569,-1,0))&gt;=1,-1,-2),0)),"")</f>
        <v>6</v>
      </c>
      <c r="D2569" s="28">
        <v>10</v>
      </c>
      <c r="E2569" s="32">
        <f ca="1">IF(LEN($J2569)&gt;0,IF($J2569="●",U2569,IF(LEN(D2569)&gt;0,U2569+D2569-1,"")),"")</f>
        <v>1174</v>
      </c>
      <c r="F2569" s="28" t="str">
        <f>IF(RIGHT(L2569,1)=$W$24,"",M2569&amp;$W$25)&amp;J2569&amp;$W$22&amp;K2569&amp;IF(AND(LEN(N2569)&gt;0,LEN(N2569)&lt;4)," 第"&amp;N2569&amp;$W$21,N2569)&amp;$W$23&amp;O2569&amp;"/"&amp;P2569&amp;IF(RIGHT(L2569,1)=$W$24,"/"&amp;Q2569,"")&amp;"、"&amp;S2569&amp;"、"&amp;R2569&amp;IF(LEN(H2569)&gt;0,$W$27&amp;H2569,"")&amp;IF(RIGHT(L2569,1)=$W$24,"",$W$26)</f>
        <v>大会．東 第21回　1992/12/12、筑波大、東京都</v>
      </c>
      <c r="G2569" s="40" t="s">
        <v>183</v>
      </c>
      <c r="H2569" s="41" t="s">
        <v>2820</v>
      </c>
      <c r="I2569" s="115" t="str">
        <f t="shared" ca="1" si="416"/>
        <v>.</v>
      </c>
      <c r="J2569" s="40" t="s">
        <v>252</v>
      </c>
      <c r="K2569" s="40" t="s">
        <v>1185</v>
      </c>
      <c r="L2569" s="40" t="s">
        <v>6942</v>
      </c>
      <c r="M2569" s="40" t="s">
        <v>2742</v>
      </c>
      <c r="N2569" s="47">
        <v>21</v>
      </c>
      <c r="O2569" s="47">
        <v>1992</v>
      </c>
      <c r="P2569" s="47">
        <v>12</v>
      </c>
      <c r="Q2569" s="40" t="s">
        <v>1330</v>
      </c>
      <c r="R2569" s="40" t="s">
        <v>2317</v>
      </c>
      <c r="S2569" s="48" t="s">
        <v>2484</v>
      </c>
      <c r="T2569" s="48"/>
      <c r="U2569" s="31">
        <f ca="1">IF(LEN($J2569)&gt;0,IF($J2569="●",Q2569,OFFSET(U2569,IF(LEN(OFFSET(U2569,-1,0))&gt;=1,-1,-2),0)),"")</f>
        <v>1165</v>
      </c>
      <c r="V2569" s="45" t="str">
        <f t="shared" si="417"/>
        <v>大会．東 第21回　1992/12/12、筑波大、東京都</v>
      </c>
      <c r="W2569" s="51"/>
      <c r="X2569" s="88">
        <v>2559</v>
      </c>
      <c r="Y2569" s="65"/>
      <c r="Z2569" s="46"/>
    </row>
    <row r="2570" spans="1:26" ht="13.5" hidden="1" customHeight="1">
      <c r="A2570" s="29">
        <f ca="1">IF(LEN($J2570)&gt;0,IF($J2570="●",K2570,OFFSET(A2570,IF(LEN(OFFSET(A2570,-1,0))&gt;=1,-1,-2),0)),"")</f>
        <v>68</v>
      </c>
      <c r="B2570" s="32">
        <f ca="1">IF(LEN($J2570)&gt;0,IF($J2570="●",N2570,OFFSET(B2570,IF(LEN(OFFSET(B2570,-1,0))&gt;=1,-1,-2),0)),"")</f>
        <v>1993</v>
      </c>
      <c r="C2570" s="32">
        <f ca="1">IF(LEN($J2570)&gt;0,IF($J2570="●",O2570,OFFSET(C2570,IF(LEN(OFFSET(C2570,-1,0))&gt;=1,-1,-2),0)),"")</f>
        <v>6</v>
      </c>
      <c r="D2570" s="28">
        <v>10</v>
      </c>
      <c r="E2570" s="32">
        <f ca="1">IF(LEN($J2570)&gt;0,IF($J2570="●",U2570,IF(LEN(D2570)&gt;0,U2570+D2570-1,"")),"")</f>
        <v>1174</v>
      </c>
      <c r="F2570" s="28" t="str">
        <f>M2570&amp;"（"&amp;J2570&amp;$W$19&amp;K2570&amp;IF(LEN(N2570)&gt;0," 第"&amp;N2570&amp;$W$21,"")&amp;" "&amp;O2570&amp;"/"&amp;P2570&amp;$W$20&amp;S2570&amp;IF(LEN(H2570)&gt;0,$W$19&amp;H2570,"")&amp;"）"</f>
        <v>抄録（大会/東 第21回 1992/12、筑波大）</v>
      </c>
      <c r="G2570" s="40" t="s">
        <v>2483</v>
      </c>
      <c r="H2570" s="43"/>
      <c r="I2570" s="115" t="str">
        <f t="shared" ca="1" si="416"/>
        <v>.</v>
      </c>
      <c r="J2570" s="40" t="s">
        <v>252</v>
      </c>
      <c r="K2570" s="40" t="s">
        <v>1185</v>
      </c>
      <c r="L2570" s="40" t="s">
        <v>6939</v>
      </c>
      <c r="M2570" s="40" t="s">
        <v>1486</v>
      </c>
      <c r="N2570" s="47">
        <v>21</v>
      </c>
      <c r="O2570" s="47">
        <v>1992</v>
      </c>
      <c r="P2570" s="47">
        <v>12</v>
      </c>
      <c r="Q2570" s="40" t="s">
        <v>1330</v>
      </c>
      <c r="R2570" s="40" t="s">
        <v>2317</v>
      </c>
      <c r="S2570" s="48" t="s">
        <v>2484</v>
      </c>
      <c r="T2570" s="48"/>
      <c r="U2570" s="31">
        <f ca="1">IF(LEN($J2570)&gt;0,IF($J2570="●",Q2570,OFFSET(U2570,IF(LEN(OFFSET(U2570,-1,0))&gt;=1,-1,-2),0)),"")</f>
        <v>1165</v>
      </c>
      <c r="V2570" s="45" t="str">
        <f t="shared" si="417"/>
        <v>抄録（大会/東 第21回 1992/12、筑波大）</v>
      </c>
      <c r="W2570" s="51"/>
      <c r="X2570" s="88">
        <v>2560</v>
      </c>
      <c r="Y2570" s="65"/>
      <c r="Z2570" s="46"/>
    </row>
    <row r="2571" spans="1:26" s="13" customFormat="1" ht="13.5" hidden="1" customHeight="1">
      <c r="A2571" s="18">
        <v>68</v>
      </c>
      <c r="B2571" s="15">
        <v>1993</v>
      </c>
      <c r="C2571" s="15">
        <v>6</v>
      </c>
      <c r="D2571" s="18">
        <v>10</v>
      </c>
      <c r="E2571" s="15">
        <v>1174</v>
      </c>
      <c r="F2571" s="19" t="s">
        <v>4833</v>
      </c>
      <c r="G2571" s="16" t="s">
        <v>4834</v>
      </c>
      <c r="H2571" s="17"/>
      <c r="I2571" s="115" t="str">
        <f t="shared" ca="1" si="416"/>
        <v>.</v>
      </c>
      <c r="J2571" s="16" t="s">
        <v>2856</v>
      </c>
      <c r="K2571" s="16" t="s">
        <v>1185</v>
      </c>
      <c r="L2571" s="16" t="s">
        <v>2857</v>
      </c>
      <c r="M2571" s="16" t="s">
        <v>183</v>
      </c>
      <c r="N2571" s="15">
        <v>21</v>
      </c>
      <c r="O2571" s="15">
        <v>1992</v>
      </c>
      <c r="P2571" s="15">
        <v>12</v>
      </c>
      <c r="Q2571" s="18">
        <v>12</v>
      </c>
      <c r="R2571" s="18" t="s">
        <v>804</v>
      </c>
      <c r="S2571" s="54" t="s">
        <v>2484</v>
      </c>
      <c r="T2571" s="54"/>
      <c r="U2571" s="69">
        <v>1165</v>
      </c>
      <c r="V2571" s="45" t="str">
        <f t="shared" ref="V2571:V2632" si="424">$H2571&amp;$F2571</f>
        <v>Discrimination of length and height with a long cane</v>
      </c>
      <c r="W2571" s="70"/>
      <c r="X2571" s="88">
        <v>2561</v>
      </c>
      <c r="Y2571" s="66"/>
      <c r="Z2571" s="16"/>
    </row>
    <row r="2572" spans="1:26" s="13" customFormat="1" ht="13.5" hidden="1" customHeight="1">
      <c r="A2572" s="18">
        <v>68</v>
      </c>
      <c r="B2572" s="15">
        <v>1993</v>
      </c>
      <c r="C2572" s="15">
        <v>6</v>
      </c>
      <c r="D2572" s="18">
        <v>11</v>
      </c>
      <c r="E2572" s="15">
        <v>1175</v>
      </c>
      <c r="F2572" s="19" t="s">
        <v>4835</v>
      </c>
      <c r="G2572" s="16" t="s">
        <v>4836</v>
      </c>
      <c r="H2572" s="17"/>
      <c r="I2572" s="115" t="str">
        <f t="shared" ref="I2572:I2635" ca="1" si="425">IF(OR($S$1,IF($N$2,OFFSET($O$2,0,ISERROR(FIND($F$2,OFFSET($G2572,0,$T$2)))+$S$2),0)+IF($N$3,OFFSET($O$3,0,ISERROR(FIND($F$3,OFFSET($G2572,0,$T$3)))+$S$3),0)+IF($N$4,OFFSET($O$4,0,ISERROR(FIND($F$4,OFFSET($G2572,0,$T$4)))+$S$4),0)+IF($N$5,OFFSET($O$5,0,ISERROR(FIND($F$5,OFFSET($G2572,0,$T$5)))+$S$5),0)+IF($N$6,OFFSET($O$6,0,ISERROR(FIND($F$6,OFFSET($G2572,0,$T$6)))+$S$6),0)+IF($N$7,OFFSET($O$7,0,ISERROR(FIND($F$7,OFFSET($G2572,0,$T$7)))+$S$7),0)+IF($N$8,OFFSET($O$8,0,ISERROR(FIND($F$8,OFFSET($G2572,0,$T$8)))+$S$8),0)&gt;$Y$1),$W$28,$W$29)</f>
        <v>.</v>
      </c>
      <c r="J2572" s="16" t="s">
        <v>2856</v>
      </c>
      <c r="K2572" s="16" t="s">
        <v>1185</v>
      </c>
      <c r="L2572" s="16" t="s">
        <v>2857</v>
      </c>
      <c r="M2572" s="16" t="s">
        <v>183</v>
      </c>
      <c r="N2572" s="15">
        <v>21</v>
      </c>
      <c r="O2572" s="15">
        <v>1992</v>
      </c>
      <c r="P2572" s="15">
        <v>12</v>
      </c>
      <c r="Q2572" s="18">
        <v>12</v>
      </c>
      <c r="R2572" s="18" t="s">
        <v>804</v>
      </c>
      <c r="S2572" s="54" t="s">
        <v>2484</v>
      </c>
      <c r="T2572" s="54"/>
      <c r="U2572" s="69">
        <v>1165</v>
      </c>
      <c r="V2572" s="45" t="str">
        <f t="shared" si="424"/>
        <v>障害者と共におこなう帆船活動</v>
      </c>
      <c r="W2572" s="70"/>
      <c r="X2572" s="88">
        <v>2562</v>
      </c>
      <c r="Y2572" s="66"/>
      <c r="Z2572" s="16"/>
    </row>
    <row r="2573" spans="1:26" s="13" customFormat="1" ht="13.5" hidden="1" customHeight="1">
      <c r="A2573" s="18">
        <v>68</v>
      </c>
      <c r="B2573" s="15">
        <v>1993</v>
      </c>
      <c r="C2573" s="15">
        <v>6</v>
      </c>
      <c r="D2573" s="18">
        <v>11</v>
      </c>
      <c r="E2573" s="15">
        <v>1175</v>
      </c>
      <c r="F2573" s="19" t="s">
        <v>4837</v>
      </c>
      <c r="G2573" s="16" t="s">
        <v>4838</v>
      </c>
      <c r="H2573" s="17"/>
      <c r="I2573" s="115" t="str">
        <f t="shared" ca="1" si="425"/>
        <v>.</v>
      </c>
      <c r="J2573" s="16" t="s">
        <v>2856</v>
      </c>
      <c r="K2573" s="16" t="s">
        <v>1185</v>
      </c>
      <c r="L2573" s="16" t="s">
        <v>2857</v>
      </c>
      <c r="M2573" s="16" t="s">
        <v>183</v>
      </c>
      <c r="N2573" s="15">
        <v>21</v>
      </c>
      <c r="O2573" s="15">
        <v>1992</v>
      </c>
      <c r="P2573" s="15">
        <v>12</v>
      </c>
      <c r="Q2573" s="18">
        <v>12</v>
      </c>
      <c r="R2573" s="18" t="s">
        <v>804</v>
      </c>
      <c r="S2573" s="54" t="s">
        <v>2484</v>
      </c>
      <c r="T2573" s="54"/>
      <c r="U2573" s="69">
        <v>1165</v>
      </c>
      <c r="V2573" s="45" t="str">
        <f t="shared" si="424"/>
        <v>精神薄弱者施設職員の健康に関する調査</v>
      </c>
      <c r="W2573" s="70"/>
      <c r="X2573" s="88">
        <v>2563</v>
      </c>
      <c r="Y2573" s="66"/>
      <c r="Z2573" s="16"/>
    </row>
    <row r="2574" spans="1:26" s="13" customFormat="1" ht="13.5" hidden="1" customHeight="1">
      <c r="A2574" s="18">
        <v>68</v>
      </c>
      <c r="B2574" s="15">
        <v>1993</v>
      </c>
      <c r="C2574" s="15">
        <v>6</v>
      </c>
      <c r="D2574" s="18">
        <v>11</v>
      </c>
      <c r="E2574" s="15">
        <v>1175</v>
      </c>
      <c r="F2574" s="19" t="s">
        <v>4839</v>
      </c>
      <c r="G2574" s="16" t="s">
        <v>4840</v>
      </c>
      <c r="H2574" s="17"/>
      <c r="I2574" s="115" t="str">
        <f t="shared" ca="1" si="425"/>
        <v>.</v>
      </c>
      <c r="J2574" s="16" t="s">
        <v>2856</v>
      </c>
      <c r="K2574" s="16" t="s">
        <v>1185</v>
      </c>
      <c r="L2574" s="16" t="s">
        <v>2857</v>
      </c>
      <c r="M2574" s="16" t="s">
        <v>183</v>
      </c>
      <c r="N2574" s="15">
        <v>21</v>
      </c>
      <c r="O2574" s="15">
        <v>1992</v>
      </c>
      <c r="P2574" s="15">
        <v>12</v>
      </c>
      <c r="Q2574" s="18">
        <v>12</v>
      </c>
      <c r="R2574" s="18" t="s">
        <v>804</v>
      </c>
      <c r="S2574" s="54" t="s">
        <v>2484</v>
      </c>
      <c r="T2574" s="54"/>
      <c r="U2574" s="69">
        <v>1165</v>
      </c>
      <c r="V2574" s="45" t="str">
        <f t="shared" si="424"/>
        <v>群馬県における学校5日制と周囲環境の問題</v>
      </c>
      <c r="W2574" s="70"/>
      <c r="X2574" s="88">
        <v>2564</v>
      </c>
      <c r="Y2574" s="66"/>
      <c r="Z2574" s="16"/>
    </row>
    <row r="2575" spans="1:26" s="13" customFormat="1" ht="13.5" hidden="1" customHeight="1">
      <c r="A2575" s="18">
        <v>68</v>
      </c>
      <c r="B2575" s="15">
        <v>1993</v>
      </c>
      <c r="C2575" s="15">
        <v>6</v>
      </c>
      <c r="D2575" s="18">
        <v>12</v>
      </c>
      <c r="E2575" s="15">
        <v>1176</v>
      </c>
      <c r="F2575" s="19" t="s">
        <v>4841</v>
      </c>
      <c r="G2575" s="16" t="s">
        <v>4738</v>
      </c>
      <c r="H2575" s="17"/>
      <c r="I2575" s="115" t="str">
        <f t="shared" ca="1" si="425"/>
        <v>.</v>
      </c>
      <c r="J2575" s="16" t="s">
        <v>2856</v>
      </c>
      <c r="K2575" s="16" t="s">
        <v>1185</v>
      </c>
      <c r="L2575" s="16" t="s">
        <v>2857</v>
      </c>
      <c r="M2575" s="16" t="s">
        <v>183</v>
      </c>
      <c r="N2575" s="15">
        <v>21</v>
      </c>
      <c r="O2575" s="15">
        <v>1992</v>
      </c>
      <c r="P2575" s="15">
        <v>12</v>
      </c>
      <c r="Q2575" s="18">
        <v>12</v>
      </c>
      <c r="R2575" s="18" t="s">
        <v>804</v>
      </c>
      <c r="S2575" s="54" t="s">
        <v>2484</v>
      </c>
      <c r="T2575" s="54"/>
      <c r="U2575" s="69">
        <v>1165</v>
      </c>
      <c r="V2575" s="45" t="str">
        <f t="shared" si="424"/>
        <v>東北タイに見られる子どもの生活と姿勢</v>
      </c>
      <c r="W2575" s="70"/>
      <c r="X2575" s="88">
        <v>2565</v>
      </c>
      <c r="Y2575" s="66"/>
      <c r="Z2575" s="16"/>
    </row>
    <row r="2576" spans="1:26" s="13" customFormat="1" ht="13.5" hidden="1" customHeight="1">
      <c r="A2576" s="18">
        <v>68</v>
      </c>
      <c r="B2576" s="15">
        <v>1993</v>
      </c>
      <c r="C2576" s="15">
        <v>6</v>
      </c>
      <c r="D2576" s="18">
        <v>12</v>
      </c>
      <c r="E2576" s="15">
        <v>1176</v>
      </c>
      <c r="F2576" s="19" t="s">
        <v>4842</v>
      </c>
      <c r="G2576" s="16" t="s">
        <v>4843</v>
      </c>
      <c r="H2576" s="17"/>
      <c r="I2576" s="115" t="str">
        <f t="shared" ca="1" si="425"/>
        <v>.</v>
      </c>
      <c r="J2576" s="16" t="s">
        <v>2856</v>
      </c>
      <c r="K2576" s="16" t="s">
        <v>1185</v>
      </c>
      <c r="L2576" s="16" t="s">
        <v>2857</v>
      </c>
      <c r="M2576" s="16" t="s">
        <v>183</v>
      </c>
      <c r="N2576" s="15">
        <v>21</v>
      </c>
      <c r="O2576" s="15">
        <v>1992</v>
      </c>
      <c r="P2576" s="15">
        <v>12</v>
      </c>
      <c r="Q2576" s="18">
        <v>12</v>
      </c>
      <c r="R2576" s="18" t="s">
        <v>804</v>
      </c>
      <c r="S2576" s="54" t="s">
        <v>2484</v>
      </c>
      <c r="T2576" s="54"/>
      <c r="U2576" s="69">
        <v>1165</v>
      </c>
      <c r="V2576" s="45" t="str">
        <f t="shared" si="424"/>
        <v>家事作業の姿勢と生理機能</v>
      </c>
      <c r="W2576" s="70"/>
      <c r="X2576" s="88">
        <v>2566</v>
      </c>
      <c r="Y2576" s="66"/>
      <c r="Z2576" s="16"/>
    </row>
    <row r="2577" spans="1:26" s="13" customFormat="1" ht="13.5" hidden="1" customHeight="1">
      <c r="A2577" s="18">
        <v>68</v>
      </c>
      <c r="B2577" s="15">
        <v>1993</v>
      </c>
      <c r="C2577" s="15">
        <v>6</v>
      </c>
      <c r="D2577" s="18">
        <v>12</v>
      </c>
      <c r="E2577" s="15">
        <v>1176</v>
      </c>
      <c r="F2577" s="19" t="s">
        <v>4844</v>
      </c>
      <c r="G2577" s="16" t="s">
        <v>4845</v>
      </c>
      <c r="H2577" s="17"/>
      <c r="I2577" s="115" t="str">
        <f t="shared" ca="1" si="425"/>
        <v>.</v>
      </c>
      <c r="J2577" s="16" t="s">
        <v>2856</v>
      </c>
      <c r="K2577" s="16" t="s">
        <v>1185</v>
      </c>
      <c r="L2577" s="16" t="s">
        <v>2857</v>
      </c>
      <c r="M2577" s="16" t="s">
        <v>183</v>
      </c>
      <c r="N2577" s="15">
        <v>21</v>
      </c>
      <c r="O2577" s="15">
        <v>1992</v>
      </c>
      <c r="P2577" s="15">
        <v>12</v>
      </c>
      <c r="Q2577" s="18">
        <v>12</v>
      </c>
      <c r="R2577" s="18" t="s">
        <v>804</v>
      </c>
      <c r="S2577" s="54" t="s">
        <v>2484</v>
      </c>
      <c r="T2577" s="54"/>
      <c r="U2577" s="69">
        <v>1165</v>
      </c>
      <c r="V2577" s="45" t="str">
        <f t="shared" si="424"/>
        <v>身体寸法の計測と分析</v>
      </c>
      <c r="W2577" s="70"/>
      <c r="X2577" s="88">
        <v>2567</v>
      </c>
      <c r="Y2577" s="66"/>
      <c r="Z2577" s="16"/>
    </row>
    <row r="2578" spans="1:26" s="13" customFormat="1" ht="13.5" hidden="1" customHeight="1">
      <c r="A2578" s="18">
        <v>68</v>
      </c>
      <c r="B2578" s="15">
        <v>1993</v>
      </c>
      <c r="C2578" s="15">
        <v>6</v>
      </c>
      <c r="D2578" s="18">
        <v>13</v>
      </c>
      <c r="E2578" s="15">
        <v>1177</v>
      </c>
      <c r="F2578" s="19" t="s">
        <v>4846</v>
      </c>
      <c r="G2578" s="16" t="s">
        <v>4847</v>
      </c>
      <c r="H2578" s="17"/>
      <c r="I2578" s="115" t="str">
        <f t="shared" ca="1" si="425"/>
        <v>.</v>
      </c>
      <c r="J2578" s="16" t="s">
        <v>2856</v>
      </c>
      <c r="K2578" s="16" t="s">
        <v>1185</v>
      </c>
      <c r="L2578" s="16" t="s">
        <v>2857</v>
      </c>
      <c r="M2578" s="16" t="s">
        <v>183</v>
      </c>
      <c r="N2578" s="15">
        <v>21</v>
      </c>
      <c r="O2578" s="15">
        <v>1992</v>
      </c>
      <c r="P2578" s="15">
        <v>12</v>
      </c>
      <c r="Q2578" s="18">
        <v>12</v>
      </c>
      <c r="R2578" s="18" t="s">
        <v>804</v>
      </c>
      <c r="S2578" s="54" t="s">
        <v>2484</v>
      </c>
      <c r="T2578" s="54"/>
      <c r="U2578" s="69">
        <v>1165</v>
      </c>
      <c r="V2578" s="45" t="str">
        <f t="shared" si="424"/>
        <v>操作行動におけるメンタルモデルの実験</v>
      </c>
      <c r="W2578" s="70"/>
      <c r="X2578" s="88">
        <v>2568</v>
      </c>
      <c r="Y2578" s="66"/>
      <c r="Z2578" s="16"/>
    </row>
    <row r="2579" spans="1:26" s="13" customFormat="1" ht="13.5" hidden="1" customHeight="1">
      <c r="A2579" s="18">
        <v>68</v>
      </c>
      <c r="B2579" s="15">
        <v>1993</v>
      </c>
      <c r="C2579" s="15">
        <v>6</v>
      </c>
      <c r="D2579" s="18">
        <v>13</v>
      </c>
      <c r="E2579" s="15">
        <v>1177</v>
      </c>
      <c r="F2579" s="19" t="s">
        <v>4848</v>
      </c>
      <c r="G2579" s="16" t="s">
        <v>4849</v>
      </c>
      <c r="H2579" s="17"/>
      <c r="I2579" s="115" t="str">
        <f t="shared" ca="1" si="425"/>
        <v>.</v>
      </c>
      <c r="J2579" s="16" t="s">
        <v>2856</v>
      </c>
      <c r="K2579" s="16" t="s">
        <v>1185</v>
      </c>
      <c r="L2579" s="16" t="s">
        <v>2857</v>
      </c>
      <c r="M2579" s="16" t="s">
        <v>183</v>
      </c>
      <c r="N2579" s="15">
        <v>21</v>
      </c>
      <c r="O2579" s="15">
        <v>1992</v>
      </c>
      <c r="P2579" s="15">
        <v>12</v>
      </c>
      <c r="Q2579" s="18">
        <v>12</v>
      </c>
      <c r="R2579" s="18" t="s">
        <v>804</v>
      </c>
      <c r="S2579" s="54" t="s">
        <v>2484</v>
      </c>
      <c r="T2579" s="54"/>
      <c r="U2579" s="69">
        <v>1165</v>
      </c>
      <c r="V2579" s="45" t="str">
        <f t="shared" si="424"/>
        <v>24時間断眠中の生理・心理機能動態（第2報）－断眠開始時刻の違いによる機能動態の差異－</v>
      </c>
      <c r="W2579" s="70"/>
      <c r="X2579" s="88">
        <v>2569</v>
      </c>
      <c r="Y2579" s="66"/>
      <c r="Z2579" s="16"/>
    </row>
    <row r="2580" spans="1:26" s="13" customFormat="1" ht="13.5" hidden="1" customHeight="1">
      <c r="A2580" s="18">
        <v>68</v>
      </c>
      <c r="B2580" s="15">
        <v>1993</v>
      </c>
      <c r="C2580" s="15">
        <v>6</v>
      </c>
      <c r="D2580" s="18">
        <v>14</v>
      </c>
      <c r="E2580" s="15">
        <v>1178</v>
      </c>
      <c r="F2580" s="19" t="s">
        <v>4850</v>
      </c>
      <c r="G2580" s="16" t="s">
        <v>4851</v>
      </c>
      <c r="H2580" s="17"/>
      <c r="I2580" s="115" t="str">
        <f t="shared" ca="1" si="425"/>
        <v>.</v>
      </c>
      <c r="J2580" s="16" t="s">
        <v>2856</v>
      </c>
      <c r="K2580" s="16" t="s">
        <v>1185</v>
      </c>
      <c r="L2580" s="16" t="s">
        <v>2857</v>
      </c>
      <c r="M2580" s="16" t="s">
        <v>183</v>
      </c>
      <c r="N2580" s="15">
        <v>21</v>
      </c>
      <c r="O2580" s="15">
        <v>1992</v>
      </c>
      <c r="P2580" s="15">
        <v>12</v>
      </c>
      <c r="Q2580" s="18">
        <v>12</v>
      </c>
      <c r="R2580" s="18" t="s">
        <v>804</v>
      </c>
      <c r="S2580" s="54" t="s">
        <v>2484</v>
      </c>
      <c r="T2580" s="54"/>
      <c r="U2580" s="69">
        <v>1165</v>
      </c>
      <c r="V2580" s="45" t="str">
        <f t="shared" si="424"/>
        <v>タイにおける交替勤務制度調査</v>
      </c>
      <c r="W2580" s="70"/>
      <c r="X2580" s="88">
        <v>2570</v>
      </c>
      <c r="Y2580" s="66"/>
      <c r="Z2580" s="16"/>
    </row>
    <row r="2581" spans="1:26" s="13" customFormat="1" ht="13.5" hidden="1" customHeight="1">
      <c r="A2581" s="18">
        <v>68</v>
      </c>
      <c r="B2581" s="15">
        <v>1993</v>
      </c>
      <c r="C2581" s="15">
        <v>6</v>
      </c>
      <c r="D2581" s="18">
        <v>14</v>
      </c>
      <c r="E2581" s="15">
        <v>1178</v>
      </c>
      <c r="F2581" s="19" t="s">
        <v>4852</v>
      </c>
      <c r="G2581" s="16" t="s">
        <v>4853</v>
      </c>
      <c r="H2581" s="17"/>
      <c r="I2581" s="115" t="str">
        <f t="shared" ca="1" si="425"/>
        <v>.</v>
      </c>
      <c r="J2581" s="16" t="s">
        <v>2856</v>
      </c>
      <c r="K2581" s="16" t="s">
        <v>1185</v>
      </c>
      <c r="L2581" s="16" t="s">
        <v>2857</v>
      </c>
      <c r="M2581" s="16" t="s">
        <v>183</v>
      </c>
      <c r="N2581" s="15">
        <v>21</v>
      </c>
      <c r="O2581" s="15">
        <v>1992</v>
      </c>
      <c r="P2581" s="15">
        <v>12</v>
      </c>
      <c r="Q2581" s="18">
        <v>12</v>
      </c>
      <c r="R2581" s="18" t="s">
        <v>804</v>
      </c>
      <c r="S2581" s="54" t="s">
        <v>2484</v>
      </c>
      <c r="T2581" s="54"/>
      <c r="U2581" s="69">
        <v>1165</v>
      </c>
      <c r="V2581" s="45" t="str">
        <f t="shared" si="424"/>
        <v>ヴィエトナム、メコンデルタにおける農業労働衛生に関する基礎調査</v>
      </c>
      <c r="W2581" s="70"/>
      <c r="X2581" s="88">
        <v>2571</v>
      </c>
      <c r="Y2581" s="66"/>
      <c r="Z2581" s="16"/>
    </row>
    <row r="2582" spans="1:26" ht="13.5" hidden="1" customHeight="1">
      <c r="A2582" s="29">
        <f t="shared" ref="A2582:A2623" ca="1" si="426">IF(LEN($J2582)&gt;0,IF($J2582="●",K2582,OFFSET(A2582,IF(LEN(OFFSET(A2582,-1,0))&gt;=1,-1,-2),0)),"")</f>
        <v>68</v>
      </c>
      <c r="B2582" s="32">
        <f t="shared" ref="B2582:B2623" ca="1" si="427">IF(LEN($J2582)&gt;0,IF($J2582="●",N2582,OFFSET(B2582,IF(LEN(OFFSET(B2582,-1,0))&gt;=1,-1,-2),0)),"")</f>
        <v>1993</v>
      </c>
      <c r="C2582" s="32">
        <f t="shared" ref="C2582:C2623" ca="1" si="428">IF(LEN($J2582)&gt;0,IF($J2582="●",O2582,OFFSET(C2582,IF(LEN(OFFSET(C2582,-1,0))&gt;=1,-1,-2),0)),"")</f>
        <v>6</v>
      </c>
      <c r="D2582" s="28">
        <v>14</v>
      </c>
      <c r="E2582" s="32">
        <f t="shared" ref="E2582:E2623" ca="1" si="429">IF(LEN($J2582)&gt;0,IF($J2582="●",U2582,IF(LEN(D2582)&gt;0,U2582+D2582-1,"")),"")</f>
        <v>1178</v>
      </c>
      <c r="F2582" s="28" t="str">
        <f>IF(RIGHT(L2582,1)=$W$24,"",M2582&amp;$W$25)&amp;J2582&amp;$W$22&amp;K2582&amp;IF(AND(LEN(N2582)&gt;0,LEN(N2582)&lt;4)," 第"&amp;N2582&amp;$W$21,N2582)&amp;$W$23&amp;O2582&amp;"/"&amp;P2582&amp;IF(RIGHT(L2582,1)=$W$24,"/"&amp;Q2582,"")&amp;"、"&amp;S2582&amp;"、"&amp;R2582&amp;IF(LEN(H2582)&gt;0,$W$27&amp;H2582,"")&amp;IF(RIGHT(L2582,1)=$W$24,"",$W$26)</f>
        <v>開催記(大会．東 第21回　1992/12、筑波大、東京都)</v>
      </c>
      <c r="G2582" s="40" t="s">
        <v>788</v>
      </c>
      <c r="H2582" s="41" t="s">
        <v>2820</v>
      </c>
      <c r="I2582" s="115" t="str">
        <f t="shared" ca="1" si="425"/>
        <v>.</v>
      </c>
      <c r="J2582" s="40" t="s">
        <v>252</v>
      </c>
      <c r="K2582" s="40" t="s">
        <v>1185</v>
      </c>
      <c r="L2582" s="40" t="s">
        <v>6949</v>
      </c>
      <c r="M2582" s="40" t="s">
        <v>313</v>
      </c>
      <c r="N2582" s="47">
        <v>21</v>
      </c>
      <c r="O2582" s="47">
        <v>1992</v>
      </c>
      <c r="P2582" s="47">
        <v>12</v>
      </c>
      <c r="Q2582" s="40" t="s">
        <v>1330</v>
      </c>
      <c r="R2582" s="40" t="s">
        <v>2317</v>
      </c>
      <c r="S2582" s="48" t="s">
        <v>2484</v>
      </c>
      <c r="T2582" s="48"/>
      <c r="U2582" s="31">
        <f t="shared" ref="U2582:U2623" ca="1" si="430">IF(LEN($J2582)&gt;0,IF($J2582="●",Q2582,OFFSET(U2582,IF(LEN(OFFSET(U2582,-1,0))&gt;=1,-1,-2),0)),"")</f>
        <v>1165</v>
      </c>
      <c r="V2582" s="45" t="str">
        <f t="shared" si="424"/>
        <v>開催記(大会．東 第21回　1992/12、筑波大、東京都)</v>
      </c>
      <c r="W2582" s="51"/>
      <c r="X2582" s="88">
        <v>2572</v>
      </c>
      <c r="Y2582" s="65"/>
      <c r="Z2582" s="46"/>
    </row>
    <row r="2583" spans="1:26" ht="13.5" hidden="1" customHeight="1">
      <c r="A2583" s="29">
        <f t="shared" ca="1" si="426"/>
        <v>68</v>
      </c>
      <c r="B2583" s="32">
        <f t="shared" ca="1" si="427"/>
        <v>1993</v>
      </c>
      <c r="C2583" s="32">
        <f t="shared" ca="1" si="428"/>
        <v>6</v>
      </c>
      <c r="D2583" s="28">
        <v>14</v>
      </c>
      <c r="E2583" s="32">
        <f t="shared" ca="1" si="429"/>
        <v>1178</v>
      </c>
      <c r="F2583" s="40" t="s">
        <v>1756</v>
      </c>
      <c r="G2583" s="40" t="s">
        <v>2485</v>
      </c>
      <c r="H2583" s="43"/>
      <c r="I2583" s="115" t="str">
        <f t="shared" ca="1" si="425"/>
        <v>.</v>
      </c>
      <c r="J2583" s="40" t="s">
        <v>252</v>
      </c>
      <c r="K2583" s="40" t="s">
        <v>1185</v>
      </c>
      <c r="L2583" s="40" t="s">
        <v>313</v>
      </c>
      <c r="M2583" s="40" t="s">
        <v>7616</v>
      </c>
      <c r="N2583" s="47">
        <v>21</v>
      </c>
      <c r="O2583" s="47">
        <v>1992</v>
      </c>
      <c r="P2583" s="47">
        <v>12</v>
      </c>
      <c r="Q2583" s="40" t="s">
        <v>1330</v>
      </c>
      <c r="R2583" s="40" t="s">
        <v>2317</v>
      </c>
      <c r="S2583" s="48" t="s">
        <v>2484</v>
      </c>
      <c r="T2583" s="48"/>
      <c r="U2583" s="31">
        <f t="shared" ca="1" si="430"/>
        <v>1165</v>
      </c>
      <c r="V2583" s="45" t="str">
        <f t="shared" si="424"/>
        <v>東日本地方会に参加して</v>
      </c>
      <c r="W2583" s="51"/>
      <c r="X2583" s="88">
        <v>2573</v>
      </c>
      <c r="Y2583" s="65"/>
      <c r="Z2583" s="46"/>
    </row>
    <row r="2584" spans="1:26" ht="13.5" hidden="1" customHeight="1">
      <c r="A2584" s="29">
        <f t="shared" ca="1" si="426"/>
        <v>68</v>
      </c>
      <c r="B2584" s="32">
        <f t="shared" ca="1" si="427"/>
        <v>1993</v>
      </c>
      <c r="C2584" s="32">
        <f t="shared" ca="1" si="428"/>
        <v>6</v>
      </c>
      <c r="D2584" s="28">
        <v>15</v>
      </c>
      <c r="E2584" s="32">
        <f t="shared" ca="1" si="429"/>
        <v>1179</v>
      </c>
      <c r="F2584" s="40" t="s">
        <v>2486</v>
      </c>
      <c r="G2584" s="40" t="s">
        <v>2487</v>
      </c>
      <c r="H2584" s="43"/>
      <c r="I2584" s="115" t="str">
        <f t="shared" ca="1" si="425"/>
        <v>.</v>
      </c>
      <c r="J2584" s="40" t="s">
        <v>252</v>
      </c>
      <c r="K2584" s="40" t="s">
        <v>1185</v>
      </c>
      <c r="L2584" s="40" t="s">
        <v>313</v>
      </c>
      <c r="M2584" s="40" t="s">
        <v>7616</v>
      </c>
      <c r="N2584" s="47">
        <v>21</v>
      </c>
      <c r="O2584" s="47">
        <v>1992</v>
      </c>
      <c r="P2584" s="47">
        <v>12</v>
      </c>
      <c r="Q2584" s="40" t="s">
        <v>1330</v>
      </c>
      <c r="R2584" s="40" t="s">
        <v>2317</v>
      </c>
      <c r="S2584" s="48" t="s">
        <v>2484</v>
      </c>
      <c r="T2584" s="48"/>
      <c r="U2584" s="31">
        <f t="shared" ca="1" si="430"/>
        <v>1165</v>
      </c>
      <c r="V2584" s="45" t="str">
        <f t="shared" si="424"/>
        <v>鍋と善哉を囲むアカデミックな「汁講」　第21回人類働態学会に参加して</v>
      </c>
      <c r="W2584" s="51"/>
      <c r="X2584" s="88">
        <v>2574</v>
      </c>
      <c r="Y2584" s="65"/>
      <c r="Z2584" s="46"/>
    </row>
    <row r="2585" spans="1:26" ht="13.5" hidden="1" customHeight="1">
      <c r="A2585" s="29">
        <f t="shared" ca="1" si="426"/>
        <v>68</v>
      </c>
      <c r="B2585" s="32">
        <f t="shared" ca="1" si="427"/>
        <v>1993</v>
      </c>
      <c r="C2585" s="32">
        <f t="shared" ca="1" si="428"/>
        <v>6</v>
      </c>
      <c r="D2585" s="28">
        <v>15</v>
      </c>
      <c r="E2585" s="32">
        <f t="shared" ca="1" si="429"/>
        <v>1179</v>
      </c>
      <c r="F2585" s="40" t="s">
        <v>2488</v>
      </c>
      <c r="G2585" s="40" t="s">
        <v>2489</v>
      </c>
      <c r="H2585" s="43"/>
      <c r="I2585" s="115" t="str">
        <f t="shared" ca="1" si="425"/>
        <v>.</v>
      </c>
      <c r="J2585" s="40" t="s">
        <v>252</v>
      </c>
      <c r="K2585" s="40" t="s">
        <v>1185</v>
      </c>
      <c r="L2585" s="40" t="s">
        <v>313</v>
      </c>
      <c r="M2585" s="40" t="s">
        <v>7587</v>
      </c>
      <c r="N2585" s="47">
        <v>21</v>
      </c>
      <c r="O2585" s="47">
        <v>1992</v>
      </c>
      <c r="P2585" s="47">
        <v>12</v>
      </c>
      <c r="Q2585" s="40" t="s">
        <v>1330</v>
      </c>
      <c r="R2585" s="40" t="s">
        <v>2317</v>
      </c>
      <c r="S2585" s="48" t="s">
        <v>2484</v>
      </c>
      <c r="T2585" s="48"/>
      <c r="U2585" s="31">
        <f t="shared" ca="1" si="430"/>
        <v>1165</v>
      </c>
      <c r="V2585" s="45" t="str">
        <f t="shared" si="424"/>
        <v>東日本地方会と国際化</v>
      </c>
      <c r="W2585" s="51"/>
      <c r="X2585" s="88">
        <v>2575</v>
      </c>
      <c r="Y2585" s="65"/>
      <c r="Z2585" s="46"/>
    </row>
    <row r="2586" spans="1:26" ht="13.5" hidden="1" customHeight="1">
      <c r="A2586" s="29">
        <f t="shared" ca="1" si="426"/>
        <v>68</v>
      </c>
      <c r="B2586" s="32">
        <f t="shared" ca="1" si="427"/>
        <v>1993</v>
      </c>
      <c r="C2586" s="32">
        <f t="shared" ca="1" si="428"/>
        <v>6</v>
      </c>
      <c r="D2586" s="28">
        <v>16</v>
      </c>
      <c r="E2586" s="32">
        <f t="shared" ca="1" si="429"/>
        <v>1180</v>
      </c>
      <c r="F2586" s="28" t="str">
        <f t="shared" ref="F2586:F2587" si="431">H2586&amp;IF(LEN(O2586)&gt;0,$W$18&amp;IF(LEN(O2586)&gt;3,O2586&amp;"年度","第"&amp;O2586&amp;IF(LEN(P2586)&gt;0,"期","回"))&amp;IF(LEN(P2586)&gt;0,"第"&amp;P2586&amp;"回",""),"")</f>
        <v>幹事会：第12期第3回</v>
      </c>
      <c r="G2586" s="40"/>
      <c r="H2586" s="40" t="s">
        <v>7101</v>
      </c>
      <c r="I2586" s="115" t="str">
        <f t="shared" ca="1" si="425"/>
        <v>.</v>
      </c>
      <c r="J2586" s="40" t="s">
        <v>7111</v>
      </c>
      <c r="K2586" s="40" t="s">
        <v>1050</v>
      </c>
      <c r="L2586" s="40" t="s">
        <v>7103</v>
      </c>
      <c r="M2586" s="40"/>
      <c r="N2586" s="47"/>
      <c r="O2586" s="47">
        <v>12</v>
      </c>
      <c r="P2586" s="47">
        <v>3</v>
      </c>
      <c r="Q2586" s="40"/>
      <c r="R2586" s="40"/>
      <c r="S2586" s="48"/>
      <c r="T2586" s="48"/>
      <c r="U2586" s="31">
        <f t="shared" ca="1" si="430"/>
        <v>1165</v>
      </c>
      <c r="V2586" s="45" t="str">
        <f t="shared" si="424"/>
        <v>幹事会幹事会：第12期第3回</v>
      </c>
      <c r="W2586" s="51"/>
      <c r="X2586" s="88">
        <v>2576</v>
      </c>
      <c r="Y2586" s="65"/>
      <c r="Z2586" s="46"/>
    </row>
    <row r="2587" spans="1:26" ht="13.5" hidden="1" customHeight="1">
      <c r="A2587" s="29">
        <f t="shared" ca="1" si="426"/>
        <v>68</v>
      </c>
      <c r="B2587" s="32">
        <f t="shared" ca="1" si="427"/>
        <v>1993</v>
      </c>
      <c r="C2587" s="32">
        <f t="shared" ca="1" si="428"/>
        <v>6</v>
      </c>
      <c r="D2587" s="28">
        <v>16</v>
      </c>
      <c r="E2587" s="32">
        <f t="shared" ca="1" si="429"/>
        <v>1180</v>
      </c>
      <c r="F2587" s="28" t="str">
        <f t="shared" si="431"/>
        <v>幹事会：第12期第4回</v>
      </c>
      <c r="G2587" s="40"/>
      <c r="H2587" s="40" t="s">
        <v>7101</v>
      </c>
      <c r="I2587" s="115" t="str">
        <f t="shared" ca="1" si="425"/>
        <v>.</v>
      </c>
      <c r="J2587" s="40" t="s">
        <v>7111</v>
      </c>
      <c r="K2587" s="40" t="s">
        <v>1050</v>
      </c>
      <c r="L2587" s="40" t="s">
        <v>7103</v>
      </c>
      <c r="M2587" s="40"/>
      <c r="N2587" s="47"/>
      <c r="O2587" s="47">
        <v>12</v>
      </c>
      <c r="P2587" s="47">
        <v>4</v>
      </c>
      <c r="Q2587" s="40"/>
      <c r="R2587" s="40"/>
      <c r="S2587" s="48"/>
      <c r="T2587" s="48"/>
      <c r="U2587" s="31">
        <f t="shared" ca="1" si="430"/>
        <v>1165</v>
      </c>
      <c r="V2587" s="45" t="str">
        <f t="shared" si="424"/>
        <v>幹事会幹事会：第12期第4回</v>
      </c>
      <c r="W2587" s="51"/>
      <c r="X2587" s="88">
        <v>2577</v>
      </c>
      <c r="Y2587" s="65"/>
      <c r="Z2587" s="46"/>
    </row>
    <row r="2588" spans="1:26" ht="13.5" hidden="1" customHeight="1">
      <c r="A2588" s="29" t="str">
        <f t="shared" ca="1" si="426"/>
        <v>69</v>
      </c>
      <c r="B2588" s="32">
        <f t="shared" ca="1" si="427"/>
        <v>1994</v>
      </c>
      <c r="C2588" s="32">
        <f t="shared" ca="1" si="428"/>
        <v>1</v>
      </c>
      <c r="D2588" s="28">
        <v>0</v>
      </c>
      <c r="E2588" s="32" t="str">
        <f t="shared" ca="1" si="429"/>
        <v>1181</v>
      </c>
      <c r="F2588" s="28" t="str">
        <f ca="1">$W$11&amp;$A2588&amp;$W$12&amp;B2588&amp;$W$13&amp;TEXT($C2588,"00")&amp;$W$14&amp;TEXT($P2588,"00")&amp;IF(LEN(U2588)&gt;=1,$W$15&amp;$U2588&amp;$W$16,"")&amp;$W$17&amp;$H2588</f>
        <v>第69号1994年01/10[1181]:働態学特集</v>
      </c>
      <c r="G2588" s="40"/>
      <c r="H2588" s="43" t="s">
        <v>6899</v>
      </c>
      <c r="I2588" s="115" t="str">
        <f t="shared" ca="1" si="425"/>
        <v>.</v>
      </c>
      <c r="J2588" s="40" t="s">
        <v>1179</v>
      </c>
      <c r="K2588" s="40" t="s">
        <v>2492</v>
      </c>
      <c r="L2588" s="43"/>
      <c r="M2588" s="40"/>
      <c r="N2588" s="47">
        <v>1994</v>
      </c>
      <c r="O2588" s="47">
        <v>1</v>
      </c>
      <c r="P2588" s="47">
        <v>10</v>
      </c>
      <c r="Q2588" s="40" t="s">
        <v>2493</v>
      </c>
      <c r="R2588" s="40"/>
      <c r="S2588" s="48"/>
      <c r="T2588" s="48"/>
      <c r="U2588" s="31" t="str">
        <f t="shared" ca="1" si="430"/>
        <v>1181</v>
      </c>
      <c r="V2588" s="45" t="str">
        <f t="shared" ca="1" si="424"/>
        <v>働態学特集第69号1994年01/10[1181]:働態学特集</v>
      </c>
      <c r="W2588" s="51"/>
      <c r="X2588" s="88">
        <v>2578</v>
      </c>
      <c r="Y2588" s="65"/>
      <c r="Z2588" s="46"/>
    </row>
    <row r="2589" spans="1:26" ht="13.5" hidden="1" customHeight="1">
      <c r="A2589" s="29" t="str">
        <f t="shared" ca="1" si="426"/>
        <v>69</v>
      </c>
      <c r="B2589" s="32">
        <f t="shared" ca="1" si="427"/>
        <v>1994</v>
      </c>
      <c r="C2589" s="32">
        <f t="shared" ca="1" si="428"/>
        <v>1</v>
      </c>
      <c r="D2589" s="28">
        <v>1</v>
      </c>
      <c r="E2589" s="32">
        <f t="shared" ca="1" si="429"/>
        <v>1181</v>
      </c>
      <c r="F2589" s="40" t="s">
        <v>2494</v>
      </c>
      <c r="G2589" s="40" t="s">
        <v>2495</v>
      </c>
      <c r="H2589" s="40" t="s">
        <v>2447</v>
      </c>
      <c r="I2589" s="115" t="str">
        <f t="shared" ca="1" si="425"/>
        <v>.</v>
      </c>
      <c r="J2589" s="40" t="s">
        <v>7205</v>
      </c>
      <c r="K2589" s="40"/>
      <c r="L2589" s="43"/>
      <c r="M2589" s="40" t="s">
        <v>2303</v>
      </c>
      <c r="N2589" s="47"/>
      <c r="O2589" s="47"/>
      <c r="P2589" s="47"/>
      <c r="Q2589" s="40"/>
      <c r="R2589" s="40"/>
      <c r="S2589" s="48"/>
      <c r="T2589" s="48"/>
      <c r="U2589" s="31" t="str">
        <f t="shared" ca="1" si="430"/>
        <v>1181</v>
      </c>
      <c r="V2589" s="45" t="str">
        <f t="shared" si="424"/>
        <v>人類働態学応用働態学的意味（私の人類働態学への遍歴とこれから）</v>
      </c>
      <c r="W2589" s="51"/>
      <c r="X2589" s="88">
        <v>2579</v>
      </c>
      <c r="Y2589" s="65"/>
      <c r="Z2589" s="46"/>
    </row>
    <row r="2590" spans="1:26" ht="13.5" hidden="1" customHeight="1">
      <c r="A2590" s="29" t="str">
        <f t="shared" ca="1" si="426"/>
        <v>69</v>
      </c>
      <c r="B2590" s="32">
        <f t="shared" ca="1" si="427"/>
        <v>1994</v>
      </c>
      <c r="C2590" s="32">
        <f t="shared" ca="1" si="428"/>
        <v>1</v>
      </c>
      <c r="D2590" s="28">
        <v>5</v>
      </c>
      <c r="E2590" s="32">
        <f t="shared" ca="1" si="429"/>
        <v>1185</v>
      </c>
      <c r="F2590" s="28" t="str">
        <f>IF(RIGHT(L2590,1)=$W$24,"",M2590&amp;$W$25)&amp;J2590&amp;$W$22&amp;K2590&amp;IF(AND(LEN(N2590)&gt;0,LEN(N2590)&lt;4)," 第"&amp;N2590&amp;$W$21,N2590)&amp;$W$23&amp;O2590&amp;"/"&amp;P2590&amp;IF(RIGHT(L2590,1)=$W$24,"/"&amp;Q2590,"")&amp;"、"&amp;S2590&amp;"、"&amp;R2590&amp;IF(LEN(H2590)&gt;0,$W$27&amp;H2590,"")&amp;IF(RIGHT(L2590,1)=$W$24,"",$W$26)</f>
        <v>研修・催事．発表会 第28回　1993/6/26-27、神戸大学、神戸市/特集人類働態学自由集会</v>
      </c>
      <c r="G2590" s="40" t="s">
        <v>1586</v>
      </c>
      <c r="H2590" s="43" t="s">
        <v>7685</v>
      </c>
      <c r="I2590" s="115" t="str">
        <f t="shared" ca="1" si="425"/>
        <v>.</v>
      </c>
      <c r="J2590" s="40" t="s">
        <v>7780</v>
      </c>
      <c r="K2590" s="40" t="s">
        <v>7538</v>
      </c>
      <c r="L2590" s="40" t="s">
        <v>7012</v>
      </c>
      <c r="M2590" s="40" t="s">
        <v>1302</v>
      </c>
      <c r="N2590" s="47">
        <v>28</v>
      </c>
      <c r="O2590" s="47">
        <v>1993</v>
      </c>
      <c r="P2590" s="47">
        <v>6</v>
      </c>
      <c r="Q2590" s="40" t="s">
        <v>45</v>
      </c>
      <c r="R2590" s="40" t="s">
        <v>1760</v>
      </c>
      <c r="S2590" s="48" t="s">
        <v>2474</v>
      </c>
      <c r="T2590" s="48"/>
      <c r="U2590" s="31" t="str">
        <f t="shared" ca="1" si="430"/>
        <v>1181</v>
      </c>
      <c r="V2590" s="45" t="str">
        <f t="shared" si="424"/>
        <v>特集人類働態学自由集会研修・催事．発表会 第28回　1993/6/26-27、神戸大学、神戸市/特集人類働態学自由集会</v>
      </c>
      <c r="W2590" s="51"/>
      <c r="X2590" s="88">
        <v>2580</v>
      </c>
      <c r="Y2590" s="65"/>
      <c r="Z2590" s="46"/>
    </row>
    <row r="2591" spans="1:26" ht="13.5" hidden="1" customHeight="1">
      <c r="A2591" s="29" t="str">
        <f t="shared" ca="1" si="426"/>
        <v>69</v>
      </c>
      <c r="B2591" s="32">
        <f t="shared" ca="1" si="427"/>
        <v>1994</v>
      </c>
      <c r="C2591" s="32">
        <f t="shared" ca="1" si="428"/>
        <v>1</v>
      </c>
      <c r="D2591" s="28">
        <v>5</v>
      </c>
      <c r="E2591" s="32">
        <f t="shared" ca="1" si="429"/>
        <v>1185</v>
      </c>
      <c r="F2591" s="40" t="s">
        <v>7686</v>
      </c>
      <c r="G2591" s="40" t="s">
        <v>2496</v>
      </c>
      <c r="H2591" s="43" t="s">
        <v>7685</v>
      </c>
      <c r="I2591" s="115" t="str">
        <f t="shared" ca="1" si="425"/>
        <v>.</v>
      </c>
      <c r="J2591" s="40" t="s">
        <v>7780</v>
      </c>
      <c r="K2591" s="40" t="s">
        <v>7538</v>
      </c>
      <c r="L2591" s="44" t="s">
        <v>7086</v>
      </c>
      <c r="M2591" s="16" t="s">
        <v>7077</v>
      </c>
      <c r="N2591" s="47">
        <v>28</v>
      </c>
      <c r="O2591" s="47">
        <v>1993</v>
      </c>
      <c r="P2591" s="47">
        <v>6</v>
      </c>
      <c r="Q2591" s="40" t="s">
        <v>45</v>
      </c>
      <c r="R2591" s="40" t="s">
        <v>1760</v>
      </c>
      <c r="S2591" s="48" t="s">
        <v>2474</v>
      </c>
      <c r="T2591" s="48"/>
      <c r="U2591" s="31" t="str">
        <f t="shared" ca="1" si="430"/>
        <v>1181</v>
      </c>
      <c r="V2591" s="45" t="str">
        <f t="shared" si="424"/>
        <v>特集人類働態学自由集会自由集会のまとめ－世話人より－／KW：特集人類働態学自由集会</v>
      </c>
      <c r="W2591" s="51"/>
      <c r="X2591" s="88">
        <v>2581</v>
      </c>
      <c r="Y2591" s="65"/>
      <c r="Z2591" s="46"/>
    </row>
    <row r="2592" spans="1:26" ht="13.5" hidden="1" customHeight="1">
      <c r="A2592" s="29" t="str">
        <f t="shared" ca="1" si="426"/>
        <v>69</v>
      </c>
      <c r="B2592" s="32">
        <f t="shared" ca="1" si="427"/>
        <v>1994</v>
      </c>
      <c r="C2592" s="32">
        <f t="shared" ca="1" si="428"/>
        <v>1</v>
      </c>
      <c r="D2592" s="28">
        <v>5</v>
      </c>
      <c r="E2592" s="32">
        <f t="shared" ca="1" si="429"/>
        <v>1185</v>
      </c>
      <c r="F2592" s="40" t="s">
        <v>2497</v>
      </c>
      <c r="G2592" s="40" t="s">
        <v>2498</v>
      </c>
      <c r="H2592" s="43" t="s">
        <v>7685</v>
      </c>
      <c r="I2592" s="115" t="str">
        <f t="shared" ca="1" si="425"/>
        <v>.</v>
      </c>
      <c r="J2592" s="40" t="s">
        <v>7780</v>
      </c>
      <c r="K2592" s="40" t="s">
        <v>7538</v>
      </c>
      <c r="L2592" s="40" t="s">
        <v>7090</v>
      </c>
      <c r="M2592" s="40" t="s">
        <v>1486</v>
      </c>
      <c r="N2592" s="47">
        <v>28</v>
      </c>
      <c r="O2592" s="47">
        <v>1993</v>
      </c>
      <c r="P2592" s="47">
        <v>6</v>
      </c>
      <c r="Q2592" s="40" t="s">
        <v>45</v>
      </c>
      <c r="R2592" s="40" t="s">
        <v>1760</v>
      </c>
      <c r="S2592" s="48" t="s">
        <v>2474</v>
      </c>
      <c r="T2592" s="48"/>
      <c r="U2592" s="31" t="str">
        <f t="shared" ca="1" si="430"/>
        <v>1181</v>
      </c>
      <c r="V2592" s="45" t="str">
        <f t="shared" si="424"/>
        <v>特集人類働態学自由集会人類働態学研究会の歴史</v>
      </c>
      <c r="W2592" s="51"/>
      <c r="X2592" s="88">
        <v>2582</v>
      </c>
      <c r="Y2592" s="65"/>
      <c r="Z2592" s="46"/>
    </row>
    <row r="2593" spans="1:26" ht="13.5" hidden="1" customHeight="1">
      <c r="A2593" s="29" t="str">
        <f t="shared" ca="1" si="426"/>
        <v>69</v>
      </c>
      <c r="B2593" s="32">
        <f t="shared" ca="1" si="427"/>
        <v>1994</v>
      </c>
      <c r="C2593" s="32">
        <f t="shared" ca="1" si="428"/>
        <v>1</v>
      </c>
      <c r="D2593" s="28">
        <v>6</v>
      </c>
      <c r="E2593" s="32">
        <f t="shared" ca="1" si="429"/>
        <v>1186</v>
      </c>
      <c r="F2593" s="40" t="s">
        <v>2499</v>
      </c>
      <c r="G2593" s="40" t="s">
        <v>2500</v>
      </c>
      <c r="H2593" s="43" t="s">
        <v>7685</v>
      </c>
      <c r="I2593" s="115" t="str">
        <f t="shared" ca="1" si="425"/>
        <v>.</v>
      </c>
      <c r="J2593" s="40" t="s">
        <v>7780</v>
      </c>
      <c r="K2593" s="40" t="s">
        <v>7538</v>
      </c>
      <c r="L2593" s="40" t="s">
        <v>7090</v>
      </c>
      <c r="M2593" s="40" t="s">
        <v>1486</v>
      </c>
      <c r="N2593" s="47">
        <v>28</v>
      </c>
      <c r="O2593" s="47">
        <v>1993</v>
      </c>
      <c r="P2593" s="47">
        <v>6</v>
      </c>
      <c r="Q2593" s="40" t="s">
        <v>45</v>
      </c>
      <c r="R2593" s="40" t="s">
        <v>1760</v>
      </c>
      <c r="S2593" s="48" t="s">
        <v>2474</v>
      </c>
      <c r="T2593" s="48"/>
      <c r="U2593" s="31" t="str">
        <f t="shared" ca="1" si="430"/>
        <v>1181</v>
      </c>
      <c r="V2593" s="45" t="str">
        <f t="shared" si="424"/>
        <v>特集人類働態学自由集会人類働態学と家政学</v>
      </c>
      <c r="W2593" s="51"/>
      <c r="X2593" s="88">
        <v>2583</v>
      </c>
      <c r="Y2593" s="65"/>
      <c r="Z2593" s="46"/>
    </row>
    <row r="2594" spans="1:26" ht="13.5" hidden="1" customHeight="1">
      <c r="A2594" s="29" t="str">
        <f t="shared" ca="1" si="426"/>
        <v>69</v>
      </c>
      <c r="B2594" s="32">
        <f t="shared" ca="1" si="427"/>
        <v>1994</v>
      </c>
      <c r="C2594" s="32">
        <f t="shared" ca="1" si="428"/>
        <v>1</v>
      </c>
      <c r="D2594" s="28">
        <v>7</v>
      </c>
      <c r="E2594" s="32">
        <f t="shared" ca="1" si="429"/>
        <v>1187</v>
      </c>
      <c r="F2594" s="40" t="s">
        <v>2501</v>
      </c>
      <c r="G2594" s="40" t="s">
        <v>2498</v>
      </c>
      <c r="H2594" s="43" t="s">
        <v>7685</v>
      </c>
      <c r="I2594" s="115" t="str">
        <f t="shared" ca="1" si="425"/>
        <v>.</v>
      </c>
      <c r="J2594" s="40" t="s">
        <v>7780</v>
      </c>
      <c r="K2594" s="40" t="s">
        <v>7538</v>
      </c>
      <c r="L2594" s="40" t="s">
        <v>7090</v>
      </c>
      <c r="M2594" s="40" t="s">
        <v>1486</v>
      </c>
      <c r="N2594" s="47">
        <v>28</v>
      </c>
      <c r="O2594" s="47">
        <v>1993</v>
      </c>
      <c r="P2594" s="47">
        <v>6</v>
      </c>
      <c r="Q2594" s="40" t="s">
        <v>45</v>
      </c>
      <c r="R2594" s="40" t="s">
        <v>1760</v>
      </c>
      <c r="S2594" s="48" t="s">
        <v>2474</v>
      </c>
      <c r="T2594" s="48"/>
      <c r="U2594" s="31" t="str">
        <f t="shared" ca="1" si="430"/>
        <v>1181</v>
      </c>
      <c r="V2594" s="45" t="str">
        <f t="shared" si="424"/>
        <v>特集人類働態学自由集会学際研究としての人類働態学</v>
      </c>
      <c r="W2594" s="51"/>
      <c r="X2594" s="88">
        <v>2584</v>
      </c>
      <c r="Y2594" s="65"/>
      <c r="Z2594" s="46"/>
    </row>
    <row r="2595" spans="1:26" ht="13.5" hidden="1" customHeight="1">
      <c r="A2595" s="29" t="str">
        <f t="shared" ca="1" si="426"/>
        <v>69</v>
      </c>
      <c r="B2595" s="32">
        <f t="shared" ca="1" si="427"/>
        <v>1994</v>
      </c>
      <c r="C2595" s="32">
        <f t="shared" ca="1" si="428"/>
        <v>1</v>
      </c>
      <c r="D2595" s="28">
        <v>7</v>
      </c>
      <c r="E2595" s="32">
        <f t="shared" ca="1" si="429"/>
        <v>1187</v>
      </c>
      <c r="F2595" s="40" t="s">
        <v>2502</v>
      </c>
      <c r="G2595" s="40" t="s">
        <v>2503</v>
      </c>
      <c r="H2595" s="43" t="s">
        <v>7685</v>
      </c>
      <c r="I2595" s="115" t="str">
        <f t="shared" ca="1" si="425"/>
        <v>.</v>
      </c>
      <c r="J2595" s="40" t="s">
        <v>7780</v>
      </c>
      <c r="K2595" s="40" t="s">
        <v>7538</v>
      </c>
      <c r="L2595" s="40" t="s">
        <v>7090</v>
      </c>
      <c r="M2595" s="40" t="s">
        <v>1486</v>
      </c>
      <c r="N2595" s="47">
        <v>28</v>
      </c>
      <c r="O2595" s="47">
        <v>1993</v>
      </c>
      <c r="P2595" s="47">
        <v>6</v>
      </c>
      <c r="Q2595" s="40" t="s">
        <v>45</v>
      </c>
      <c r="R2595" s="40" t="s">
        <v>1760</v>
      </c>
      <c r="S2595" s="48" t="s">
        <v>2474</v>
      </c>
      <c r="T2595" s="48"/>
      <c r="U2595" s="31" t="str">
        <f t="shared" ca="1" si="430"/>
        <v>1181</v>
      </c>
      <c r="V2595" s="45" t="str">
        <f t="shared" si="424"/>
        <v>特集人類働態学自由集会「私の人類働態学」その後</v>
      </c>
      <c r="W2595" s="51"/>
      <c r="X2595" s="88">
        <v>2585</v>
      </c>
      <c r="Y2595" s="65"/>
      <c r="Z2595" s="46"/>
    </row>
    <row r="2596" spans="1:26" ht="13.5" hidden="1" customHeight="1">
      <c r="A2596" s="29" t="str">
        <f t="shared" ca="1" si="426"/>
        <v>69</v>
      </c>
      <c r="B2596" s="32">
        <f t="shared" ca="1" si="427"/>
        <v>1994</v>
      </c>
      <c r="C2596" s="32">
        <f t="shared" ca="1" si="428"/>
        <v>1</v>
      </c>
      <c r="D2596" s="28">
        <v>7</v>
      </c>
      <c r="E2596" s="32">
        <f t="shared" ca="1" si="429"/>
        <v>1187</v>
      </c>
      <c r="F2596" s="40" t="s">
        <v>2504</v>
      </c>
      <c r="G2596" s="40" t="s">
        <v>2496</v>
      </c>
      <c r="H2596" s="43" t="s">
        <v>7685</v>
      </c>
      <c r="I2596" s="115" t="str">
        <f t="shared" ca="1" si="425"/>
        <v>.</v>
      </c>
      <c r="J2596" s="40" t="s">
        <v>7780</v>
      </c>
      <c r="K2596" s="40" t="s">
        <v>7538</v>
      </c>
      <c r="L2596" s="40" t="s">
        <v>7090</v>
      </c>
      <c r="M2596" s="40" t="s">
        <v>1486</v>
      </c>
      <c r="N2596" s="47">
        <v>28</v>
      </c>
      <c r="O2596" s="47">
        <v>1993</v>
      </c>
      <c r="P2596" s="47">
        <v>6</v>
      </c>
      <c r="Q2596" s="40" t="s">
        <v>45</v>
      </c>
      <c r="R2596" s="40" t="s">
        <v>1760</v>
      </c>
      <c r="S2596" s="48" t="s">
        <v>2474</v>
      </c>
      <c r="T2596" s="48"/>
      <c r="U2596" s="31" t="str">
        <f t="shared" ca="1" si="430"/>
        <v>1181</v>
      </c>
      <c r="V2596" s="45" t="str">
        <f t="shared" si="424"/>
        <v>特集人類働態学自由集会人類働態学会と国際協力</v>
      </c>
      <c r="W2596" s="51"/>
      <c r="X2596" s="88">
        <v>2586</v>
      </c>
      <c r="Y2596" s="65"/>
      <c r="Z2596" s="46"/>
    </row>
    <row r="2597" spans="1:26" ht="13.5" hidden="1" customHeight="1">
      <c r="A2597" s="29" t="str">
        <f t="shared" ca="1" si="426"/>
        <v>69</v>
      </c>
      <c r="B2597" s="32">
        <f t="shared" ca="1" si="427"/>
        <v>1994</v>
      </c>
      <c r="C2597" s="32">
        <f t="shared" ca="1" si="428"/>
        <v>1</v>
      </c>
      <c r="D2597" s="28">
        <v>7</v>
      </c>
      <c r="E2597" s="32">
        <f t="shared" ca="1" si="429"/>
        <v>1187</v>
      </c>
      <c r="F2597" s="40" t="s">
        <v>2505</v>
      </c>
      <c r="G2597" s="40" t="s">
        <v>2506</v>
      </c>
      <c r="H2597" s="43" t="s">
        <v>7685</v>
      </c>
      <c r="I2597" s="115" t="str">
        <f t="shared" ca="1" si="425"/>
        <v>.</v>
      </c>
      <c r="J2597" s="40" t="s">
        <v>7780</v>
      </c>
      <c r="K2597" s="40" t="s">
        <v>7538</v>
      </c>
      <c r="L2597" s="40" t="s">
        <v>7090</v>
      </c>
      <c r="M2597" s="40" t="s">
        <v>1486</v>
      </c>
      <c r="N2597" s="47">
        <v>28</v>
      </c>
      <c r="O2597" s="47">
        <v>1993</v>
      </c>
      <c r="P2597" s="47">
        <v>6</v>
      </c>
      <c r="Q2597" s="40" t="s">
        <v>45</v>
      </c>
      <c r="R2597" s="40" t="s">
        <v>1760</v>
      </c>
      <c r="S2597" s="48" t="s">
        <v>2474</v>
      </c>
      <c r="T2597" s="48"/>
      <c r="U2597" s="31" t="str">
        <f t="shared" ca="1" si="430"/>
        <v>1181</v>
      </c>
      <c r="V2597" s="45" t="str">
        <f t="shared" si="424"/>
        <v>特集人類働態学自由集会求めるものと求めざるもの</v>
      </c>
      <c r="W2597" s="51"/>
      <c r="X2597" s="88">
        <v>2587</v>
      </c>
      <c r="Y2597" s="65"/>
      <c r="Z2597" s="46"/>
    </row>
    <row r="2598" spans="1:26" ht="13.5" hidden="1" customHeight="1">
      <c r="A2598" s="29" t="str">
        <f t="shared" ca="1" si="426"/>
        <v>69</v>
      </c>
      <c r="B2598" s="32">
        <f t="shared" ca="1" si="427"/>
        <v>1994</v>
      </c>
      <c r="C2598" s="32">
        <f t="shared" ca="1" si="428"/>
        <v>1</v>
      </c>
      <c r="D2598" s="28">
        <v>8</v>
      </c>
      <c r="E2598" s="32">
        <f t="shared" ca="1" si="429"/>
        <v>1188</v>
      </c>
      <c r="F2598" s="40" t="s">
        <v>2507</v>
      </c>
      <c r="G2598" s="40" t="s">
        <v>2508</v>
      </c>
      <c r="H2598" s="43" t="s">
        <v>7685</v>
      </c>
      <c r="I2598" s="115" t="str">
        <f t="shared" ca="1" si="425"/>
        <v>.</v>
      </c>
      <c r="J2598" s="40" t="s">
        <v>7780</v>
      </c>
      <c r="K2598" s="40" t="s">
        <v>7538</v>
      </c>
      <c r="L2598" s="40" t="s">
        <v>7090</v>
      </c>
      <c r="M2598" s="40" t="s">
        <v>1486</v>
      </c>
      <c r="N2598" s="47">
        <v>28</v>
      </c>
      <c r="O2598" s="47">
        <v>1993</v>
      </c>
      <c r="P2598" s="47">
        <v>6</v>
      </c>
      <c r="Q2598" s="40" t="s">
        <v>45</v>
      </c>
      <c r="R2598" s="40" t="s">
        <v>1760</v>
      </c>
      <c r="S2598" s="48" t="s">
        <v>2474</v>
      </c>
      <c r="T2598" s="48"/>
      <c r="U2598" s="31" t="str">
        <f t="shared" ca="1" si="430"/>
        <v>1181</v>
      </c>
      <c r="V2598" s="45" t="str">
        <f t="shared" si="424"/>
        <v>特集人類働態学自由集会良い点、悪い点、そして期待</v>
      </c>
      <c r="W2598" s="51"/>
      <c r="X2598" s="88">
        <v>2588</v>
      </c>
      <c r="Y2598" s="65"/>
      <c r="Z2598" s="46"/>
    </row>
    <row r="2599" spans="1:26" ht="13.5" hidden="1" customHeight="1">
      <c r="A2599" s="29" t="str">
        <f t="shared" ca="1" si="426"/>
        <v>69</v>
      </c>
      <c r="B2599" s="32">
        <f t="shared" ca="1" si="427"/>
        <v>1994</v>
      </c>
      <c r="C2599" s="32">
        <f t="shared" ca="1" si="428"/>
        <v>1</v>
      </c>
      <c r="D2599" s="28">
        <v>8</v>
      </c>
      <c r="E2599" s="32">
        <f t="shared" ca="1" si="429"/>
        <v>1188</v>
      </c>
      <c r="F2599" s="40" t="s">
        <v>2509</v>
      </c>
      <c r="G2599" s="40" t="s">
        <v>2510</v>
      </c>
      <c r="H2599" s="43" t="s">
        <v>7685</v>
      </c>
      <c r="I2599" s="115" t="str">
        <f t="shared" ca="1" si="425"/>
        <v>.</v>
      </c>
      <c r="J2599" s="40" t="s">
        <v>7780</v>
      </c>
      <c r="K2599" s="40" t="s">
        <v>7538</v>
      </c>
      <c r="L2599" s="40" t="s">
        <v>7090</v>
      </c>
      <c r="M2599" s="40" t="s">
        <v>1486</v>
      </c>
      <c r="N2599" s="47">
        <v>28</v>
      </c>
      <c r="O2599" s="47">
        <v>1993</v>
      </c>
      <c r="P2599" s="47">
        <v>6</v>
      </c>
      <c r="Q2599" s="40" t="s">
        <v>45</v>
      </c>
      <c r="R2599" s="40" t="s">
        <v>1760</v>
      </c>
      <c r="S2599" s="48" t="s">
        <v>2474</v>
      </c>
      <c r="T2599" s="48"/>
      <c r="U2599" s="31" t="str">
        <f t="shared" ca="1" si="430"/>
        <v>1181</v>
      </c>
      <c r="V2599" s="45" t="str">
        <f t="shared" si="424"/>
        <v>特集人類働態学自由集会私の研究領域と人類働態学会との関わり</v>
      </c>
      <c r="W2599" s="51"/>
      <c r="X2599" s="88">
        <v>2589</v>
      </c>
      <c r="Y2599" s="65"/>
      <c r="Z2599" s="46"/>
    </row>
    <row r="2600" spans="1:26" ht="13.5" hidden="1" customHeight="1">
      <c r="A2600" s="29" t="str">
        <f t="shared" ca="1" si="426"/>
        <v>69</v>
      </c>
      <c r="B2600" s="32">
        <f t="shared" ca="1" si="427"/>
        <v>1994</v>
      </c>
      <c r="C2600" s="32">
        <f t="shared" ca="1" si="428"/>
        <v>1</v>
      </c>
      <c r="D2600" s="28">
        <v>8</v>
      </c>
      <c r="E2600" s="32">
        <f t="shared" ca="1" si="429"/>
        <v>1188</v>
      </c>
      <c r="F2600" s="40" t="s">
        <v>2511</v>
      </c>
      <c r="G2600" s="40" t="s">
        <v>2512</v>
      </c>
      <c r="H2600" s="43" t="s">
        <v>7685</v>
      </c>
      <c r="I2600" s="115" t="str">
        <f t="shared" ca="1" si="425"/>
        <v>.</v>
      </c>
      <c r="J2600" s="40" t="s">
        <v>7780</v>
      </c>
      <c r="K2600" s="40" t="s">
        <v>7538</v>
      </c>
      <c r="L2600" s="40" t="s">
        <v>313</v>
      </c>
      <c r="M2600" s="40" t="s">
        <v>2362</v>
      </c>
      <c r="N2600" s="47">
        <v>28</v>
      </c>
      <c r="O2600" s="47">
        <v>1993</v>
      </c>
      <c r="P2600" s="47">
        <v>6</v>
      </c>
      <c r="Q2600" s="40" t="s">
        <v>45</v>
      </c>
      <c r="R2600" s="40" t="s">
        <v>1760</v>
      </c>
      <c r="S2600" s="48" t="s">
        <v>2474</v>
      </c>
      <c r="T2600" s="48"/>
      <c r="U2600" s="31" t="str">
        <f t="shared" ca="1" si="430"/>
        <v>1181</v>
      </c>
      <c r="V2600" s="45" t="str">
        <f t="shared" si="424"/>
        <v>特集人類働態学自由集会自由集会に参加して</v>
      </c>
      <c r="W2600" s="51"/>
      <c r="X2600" s="88">
        <v>2590</v>
      </c>
      <c r="Y2600" s="65"/>
      <c r="Z2600" s="46"/>
    </row>
    <row r="2601" spans="1:26" ht="13.5" hidden="1" customHeight="1">
      <c r="A2601" s="29" t="str">
        <f t="shared" ca="1" si="426"/>
        <v>69</v>
      </c>
      <c r="B2601" s="32">
        <f t="shared" ca="1" si="427"/>
        <v>1994</v>
      </c>
      <c r="C2601" s="32">
        <f t="shared" ca="1" si="428"/>
        <v>1</v>
      </c>
      <c r="D2601" s="28">
        <v>9</v>
      </c>
      <c r="E2601" s="32">
        <f t="shared" ca="1" si="429"/>
        <v>1189</v>
      </c>
      <c r="F2601" s="40" t="s">
        <v>2513</v>
      </c>
      <c r="G2601" s="40" t="s">
        <v>2514</v>
      </c>
      <c r="H2601" s="43" t="s">
        <v>7685</v>
      </c>
      <c r="I2601" s="115" t="str">
        <f t="shared" ca="1" si="425"/>
        <v>.</v>
      </c>
      <c r="J2601" s="40" t="s">
        <v>7780</v>
      </c>
      <c r="K2601" s="40" t="s">
        <v>7538</v>
      </c>
      <c r="L2601" s="40" t="s">
        <v>313</v>
      </c>
      <c r="M2601" s="40" t="s">
        <v>2362</v>
      </c>
      <c r="N2601" s="47">
        <v>28</v>
      </c>
      <c r="O2601" s="47">
        <v>1993</v>
      </c>
      <c r="P2601" s="47">
        <v>6</v>
      </c>
      <c r="Q2601" s="40" t="s">
        <v>45</v>
      </c>
      <c r="R2601" s="40" t="s">
        <v>1760</v>
      </c>
      <c r="S2601" s="48" t="s">
        <v>2474</v>
      </c>
      <c r="T2601" s="48"/>
      <c r="U2601" s="31" t="str">
        <f t="shared" ca="1" si="430"/>
        <v>1181</v>
      </c>
      <c r="V2601" s="45" t="str">
        <f t="shared" si="424"/>
        <v>特集人類働態学自由集会人類働態学会・自由集会に参加して感じたこと</v>
      </c>
      <c r="W2601" s="51"/>
      <c r="X2601" s="88">
        <v>2591</v>
      </c>
      <c r="Y2601" s="65"/>
      <c r="Z2601" s="46"/>
    </row>
    <row r="2602" spans="1:26" ht="13.5" hidden="1" customHeight="1">
      <c r="A2602" s="29" t="str">
        <f t="shared" ca="1" si="426"/>
        <v>69</v>
      </c>
      <c r="B2602" s="32">
        <f t="shared" ca="1" si="427"/>
        <v>1994</v>
      </c>
      <c r="C2602" s="32">
        <f t="shared" ca="1" si="428"/>
        <v>1</v>
      </c>
      <c r="D2602" s="28">
        <v>10</v>
      </c>
      <c r="E2602" s="32">
        <f t="shared" ca="1" si="429"/>
        <v>1190</v>
      </c>
      <c r="F2602" s="40" t="s">
        <v>2515</v>
      </c>
      <c r="G2602" s="40" t="s">
        <v>2516</v>
      </c>
      <c r="H2602" s="43" t="s">
        <v>7685</v>
      </c>
      <c r="I2602" s="115" t="str">
        <f t="shared" ca="1" si="425"/>
        <v>.</v>
      </c>
      <c r="J2602" s="40" t="s">
        <v>7780</v>
      </c>
      <c r="K2602" s="40" t="s">
        <v>7538</v>
      </c>
      <c r="L2602" s="40" t="s">
        <v>313</v>
      </c>
      <c r="M2602" s="40" t="s">
        <v>2362</v>
      </c>
      <c r="N2602" s="47">
        <v>28</v>
      </c>
      <c r="O2602" s="47">
        <v>1993</v>
      </c>
      <c r="P2602" s="47">
        <v>6</v>
      </c>
      <c r="Q2602" s="40" t="s">
        <v>45</v>
      </c>
      <c r="R2602" s="40" t="s">
        <v>1760</v>
      </c>
      <c r="S2602" s="48" t="s">
        <v>2474</v>
      </c>
      <c r="T2602" s="48"/>
      <c r="U2602" s="31" t="str">
        <f t="shared" ca="1" si="430"/>
        <v>1181</v>
      </c>
      <c r="V2602" s="45" t="str">
        <f t="shared" si="424"/>
        <v>特集人類働態学自由集会“なんだかわからない”人類働態学会</v>
      </c>
      <c r="W2602" s="51"/>
      <c r="X2602" s="88">
        <v>2592</v>
      </c>
      <c r="Y2602" s="65"/>
      <c r="Z2602" s="46"/>
    </row>
    <row r="2603" spans="1:26" ht="13.5" hidden="1" customHeight="1">
      <c r="A2603" s="29" t="str">
        <f t="shared" ca="1" si="426"/>
        <v>69</v>
      </c>
      <c r="B2603" s="32">
        <f t="shared" ca="1" si="427"/>
        <v>1994</v>
      </c>
      <c r="C2603" s="32">
        <f t="shared" ca="1" si="428"/>
        <v>1</v>
      </c>
      <c r="D2603" s="28">
        <v>10</v>
      </c>
      <c r="E2603" s="32">
        <f t="shared" ca="1" si="429"/>
        <v>1190</v>
      </c>
      <c r="F2603" s="40" t="s">
        <v>2517</v>
      </c>
      <c r="G2603" s="40" t="s">
        <v>2301</v>
      </c>
      <c r="H2603" s="43"/>
      <c r="I2603" s="115" t="str">
        <f t="shared" ca="1" si="425"/>
        <v>.</v>
      </c>
      <c r="J2603" s="40" t="s">
        <v>1700</v>
      </c>
      <c r="K2603" s="40" t="s">
        <v>1300</v>
      </c>
      <c r="L2603" s="43"/>
      <c r="M2603" s="40"/>
      <c r="N2603" s="47"/>
      <c r="O2603" s="47"/>
      <c r="P2603" s="47"/>
      <c r="Q2603" s="40"/>
      <c r="R2603" s="40"/>
      <c r="S2603" s="48"/>
      <c r="T2603" s="48"/>
      <c r="U2603" s="31" t="str">
        <f t="shared" ca="1" si="430"/>
        <v>1181</v>
      </c>
      <c r="V2603" s="45" t="str">
        <f t="shared" si="424"/>
        <v>長野県短期大学生活科学科人間工学研究室</v>
      </c>
      <c r="W2603" s="51"/>
      <c r="X2603" s="88">
        <v>2593</v>
      </c>
      <c r="Y2603" s="65"/>
      <c r="Z2603" s="46"/>
    </row>
    <row r="2604" spans="1:26" ht="13.5" hidden="1" customHeight="1">
      <c r="A2604" s="29" t="str">
        <f t="shared" ca="1" si="426"/>
        <v>69</v>
      </c>
      <c r="B2604" s="32">
        <f t="shared" ca="1" si="427"/>
        <v>1994</v>
      </c>
      <c r="C2604" s="32">
        <f t="shared" ca="1" si="428"/>
        <v>1</v>
      </c>
      <c r="D2604" s="28">
        <v>12</v>
      </c>
      <c r="E2604" s="32">
        <f t="shared" ca="1" si="429"/>
        <v>1192</v>
      </c>
      <c r="F2604" s="40" t="s">
        <v>2518</v>
      </c>
      <c r="G2604" s="40" t="s">
        <v>2278</v>
      </c>
      <c r="H2604" s="43"/>
      <c r="I2604" s="115" t="str">
        <f t="shared" ca="1" si="425"/>
        <v>.</v>
      </c>
      <c r="J2604" s="40" t="s">
        <v>1700</v>
      </c>
      <c r="K2604" s="40" t="s">
        <v>7208</v>
      </c>
      <c r="L2604" s="43"/>
      <c r="M2604" s="40" t="s">
        <v>7636</v>
      </c>
      <c r="N2604" s="47"/>
      <c r="O2604" s="47"/>
      <c r="P2604" s="47"/>
      <c r="Q2604" s="40"/>
      <c r="R2604" s="40"/>
      <c r="S2604" s="48" t="s">
        <v>1700</v>
      </c>
      <c r="T2604" s="48"/>
      <c r="U2604" s="31" t="str">
        <f t="shared" ca="1" si="430"/>
        <v>1181</v>
      </c>
      <c r="V2604" s="45" t="str">
        <f t="shared" si="424"/>
        <v>国際交流担当幹事報告　IEAと人類働態学会</v>
      </c>
      <c r="W2604" s="51"/>
      <c r="X2604" s="88">
        <v>2594</v>
      </c>
      <c r="Y2604" s="65"/>
      <c r="Z2604" s="46"/>
    </row>
    <row r="2605" spans="1:26" ht="13.5" hidden="1" customHeight="1">
      <c r="A2605" s="29" t="str">
        <f t="shared" ca="1" si="426"/>
        <v>69</v>
      </c>
      <c r="B2605" s="32">
        <f t="shared" ca="1" si="427"/>
        <v>1994</v>
      </c>
      <c r="C2605" s="32">
        <f t="shared" ca="1" si="428"/>
        <v>1</v>
      </c>
      <c r="D2605" s="28">
        <v>14</v>
      </c>
      <c r="E2605" s="32">
        <f t="shared" ca="1" si="429"/>
        <v>1194</v>
      </c>
      <c r="F2605" s="28" t="str">
        <f t="shared" ref="F2605:F2606" si="432">H2605&amp;IF(LEN(O2605)&gt;0,$W$18&amp;IF(LEN(O2605)&gt;3,O2605&amp;"年度","第"&amp;O2605&amp;IF(LEN(P2605)&gt;0,"期","回"))&amp;IF(LEN(P2605)&gt;0,"第"&amp;P2605&amp;"回",""),"")</f>
        <v>総会：第36回</v>
      </c>
      <c r="G2605" s="40"/>
      <c r="H2605" s="40" t="s">
        <v>7100</v>
      </c>
      <c r="I2605" s="115" t="str">
        <f t="shared" ca="1" si="425"/>
        <v>.</v>
      </c>
      <c r="J2605" s="40" t="s">
        <v>7111</v>
      </c>
      <c r="K2605" s="40" t="s">
        <v>1050</v>
      </c>
      <c r="L2605" s="40" t="s">
        <v>7100</v>
      </c>
      <c r="M2605" s="40"/>
      <c r="N2605" s="47"/>
      <c r="O2605" s="47">
        <v>36</v>
      </c>
      <c r="P2605" s="47"/>
      <c r="Q2605" s="40"/>
      <c r="R2605" s="40"/>
      <c r="S2605" s="48"/>
      <c r="T2605" s="48"/>
      <c r="U2605" s="31" t="str">
        <f t="shared" ca="1" si="430"/>
        <v>1181</v>
      </c>
      <c r="V2605" s="45" t="str">
        <f t="shared" si="424"/>
        <v>総会総会：第36回</v>
      </c>
      <c r="W2605" s="51"/>
      <c r="X2605" s="88">
        <v>2595</v>
      </c>
      <c r="Y2605" s="65"/>
      <c r="Z2605" s="46"/>
    </row>
    <row r="2606" spans="1:26" ht="13.5" hidden="1" customHeight="1">
      <c r="A2606" s="29" t="str">
        <f t="shared" ca="1" si="426"/>
        <v>69</v>
      </c>
      <c r="B2606" s="32">
        <f t="shared" ca="1" si="427"/>
        <v>1994</v>
      </c>
      <c r="C2606" s="32">
        <f t="shared" ca="1" si="428"/>
        <v>1</v>
      </c>
      <c r="D2606" s="28">
        <v>14</v>
      </c>
      <c r="E2606" s="32">
        <f t="shared" ca="1" si="429"/>
        <v>1194</v>
      </c>
      <c r="F2606" s="28" t="str">
        <f t="shared" si="432"/>
        <v>幹事会：第12期第5回</v>
      </c>
      <c r="G2606" s="40"/>
      <c r="H2606" s="40" t="s">
        <v>7101</v>
      </c>
      <c r="I2606" s="115" t="str">
        <f t="shared" ca="1" si="425"/>
        <v>.</v>
      </c>
      <c r="J2606" s="40" t="s">
        <v>7111</v>
      </c>
      <c r="K2606" s="40" t="s">
        <v>1050</v>
      </c>
      <c r="L2606" s="40" t="s">
        <v>7103</v>
      </c>
      <c r="M2606" s="40"/>
      <c r="N2606" s="47"/>
      <c r="O2606" s="47">
        <v>12</v>
      </c>
      <c r="P2606" s="47">
        <v>5</v>
      </c>
      <c r="Q2606" s="40"/>
      <c r="R2606" s="40"/>
      <c r="S2606" s="48"/>
      <c r="T2606" s="48"/>
      <c r="U2606" s="31" t="str">
        <f t="shared" ca="1" si="430"/>
        <v>1181</v>
      </c>
      <c r="V2606" s="45" t="str">
        <f t="shared" si="424"/>
        <v>幹事会幹事会：第12期第5回</v>
      </c>
      <c r="W2606" s="51"/>
      <c r="X2606" s="88">
        <v>2596</v>
      </c>
      <c r="Y2606" s="65"/>
      <c r="Z2606" s="46"/>
    </row>
    <row r="2607" spans="1:26" ht="13.5" hidden="1" customHeight="1">
      <c r="A2607" s="29" t="str">
        <f t="shared" ca="1" si="426"/>
        <v>69</v>
      </c>
      <c r="B2607" s="32">
        <f t="shared" ca="1" si="427"/>
        <v>1994</v>
      </c>
      <c r="C2607" s="32">
        <f t="shared" ca="1" si="428"/>
        <v>1</v>
      </c>
      <c r="D2607" s="28">
        <v>14</v>
      </c>
      <c r="E2607" s="32">
        <f t="shared" ca="1" si="429"/>
        <v>1194</v>
      </c>
      <c r="F2607" s="40" t="s">
        <v>1289</v>
      </c>
      <c r="G2607" s="40"/>
      <c r="H2607" s="43"/>
      <c r="I2607" s="115" t="str">
        <f t="shared" ca="1" si="425"/>
        <v>.</v>
      </c>
      <c r="J2607" s="40" t="s">
        <v>7111</v>
      </c>
      <c r="K2607" s="40" t="s">
        <v>2762</v>
      </c>
      <c r="L2607" s="40" t="s">
        <v>2724</v>
      </c>
      <c r="M2607" s="40"/>
      <c r="N2607" s="47"/>
      <c r="O2607" s="47"/>
      <c r="P2607" s="47"/>
      <c r="Q2607" s="40"/>
      <c r="R2607" s="40"/>
      <c r="S2607" s="48"/>
      <c r="T2607" s="48"/>
      <c r="U2607" s="31" t="str">
        <f t="shared" ca="1" si="430"/>
        <v>1181</v>
      </c>
      <c r="V2607" s="45" t="str">
        <f t="shared" si="424"/>
        <v>編集後記</v>
      </c>
      <c r="W2607" s="51"/>
      <c r="X2607" s="88">
        <v>2597</v>
      </c>
      <c r="Y2607" s="65"/>
      <c r="Z2607" s="46"/>
    </row>
    <row r="2608" spans="1:26" ht="13.5" hidden="1" customHeight="1">
      <c r="A2608" s="29" t="str">
        <f t="shared" ca="1" si="426"/>
        <v>70</v>
      </c>
      <c r="B2608" s="32">
        <f t="shared" ca="1" si="427"/>
        <v>1994</v>
      </c>
      <c r="C2608" s="32">
        <f t="shared" ca="1" si="428"/>
        <v>6</v>
      </c>
      <c r="D2608" s="28">
        <v>0</v>
      </c>
      <c r="E2608" s="32" t="str">
        <f t="shared" ca="1" si="429"/>
        <v>1195</v>
      </c>
      <c r="F2608" s="28" t="str">
        <f ca="1">$W$11&amp;$A2608&amp;$W$12&amp;B2608&amp;$W$13&amp;TEXT($C2608,"00")&amp;$W$14&amp;TEXT($P2608,"00")&amp;IF(LEN(U2608)&gt;=1,$W$15&amp;$U2608&amp;$W$16,"")&amp;$W$17&amp;$H2608</f>
        <v>第70号1994年06/20[1195]:住まいの再考／夏季研究会：ニューオフィスと人類働態／第28回大会</v>
      </c>
      <c r="G2608" s="40"/>
      <c r="H2608" s="43" t="s">
        <v>6900</v>
      </c>
      <c r="I2608" s="115" t="str">
        <f t="shared" ca="1" si="425"/>
        <v>.</v>
      </c>
      <c r="J2608" s="40" t="s">
        <v>1179</v>
      </c>
      <c r="K2608" s="40" t="s">
        <v>2520</v>
      </c>
      <c r="L2608" s="43"/>
      <c r="M2608" s="40"/>
      <c r="N2608" s="47">
        <v>1994</v>
      </c>
      <c r="O2608" s="47">
        <v>6</v>
      </c>
      <c r="P2608" s="47">
        <v>20</v>
      </c>
      <c r="Q2608" s="40" t="s">
        <v>2521</v>
      </c>
      <c r="R2608" s="40"/>
      <c r="S2608" s="48"/>
      <c r="T2608" s="48"/>
      <c r="U2608" s="31" t="str">
        <f t="shared" ca="1" si="430"/>
        <v>1195</v>
      </c>
      <c r="V2608" s="45" t="str">
        <f t="shared" ca="1" si="424"/>
        <v>住まいの再考／夏季研究会：ニューオフィスと人類働態／第28回大会第70号1994年06/20[1195]:住まいの再考／夏季研究会：ニューオフィスと人類働態／第28回大会</v>
      </c>
      <c r="W2608" s="51"/>
      <c r="X2608" s="88">
        <v>2598</v>
      </c>
      <c r="Y2608" s="65"/>
      <c r="Z2608" s="46"/>
    </row>
    <row r="2609" spans="1:26" ht="13.5" hidden="1" customHeight="1">
      <c r="A2609" s="29" t="str">
        <f t="shared" ca="1" si="426"/>
        <v>70</v>
      </c>
      <c r="B2609" s="32">
        <f t="shared" ca="1" si="427"/>
        <v>1994</v>
      </c>
      <c r="C2609" s="32">
        <f t="shared" ca="1" si="428"/>
        <v>6</v>
      </c>
      <c r="D2609" s="28">
        <v>1</v>
      </c>
      <c r="E2609" s="32">
        <f t="shared" ca="1" si="429"/>
        <v>1195</v>
      </c>
      <c r="F2609" s="40" t="s">
        <v>2525</v>
      </c>
      <c r="G2609" s="40" t="s">
        <v>2526</v>
      </c>
      <c r="H2609" s="43" t="s">
        <v>7200</v>
      </c>
      <c r="I2609" s="115" t="str">
        <f t="shared" ca="1" si="425"/>
        <v>.</v>
      </c>
      <c r="J2609" s="40" t="s">
        <v>7205</v>
      </c>
      <c r="K2609" s="40"/>
      <c r="L2609" s="43"/>
      <c r="M2609" s="40" t="s">
        <v>2303</v>
      </c>
      <c r="N2609" s="47"/>
      <c r="O2609" s="47"/>
      <c r="P2609" s="47"/>
      <c r="Q2609" s="40"/>
      <c r="R2609" s="40"/>
      <c r="S2609" s="48"/>
      <c r="T2609" s="48"/>
      <c r="U2609" s="31" t="str">
        <f t="shared" ca="1" si="430"/>
        <v>1195</v>
      </c>
      <c r="V2609" s="45" t="str">
        <f t="shared" si="424"/>
        <v>生活住居住まいの再考</v>
      </c>
      <c r="W2609" s="51"/>
      <c r="X2609" s="88">
        <v>2599</v>
      </c>
      <c r="Y2609" s="65"/>
      <c r="Z2609" s="46"/>
    </row>
    <row r="2610" spans="1:26" ht="13.5" hidden="1" customHeight="1">
      <c r="A2610" s="29" t="str">
        <f t="shared" ca="1" si="426"/>
        <v>70</v>
      </c>
      <c r="B2610" s="32">
        <f t="shared" ca="1" si="427"/>
        <v>1994</v>
      </c>
      <c r="C2610" s="32">
        <f t="shared" ca="1" si="428"/>
        <v>6</v>
      </c>
      <c r="D2610" s="28">
        <v>2</v>
      </c>
      <c r="E2610" s="32">
        <f t="shared" ca="1" si="429"/>
        <v>1196</v>
      </c>
      <c r="F2610" s="28" t="str">
        <f>IF(RIGHT(L2610,1)=$W$24,"",M2610&amp;$W$25)&amp;J2610&amp;$W$22&amp;K2610&amp;IF(AND(LEN(N2610)&gt;0,LEN(N2610)&lt;4)," 第"&amp;N2610&amp;$W$21,N2610)&amp;$W$23&amp;O2610&amp;"/"&amp;P2610&amp;IF(RIGHT(L2610,1)=$W$24,"/"&amp;Q2610,"")&amp;"、"&amp;S2610&amp;"、"&amp;R2610&amp;IF(LEN(H2610)&gt;0,$W$27&amp;H2610,"")&amp;IF(RIGHT(L2610,1)=$W$24,"",$W$26)</f>
        <v>研修・催事．夏季　1993/9/17-18、富士通クロスカルチャーセンター、川崎市/ニューオフィスと人類働態</v>
      </c>
      <c r="G2610" s="40" t="s">
        <v>1587</v>
      </c>
      <c r="H2610" s="43" t="s">
        <v>2522</v>
      </c>
      <c r="I2610" s="115" t="str">
        <f t="shared" ca="1" si="425"/>
        <v>.</v>
      </c>
      <c r="J2610" s="40" t="s">
        <v>7780</v>
      </c>
      <c r="K2610" s="40" t="s">
        <v>645</v>
      </c>
      <c r="L2610" s="40" t="s">
        <v>7012</v>
      </c>
      <c r="M2610" s="40" t="s">
        <v>1302</v>
      </c>
      <c r="N2610" s="47"/>
      <c r="O2610" s="47">
        <v>1993</v>
      </c>
      <c r="P2610" s="47">
        <v>9</v>
      </c>
      <c r="Q2610" s="40" t="s">
        <v>2523</v>
      </c>
      <c r="R2610" s="40" t="s">
        <v>2524</v>
      </c>
      <c r="S2610" s="48" t="s">
        <v>2554</v>
      </c>
      <c r="T2610" s="48"/>
      <c r="U2610" s="31" t="str">
        <f t="shared" ca="1" si="430"/>
        <v>1195</v>
      </c>
      <c r="V2610" s="45" t="str">
        <f t="shared" si="424"/>
        <v>ニューオフィスと人類働態研修・催事．夏季　1993/9/17-18、富士通クロスカルチャーセンター、川崎市/ニューオフィスと人類働態</v>
      </c>
      <c r="W2610" s="51"/>
      <c r="X2610" s="88">
        <v>2600</v>
      </c>
      <c r="Y2610" s="65"/>
      <c r="Z2610" s="46"/>
    </row>
    <row r="2611" spans="1:26" ht="13.5" hidden="1" customHeight="1">
      <c r="A2611" s="29" t="str">
        <f t="shared" ca="1" si="426"/>
        <v>70</v>
      </c>
      <c r="B2611" s="32">
        <f t="shared" ca="1" si="427"/>
        <v>1994</v>
      </c>
      <c r="C2611" s="32">
        <f t="shared" ca="1" si="428"/>
        <v>6</v>
      </c>
      <c r="D2611" s="28">
        <v>2</v>
      </c>
      <c r="E2611" s="32">
        <f t="shared" ca="1" si="429"/>
        <v>1196</v>
      </c>
      <c r="F2611" s="40" t="s">
        <v>2527</v>
      </c>
      <c r="G2611" s="40" t="s">
        <v>1238</v>
      </c>
      <c r="H2611" s="43" t="s">
        <v>2522</v>
      </c>
      <c r="I2611" s="115" t="str">
        <f t="shared" ca="1" si="425"/>
        <v>.</v>
      </c>
      <c r="J2611" s="40" t="s">
        <v>7780</v>
      </c>
      <c r="K2611" s="40" t="s">
        <v>645</v>
      </c>
      <c r="L2611" s="40" t="s">
        <v>313</v>
      </c>
      <c r="M2611" s="40" t="s">
        <v>313</v>
      </c>
      <c r="N2611" s="47"/>
      <c r="O2611" s="47">
        <v>1993</v>
      </c>
      <c r="P2611" s="47">
        <v>9</v>
      </c>
      <c r="Q2611" s="40" t="s">
        <v>2523</v>
      </c>
      <c r="R2611" s="40" t="s">
        <v>2524</v>
      </c>
      <c r="S2611" s="48" t="s">
        <v>2554</v>
      </c>
      <c r="T2611" s="48"/>
      <c r="U2611" s="31" t="str">
        <f t="shared" ca="1" si="430"/>
        <v>1195</v>
      </c>
      <c r="V2611" s="45" t="str">
        <f t="shared" si="424"/>
        <v>ニューオフィスと人類働態平成5年夏期研究会をお世話して</v>
      </c>
      <c r="W2611" s="51"/>
      <c r="X2611" s="88">
        <v>2601</v>
      </c>
      <c r="Y2611" s="65"/>
      <c r="Z2611" s="46"/>
    </row>
    <row r="2612" spans="1:26" ht="13.5" hidden="1" customHeight="1">
      <c r="A2612" s="29" t="str">
        <f t="shared" ca="1" si="426"/>
        <v>70</v>
      </c>
      <c r="B2612" s="32">
        <f t="shared" ca="1" si="427"/>
        <v>1994</v>
      </c>
      <c r="C2612" s="32">
        <f t="shared" ca="1" si="428"/>
        <v>6</v>
      </c>
      <c r="D2612" s="28">
        <v>3</v>
      </c>
      <c r="E2612" s="32">
        <f t="shared" ca="1" si="429"/>
        <v>1197</v>
      </c>
      <c r="F2612" s="40" t="s">
        <v>2528</v>
      </c>
      <c r="G2612" s="40" t="s">
        <v>2529</v>
      </c>
      <c r="H2612" s="43" t="s">
        <v>2522</v>
      </c>
      <c r="I2612" s="115" t="str">
        <f t="shared" ca="1" si="425"/>
        <v>.</v>
      </c>
      <c r="J2612" s="40" t="s">
        <v>7780</v>
      </c>
      <c r="K2612" s="40" t="s">
        <v>645</v>
      </c>
      <c r="L2612" s="40" t="s">
        <v>7090</v>
      </c>
      <c r="M2612" s="40" t="s">
        <v>1486</v>
      </c>
      <c r="N2612" s="47"/>
      <c r="O2612" s="47">
        <v>1993</v>
      </c>
      <c r="P2612" s="47">
        <v>9</v>
      </c>
      <c r="Q2612" s="40" t="s">
        <v>2523</v>
      </c>
      <c r="R2612" s="40" t="s">
        <v>2524</v>
      </c>
      <c r="S2612" s="48" t="s">
        <v>2554</v>
      </c>
      <c r="T2612" s="48"/>
      <c r="U2612" s="31" t="str">
        <f t="shared" ca="1" si="430"/>
        <v>1195</v>
      </c>
      <c r="V2612" s="45" t="str">
        <f t="shared" si="424"/>
        <v>ニューオフィスと人類働態KSPに於ける創造型サテライトオフィスの概要について</v>
      </c>
      <c r="W2612" s="51"/>
      <c r="X2612" s="88">
        <v>2602</v>
      </c>
      <c r="Y2612" s="65"/>
      <c r="Z2612" s="46"/>
    </row>
    <row r="2613" spans="1:26" ht="13.5" hidden="1" customHeight="1">
      <c r="A2613" s="29" t="str">
        <f t="shared" ca="1" si="426"/>
        <v>70</v>
      </c>
      <c r="B2613" s="32">
        <f t="shared" ca="1" si="427"/>
        <v>1994</v>
      </c>
      <c r="C2613" s="32">
        <f t="shared" ca="1" si="428"/>
        <v>6</v>
      </c>
      <c r="D2613" s="28">
        <v>4</v>
      </c>
      <c r="E2613" s="32">
        <f t="shared" ca="1" si="429"/>
        <v>1198</v>
      </c>
      <c r="F2613" s="40" t="s">
        <v>2530</v>
      </c>
      <c r="G2613" s="40" t="s">
        <v>2531</v>
      </c>
      <c r="H2613" s="43" t="s">
        <v>2522</v>
      </c>
      <c r="I2613" s="115" t="str">
        <f t="shared" ca="1" si="425"/>
        <v>.</v>
      </c>
      <c r="J2613" s="40" t="s">
        <v>7780</v>
      </c>
      <c r="K2613" s="40" t="s">
        <v>645</v>
      </c>
      <c r="L2613" s="40" t="s">
        <v>7090</v>
      </c>
      <c r="M2613" s="40" t="s">
        <v>1486</v>
      </c>
      <c r="N2613" s="47"/>
      <c r="O2613" s="47">
        <v>1993</v>
      </c>
      <c r="P2613" s="47">
        <v>9</v>
      </c>
      <c r="Q2613" s="40" t="s">
        <v>2523</v>
      </c>
      <c r="R2613" s="40" t="s">
        <v>2524</v>
      </c>
      <c r="S2613" s="48" t="s">
        <v>2554</v>
      </c>
      <c r="T2613" s="48"/>
      <c r="U2613" s="31" t="str">
        <f t="shared" ca="1" si="430"/>
        <v>1195</v>
      </c>
      <c r="V2613" s="45" t="str">
        <f t="shared" si="424"/>
        <v>ニューオフィスと人類働態オフィスの空間デザイン－青果市場のオフィス事例－</v>
      </c>
      <c r="W2613" s="51"/>
      <c r="X2613" s="88">
        <v>2603</v>
      </c>
      <c r="Y2613" s="65"/>
      <c r="Z2613" s="46"/>
    </row>
    <row r="2614" spans="1:26" ht="13.5" hidden="1" customHeight="1">
      <c r="A2614" s="29" t="str">
        <f t="shared" ca="1" si="426"/>
        <v>70</v>
      </c>
      <c r="B2614" s="32">
        <f t="shared" ca="1" si="427"/>
        <v>1994</v>
      </c>
      <c r="C2614" s="32">
        <f t="shared" ca="1" si="428"/>
        <v>6</v>
      </c>
      <c r="D2614" s="28">
        <v>6</v>
      </c>
      <c r="E2614" s="32">
        <f t="shared" ca="1" si="429"/>
        <v>1200</v>
      </c>
      <c r="F2614" s="40" t="s">
        <v>2532</v>
      </c>
      <c r="G2614" s="40" t="s">
        <v>2533</v>
      </c>
      <c r="H2614" s="43" t="s">
        <v>2522</v>
      </c>
      <c r="I2614" s="115" t="str">
        <f t="shared" ca="1" si="425"/>
        <v>.</v>
      </c>
      <c r="J2614" s="40" t="s">
        <v>7780</v>
      </c>
      <c r="K2614" s="40" t="s">
        <v>645</v>
      </c>
      <c r="L2614" s="40" t="s">
        <v>7090</v>
      </c>
      <c r="M2614" s="40" t="s">
        <v>1486</v>
      </c>
      <c r="N2614" s="47"/>
      <c r="O2614" s="47">
        <v>1993</v>
      </c>
      <c r="P2614" s="47">
        <v>9</v>
      </c>
      <c r="Q2614" s="40" t="s">
        <v>2523</v>
      </c>
      <c r="R2614" s="40" t="s">
        <v>2524</v>
      </c>
      <c r="S2614" s="48" t="s">
        <v>2554</v>
      </c>
      <c r="T2614" s="48"/>
      <c r="U2614" s="31" t="str">
        <f t="shared" ca="1" si="430"/>
        <v>1195</v>
      </c>
      <c r="V2614" s="45" t="str">
        <f t="shared" si="424"/>
        <v>ニューオフィスと人類働態新しいデザインへの取り組み</v>
      </c>
      <c r="W2614" s="51"/>
      <c r="X2614" s="88">
        <v>2604</v>
      </c>
      <c r="Y2614" s="65"/>
      <c r="Z2614" s="46"/>
    </row>
    <row r="2615" spans="1:26" ht="13.5" hidden="1" customHeight="1">
      <c r="A2615" s="29" t="str">
        <f t="shared" ca="1" si="426"/>
        <v>70</v>
      </c>
      <c r="B2615" s="32">
        <f t="shared" ca="1" si="427"/>
        <v>1994</v>
      </c>
      <c r="C2615" s="32">
        <f t="shared" ca="1" si="428"/>
        <v>6</v>
      </c>
      <c r="D2615" s="28">
        <v>8</v>
      </c>
      <c r="E2615" s="32">
        <f t="shared" ca="1" si="429"/>
        <v>1202</v>
      </c>
      <c r="F2615" s="40" t="s">
        <v>2455</v>
      </c>
      <c r="G2615" s="40" t="s">
        <v>2534</v>
      </c>
      <c r="H2615" s="43" t="s">
        <v>2522</v>
      </c>
      <c r="I2615" s="115" t="str">
        <f t="shared" ca="1" si="425"/>
        <v>.</v>
      </c>
      <c r="J2615" s="40" t="s">
        <v>7780</v>
      </c>
      <c r="K2615" s="40" t="s">
        <v>645</v>
      </c>
      <c r="L2615" s="40" t="s">
        <v>313</v>
      </c>
      <c r="M2615" s="40" t="s">
        <v>2362</v>
      </c>
      <c r="N2615" s="47"/>
      <c r="O2615" s="47">
        <v>1993</v>
      </c>
      <c r="P2615" s="47">
        <v>9</v>
      </c>
      <c r="Q2615" s="40" t="s">
        <v>2523</v>
      </c>
      <c r="R2615" s="40" t="s">
        <v>2524</v>
      </c>
      <c r="S2615" s="48" t="s">
        <v>2554</v>
      </c>
      <c r="T2615" s="48"/>
      <c r="U2615" s="31" t="str">
        <f t="shared" ca="1" si="430"/>
        <v>1195</v>
      </c>
      <c r="V2615" s="45" t="str">
        <f t="shared" si="424"/>
        <v>ニューオフィスと人類働態人類働態学会夏季研究会に参加して</v>
      </c>
      <c r="W2615" s="51"/>
      <c r="X2615" s="88">
        <v>2605</v>
      </c>
      <c r="Y2615" s="65"/>
      <c r="Z2615" s="46"/>
    </row>
    <row r="2616" spans="1:26" ht="13.5" hidden="1" customHeight="1">
      <c r="A2616" s="29" t="str">
        <f t="shared" ca="1" si="426"/>
        <v>70</v>
      </c>
      <c r="B2616" s="32">
        <f t="shared" ca="1" si="427"/>
        <v>1994</v>
      </c>
      <c r="C2616" s="32">
        <f t="shared" ca="1" si="428"/>
        <v>6</v>
      </c>
      <c r="D2616" s="28">
        <v>8</v>
      </c>
      <c r="E2616" s="32">
        <f t="shared" ca="1" si="429"/>
        <v>1202</v>
      </c>
      <c r="F2616" s="40" t="s">
        <v>2535</v>
      </c>
      <c r="G2616" s="40" t="s">
        <v>2536</v>
      </c>
      <c r="H2616" s="43" t="s">
        <v>2522</v>
      </c>
      <c r="I2616" s="115" t="str">
        <f t="shared" ca="1" si="425"/>
        <v>.</v>
      </c>
      <c r="J2616" s="40" t="s">
        <v>7780</v>
      </c>
      <c r="K2616" s="40" t="s">
        <v>645</v>
      </c>
      <c r="L2616" s="40" t="s">
        <v>313</v>
      </c>
      <c r="M2616" s="40" t="s">
        <v>2362</v>
      </c>
      <c r="N2616" s="47"/>
      <c r="O2616" s="47">
        <v>1993</v>
      </c>
      <c r="P2616" s="47">
        <v>9</v>
      </c>
      <c r="Q2616" s="40" t="s">
        <v>2523</v>
      </c>
      <c r="R2616" s="40" t="s">
        <v>2524</v>
      </c>
      <c r="S2616" s="48" t="s">
        <v>2554</v>
      </c>
      <c r="T2616" s="48"/>
      <c r="U2616" s="31" t="str">
        <f t="shared" ca="1" si="430"/>
        <v>1195</v>
      </c>
      <c r="V2616" s="45" t="str">
        <f t="shared" si="424"/>
        <v>ニューオフィスと人類働態夏季研究会「ニューオフィスと人類働態」に参加して</v>
      </c>
      <c r="W2616" s="51"/>
      <c r="X2616" s="88">
        <v>2606</v>
      </c>
      <c r="Y2616" s="65"/>
      <c r="Z2616" s="46"/>
    </row>
    <row r="2617" spans="1:26" ht="13.5" hidden="1" customHeight="1">
      <c r="A2617" s="29" t="str">
        <f t="shared" ca="1" si="426"/>
        <v>70</v>
      </c>
      <c r="B2617" s="32">
        <f t="shared" ca="1" si="427"/>
        <v>1994</v>
      </c>
      <c r="C2617" s="32">
        <f t="shared" ca="1" si="428"/>
        <v>6</v>
      </c>
      <c r="D2617" s="28">
        <v>9</v>
      </c>
      <c r="E2617" s="32">
        <f t="shared" ca="1" si="429"/>
        <v>1203</v>
      </c>
      <c r="F2617" s="40" t="s">
        <v>2537</v>
      </c>
      <c r="G2617" s="40" t="s">
        <v>2479</v>
      </c>
      <c r="H2617" s="43" t="s">
        <v>2522</v>
      </c>
      <c r="I2617" s="115" t="str">
        <f t="shared" ca="1" si="425"/>
        <v>.</v>
      </c>
      <c r="J2617" s="40" t="s">
        <v>7780</v>
      </c>
      <c r="K2617" s="40" t="s">
        <v>645</v>
      </c>
      <c r="L2617" s="40" t="s">
        <v>313</v>
      </c>
      <c r="M2617" s="40" t="s">
        <v>2362</v>
      </c>
      <c r="N2617" s="47"/>
      <c r="O2617" s="47">
        <v>1993</v>
      </c>
      <c r="P2617" s="47">
        <v>9</v>
      </c>
      <c r="Q2617" s="40" t="s">
        <v>2523</v>
      </c>
      <c r="R2617" s="40" t="s">
        <v>2524</v>
      </c>
      <c r="S2617" s="48" t="s">
        <v>2554</v>
      </c>
      <c r="T2617" s="48"/>
      <c r="U2617" s="31" t="str">
        <f t="shared" ca="1" si="430"/>
        <v>1195</v>
      </c>
      <c r="V2617" s="45" t="str">
        <f t="shared" si="424"/>
        <v>ニューオフィスと人類働態予測された働態</v>
      </c>
      <c r="W2617" s="51"/>
      <c r="X2617" s="88">
        <v>2607</v>
      </c>
      <c r="Y2617" s="65"/>
      <c r="Z2617" s="46"/>
    </row>
    <row r="2618" spans="1:26" ht="13.5" hidden="1" customHeight="1">
      <c r="A2618" s="29" t="str">
        <f t="shared" ca="1" si="426"/>
        <v>70</v>
      </c>
      <c r="B2618" s="32">
        <f t="shared" ca="1" si="427"/>
        <v>1994</v>
      </c>
      <c r="C2618" s="32">
        <f t="shared" ca="1" si="428"/>
        <v>6</v>
      </c>
      <c r="D2618" s="28">
        <v>10</v>
      </c>
      <c r="E2618" s="32">
        <f t="shared" ca="1" si="429"/>
        <v>1204</v>
      </c>
      <c r="F2618" s="40" t="s">
        <v>2538</v>
      </c>
      <c r="G2618" s="40" t="s">
        <v>2278</v>
      </c>
      <c r="H2618" s="43" t="s">
        <v>2522</v>
      </c>
      <c r="I2618" s="115" t="str">
        <f t="shared" ca="1" si="425"/>
        <v>.</v>
      </c>
      <c r="J2618" s="40" t="s">
        <v>7780</v>
      </c>
      <c r="K2618" s="40" t="s">
        <v>645</v>
      </c>
      <c r="L2618" s="40" t="s">
        <v>313</v>
      </c>
      <c r="M2618" s="40" t="s">
        <v>313</v>
      </c>
      <c r="N2618" s="47"/>
      <c r="O2618" s="47">
        <v>1993</v>
      </c>
      <c r="P2618" s="47">
        <v>9</v>
      </c>
      <c r="Q2618" s="40" t="s">
        <v>2523</v>
      </c>
      <c r="R2618" s="40" t="s">
        <v>2524</v>
      </c>
      <c r="S2618" s="48" t="s">
        <v>2554</v>
      </c>
      <c r="T2618" s="48"/>
      <c r="U2618" s="31" t="str">
        <f t="shared" ca="1" si="430"/>
        <v>1195</v>
      </c>
      <c r="V2618" s="45" t="str">
        <f t="shared" si="424"/>
        <v>ニューオフィスと人類働態夏季研究会を企画して</v>
      </c>
      <c r="W2618" s="51"/>
      <c r="X2618" s="88">
        <v>2608</v>
      </c>
      <c r="Y2618" s="65"/>
      <c r="Z2618" s="46"/>
    </row>
    <row r="2619" spans="1:26" ht="13.5" hidden="1" customHeight="1">
      <c r="A2619" s="29" t="str">
        <f t="shared" ca="1" si="426"/>
        <v>70</v>
      </c>
      <c r="B2619" s="32">
        <f t="shared" ca="1" si="427"/>
        <v>1994</v>
      </c>
      <c r="C2619" s="32">
        <f t="shared" ca="1" si="428"/>
        <v>6</v>
      </c>
      <c r="D2619" s="28">
        <v>11</v>
      </c>
      <c r="E2619" s="32">
        <f t="shared" ca="1" si="429"/>
        <v>1205</v>
      </c>
      <c r="F2619" s="40" t="s">
        <v>2539</v>
      </c>
      <c r="G2619" s="40" t="s">
        <v>1221</v>
      </c>
      <c r="H2619" s="43"/>
      <c r="I2619" s="115" t="str">
        <f t="shared" ca="1" si="425"/>
        <v>.</v>
      </c>
      <c r="J2619" s="40" t="s">
        <v>7205</v>
      </c>
      <c r="K2619" s="40" t="s">
        <v>321</v>
      </c>
      <c r="L2619" s="43"/>
      <c r="M2619" s="40" t="s">
        <v>7122</v>
      </c>
      <c r="N2619" s="47"/>
      <c r="O2619" s="47"/>
      <c r="P2619" s="47"/>
      <c r="Q2619" s="40"/>
      <c r="R2619" s="40"/>
      <c r="S2619" s="48"/>
      <c r="T2619" s="48"/>
      <c r="U2619" s="31" t="str">
        <f t="shared" ca="1" si="430"/>
        <v>1195</v>
      </c>
      <c r="V2619" s="45" t="str">
        <f t="shared" si="424"/>
        <v>中野豊道先生を偲ぶ</v>
      </c>
      <c r="W2619" s="51"/>
      <c r="X2619" s="88">
        <v>2609</v>
      </c>
      <c r="Y2619" s="65"/>
      <c r="Z2619" s="46"/>
    </row>
    <row r="2620" spans="1:26" ht="13.5" hidden="1" customHeight="1">
      <c r="A2620" s="29" t="str">
        <f t="shared" ca="1" si="426"/>
        <v>70</v>
      </c>
      <c r="B2620" s="32">
        <f t="shared" ca="1" si="427"/>
        <v>1994</v>
      </c>
      <c r="C2620" s="32">
        <f t="shared" ca="1" si="428"/>
        <v>6</v>
      </c>
      <c r="D2620" s="28">
        <v>12</v>
      </c>
      <c r="E2620" s="32">
        <f t="shared" ca="1" si="429"/>
        <v>1206</v>
      </c>
      <c r="F2620" s="40" t="s">
        <v>2540</v>
      </c>
      <c r="G2620" s="40" t="s">
        <v>2278</v>
      </c>
      <c r="H2620" s="43"/>
      <c r="I2620" s="115" t="str">
        <f t="shared" ca="1" si="425"/>
        <v>.</v>
      </c>
      <c r="J2620" s="40" t="s">
        <v>7205</v>
      </c>
      <c r="K2620" s="40" t="s">
        <v>321</v>
      </c>
      <c r="L2620" s="43"/>
      <c r="M2620" s="40" t="s">
        <v>7122</v>
      </c>
      <c r="N2620" s="47"/>
      <c r="O2620" s="47"/>
      <c r="P2620" s="47"/>
      <c r="Q2620" s="40"/>
      <c r="R2620" s="40"/>
      <c r="S2620" s="48"/>
      <c r="T2620" s="48"/>
      <c r="U2620" s="31" t="str">
        <f t="shared" ca="1" si="430"/>
        <v>1195</v>
      </c>
      <c r="V2620" s="45" t="str">
        <f t="shared" si="424"/>
        <v>人なつこい中野豊道さん</v>
      </c>
      <c r="W2620" s="51"/>
      <c r="X2620" s="88">
        <v>2610</v>
      </c>
      <c r="Y2620" s="65"/>
      <c r="Z2620" s="46"/>
    </row>
    <row r="2621" spans="1:26" ht="13.5" hidden="1" customHeight="1">
      <c r="A2621" s="29" t="str">
        <f t="shared" ca="1" si="426"/>
        <v>70</v>
      </c>
      <c r="B2621" s="32">
        <f t="shared" ca="1" si="427"/>
        <v>1994</v>
      </c>
      <c r="C2621" s="32">
        <f t="shared" ca="1" si="428"/>
        <v>6</v>
      </c>
      <c r="D2621" s="28">
        <v>13</v>
      </c>
      <c r="E2621" s="32">
        <f t="shared" ca="1" si="429"/>
        <v>1207</v>
      </c>
      <c r="F2621" s="40" t="s">
        <v>2541</v>
      </c>
      <c r="G2621" s="40" t="s">
        <v>2542</v>
      </c>
      <c r="H2621" s="43"/>
      <c r="I2621" s="115" t="str">
        <f t="shared" ca="1" si="425"/>
        <v>.</v>
      </c>
      <c r="J2621" s="40" t="s">
        <v>1700</v>
      </c>
      <c r="K2621" s="40" t="s">
        <v>1300</v>
      </c>
      <c r="L2621" s="43"/>
      <c r="M2621" s="40"/>
      <c r="N2621" s="47"/>
      <c r="O2621" s="47"/>
      <c r="P2621" s="47"/>
      <c r="Q2621" s="40"/>
      <c r="R2621" s="40"/>
      <c r="S2621" s="48"/>
      <c r="T2621" s="48"/>
      <c r="U2621" s="31" t="str">
        <f t="shared" ca="1" si="430"/>
        <v>1195</v>
      </c>
      <c r="V2621" s="45" t="str">
        <f t="shared" si="424"/>
        <v>東京農業大学生物産業学部健康科学研究室</v>
      </c>
      <c r="W2621" s="51"/>
      <c r="X2621" s="88">
        <v>2611</v>
      </c>
      <c r="Y2621" s="65"/>
      <c r="Z2621" s="46"/>
    </row>
    <row r="2622" spans="1:26" ht="13.5" hidden="1" customHeight="1">
      <c r="A2622" s="29" t="str">
        <f t="shared" ca="1" si="426"/>
        <v>70</v>
      </c>
      <c r="B2622" s="32">
        <f t="shared" ca="1" si="427"/>
        <v>1994</v>
      </c>
      <c r="C2622" s="32">
        <f t="shared" ca="1" si="428"/>
        <v>6</v>
      </c>
      <c r="D2622" s="28">
        <v>14</v>
      </c>
      <c r="E2622" s="32">
        <f t="shared" ca="1" si="429"/>
        <v>1208</v>
      </c>
      <c r="F2622" s="28" t="str">
        <f>IF(RIGHT(L2622,1)=$W$24,"",M2622&amp;$W$25)&amp;J2622&amp;$W$22&amp;K2622&amp;IF(AND(LEN(N2622)&gt;0,LEN(N2622)&lt;4)," 第"&amp;N2622&amp;$W$21,N2622)&amp;$W$23&amp;O2622&amp;"/"&amp;P2622&amp;IF(RIGHT(L2622,1)=$W$24,"/"&amp;Q2622,"")&amp;"、"&amp;S2622&amp;"、"&amp;R2622&amp;IF(LEN(H2622)&gt;0,$W$27&amp;H2622,"")&amp;IF(RIGHT(L2622,1)=$W$24,"",$W$26)</f>
        <v>大会．全 第28回　1993/6/26-27、神戸大学瀧川記念学術交流館、神戸市</v>
      </c>
      <c r="G2622" s="40" t="s">
        <v>29</v>
      </c>
      <c r="H2622" s="41" t="s">
        <v>2820</v>
      </c>
      <c r="I2622" s="115" t="str">
        <f t="shared" ca="1" si="425"/>
        <v>.</v>
      </c>
      <c r="J2622" s="40" t="s">
        <v>252</v>
      </c>
      <c r="K2622" s="40" t="s">
        <v>2555</v>
      </c>
      <c r="L2622" s="40" t="s">
        <v>6942</v>
      </c>
      <c r="M2622" s="40" t="s">
        <v>2742</v>
      </c>
      <c r="N2622" s="47">
        <v>28</v>
      </c>
      <c r="O2622" s="47">
        <v>1993</v>
      </c>
      <c r="P2622" s="47">
        <v>6</v>
      </c>
      <c r="Q2622" s="40" t="s">
        <v>45</v>
      </c>
      <c r="R2622" s="40" t="s">
        <v>1760</v>
      </c>
      <c r="S2622" s="48" t="s">
        <v>2543</v>
      </c>
      <c r="T2622" s="48"/>
      <c r="U2622" s="31" t="str">
        <f t="shared" ca="1" si="430"/>
        <v>1195</v>
      </c>
      <c r="V2622" s="45" t="str">
        <f t="shared" si="424"/>
        <v>大会．全 第28回　1993/6/26-27、神戸大学瀧川記念学術交流館、神戸市</v>
      </c>
      <c r="W2622" s="51"/>
      <c r="X2622" s="88">
        <v>2612</v>
      </c>
      <c r="Y2622" s="65"/>
      <c r="Z2622" s="46"/>
    </row>
    <row r="2623" spans="1:26" ht="13.5" hidden="1" customHeight="1">
      <c r="A2623" s="29" t="str">
        <f t="shared" ca="1" si="426"/>
        <v>70</v>
      </c>
      <c r="B2623" s="32">
        <f t="shared" ca="1" si="427"/>
        <v>1994</v>
      </c>
      <c r="C2623" s="32">
        <f t="shared" ca="1" si="428"/>
        <v>6</v>
      </c>
      <c r="D2623" s="28">
        <v>14</v>
      </c>
      <c r="E2623" s="32">
        <f t="shared" ca="1" si="429"/>
        <v>1208</v>
      </c>
      <c r="F2623" s="28" t="str">
        <f>M2623&amp;"（"&amp;J2623&amp;$W$19&amp;K2623&amp;IF(LEN(N2623)&gt;0," 第"&amp;N2623&amp;$W$21,"")&amp;" "&amp;O2623&amp;"/"&amp;P2623&amp;$W$20&amp;S2623&amp;IF(LEN(H2623)&gt;0,$W$19&amp;H2623,"")&amp;"）"</f>
        <v>抄録（大会/全 第28回 1993/6、神戸大学瀧川記念学術交流館）</v>
      </c>
      <c r="G2623" s="40" t="s">
        <v>2519</v>
      </c>
      <c r="H2623" s="43"/>
      <c r="I2623" s="115" t="str">
        <f t="shared" ca="1" si="425"/>
        <v>.</v>
      </c>
      <c r="J2623" s="40" t="s">
        <v>252</v>
      </c>
      <c r="K2623" s="40" t="s">
        <v>2555</v>
      </c>
      <c r="L2623" s="40" t="s">
        <v>6939</v>
      </c>
      <c r="M2623" s="40" t="s">
        <v>1486</v>
      </c>
      <c r="N2623" s="47">
        <v>28</v>
      </c>
      <c r="O2623" s="47">
        <v>1993</v>
      </c>
      <c r="P2623" s="47">
        <v>6</v>
      </c>
      <c r="Q2623" s="40" t="s">
        <v>45</v>
      </c>
      <c r="R2623" s="40" t="s">
        <v>1760</v>
      </c>
      <c r="S2623" s="48" t="s">
        <v>2543</v>
      </c>
      <c r="T2623" s="48"/>
      <c r="U2623" s="31" t="str">
        <f t="shared" ca="1" si="430"/>
        <v>1195</v>
      </c>
      <c r="V2623" s="45" t="str">
        <f t="shared" si="424"/>
        <v>抄録（大会/全 第28回 1993/6、神戸大学瀧川記念学術交流館）</v>
      </c>
      <c r="W2623" s="51"/>
      <c r="X2623" s="88">
        <v>2613</v>
      </c>
      <c r="Y2623" s="65"/>
      <c r="Z2623" s="46"/>
    </row>
    <row r="2624" spans="1:26" s="13" customFormat="1" ht="13.5" hidden="1" customHeight="1">
      <c r="A2624" s="18">
        <v>70</v>
      </c>
      <c r="B2624" s="15">
        <v>1994</v>
      </c>
      <c r="C2624" s="15">
        <v>6</v>
      </c>
      <c r="D2624" s="18">
        <v>14</v>
      </c>
      <c r="E2624" s="15">
        <v>1208</v>
      </c>
      <c r="F2624" s="19" t="s">
        <v>4881</v>
      </c>
      <c r="G2624" s="16" t="s">
        <v>975</v>
      </c>
      <c r="H2624" s="17"/>
      <c r="I2624" s="115" t="str">
        <f t="shared" ca="1" si="425"/>
        <v>.</v>
      </c>
      <c r="J2624" s="16" t="s">
        <v>2856</v>
      </c>
      <c r="K2624" s="16" t="s">
        <v>1194</v>
      </c>
      <c r="L2624" s="16" t="s">
        <v>2857</v>
      </c>
      <c r="M2624" s="16" t="s">
        <v>183</v>
      </c>
      <c r="N2624" s="15">
        <v>28</v>
      </c>
      <c r="O2624" s="15">
        <v>1993</v>
      </c>
      <c r="P2624" s="15">
        <v>6</v>
      </c>
      <c r="Q2624" s="18" t="s">
        <v>45</v>
      </c>
      <c r="R2624" s="18" t="s">
        <v>1760</v>
      </c>
      <c r="S2624" s="54" t="s">
        <v>2543</v>
      </c>
      <c r="T2624" s="54"/>
      <c r="U2624" s="69">
        <v>1195</v>
      </c>
      <c r="V2624" s="45" t="str">
        <f t="shared" si="424"/>
        <v>学生アルバイトからみた臨時雇用の実態</v>
      </c>
      <c r="W2624" s="70"/>
      <c r="X2624" s="88">
        <v>2614</v>
      </c>
      <c r="Y2624" s="66"/>
      <c r="Z2624" s="16"/>
    </row>
    <row r="2625" spans="1:26" s="13" customFormat="1" ht="13.5" hidden="1" customHeight="1">
      <c r="A2625" s="18">
        <v>70</v>
      </c>
      <c r="B2625" s="15">
        <v>1994</v>
      </c>
      <c r="C2625" s="15">
        <v>6</v>
      </c>
      <c r="D2625" s="18">
        <v>14</v>
      </c>
      <c r="E2625" s="15">
        <v>1208</v>
      </c>
      <c r="F2625" s="19" t="s">
        <v>4882</v>
      </c>
      <c r="G2625" s="16" t="s">
        <v>4828</v>
      </c>
      <c r="H2625" s="17"/>
      <c r="I2625" s="115" t="str">
        <f t="shared" ca="1" si="425"/>
        <v>.</v>
      </c>
      <c r="J2625" s="16" t="s">
        <v>2856</v>
      </c>
      <c r="K2625" s="16" t="s">
        <v>1194</v>
      </c>
      <c r="L2625" s="16" t="s">
        <v>2857</v>
      </c>
      <c r="M2625" s="16" t="s">
        <v>183</v>
      </c>
      <c r="N2625" s="15">
        <v>28</v>
      </c>
      <c r="O2625" s="15">
        <v>1993</v>
      </c>
      <c r="P2625" s="15">
        <v>6</v>
      </c>
      <c r="Q2625" s="18" t="s">
        <v>45</v>
      </c>
      <c r="R2625" s="18" t="s">
        <v>1760</v>
      </c>
      <c r="S2625" s="54" t="s">
        <v>2543</v>
      </c>
      <c r="T2625" s="54"/>
      <c r="U2625" s="69">
        <v>1195</v>
      </c>
      <c r="V2625" s="45" t="str">
        <f t="shared" si="424"/>
        <v>中高齢者雇用に関する雇用側意識の調査研究</v>
      </c>
      <c r="W2625" s="70"/>
      <c r="X2625" s="88">
        <v>2615</v>
      </c>
      <c r="Y2625" s="66"/>
      <c r="Z2625" s="16"/>
    </row>
    <row r="2626" spans="1:26" s="13" customFormat="1" ht="13.5" hidden="1" customHeight="1">
      <c r="A2626" s="18">
        <v>70</v>
      </c>
      <c r="B2626" s="15">
        <v>1994</v>
      </c>
      <c r="C2626" s="15">
        <v>6</v>
      </c>
      <c r="D2626" s="18">
        <v>15</v>
      </c>
      <c r="E2626" s="15">
        <v>1209</v>
      </c>
      <c r="F2626" s="19" t="s">
        <v>4883</v>
      </c>
      <c r="G2626" s="16" t="s">
        <v>4884</v>
      </c>
      <c r="H2626" s="17"/>
      <c r="I2626" s="115" t="str">
        <f t="shared" ca="1" si="425"/>
        <v>.</v>
      </c>
      <c r="J2626" s="16" t="s">
        <v>2856</v>
      </c>
      <c r="K2626" s="16" t="s">
        <v>1194</v>
      </c>
      <c r="L2626" s="16" t="s">
        <v>2857</v>
      </c>
      <c r="M2626" s="16" t="s">
        <v>183</v>
      </c>
      <c r="N2626" s="15">
        <v>28</v>
      </c>
      <c r="O2626" s="15">
        <v>1993</v>
      </c>
      <c r="P2626" s="15">
        <v>6</v>
      </c>
      <c r="Q2626" s="18" t="s">
        <v>45</v>
      </c>
      <c r="R2626" s="18" t="s">
        <v>1760</v>
      </c>
      <c r="S2626" s="54" t="s">
        <v>2543</v>
      </c>
      <c r="T2626" s="54"/>
      <c r="U2626" s="69">
        <v>1195</v>
      </c>
      <c r="V2626" s="45" t="str">
        <f t="shared" si="424"/>
        <v>タイの女性夜勤労働者の作業負担</v>
      </c>
      <c r="W2626" s="70"/>
      <c r="X2626" s="88">
        <v>2616</v>
      </c>
      <c r="Y2626" s="66"/>
      <c r="Z2626" s="16"/>
    </row>
    <row r="2627" spans="1:26" s="13" customFormat="1" ht="13.5" hidden="1" customHeight="1">
      <c r="A2627" s="18">
        <v>70</v>
      </c>
      <c r="B2627" s="15">
        <v>1994</v>
      </c>
      <c r="C2627" s="15">
        <v>6</v>
      </c>
      <c r="D2627" s="18">
        <v>15</v>
      </c>
      <c r="E2627" s="15">
        <v>1209</v>
      </c>
      <c r="F2627" s="19" t="s">
        <v>4885</v>
      </c>
      <c r="G2627" s="16" t="s">
        <v>4886</v>
      </c>
      <c r="H2627" s="17"/>
      <c r="I2627" s="115" t="str">
        <f t="shared" ca="1" si="425"/>
        <v>.</v>
      </c>
      <c r="J2627" s="16" t="s">
        <v>2856</v>
      </c>
      <c r="K2627" s="16" t="s">
        <v>1194</v>
      </c>
      <c r="L2627" s="16" t="s">
        <v>2857</v>
      </c>
      <c r="M2627" s="16" t="s">
        <v>183</v>
      </c>
      <c r="N2627" s="15">
        <v>28</v>
      </c>
      <c r="O2627" s="15">
        <v>1993</v>
      </c>
      <c r="P2627" s="15">
        <v>6</v>
      </c>
      <c r="Q2627" s="18" t="s">
        <v>45</v>
      </c>
      <c r="R2627" s="18" t="s">
        <v>1760</v>
      </c>
      <c r="S2627" s="54" t="s">
        <v>2543</v>
      </c>
      <c r="T2627" s="54"/>
      <c r="U2627" s="69">
        <v>1195</v>
      </c>
      <c r="V2627" s="45" t="str">
        <f t="shared" si="424"/>
        <v>夜勤に雪道走行した長距離高速バス運転者の行動と生体反応</v>
      </c>
      <c r="W2627" s="70"/>
      <c r="X2627" s="88">
        <v>2617</v>
      </c>
      <c r="Y2627" s="66"/>
      <c r="Z2627" s="16"/>
    </row>
    <row r="2628" spans="1:26" s="13" customFormat="1" ht="13.5" hidden="1" customHeight="1">
      <c r="A2628" s="18">
        <v>70</v>
      </c>
      <c r="B2628" s="15">
        <v>1994</v>
      </c>
      <c r="C2628" s="15">
        <v>6</v>
      </c>
      <c r="D2628" s="18">
        <v>15</v>
      </c>
      <c r="E2628" s="15">
        <v>1209</v>
      </c>
      <c r="F2628" s="19" t="s">
        <v>4887</v>
      </c>
      <c r="G2628" s="16" t="s">
        <v>4888</v>
      </c>
      <c r="H2628" s="17"/>
      <c r="I2628" s="115" t="str">
        <f t="shared" ca="1" si="425"/>
        <v>.</v>
      </c>
      <c r="J2628" s="16" t="s">
        <v>2856</v>
      </c>
      <c r="K2628" s="16" t="s">
        <v>1194</v>
      </c>
      <c r="L2628" s="16" t="s">
        <v>2857</v>
      </c>
      <c r="M2628" s="16" t="s">
        <v>183</v>
      </c>
      <c r="N2628" s="15">
        <v>28</v>
      </c>
      <c r="O2628" s="15">
        <v>1993</v>
      </c>
      <c r="P2628" s="15">
        <v>6</v>
      </c>
      <c r="Q2628" s="18" t="s">
        <v>45</v>
      </c>
      <c r="R2628" s="18" t="s">
        <v>1760</v>
      </c>
      <c r="S2628" s="54" t="s">
        <v>2543</v>
      </c>
      <c r="T2628" s="54"/>
      <c r="U2628" s="69">
        <v>1195</v>
      </c>
      <c r="V2628" s="45" t="str">
        <f t="shared" si="424"/>
        <v>「ジャスト・イン・タイム」方式の立位作業と椅子の使用状況</v>
      </c>
      <c r="W2628" s="70"/>
      <c r="X2628" s="88">
        <v>2618</v>
      </c>
      <c r="Y2628" s="66"/>
      <c r="Z2628" s="16"/>
    </row>
    <row r="2629" spans="1:26" s="13" customFormat="1" ht="13.5" hidden="1" customHeight="1">
      <c r="A2629" s="18">
        <v>70</v>
      </c>
      <c r="B2629" s="15">
        <v>1994</v>
      </c>
      <c r="C2629" s="15">
        <v>6</v>
      </c>
      <c r="D2629" s="18">
        <v>16</v>
      </c>
      <c r="E2629" s="15">
        <v>1210</v>
      </c>
      <c r="F2629" s="19" t="s">
        <v>4890</v>
      </c>
      <c r="G2629" s="16" t="s">
        <v>4891</v>
      </c>
      <c r="H2629" s="17"/>
      <c r="I2629" s="115" t="str">
        <f t="shared" ca="1" si="425"/>
        <v>.</v>
      </c>
      <c r="J2629" s="16" t="s">
        <v>2856</v>
      </c>
      <c r="K2629" s="16" t="s">
        <v>1194</v>
      </c>
      <c r="L2629" s="16" t="s">
        <v>2857</v>
      </c>
      <c r="M2629" s="16" t="s">
        <v>183</v>
      </c>
      <c r="N2629" s="15">
        <v>28</v>
      </c>
      <c r="O2629" s="15">
        <v>1993</v>
      </c>
      <c r="P2629" s="15">
        <v>6</v>
      </c>
      <c r="Q2629" s="18" t="s">
        <v>45</v>
      </c>
      <c r="R2629" s="18" t="s">
        <v>1760</v>
      </c>
      <c r="S2629" s="54" t="s">
        <v>2543</v>
      </c>
      <c r="T2629" s="54"/>
      <c r="U2629" s="69">
        <v>1195</v>
      </c>
      <c r="V2629" s="45" t="str">
        <f t="shared" si="424"/>
        <v>ハレとケの食における調理率の年次的変遷と将来予測</v>
      </c>
      <c r="W2629" s="70"/>
      <c r="X2629" s="88">
        <v>2619</v>
      </c>
      <c r="Y2629" s="66"/>
      <c r="Z2629" s="16"/>
    </row>
    <row r="2630" spans="1:26" s="13" customFormat="1" ht="13.5" hidden="1" customHeight="1">
      <c r="A2630" s="18">
        <v>70</v>
      </c>
      <c r="B2630" s="15">
        <v>1994</v>
      </c>
      <c r="C2630" s="15">
        <v>6</v>
      </c>
      <c r="D2630" s="18">
        <v>16</v>
      </c>
      <c r="E2630" s="15">
        <v>1210</v>
      </c>
      <c r="F2630" s="19" t="s">
        <v>4892</v>
      </c>
      <c r="G2630" s="16" t="s">
        <v>4893</v>
      </c>
      <c r="H2630" s="17"/>
      <c r="I2630" s="115" t="str">
        <f t="shared" ca="1" si="425"/>
        <v>.</v>
      </c>
      <c r="J2630" s="16" t="s">
        <v>2856</v>
      </c>
      <c r="K2630" s="16" t="s">
        <v>1194</v>
      </c>
      <c r="L2630" s="16" t="s">
        <v>2857</v>
      </c>
      <c r="M2630" s="16" t="s">
        <v>183</v>
      </c>
      <c r="N2630" s="15">
        <v>28</v>
      </c>
      <c r="O2630" s="15">
        <v>1993</v>
      </c>
      <c r="P2630" s="15">
        <v>6</v>
      </c>
      <c r="Q2630" s="18" t="s">
        <v>45</v>
      </c>
      <c r="R2630" s="18" t="s">
        <v>1760</v>
      </c>
      <c r="S2630" s="54" t="s">
        <v>2543</v>
      </c>
      <c r="T2630" s="54"/>
      <c r="U2630" s="69">
        <v>1195</v>
      </c>
      <c r="V2630" s="45" t="str">
        <f t="shared" si="424"/>
        <v>インドネシア、東カリマンタン州、クニャー・ダヤク族の農業の形態について</v>
      </c>
      <c r="W2630" s="70"/>
      <c r="X2630" s="88">
        <v>2620</v>
      </c>
      <c r="Y2630" s="66"/>
      <c r="Z2630" s="16"/>
    </row>
    <row r="2631" spans="1:26" s="13" customFormat="1" ht="13.5" hidden="1" customHeight="1">
      <c r="A2631" s="18">
        <v>70</v>
      </c>
      <c r="B2631" s="15">
        <v>1994</v>
      </c>
      <c r="C2631" s="15">
        <v>6</v>
      </c>
      <c r="D2631" s="18">
        <v>16</v>
      </c>
      <c r="E2631" s="15">
        <v>1210</v>
      </c>
      <c r="F2631" s="19" t="s">
        <v>4894</v>
      </c>
      <c r="G2631" s="16" t="s">
        <v>4895</v>
      </c>
      <c r="H2631" s="17"/>
      <c r="I2631" s="115" t="str">
        <f t="shared" ca="1" si="425"/>
        <v>.</v>
      </c>
      <c r="J2631" s="16" t="s">
        <v>2856</v>
      </c>
      <c r="K2631" s="16" t="s">
        <v>1194</v>
      </c>
      <c r="L2631" s="16" t="s">
        <v>2857</v>
      </c>
      <c r="M2631" s="16" t="s">
        <v>183</v>
      </c>
      <c r="N2631" s="15">
        <v>28</v>
      </c>
      <c r="O2631" s="15">
        <v>1993</v>
      </c>
      <c r="P2631" s="15">
        <v>6</v>
      </c>
      <c r="Q2631" s="18" t="s">
        <v>45</v>
      </c>
      <c r="R2631" s="18" t="s">
        <v>1760</v>
      </c>
      <c r="S2631" s="54" t="s">
        <v>2543</v>
      </c>
      <c r="T2631" s="54"/>
      <c r="U2631" s="69">
        <v>1195</v>
      </c>
      <c r="V2631" s="45" t="str">
        <f t="shared" si="424"/>
        <v>東北タイにおける伝統遊技(竹馬）の消失</v>
      </c>
      <c r="W2631" s="70"/>
      <c r="X2631" s="88">
        <v>2621</v>
      </c>
      <c r="Y2631" s="66"/>
      <c r="Z2631" s="16"/>
    </row>
    <row r="2632" spans="1:26" s="13" customFormat="1" ht="13.5" hidden="1" customHeight="1">
      <c r="A2632" s="18">
        <v>70</v>
      </c>
      <c r="B2632" s="15">
        <v>1994</v>
      </c>
      <c r="C2632" s="15">
        <v>6</v>
      </c>
      <c r="D2632" s="18">
        <v>17</v>
      </c>
      <c r="E2632" s="15">
        <v>1211</v>
      </c>
      <c r="F2632" s="19" t="s">
        <v>4896</v>
      </c>
      <c r="G2632" s="16" t="s">
        <v>4897</v>
      </c>
      <c r="H2632" s="17"/>
      <c r="I2632" s="115" t="str">
        <f t="shared" ca="1" si="425"/>
        <v>.</v>
      </c>
      <c r="J2632" s="16" t="s">
        <v>2856</v>
      </c>
      <c r="K2632" s="16" t="s">
        <v>1194</v>
      </c>
      <c r="L2632" s="16" t="s">
        <v>2857</v>
      </c>
      <c r="M2632" s="16" t="s">
        <v>183</v>
      </c>
      <c r="N2632" s="15">
        <v>28</v>
      </c>
      <c r="O2632" s="15">
        <v>1993</v>
      </c>
      <c r="P2632" s="15">
        <v>6</v>
      </c>
      <c r="Q2632" s="18" t="s">
        <v>45</v>
      </c>
      <c r="R2632" s="18" t="s">
        <v>1760</v>
      </c>
      <c r="S2632" s="54" t="s">
        <v>2543</v>
      </c>
      <c r="T2632" s="54"/>
      <c r="U2632" s="69">
        <v>1195</v>
      </c>
      <c r="V2632" s="45" t="str">
        <f t="shared" si="424"/>
        <v>東北タイウボン県民の生活とボートレース</v>
      </c>
      <c r="W2632" s="70"/>
      <c r="X2632" s="88">
        <v>2622</v>
      </c>
      <c r="Y2632" s="66"/>
      <c r="Z2632" s="16"/>
    </row>
    <row r="2633" spans="1:26" s="13" customFormat="1" ht="13.5" hidden="1" customHeight="1">
      <c r="A2633" s="18">
        <v>70</v>
      </c>
      <c r="B2633" s="15">
        <v>1994</v>
      </c>
      <c r="C2633" s="15">
        <v>6</v>
      </c>
      <c r="D2633" s="18">
        <v>17</v>
      </c>
      <c r="E2633" s="15">
        <v>1211</v>
      </c>
      <c r="F2633" s="19" t="s">
        <v>4898</v>
      </c>
      <c r="G2633" s="16" t="s">
        <v>1282</v>
      </c>
      <c r="H2633" s="17"/>
      <c r="I2633" s="115" t="str">
        <f t="shared" ca="1" si="425"/>
        <v>.</v>
      </c>
      <c r="J2633" s="16" t="s">
        <v>2856</v>
      </c>
      <c r="K2633" s="16" t="s">
        <v>1194</v>
      </c>
      <c r="L2633" s="16" t="s">
        <v>2857</v>
      </c>
      <c r="M2633" s="16" t="s">
        <v>183</v>
      </c>
      <c r="N2633" s="15">
        <v>28</v>
      </c>
      <c r="O2633" s="15">
        <v>1993</v>
      </c>
      <c r="P2633" s="15">
        <v>6</v>
      </c>
      <c r="Q2633" s="18" t="s">
        <v>45</v>
      </c>
      <c r="R2633" s="18" t="s">
        <v>1760</v>
      </c>
      <c r="S2633" s="54" t="s">
        <v>2543</v>
      </c>
      <c r="T2633" s="54"/>
      <c r="U2633" s="69">
        <v>1195</v>
      </c>
      <c r="V2633" s="45" t="str">
        <f t="shared" ref="V2633:V2694" si="433">$H2633&amp;$F2633</f>
        <v>マラソン選手に見る走行の四肢運動様式について</v>
      </c>
      <c r="W2633" s="70"/>
      <c r="X2633" s="88">
        <v>2623</v>
      </c>
      <c r="Y2633" s="66"/>
      <c r="Z2633" s="16"/>
    </row>
    <row r="2634" spans="1:26" s="13" customFormat="1" ht="13.5" hidden="1" customHeight="1">
      <c r="A2634" s="18">
        <v>70</v>
      </c>
      <c r="B2634" s="15">
        <v>1994</v>
      </c>
      <c r="C2634" s="15">
        <v>6</v>
      </c>
      <c r="D2634" s="18">
        <v>17</v>
      </c>
      <c r="E2634" s="15">
        <v>1211</v>
      </c>
      <c r="F2634" s="19" t="s">
        <v>4899</v>
      </c>
      <c r="G2634" s="16" t="s">
        <v>4900</v>
      </c>
      <c r="H2634" s="17"/>
      <c r="I2634" s="115" t="str">
        <f t="shared" ca="1" si="425"/>
        <v>.</v>
      </c>
      <c r="J2634" s="16" t="s">
        <v>2856</v>
      </c>
      <c r="K2634" s="16" t="s">
        <v>1194</v>
      </c>
      <c r="L2634" s="16" t="s">
        <v>2857</v>
      </c>
      <c r="M2634" s="16" t="s">
        <v>183</v>
      </c>
      <c r="N2634" s="15">
        <v>28</v>
      </c>
      <c r="O2634" s="15">
        <v>1993</v>
      </c>
      <c r="P2634" s="15">
        <v>6</v>
      </c>
      <c r="Q2634" s="18" t="s">
        <v>45</v>
      </c>
      <c r="R2634" s="18" t="s">
        <v>1760</v>
      </c>
      <c r="S2634" s="54" t="s">
        <v>2543</v>
      </c>
      <c r="T2634" s="54"/>
      <c r="U2634" s="69">
        <v>1195</v>
      </c>
      <c r="V2634" s="45" t="str">
        <f t="shared" si="433"/>
        <v>奥行知覚認知に於ける錯視効果と学習効果について</v>
      </c>
      <c r="W2634" s="70"/>
      <c r="X2634" s="88">
        <v>2624</v>
      </c>
      <c r="Y2634" s="66"/>
      <c r="Z2634" s="16"/>
    </row>
    <row r="2635" spans="1:26" s="13" customFormat="1" ht="13.5" hidden="1" customHeight="1">
      <c r="A2635" s="18">
        <v>70</v>
      </c>
      <c r="B2635" s="15">
        <v>1994</v>
      </c>
      <c r="C2635" s="15">
        <v>6</v>
      </c>
      <c r="D2635" s="18">
        <v>18</v>
      </c>
      <c r="E2635" s="15">
        <v>1212</v>
      </c>
      <c r="F2635" s="19" t="s">
        <v>4901</v>
      </c>
      <c r="G2635" s="16" t="s">
        <v>4902</v>
      </c>
      <c r="H2635" s="17"/>
      <c r="I2635" s="115" t="str">
        <f t="shared" ca="1" si="425"/>
        <v>.</v>
      </c>
      <c r="J2635" s="16" t="s">
        <v>2856</v>
      </c>
      <c r="K2635" s="16" t="s">
        <v>1194</v>
      </c>
      <c r="L2635" s="16" t="s">
        <v>2857</v>
      </c>
      <c r="M2635" s="16" t="s">
        <v>183</v>
      </c>
      <c r="N2635" s="15">
        <v>28</v>
      </c>
      <c r="O2635" s="15">
        <v>1993</v>
      </c>
      <c r="P2635" s="15">
        <v>6</v>
      </c>
      <c r="Q2635" s="18" t="s">
        <v>45</v>
      </c>
      <c r="R2635" s="18" t="s">
        <v>1760</v>
      </c>
      <c r="S2635" s="54" t="s">
        <v>2543</v>
      </c>
      <c r="T2635" s="54"/>
      <c r="U2635" s="69">
        <v>1195</v>
      </c>
      <c r="V2635" s="45" t="str">
        <f t="shared" si="433"/>
        <v>生産技能の類型化に関する研究（第４報）</v>
      </c>
      <c r="W2635" s="70"/>
      <c r="X2635" s="88">
        <v>2625</v>
      </c>
      <c r="Y2635" s="66"/>
      <c r="Z2635" s="16"/>
    </row>
    <row r="2636" spans="1:26" s="13" customFormat="1" ht="13.5" hidden="1" customHeight="1">
      <c r="A2636" s="18">
        <v>70</v>
      </c>
      <c r="B2636" s="15">
        <v>1994</v>
      </c>
      <c r="C2636" s="15">
        <v>6</v>
      </c>
      <c r="D2636" s="18">
        <v>18</v>
      </c>
      <c r="E2636" s="15">
        <v>1212</v>
      </c>
      <c r="F2636" s="19" t="s">
        <v>4903</v>
      </c>
      <c r="G2636" s="16" t="s">
        <v>4904</v>
      </c>
      <c r="H2636" s="17"/>
      <c r="I2636" s="115" t="str">
        <f t="shared" ref="I2636:I2699" ca="1" si="434">IF(OR($S$1,IF($N$2,OFFSET($O$2,0,ISERROR(FIND($F$2,OFFSET($G2636,0,$T$2)))+$S$2),0)+IF($N$3,OFFSET($O$3,0,ISERROR(FIND($F$3,OFFSET($G2636,0,$T$3)))+$S$3),0)+IF($N$4,OFFSET($O$4,0,ISERROR(FIND($F$4,OFFSET($G2636,0,$T$4)))+$S$4),0)+IF($N$5,OFFSET($O$5,0,ISERROR(FIND($F$5,OFFSET($G2636,0,$T$5)))+$S$5),0)+IF($N$6,OFFSET($O$6,0,ISERROR(FIND($F$6,OFFSET($G2636,0,$T$6)))+$S$6),0)+IF($N$7,OFFSET($O$7,0,ISERROR(FIND($F$7,OFFSET($G2636,0,$T$7)))+$S$7),0)+IF($N$8,OFFSET($O$8,0,ISERROR(FIND($F$8,OFFSET($G2636,0,$T$8)))+$S$8),0)&gt;$Y$1),$W$28,$W$29)</f>
        <v>.</v>
      </c>
      <c r="J2636" s="16" t="s">
        <v>2856</v>
      </c>
      <c r="K2636" s="16" t="s">
        <v>1194</v>
      </c>
      <c r="L2636" s="16" t="s">
        <v>2857</v>
      </c>
      <c r="M2636" s="16" t="s">
        <v>183</v>
      </c>
      <c r="N2636" s="15">
        <v>28</v>
      </c>
      <c r="O2636" s="15">
        <v>1993</v>
      </c>
      <c r="P2636" s="15">
        <v>6</v>
      </c>
      <c r="Q2636" s="18" t="s">
        <v>45</v>
      </c>
      <c r="R2636" s="18" t="s">
        <v>1760</v>
      </c>
      <c r="S2636" s="54" t="s">
        <v>2543</v>
      </c>
      <c r="T2636" s="54"/>
      <c r="U2636" s="69">
        <v>1195</v>
      </c>
      <c r="V2636" s="45" t="str">
        <f t="shared" si="433"/>
        <v>教室内温度環境の指数</v>
      </c>
      <c r="W2636" s="70"/>
      <c r="X2636" s="88">
        <v>2626</v>
      </c>
      <c r="Y2636" s="66"/>
      <c r="Z2636" s="16"/>
    </row>
    <row r="2637" spans="1:26" s="13" customFormat="1" ht="13.5" hidden="1" customHeight="1">
      <c r="A2637" s="18">
        <v>70</v>
      </c>
      <c r="B2637" s="15">
        <v>1994</v>
      </c>
      <c r="C2637" s="15">
        <v>6</v>
      </c>
      <c r="D2637" s="18">
        <v>19</v>
      </c>
      <c r="E2637" s="15">
        <v>1213</v>
      </c>
      <c r="F2637" s="19" t="s">
        <v>4905</v>
      </c>
      <c r="G2637" s="16" t="s">
        <v>4906</v>
      </c>
      <c r="H2637" s="17"/>
      <c r="I2637" s="115" t="str">
        <f t="shared" ca="1" si="434"/>
        <v>.</v>
      </c>
      <c r="J2637" s="16" t="s">
        <v>2856</v>
      </c>
      <c r="K2637" s="16" t="s">
        <v>1194</v>
      </c>
      <c r="L2637" s="16" t="s">
        <v>2857</v>
      </c>
      <c r="M2637" s="16" t="s">
        <v>183</v>
      </c>
      <c r="N2637" s="15">
        <v>28</v>
      </c>
      <c r="O2637" s="15">
        <v>1993</v>
      </c>
      <c r="P2637" s="15">
        <v>6</v>
      </c>
      <c r="Q2637" s="18" t="s">
        <v>45</v>
      </c>
      <c r="R2637" s="18" t="s">
        <v>1760</v>
      </c>
      <c r="S2637" s="54" t="s">
        <v>2543</v>
      </c>
      <c r="T2637" s="54"/>
      <c r="U2637" s="69">
        <v>1195</v>
      </c>
      <c r="V2637" s="45" t="str">
        <f t="shared" si="433"/>
        <v>工場内の自動化区域内における早期被害者救出のための検知方式の検討</v>
      </c>
      <c r="W2637" s="70"/>
      <c r="X2637" s="88">
        <v>2627</v>
      </c>
      <c r="Y2637" s="66"/>
      <c r="Z2637" s="16"/>
    </row>
    <row r="2638" spans="1:26" s="13" customFormat="1" ht="13.5" hidden="1" customHeight="1">
      <c r="A2638" s="18">
        <v>70</v>
      </c>
      <c r="B2638" s="15">
        <v>1994</v>
      </c>
      <c r="C2638" s="15">
        <v>6</v>
      </c>
      <c r="D2638" s="18">
        <v>19</v>
      </c>
      <c r="E2638" s="15">
        <v>1213</v>
      </c>
      <c r="F2638" s="19" t="s">
        <v>4907</v>
      </c>
      <c r="G2638" s="16" t="s">
        <v>4908</v>
      </c>
      <c r="H2638" s="17"/>
      <c r="I2638" s="115" t="str">
        <f t="shared" ca="1" si="434"/>
        <v>.</v>
      </c>
      <c r="J2638" s="16" t="s">
        <v>2856</v>
      </c>
      <c r="K2638" s="16" t="s">
        <v>1194</v>
      </c>
      <c r="L2638" s="16" t="s">
        <v>2857</v>
      </c>
      <c r="M2638" s="16" t="s">
        <v>183</v>
      </c>
      <c r="N2638" s="15">
        <v>28</v>
      </c>
      <c r="O2638" s="15">
        <v>1993</v>
      </c>
      <c r="P2638" s="15">
        <v>6</v>
      </c>
      <c r="Q2638" s="18" t="s">
        <v>45</v>
      </c>
      <c r="R2638" s="18" t="s">
        <v>1760</v>
      </c>
      <c r="S2638" s="54" t="s">
        <v>2543</v>
      </c>
      <c r="T2638" s="54"/>
      <c r="U2638" s="69">
        <v>1195</v>
      </c>
      <c r="V2638" s="45" t="str">
        <f t="shared" si="433"/>
        <v>現場自主対応で安全衛生を進める要因－タイの中小企業における経験から－</v>
      </c>
      <c r="W2638" s="70"/>
      <c r="X2638" s="88">
        <v>2628</v>
      </c>
      <c r="Y2638" s="66"/>
      <c r="Z2638" s="16"/>
    </row>
    <row r="2639" spans="1:26" s="13" customFormat="1" ht="13.5" hidden="1" customHeight="1">
      <c r="A2639" s="18">
        <v>70</v>
      </c>
      <c r="B2639" s="15">
        <v>1994</v>
      </c>
      <c r="C2639" s="15">
        <v>6</v>
      </c>
      <c r="D2639" s="18">
        <v>19</v>
      </c>
      <c r="E2639" s="15">
        <v>1213</v>
      </c>
      <c r="F2639" s="19" t="s">
        <v>4909</v>
      </c>
      <c r="G2639" s="16" t="s">
        <v>4910</v>
      </c>
      <c r="H2639" s="17"/>
      <c r="I2639" s="115" t="str">
        <f t="shared" ca="1" si="434"/>
        <v>.</v>
      </c>
      <c r="J2639" s="16" t="s">
        <v>2856</v>
      </c>
      <c r="K2639" s="16" t="s">
        <v>1194</v>
      </c>
      <c r="L2639" s="16" t="s">
        <v>2857</v>
      </c>
      <c r="M2639" s="16" t="s">
        <v>183</v>
      </c>
      <c r="N2639" s="15">
        <v>28</v>
      </c>
      <c r="O2639" s="15">
        <v>1993</v>
      </c>
      <c r="P2639" s="15">
        <v>6</v>
      </c>
      <c r="Q2639" s="18" t="s">
        <v>45</v>
      </c>
      <c r="R2639" s="18" t="s">
        <v>1760</v>
      </c>
      <c r="S2639" s="54" t="s">
        <v>2543</v>
      </c>
      <c r="T2639" s="54"/>
      <c r="U2639" s="69">
        <v>1195</v>
      </c>
      <c r="V2639" s="45" t="str">
        <f t="shared" si="433"/>
        <v>偏側性－利き眼と手、足、耳における偏側性およびそれらの間の相関について－</v>
      </c>
      <c r="W2639" s="70"/>
      <c r="X2639" s="88">
        <v>2629</v>
      </c>
      <c r="Y2639" s="66"/>
      <c r="Z2639" s="16"/>
    </row>
    <row r="2640" spans="1:26" s="13" customFormat="1" ht="13.5" hidden="1" customHeight="1">
      <c r="A2640" s="18">
        <v>70</v>
      </c>
      <c r="B2640" s="15">
        <v>1994</v>
      </c>
      <c r="C2640" s="15">
        <v>6</v>
      </c>
      <c r="D2640" s="18">
        <v>20</v>
      </c>
      <c r="E2640" s="15">
        <v>1214</v>
      </c>
      <c r="F2640" s="19" t="s">
        <v>4911</v>
      </c>
      <c r="G2640" s="16" t="s">
        <v>4912</v>
      </c>
      <c r="H2640" s="17"/>
      <c r="I2640" s="115" t="str">
        <f t="shared" ca="1" si="434"/>
        <v>.</v>
      </c>
      <c r="J2640" s="16" t="s">
        <v>2856</v>
      </c>
      <c r="K2640" s="16" t="s">
        <v>1194</v>
      </c>
      <c r="L2640" s="16" t="s">
        <v>2857</v>
      </c>
      <c r="M2640" s="16" t="s">
        <v>183</v>
      </c>
      <c r="N2640" s="15">
        <v>28</v>
      </c>
      <c r="O2640" s="15">
        <v>1993</v>
      </c>
      <c r="P2640" s="15">
        <v>6</v>
      </c>
      <c r="Q2640" s="18" t="s">
        <v>45</v>
      </c>
      <c r="R2640" s="18" t="s">
        <v>1760</v>
      </c>
      <c r="S2640" s="54" t="s">
        <v>2543</v>
      </c>
      <c r="T2640" s="54"/>
      <c r="U2640" s="69">
        <v>1195</v>
      </c>
      <c r="V2640" s="45" t="str">
        <f t="shared" si="433"/>
        <v>筋収縮様式が随意運動開始前の表面筋電位変化および脳電位構成成分に及ぼす影響</v>
      </c>
      <c r="W2640" s="70"/>
      <c r="X2640" s="88">
        <v>2630</v>
      </c>
      <c r="Y2640" s="66"/>
      <c r="Z2640" s="16"/>
    </row>
    <row r="2641" spans="1:26" s="13" customFormat="1" ht="13.5" hidden="1" customHeight="1">
      <c r="A2641" s="18">
        <v>70</v>
      </c>
      <c r="B2641" s="15">
        <v>1994</v>
      </c>
      <c r="C2641" s="15">
        <v>6</v>
      </c>
      <c r="D2641" s="18">
        <v>20</v>
      </c>
      <c r="E2641" s="15">
        <v>1214</v>
      </c>
      <c r="F2641" s="19" t="s">
        <v>4913</v>
      </c>
      <c r="G2641" s="16" t="s">
        <v>4914</v>
      </c>
      <c r="H2641" s="17"/>
      <c r="I2641" s="115" t="str">
        <f t="shared" ca="1" si="434"/>
        <v>.</v>
      </c>
      <c r="J2641" s="16" t="s">
        <v>2856</v>
      </c>
      <c r="K2641" s="16" t="s">
        <v>1194</v>
      </c>
      <c r="L2641" s="16" t="s">
        <v>2857</v>
      </c>
      <c r="M2641" s="16" t="s">
        <v>183</v>
      </c>
      <c r="N2641" s="15">
        <v>28</v>
      </c>
      <c r="O2641" s="15">
        <v>1993</v>
      </c>
      <c r="P2641" s="15">
        <v>6</v>
      </c>
      <c r="Q2641" s="18" t="s">
        <v>45</v>
      </c>
      <c r="R2641" s="18" t="s">
        <v>1760</v>
      </c>
      <c r="S2641" s="54" t="s">
        <v>2543</v>
      </c>
      <c r="T2641" s="54"/>
      <c r="U2641" s="69">
        <v>1195</v>
      </c>
      <c r="V2641" s="45" t="str">
        <f t="shared" si="433"/>
        <v>立位時における足圧と下肢筋の活動－足位による比較－</v>
      </c>
      <c r="W2641" s="70"/>
      <c r="X2641" s="88">
        <v>2631</v>
      </c>
      <c r="Y2641" s="66"/>
      <c r="Z2641" s="16"/>
    </row>
    <row r="2642" spans="1:26" s="13" customFormat="1" ht="13.5" hidden="1" customHeight="1">
      <c r="A2642" s="18">
        <v>70</v>
      </c>
      <c r="B2642" s="15">
        <v>1994</v>
      </c>
      <c r="C2642" s="15">
        <v>6</v>
      </c>
      <c r="D2642" s="18">
        <v>21</v>
      </c>
      <c r="E2642" s="15">
        <v>1215</v>
      </c>
      <c r="F2642" s="19" t="s">
        <v>4915</v>
      </c>
      <c r="G2642" s="16" t="s">
        <v>4916</v>
      </c>
      <c r="H2642" s="17"/>
      <c r="I2642" s="115" t="str">
        <f t="shared" ca="1" si="434"/>
        <v>.</v>
      </c>
      <c r="J2642" s="16" t="s">
        <v>2856</v>
      </c>
      <c r="K2642" s="16" t="s">
        <v>1194</v>
      </c>
      <c r="L2642" s="16" t="s">
        <v>2857</v>
      </c>
      <c r="M2642" s="16" t="s">
        <v>183</v>
      </c>
      <c r="N2642" s="15">
        <v>28</v>
      </c>
      <c r="O2642" s="15">
        <v>1993</v>
      </c>
      <c r="P2642" s="15">
        <v>6</v>
      </c>
      <c r="Q2642" s="18" t="s">
        <v>45</v>
      </c>
      <c r="R2642" s="18" t="s">
        <v>1760</v>
      </c>
      <c r="S2642" s="54" t="s">
        <v>2543</v>
      </c>
      <c r="T2642" s="54"/>
      <c r="U2642" s="69">
        <v>1195</v>
      </c>
      <c r="V2642" s="45" t="str">
        <f t="shared" si="433"/>
        <v>筋放電量と最大外転角度との関連から見た足趾外転能力の評価について</v>
      </c>
      <c r="W2642" s="70"/>
      <c r="X2642" s="88">
        <v>2632</v>
      </c>
      <c r="Y2642" s="66"/>
      <c r="Z2642" s="16"/>
    </row>
    <row r="2643" spans="1:26" s="13" customFormat="1" ht="13.5" hidden="1" customHeight="1">
      <c r="A2643" s="18">
        <v>70</v>
      </c>
      <c r="B2643" s="15">
        <v>1994</v>
      </c>
      <c r="C2643" s="15">
        <v>6</v>
      </c>
      <c r="D2643" s="18">
        <v>21</v>
      </c>
      <c r="E2643" s="15">
        <v>1215</v>
      </c>
      <c r="F2643" s="19" t="s">
        <v>4917</v>
      </c>
      <c r="G2643" s="16" t="s">
        <v>4918</v>
      </c>
      <c r="H2643" s="17"/>
      <c r="I2643" s="115" t="str">
        <f t="shared" ca="1" si="434"/>
        <v>.</v>
      </c>
      <c r="J2643" s="16" t="s">
        <v>2856</v>
      </c>
      <c r="K2643" s="16" t="s">
        <v>1194</v>
      </c>
      <c r="L2643" s="16" t="s">
        <v>2857</v>
      </c>
      <c r="M2643" s="16" t="s">
        <v>183</v>
      </c>
      <c r="N2643" s="15">
        <v>28</v>
      </c>
      <c r="O2643" s="15">
        <v>1993</v>
      </c>
      <c r="P2643" s="15">
        <v>6</v>
      </c>
      <c r="Q2643" s="18" t="s">
        <v>45</v>
      </c>
      <c r="R2643" s="18" t="s">
        <v>1760</v>
      </c>
      <c r="S2643" s="54" t="s">
        <v>2543</v>
      </c>
      <c r="T2643" s="54"/>
      <c r="U2643" s="69">
        <v>1195</v>
      </c>
      <c r="V2643" s="45" t="str">
        <f t="shared" si="433"/>
        <v>筋電図から見た足の母指外転筋・小指外転筋最大持続収縮時の疲労の様相について</v>
      </c>
      <c r="W2643" s="70"/>
      <c r="X2643" s="88">
        <v>2633</v>
      </c>
      <c r="Y2643" s="66"/>
      <c r="Z2643" s="16"/>
    </row>
    <row r="2644" spans="1:26" ht="13.5" hidden="1" customHeight="1">
      <c r="A2644" s="29">
        <f t="shared" ref="A2644:A2660" ca="1" si="435">IF(LEN($J2644)&gt;0,IF($J2644="●",K2644,OFFSET(A2644,IF(LEN(OFFSET(A2644,-1,0))&gt;=1,-1,-2),0)),"")</f>
        <v>70</v>
      </c>
      <c r="B2644" s="32">
        <f t="shared" ref="B2644:B2660" ca="1" si="436">IF(LEN($J2644)&gt;0,IF($J2644="●",N2644,OFFSET(B2644,IF(LEN(OFFSET(B2644,-1,0))&gt;=1,-1,-2),0)),"")</f>
        <v>1994</v>
      </c>
      <c r="C2644" s="32">
        <f t="shared" ref="C2644:C2660" ca="1" si="437">IF(LEN($J2644)&gt;0,IF($J2644="●",O2644,OFFSET(C2644,IF(LEN(OFFSET(C2644,-1,0))&gt;=1,-1,-2),0)),"")</f>
        <v>6</v>
      </c>
      <c r="D2644" s="28">
        <v>21</v>
      </c>
      <c r="E2644" s="32">
        <f t="shared" ref="E2644:E2660" ca="1" si="438">IF(LEN($J2644)&gt;0,IF($J2644="●",U2644,IF(LEN(D2644)&gt;0,U2644+D2644-1,"")),"")</f>
        <v>1215</v>
      </c>
      <c r="F2644" s="40" t="s">
        <v>2544</v>
      </c>
      <c r="G2644" s="40" t="s">
        <v>6983</v>
      </c>
      <c r="H2644" s="43"/>
      <c r="I2644" s="115" t="str">
        <f t="shared" ca="1" si="434"/>
        <v>.</v>
      </c>
      <c r="J2644" s="40" t="s">
        <v>2164</v>
      </c>
      <c r="K2644" s="40" t="s">
        <v>2555</v>
      </c>
      <c r="L2644" s="16" t="s">
        <v>7004</v>
      </c>
      <c r="M2644" s="40" t="s">
        <v>1302</v>
      </c>
      <c r="N2644" s="47">
        <v>28</v>
      </c>
      <c r="O2644" s="47">
        <v>1993</v>
      </c>
      <c r="P2644" s="47">
        <v>6</v>
      </c>
      <c r="Q2644" s="40" t="s">
        <v>45</v>
      </c>
      <c r="R2644" s="40" t="s">
        <v>1760</v>
      </c>
      <c r="S2644" s="48" t="s">
        <v>2543</v>
      </c>
      <c r="T2644" s="48"/>
      <c r="U2644" s="31">
        <f t="shared" ref="U2644:U2660" ca="1" si="439">IF(LEN($J2644)&gt;0,IF($J2644="●",Q2644,OFFSET(U2644,IF(LEN(OFFSET(U2644,-1,0))&gt;=1,-1,-2),0)),"")</f>
        <v>1195</v>
      </c>
      <c r="V2644" s="45" t="str">
        <f t="shared" si="433"/>
        <v>「知」と「技」の共生</v>
      </c>
      <c r="W2644" s="51"/>
      <c r="X2644" s="88">
        <v>2634</v>
      </c>
      <c r="Y2644" s="65"/>
      <c r="Z2644" s="46"/>
    </row>
    <row r="2645" spans="1:26" ht="13.5" hidden="1" customHeight="1">
      <c r="A2645" s="29">
        <f t="shared" ca="1" si="435"/>
        <v>70</v>
      </c>
      <c r="B2645" s="32">
        <f t="shared" ca="1" si="436"/>
        <v>1994</v>
      </c>
      <c r="C2645" s="32">
        <f t="shared" ca="1" si="437"/>
        <v>6</v>
      </c>
      <c r="D2645" s="28">
        <v>21</v>
      </c>
      <c r="E2645" s="32">
        <f t="shared" ca="1" si="438"/>
        <v>1215</v>
      </c>
      <c r="F2645" s="40" t="s">
        <v>2545</v>
      </c>
      <c r="G2645" s="40" t="s">
        <v>2546</v>
      </c>
      <c r="H2645" s="43" t="s">
        <v>2544</v>
      </c>
      <c r="I2645" s="115" t="str">
        <f t="shared" ca="1" si="434"/>
        <v>.</v>
      </c>
      <c r="J2645" s="40" t="s">
        <v>2164</v>
      </c>
      <c r="K2645" s="40" t="s">
        <v>2555</v>
      </c>
      <c r="L2645" s="40" t="s">
        <v>2918</v>
      </c>
      <c r="M2645" s="40" t="s">
        <v>1486</v>
      </c>
      <c r="N2645" s="47">
        <v>28</v>
      </c>
      <c r="O2645" s="47">
        <v>1993</v>
      </c>
      <c r="P2645" s="47">
        <v>6</v>
      </c>
      <c r="Q2645" s="40" t="s">
        <v>45</v>
      </c>
      <c r="R2645" s="40" t="s">
        <v>1760</v>
      </c>
      <c r="S2645" s="48" t="s">
        <v>2543</v>
      </c>
      <c r="T2645" s="48"/>
      <c r="U2645" s="31">
        <f t="shared" ca="1" si="439"/>
        <v>1195</v>
      </c>
      <c r="V2645" s="45" t="str">
        <f t="shared" si="433"/>
        <v>「知」と「技」の共生清酒醸造における杜氏の役割</v>
      </c>
      <c r="W2645" s="51"/>
      <c r="X2645" s="88">
        <v>2635</v>
      </c>
      <c r="Y2645" s="65"/>
      <c r="Z2645" s="46"/>
    </row>
    <row r="2646" spans="1:26" ht="13.5" hidden="1" customHeight="1">
      <c r="A2646" s="29">
        <f t="shared" ca="1" si="435"/>
        <v>70</v>
      </c>
      <c r="B2646" s="32">
        <f t="shared" ca="1" si="436"/>
        <v>1994</v>
      </c>
      <c r="C2646" s="32">
        <f t="shared" ca="1" si="437"/>
        <v>6</v>
      </c>
      <c r="D2646" s="28">
        <v>22</v>
      </c>
      <c r="E2646" s="32">
        <f t="shared" ca="1" si="438"/>
        <v>1216</v>
      </c>
      <c r="F2646" s="40" t="s">
        <v>2547</v>
      </c>
      <c r="G2646" s="40" t="s">
        <v>2548</v>
      </c>
      <c r="H2646" s="43" t="s">
        <v>2544</v>
      </c>
      <c r="I2646" s="115" t="str">
        <f t="shared" ca="1" si="434"/>
        <v>.</v>
      </c>
      <c r="J2646" s="40" t="s">
        <v>2164</v>
      </c>
      <c r="K2646" s="40" t="s">
        <v>2555</v>
      </c>
      <c r="L2646" s="40" t="s">
        <v>2918</v>
      </c>
      <c r="M2646" s="40" t="s">
        <v>1486</v>
      </c>
      <c r="N2646" s="47">
        <v>28</v>
      </c>
      <c r="O2646" s="47">
        <v>1993</v>
      </c>
      <c r="P2646" s="47">
        <v>6</v>
      </c>
      <c r="Q2646" s="40" t="s">
        <v>45</v>
      </c>
      <c r="R2646" s="40" t="s">
        <v>1760</v>
      </c>
      <c r="S2646" s="48" t="s">
        <v>2543</v>
      </c>
      <c r="T2646" s="48"/>
      <c r="U2646" s="31">
        <f t="shared" ca="1" si="439"/>
        <v>1195</v>
      </c>
      <c r="V2646" s="45" t="str">
        <f t="shared" si="433"/>
        <v>「知」と「技」の共生酒ではかる「知」</v>
      </c>
      <c r="W2646" s="51"/>
      <c r="X2646" s="88">
        <v>2636</v>
      </c>
      <c r="Y2646" s="65"/>
      <c r="Z2646" s="46"/>
    </row>
    <row r="2647" spans="1:26" ht="13.5" hidden="1" customHeight="1">
      <c r="A2647" s="29">
        <f t="shared" ca="1" si="435"/>
        <v>70</v>
      </c>
      <c r="B2647" s="32">
        <f t="shared" ca="1" si="436"/>
        <v>1994</v>
      </c>
      <c r="C2647" s="32">
        <f t="shared" ca="1" si="437"/>
        <v>6</v>
      </c>
      <c r="D2647" s="28">
        <v>22</v>
      </c>
      <c r="E2647" s="32">
        <f t="shared" ca="1" si="438"/>
        <v>1216</v>
      </c>
      <c r="F2647" s="40" t="s">
        <v>2549</v>
      </c>
      <c r="G2647" s="40" t="s">
        <v>2506</v>
      </c>
      <c r="H2647" s="43" t="s">
        <v>2544</v>
      </c>
      <c r="I2647" s="115" t="str">
        <f t="shared" ca="1" si="434"/>
        <v>.</v>
      </c>
      <c r="J2647" s="40" t="s">
        <v>2164</v>
      </c>
      <c r="K2647" s="40" t="s">
        <v>2555</v>
      </c>
      <c r="L2647" s="40" t="s">
        <v>2918</v>
      </c>
      <c r="M2647" s="40" t="s">
        <v>1486</v>
      </c>
      <c r="N2647" s="47">
        <v>28</v>
      </c>
      <c r="O2647" s="47">
        <v>1993</v>
      </c>
      <c r="P2647" s="47">
        <v>6</v>
      </c>
      <c r="Q2647" s="40" t="s">
        <v>45</v>
      </c>
      <c r="R2647" s="40" t="s">
        <v>1760</v>
      </c>
      <c r="S2647" s="48" t="s">
        <v>2543</v>
      </c>
      <c r="T2647" s="48"/>
      <c r="U2647" s="31">
        <f t="shared" ca="1" si="439"/>
        <v>1195</v>
      </c>
      <c r="V2647" s="45" t="str">
        <f t="shared" si="433"/>
        <v>「知」と「技」の共生「技」が創る「知」の世界</v>
      </c>
      <c r="W2647" s="51"/>
      <c r="X2647" s="88">
        <v>2637</v>
      </c>
      <c r="Y2647" s="65"/>
      <c r="Z2647" s="46"/>
    </row>
    <row r="2648" spans="1:26" ht="13.5" hidden="1" customHeight="1">
      <c r="A2648" s="29">
        <f t="shared" ca="1" si="435"/>
        <v>70</v>
      </c>
      <c r="B2648" s="32">
        <f t="shared" ca="1" si="436"/>
        <v>1994</v>
      </c>
      <c r="C2648" s="32">
        <f t="shared" ca="1" si="437"/>
        <v>6</v>
      </c>
      <c r="D2648" s="28">
        <v>23</v>
      </c>
      <c r="E2648" s="32">
        <f t="shared" ca="1" si="438"/>
        <v>1217</v>
      </c>
      <c r="F2648" s="40" t="s">
        <v>2550</v>
      </c>
      <c r="G2648" s="40" t="s">
        <v>2551</v>
      </c>
      <c r="H2648" s="43"/>
      <c r="I2648" s="115" t="str">
        <f t="shared" ca="1" si="434"/>
        <v>.</v>
      </c>
      <c r="J2648" s="40" t="s">
        <v>252</v>
      </c>
      <c r="K2648" s="40" t="s">
        <v>2555</v>
      </c>
      <c r="L2648" s="40" t="s">
        <v>313</v>
      </c>
      <c r="M2648" s="40" t="s">
        <v>7616</v>
      </c>
      <c r="N2648" s="47">
        <v>28</v>
      </c>
      <c r="O2648" s="47">
        <v>1993</v>
      </c>
      <c r="P2648" s="47">
        <v>6</v>
      </c>
      <c r="Q2648" s="40" t="s">
        <v>45</v>
      </c>
      <c r="R2648" s="40" t="s">
        <v>1760</v>
      </c>
      <c r="S2648" s="48" t="s">
        <v>2543</v>
      </c>
      <c r="T2648" s="48"/>
      <c r="U2648" s="31">
        <f t="shared" ca="1" si="439"/>
        <v>1195</v>
      </c>
      <c r="V2648" s="45" t="str">
        <f t="shared" si="433"/>
        <v>人類働態学会に初めて参加しての感想</v>
      </c>
      <c r="W2648" s="51"/>
      <c r="X2648" s="88">
        <v>2638</v>
      </c>
      <c r="Y2648" s="65"/>
      <c r="Z2648" s="46"/>
    </row>
    <row r="2649" spans="1:26" ht="13.5" hidden="1" customHeight="1">
      <c r="A2649" s="29">
        <f t="shared" ca="1" si="435"/>
        <v>70</v>
      </c>
      <c r="B2649" s="32">
        <f t="shared" ca="1" si="436"/>
        <v>1994</v>
      </c>
      <c r="C2649" s="32">
        <f t="shared" ca="1" si="437"/>
        <v>6</v>
      </c>
      <c r="D2649" s="28">
        <v>23</v>
      </c>
      <c r="E2649" s="32">
        <f t="shared" ca="1" si="438"/>
        <v>1217</v>
      </c>
      <c r="F2649" s="28" t="str">
        <f t="shared" ref="F2649:F2650" si="440">H2649&amp;IF(LEN(O2649)&gt;0,$W$18&amp;IF(LEN(O2649)&gt;3,O2649&amp;"年度","第"&amp;O2649&amp;IF(LEN(P2649)&gt;0,"期","回"))&amp;IF(LEN(P2649)&gt;0,"第"&amp;P2649&amp;"回",""),"")</f>
        <v>幹事会：第12期第6回</v>
      </c>
      <c r="G2649" s="40"/>
      <c r="H2649" s="40" t="s">
        <v>7101</v>
      </c>
      <c r="I2649" s="115" t="str">
        <f t="shared" ca="1" si="434"/>
        <v>.</v>
      </c>
      <c r="J2649" s="40" t="s">
        <v>7111</v>
      </c>
      <c r="K2649" s="40" t="s">
        <v>1050</v>
      </c>
      <c r="L2649" s="40" t="s">
        <v>7103</v>
      </c>
      <c r="M2649" s="40"/>
      <c r="N2649" s="47"/>
      <c r="O2649" s="47">
        <v>12</v>
      </c>
      <c r="P2649" s="47">
        <v>6</v>
      </c>
      <c r="Q2649" s="40"/>
      <c r="R2649" s="40"/>
      <c r="S2649" s="48"/>
      <c r="T2649" s="48"/>
      <c r="U2649" s="31">
        <f t="shared" ca="1" si="439"/>
        <v>1195</v>
      </c>
      <c r="V2649" s="45" t="str">
        <f t="shared" si="433"/>
        <v>幹事会幹事会：第12期第6回</v>
      </c>
      <c r="W2649" s="51"/>
      <c r="X2649" s="88">
        <v>2639</v>
      </c>
      <c r="Y2649" s="65"/>
      <c r="Z2649" s="46"/>
    </row>
    <row r="2650" spans="1:26" ht="13.5" hidden="1" customHeight="1">
      <c r="A2650" s="29">
        <f t="shared" ca="1" si="435"/>
        <v>70</v>
      </c>
      <c r="B2650" s="32">
        <f t="shared" ca="1" si="436"/>
        <v>1994</v>
      </c>
      <c r="C2650" s="32">
        <f t="shared" ca="1" si="437"/>
        <v>6</v>
      </c>
      <c r="D2650" s="28">
        <v>24</v>
      </c>
      <c r="E2650" s="32">
        <f t="shared" ca="1" si="438"/>
        <v>1218</v>
      </c>
      <c r="F2650" s="28" t="str">
        <f t="shared" si="440"/>
        <v>幹事会：第12期第7回</v>
      </c>
      <c r="G2650" s="40"/>
      <c r="H2650" s="40" t="s">
        <v>7101</v>
      </c>
      <c r="I2650" s="115" t="str">
        <f t="shared" ca="1" si="434"/>
        <v>.</v>
      </c>
      <c r="J2650" s="40" t="s">
        <v>7111</v>
      </c>
      <c r="K2650" s="40" t="s">
        <v>1050</v>
      </c>
      <c r="L2650" s="40" t="s">
        <v>7103</v>
      </c>
      <c r="M2650" s="40"/>
      <c r="N2650" s="47"/>
      <c r="O2650" s="47">
        <v>12</v>
      </c>
      <c r="P2650" s="47">
        <v>7</v>
      </c>
      <c r="Q2650" s="40"/>
      <c r="R2650" s="40"/>
      <c r="S2650" s="48"/>
      <c r="T2650" s="48"/>
      <c r="U2650" s="31">
        <f t="shared" ca="1" si="439"/>
        <v>1195</v>
      </c>
      <c r="V2650" s="45" t="str">
        <f t="shared" si="433"/>
        <v>幹事会幹事会：第12期第7回</v>
      </c>
      <c r="W2650" s="51"/>
      <c r="X2650" s="88">
        <v>2640</v>
      </c>
      <c r="Y2650" s="65"/>
      <c r="Z2650" s="46"/>
    </row>
    <row r="2651" spans="1:26" ht="13.5" hidden="1" customHeight="1">
      <c r="A2651" s="29">
        <f t="shared" ca="1" si="435"/>
        <v>70</v>
      </c>
      <c r="B2651" s="32">
        <f t="shared" ca="1" si="436"/>
        <v>1994</v>
      </c>
      <c r="C2651" s="32">
        <f t="shared" ca="1" si="437"/>
        <v>6</v>
      </c>
      <c r="D2651" s="28">
        <v>24</v>
      </c>
      <c r="E2651" s="32">
        <f t="shared" ca="1" si="438"/>
        <v>1218</v>
      </c>
      <c r="F2651" s="40" t="s">
        <v>1372</v>
      </c>
      <c r="G2651" s="40"/>
      <c r="H2651" s="43"/>
      <c r="I2651" s="115" t="str">
        <f t="shared" ca="1" si="434"/>
        <v>.</v>
      </c>
      <c r="J2651" s="40" t="s">
        <v>1700</v>
      </c>
      <c r="K2651" s="40" t="s">
        <v>1372</v>
      </c>
      <c r="L2651" s="43"/>
      <c r="M2651" s="40"/>
      <c r="N2651" s="47"/>
      <c r="O2651" s="47"/>
      <c r="P2651" s="47"/>
      <c r="Q2651" s="40"/>
      <c r="R2651" s="40"/>
      <c r="S2651" s="48"/>
      <c r="T2651" s="48"/>
      <c r="U2651" s="31">
        <f t="shared" ca="1" si="439"/>
        <v>1195</v>
      </c>
      <c r="V2651" s="45" t="str">
        <f t="shared" si="433"/>
        <v>働態ミニ情報</v>
      </c>
      <c r="W2651" s="51"/>
      <c r="X2651" s="88">
        <v>2641</v>
      </c>
      <c r="Y2651" s="65"/>
      <c r="Z2651" s="46"/>
    </row>
    <row r="2652" spans="1:26" ht="13.5" hidden="1" customHeight="1">
      <c r="A2652" s="29">
        <f t="shared" ca="1" si="435"/>
        <v>70</v>
      </c>
      <c r="B2652" s="32">
        <f t="shared" ca="1" si="436"/>
        <v>1994</v>
      </c>
      <c r="C2652" s="32">
        <f t="shared" ca="1" si="437"/>
        <v>6</v>
      </c>
      <c r="D2652" s="28">
        <v>24</v>
      </c>
      <c r="E2652" s="32">
        <f t="shared" ca="1" si="438"/>
        <v>1218</v>
      </c>
      <c r="F2652" s="40" t="s">
        <v>2552</v>
      </c>
      <c r="G2652" s="40"/>
      <c r="H2652" s="43"/>
      <c r="I2652" s="115" t="str">
        <f t="shared" ca="1" si="434"/>
        <v>.</v>
      </c>
      <c r="J2652" s="40" t="s">
        <v>1700</v>
      </c>
      <c r="K2652" s="40" t="s">
        <v>1701</v>
      </c>
      <c r="L2652" s="43"/>
      <c r="M2652" s="40"/>
      <c r="N2652" s="47"/>
      <c r="O2652" s="47"/>
      <c r="P2652" s="47"/>
      <c r="Q2652" s="40"/>
      <c r="R2652" s="40"/>
      <c r="S2652" s="48"/>
      <c r="T2652" s="48"/>
      <c r="U2652" s="31">
        <f t="shared" ca="1" si="439"/>
        <v>1195</v>
      </c>
      <c r="V2652" s="45" t="str">
        <f t="shared" si="433"/>
        <v>過労死と過労児のエルゴロジー－地球社会の中での日本の会社と学校－：加藤哲郎（一橋大社会学）（叢書＜産む・育てる・教える－－匿名の教育史＞4.企業社会と偏差値：中内敏夫、久冨善之他著、藤原書店,1994から）</v>
      </c>
      <c r="W2652" s="51"/>
      <c r="X2652" s="88">
        <v>2642</v>
      </c>
      <c r="Y2652" s="65"/>
      <c r="Z2652" s="46"/>
    </row>
    <row r="2653" spans="1:26" ht="13.5" hidden="1" customHeight="1">
      <c r="A2653" s="29">
        <f t="shared" ca="1" si="435"/>
        <v>70</v>
      </c>
      <c r="B2653" s="32">
        <f t="shared" ca="1" si="436"/>
        <v>1994</v>
      </c>
      <c r="C2653" s="32">
        <f t="shared" ca="1" si="437"/>
        <v>6</v>
      </c>
      <c r="D2653" s="28">
        <v>24</v>
      </c>
      <c r="E2653" s="32">
        <f t="shared" ca="1" si="438"/>
        <v>1218</v>
      </c>
      <c r="F2653" s="40" t="s">
        <v>1289</v>
      </c>
      <c r="G2653" s="40"/>
      <c r="H2653" s="43"/>
      <c r="I2653" s="115" t="str">
        <f t="shared" ca="1" si="434"/>
        <v>.</v>
      </c>
      <c r="J2653" s="40" t="s">
        <v>7111</v>
      </c>
      <c r="K2653" s="40" t="s">
        <v>2762</v>
      </c>
      <c r="L2653" s="40" t="s">
        <v>2724</v>
      </c>
      <c r="M2653" s="40"/>
      <c r="N2653" s="47"/>
      <c r="O2653" s="47"/>
      <c r="P2653" s="47"/>
      <c r="Q2653" s="40"/>
      <c r="R2653" s="40"/>
      <c r="S2653" s="48"/>
      <c r="T2653" s="48"/>
      <c r="U2653" s="31">
        <f t="shared" ca="1" si="439"/>
        <v>1195</v>
      </c>
      <c r="V2653" s="45" t="str">
        <f t="shared" si="433"/>
        <v>編集後記</v>
      </c>
      <c r="W2653" s="51"/>
      <c r="X2653" s="88">
        <v>2643</v>
      </c>
      <c r="Y2653" s="65"/>
      <c r="Z2653" s="46"/>
    </row>
    <row r="2654" spans="1:26" ht="13.5" hidden="1" customHeight="1">
      <c r="A2654" s="29">
        <f t="shared" ca="1" si="435"/>
        <v>70</v>
      </c>
      <c r="B2654" s="32">
        <f t="shared" ca="1" si="436"/>
        <v>1994</v>
      </c>
      <c r="C2654" s="32">
        <f t="shared" ca="1" si="437"/>
        <v>6</v>
      </c>
      <c r="D2654" s="28">
        <v>1</v>
      </c>
      <c r="E2654" s="32">
        <f t="shared" ca="1" si="438"/>
        <v>1195</v>
      </c>
      <c r="F2654" s="40" t="s">
        <v>2553</v>
      </c>
      <c r="G2654" s="40"/>
      <c r="H2654" s="43"/>
      <c r="I2654" s="115" t="str">
        <f t="shared" ca="1" si="434"/>
        <v>.</v>
      </c>
      <c r="J2654" s="40" t="s">
        <v>7111</v>
      </c>
      <c r="K2654" s="40" t="s">
        <v>7094</v>
      </c>
      <c r="L2654" s="43" t="s">
        <v>1653</v>
      </c>
      <c r="M2654" s="40"/>
      <c r="N2654" s="47"/>
      <c r="O2654" s="47">
        <v>1994</v>
      </c>
      <c r="P2654" s="47">
        <v>6</v>
      </c>
      <c r="Q2654" s="40" t="s">
        <v>1598</v>
      </c>
      <c r="R2654" s="40"/>
      <c r="S2654" s="48"/>
      <c r="T2654" s="48"/>
      <c r="U2654" s="31">
        <f t="shared" ca="1" si="439"/>
        <v>1195</v>
      </c>
      <c r="V2654" s="45" t="str">
        <f t="shared" si="433"/>
        <v>人類働態学会会員名簿（1994/6/20）</v>
      </c>
      <c r="W2654" s="51"/>
      <c r="X2654" s="88">
        <v>2644</v>
      </c>
      <c r="Y2654" s="65"/>
      <c r="Z2654" s="46"/>
    </row>
    <row r="2655" spans="1:26" ht="13.5" hidden="1" customHeight="1">
      <c r="A2655" s="29" t="str">
        <f t="shared" ca="1" si="435"/>
        <v>71</v>
      </c>
      <c r="B2655" s="32">
        <f t="shared" ca="1" si="436"/>
        <v>1995</v>
      </c>
      <c r="C2655" s="32">
        <f t="shared" ca="1" si="437"/>
        <v>1</v>
      </c>
      <c r="D2655" s="28">
        <v>0</v>
      </c>
      <c r="E2655" s="32" t="str">
        <f t="shared" ca="1" si="438"/>
        <v>1233</v>
      </c>
      <c r="F2655" s="28" t="str">
        <f ca="1">$W$11&amp;$A2655&amp;$W$12&amp;B2655&amp;$W$13&amp;TEXT($C2655,"00")&amp;$W$14&amp;TEXT($P2655,"00")&amp;IF(LEN(U2655)&gt;=1,$W$15&amp;$U2655&amp;$W$16,"")&amp;$W$17&amp;$H2655</f>
        <v>第71号1995年01/31[1233]:後悔しない住まいづくり／西地19／東地22</v>
      </c>
      <c r="G2655" s="40"/>
      <c r="H2655" s="43" t="s">
        <v>6901</v>
      </c>
      <c r="I2655" s="115" t="str">
        <f t="shared" ca="1" si="434"/>
        <v>.</v>
      </c>
      <c r="J2655" s="40" t="s">
        <v>1179</v>
      </c>
      <c r="K2655" s="40" t="s">
        <v>310</v>
      </c>
      <c r="L2655" s="43"/>
      <c r="M2655" s="40"/>
      <c r="N2655" s="47">
        <v>1995</v>
      </c>
      <c r="O2655" s="47">
        <v>1</v>
      </c>
      <c r="P2655" s="47">
        <v>31</v>
      </c>
      <c r="Q2655" s="40" t="s">
        <v>2556</v>
      </c>
      <c r="R2655" s="40"/>
      <c r="S2655" s="48"/>
      <c r="T2655" s="48"/>
      <c r="U2655" s="31" t="str">
        <f t="shared" ca="1" si="439"/>
        <v>1233</v>
      </c>
      <c r="V2655" s="45" t="str">
        <f t="shared" ca="1" si="433"/>
        <v>後悔しない住まいづくり／西地19／東地22第71号1995年01/31[1233]:後悔しない住まいづくり／西地19／東地22</v>
      </c>
      <c r="W2655" s="51"/>
      <c r="X2655" s="88">
        <v>2645</v>
      </c>
      <c r="Y2655" s="65"/>
      <c r="Z2655" s="46"/>
    </row>
    <row r="2656" spans="1:26" ht="13.5" hidden="1" customHeight="1">
      <c r="A2656" s="29" t="str">
        <f t="shared" ca="1" si="435"/>
        <v>71</v>
      </c>
      <c r="B2656" s="32">
        <f t="shared" ca="1" si="436"/>
        <v>1995</v>
      </c>
      <c r="C2656" s="32">
        <f t="shared" ca="1" si="437"/>
        <v>1</v>
      </c>
      <c r="D2656" s="28">
        <v>1</v>
      </c>
      <c r="E2656" s="32">
        <f t="shared" ca="1" si="438"/>
        <v>1233</v>
      </c>
      <c r="F2656" s="40" t="s">
        <v>2557</v>
      </c>
      <c r="G2656" s="40" t="s">
        <v>2558</v>
      </c>
      <c r="H2656" s="43" t="s">
        <v>7200</v>
      </c>
      <c r="I2656" s="115" t="str">
        <f t="shared" ca="1" si="434"/>
        <v>.</v>
      </c>
      <c r="J2656" s="40" t="s">
        <v>7205</v>
      </c>
      <c r="K2656" s="40"/>
      <c r="L2656" s="43"/>
      <c r="M2656" s="40" t="s">
        <v>2303</v>
      </c>
      <c r="N2656" s="47"/>
      <c r="O2656" s="47"/>
      <c r="P2656" s="47"/>
      <c r="Q2656" s="40"/>
      <c r="R2656" s="40"/>
      <c r="S2656" s="48"/>
      <c r="T2656" s="48"/>
      <c r="U2656" s="31" t="str">
        <f t="shared" ca="1" si="439"/>
        <v>1233</v>
      </c>
      <c r="V2656" s="45" t="str">
        <f t="shared" si="433"/>
        <v>生活住居後悔しない住まいづくり</v>
      </c>
      <c r="W2656" s="51"/>
      <c r="X2656" s="88">
        <v>2646</v>
      </c>
      <c r="Y2656" s="65"/>
      <c r="Z2656" s="46"/>
    </row>
    <row r="2657" spans="1:26" ht="13.5" hidden="1" customHeight="1">
      <c r="A2657" s="29" t="str">
        <f t="shared" ca="1" si="435"/>
        <v>71</v>
      </c>
      <c r="B2657" s="32">
        <f t="shared" ca="1" si="436"/>
        <v>1995</v>
      </c>
      <c r="C2657" s="32">
        <f t="shared" ca="1" si="437"/>
        <v>1</v>
      </c>
      <c r="D2657" s="28">
        <v>2</v>
      </c>
      <c r="E2657" s="32">
        <f t="shared" ca="1" si="438"/>
        <v>1234</v>
      </c>
      <c r="F2657" s="40" t="s">
        <v>2559</v>
      </c>
      <c r="G2657" s="40" t="s">
        <v>2560</v>
      </c>
      <c r="H2657" s="43" t="s">
        <v>7178</v>
      </c>
      <c r="I2657" s="115" t="str">
        <f t="shared" ca="1" si="434"/>
        <v>.</v>
      </c>
      <c r="J2657" s="40" t="s">
        <v>7205</v>
      </c>
      <c r="K2657" s="40"/>
      <c r="L2657" s="43" t="s">
        <v>2008</v>
      </c>
      <c r="M2657" s="40"/>
      <c r="N2657" s="47"/>
      <c r="O2657" s="47"/>
      <c r="P2657" s="47"/>
      <c r="Q2657" s="40"/>
      <c r="R2657" s="40"/>
      <c r="S2657" s="48"/>
      <c r="T2657" s="48"/>
      <c r="U2657" s="31" t="str">
        <f t="shared" ca="1" si="439"/>
        <v>1233</v>
      </c>
      <c r="V2657" s="45" t="str">
        <f t="shared" si="433"/>
        <v>？大砲とミサイル</v>
      </c>
      <c r="W2657" s="51"/>
      <c r="X2657" s="88">
        <v>2647</v>
      </c>
      <c r="Y2657" s="65"/>
      <c r="Z2657" s="46"/>
    </row>
    <row r="2658" spans="1:26" ht="13.5" hidden="1" customHeight="1">
      <c r="A2658" s="29" t="str">
        <f t="shared" ca="1" si="435"/>
        <v>71</v>
      </c>
      <c r="B2658" s="32">
        <f t="shared" ca="1" si="436"/>
        <v>1995</v>
      </c>
      <c r="C2658" s="32">
        <f t="shared" ca="1" si="437"/>
        <v>1</v>
      </c>
      <c r="D2658" s="28">
        <v>3</v>
      </c>
      <c r="E2658" s="32">
        <f t="shared" ca="1" si="438"/>
        <v>1235</v>
      </c>
      <c r="F2658" s="40" t="s">
        <v>2561</v>
      </c>
      <c r="G2658" s="40" t="s">
        <v>2562</v>
      </c>
      <c r="H2658" s="43" t="s">
        <v>7135</v>
      </c>
      <c r="I2658" s="115" t="str">
        <f t="shared" ca="1" si="434"/>
        <v>.</v>
      </c>
      <c r="J2658" s="40" t="s">
        <v>7205</v>
      </c>
      <c r="K2658" s="40"/>
      <c r="L2658" s="43" t="s">
        <v>810</v>
      </c>
      <c r="M2658" s="40"/>
      <c r="N2658" s="47"/>
      <c r="O2658" s="47"/>
      <c r="P2658" s="47"/>
      <c r="Q2658" s="40"/>
      <c r="R2658" s="40"/>
      <c r="S2658" s="48"/>
      <c r="T2658" s="48"/>
      <c r="U2658" s="31" t="str">
        <f t="shared" ca="1" si="439"/>
        <v>1233</v>
      </c>
      <c r="V2658" s="45" t="str">
        <f t="shared" si="433"/>
        <v>国際規格人間工学領域における国内外の標準化動向</v>
      </c>
      <c r="W2658" s="51"/>
      <c r="X2658" s="88">
        <v>2648</v>
      </c>
      <c r="Y2658" s="65"/>
      <c r="Z2658" s="46"/>
    </row>
    <row r="2659" spans="1:26" ht="13.5" hidden="1" customHeight="1">
      <c r="A2659" s="29" t="str">
        <f t="shared" ca="1" si="435"/>
        <v>71</v>
      </c>
      <c r="B2659" s="32">
        <f t="shared" ca="1" si="436"/>
        <v>1995</v>
      </c>
      <c r="C2659" s="32">
        <f t="shared" ca="1" si="437"/>
        <v>1</v>
      </c>
      <c r="D2659" s="28">
        <v>5</v>
      </c>
      <c r="E2659" s="32">
        <f t="shared" ca="1" si="438"/>
        <v>1237</v>
      </c>
      <c r="F2659" s="28" t="str">
        <f>IF(RIGHT(L2659,1)=$W$24,"",M2659&amp;$W$25)&amp;J2659&amp;$W$22&amp;K2659&amp;IF(AND(LEN(N2659)&gt;0,LEN(N2659)&lt;4)," 第"&amp;N2659&amp;$W$21,N2659)&amp;$W$23&amp;O2659&amp;"/"&amp;P2659&amp;IF(RIGHT(L2659,1)=$W$24,"/"&amp;Q2659,"")&amp;"、"&amp;S2659&amp;"、"&amp;R2659&amp;IF(LEN(H2659)&gt;0,$W$27&amp;H2659,"")&amp;IF(RIGHT(L2659,1)=$W$24,"",$W$26)</f>
        <v>大会．西 第19回　1993/12/4、長崎大、長崎市</v>
      </c>
      <c r="G2659" s="40" t="s">
        <v>29</v>
      </c>
      <c r="H2659" s="41" t="s">
        <v>2820</v>
      </c>
      <c r="I2659" s="115" t="str">
        <f t="shared" ca="1" si="434"/>
        <v>.</v>
      </c>
      <c r="J2659" s="40" t="s">
        <v>252</v>
      </c>
      <c r="K2659" s="40" t="s">
        <v>1769</v>
      </c>
      <c r="L2659" s="40" t="s">
        <v>6942</v>
      </c>
      <c r="M2659" s="40" t="s">
        <v>2742</v>
      </c>
      <c r="N2659" s="47">
        <v>19</v>
      </c>
      <c r="O2659" s="47">
        <v>1993</v>
      </c>
      <c r="P2659" s="47">
        <v>12</v>
      </c>
      <c r="Q2659" s="40" t="s">
        <v>1244</v>
      </c>
      <c r="R2659" s="40" t="s">
        <v>1553</v>
      </c>
      <c r="S2659" s="48" t="s">
        <v>719</v>
      </c>
      <c r="T2659" s="48"/>
      <c r="U2659" s="31" t="str">
        <f t="shared" ca="1" si="439"/>
        <v>1233</v>
      </c>
      <c r="V2659" s="45" t="str">
        <f t="shared" si="433"/>
        <v>大会．西 第19回　1993/12/4、長崎大、長崎市</v>
      </c>
      <c r="W2659" s="51"/>
      <c r="X2659" s="88">
        <v>2649</v>
      </c>
      <c r="Y2659" s="65"/>
      <c r="Z2659" s="46"/>
    </row>
    <row r="2660" spans="1:26" ht="13.5" hidden="1" customHeight="1">
      <c r="A2660" s="29" t="str">
        <f t="shared" ca="1" si="435"/>
        <v>71</v>
      </c>
      <c r="B2660" s="32">
        <f t="shared" ca="1" si="436"/>
        <v>1995</v>
      </c>
      <c r="C2660" s="32">
        <f t="shared" ca="1" si="437"/>
        <v>1</v>
      </c>
      <c r="D2660" s="28">
        <v>5</v>
      </c>
      <c r="E2660" s="32">
        <f t="shared" ca="1" si="438"/>
        <v>1237</v>
      </c>
      <c r="F2660" s="28" t="str">
        <f>M2660&amp;"（"&amp;J2660&amp;$W$19&amp;K2660&amp;IF(LEN(N2660)&gt;0," 第"&amp;N2660&amp;$W$21,"")&amp;" "&amp;O2660&amp;"/"&amp;P2660&amp;$W$20&amp;S2660&amp;IF(LEN(H2660)&gt;0,$W$19&amp;H2660,"")&amp;"）"</f>
        <v>抄録（大会/西 第19回 1993/12、長崎大）</v>
      </c>
      <c r="G2660" s="40" t="s">
        <v>707</v>
      </c>
      <c r="H2660" s="43"/>
      <c r="I2660" s="115" t="str">
        <f t="shared" ca="1" si="434"/>
        <v>.</v>
      </c>
      <c r="J2660" s="40" t="s">
        <v>252</v>
      </c>
      <c r="K2660" s="40" t="s">
        <v>1769</v>
      </c>
      <c r="L2660" s="40" t="s">
        <v>6939</v>
      </c>
      <c r="M2660" s="40" t="s">
        <v>1486</v>
      </c>
      <c r="N2660" s="47">
        <v>19</v>
      </c>
      <c r="O2660" s="47">
        <v>1993</v>
      </c>
      <c r="P2660" s="47">
        <v>12</v>
      </c>
      <c r="Q2660" s="40" t="s">
        <v>1244</v>
      </c>
      <c r="R2660" s="40" t="s">
        <v>1553</v>
      </c>
      <c r="S2660" s="48" t="s">
        <v>719</v>
      </c>
      <c r="T2660" s="48"/>
      <c r="U2660" s="31" t="str">
        <f t="shared" ca="1" si="439"/>
        <v>1233</v>
      </c>
      <c r="V2660" s="45" t="str">
        <f t="shared" si="433"/>
        <v>抄録（大会/西 第19回 1993/12、長崎大）</v>
      </c>
      <c r="W2660" s="51"/>
      <c r="X2660" s="88">
        <v>2650</v>
      </c>
      <c r="Y2660" s="65"/>
      <c r="Z2660" s="46"/>
    </row>
    <row r="2661" spans="1:26" s="13" customFormat="1" ht="13.5" hidden="1" customHeight="1">
      <c r="A2661" s="18">
        <v>71</v>
      </c>
      <c r="B2661" s="15">
        <v>1995</v>
      </c>
      <c r="C2661" s="15">
        <v>1</v>
      </c>
      <c r="D2661" s="18">
        <v>5</v>
      </c>
      <c r="E2661" s="15">
        <v>1237</v>
      </c>
      <c r="F2661" s="19" t="s">
        <v>4937</v>
      </c>
      <c r="G2661" s="16" t="s">
        <v>4938</v>
      </c>
      <c r="H2661" s="17"/>
      <c r="I2661" s="115" t="str">
        <f t="shared" ca="1" si="434"/>
        <v>.</v>
      </c>
      <c r="J2661" s="16" t="s">
        <v>2856</v>
      </c>
      <c r="K2661" s="16" t="s">
        <v>1769</v>
      </c>
      <c r="L2661" s="16" t="s">
        <v>2857</v>
      </c>
      <c r="M2661" s="16" t="s">
        <v>183</v>
      </c>
      <c r="N2661" s="15">
        <v>19</v>
      </c>
      <c r="O2661" s="15">
        <v>1993</v>
      </c>
      <c r="P2661" s="15">
        <v>12</v>
      </c>
      <c r="Q2661" s="18">
        <v>4</v>
      </c>
      <c r="R2661" s="18" t="s">
        <v>1553</v>
      </c>
      <c r="S2661" s="54" t="s">
        <v>4936</v>
      </c>
      <c r="T2661" s="54"/>
      <c r="U2661" s="69">
        <v>1233</v>
      </c>
      <c r="V2661" s="45" t="str">
        <f t="shared" si="433"/>
        <v>無人化工場にむけての省人化による新しい災害とその対策の試み</v>
      </c>
      <c r="W2661" s="70"/>
      <c r="X2661" s="88">
        <v>2651</v>
      </c>
      <c r="Y2661" s="66"/>
      <c r="Z2661" s="16"/>
    </row>
    <row r="2662" spans="1:26" s="13" customFormat="1" ht="13.5" hidden="1" customHeight="1">
      <c r="A2662" s="18">
        <v>71</v>
      </c>
      <c r="B2662" s="15">
        <v>1995</v>
      </c>
      <c r="C2662" s="15">
        <v>1</v>
      </c>
      <c r="D2662" s="18">
        <v>5</v>
      </c>
      <c r="E2662" s="15">
        <v>1237</v>
      </c>
      <c r="F2662" s="19" t="s">
        <v>4939</v>
      </c>
      <c r="G2662" s="16" t="s">
        <v>4940</v>
      </c>
      <c r="H2662" s="17"/>
      <c r="I2662" s="115" t="str">
        <f t="shared" ca="1" si="434"/>
        <v>.</v>
      </c>
      <c r="J2662" s="16" t="s">
        <v>2856</v>
      </c>
      <c r="K2662" s="16" t="s">
        <v>1769</v>
      </c>
      <c r="L2662" s="16" t="s">
        <v>2857</v>
      </c>
      <c r="M2662" s="16" t="s">
        <v>183</v>
      </c>
      <c r="N2662" s="15">
        <v>19</v>
      </c>
      <c r="O2662" s="15">
        <v>1993</v>
      </c>
      <c r="P2662" s="15">
        <v>12</v>
      </c>
      <c r="Q2662" s="18">
        <v>4</v>
      </c>
      <c r="R2662" s="18" t="s">
        <v>1553</v>
      </c>
      <c r="S2662" s="54" t="s">
        <v>4936</v>
      </c>
      <c r="T2662" s="54"/>
      <c r="U2662" s="69">
        <v>1233</v>
      </c>
      <c r="V2662" s="45" t="str">
        <f t="shared" si="433"/>
        <v>麺製造工場を対象とした高齢者のための職務再設計に関する事例報告</v>
      </c>
      <c r="W2662" s="70"/>
      <c r="X2662" s="88">
        <v>2652</v>
      </c>
      <c r="Y2662" s="66"/>
      <c r="Z2662" s="16"/>
    </row>
    <row r="2663" spans="1:26" s="13" customFormat="1" ht="13.5" hidden="1" customHeight="1">
      <c r="A2663" s="18">
        <v>71</v>
      </c>
      <c r="B2663" s="15">
        <v>1995</v>
      </c>
      <c r="C2663" s="15">
        <v>1</v>
      </c>
      <c r="D2663" s="18">
        <v>6</v>
      </c>
      <c r="E2663" s="15">
        <v>1238</v>
      </c>
      <c r="F2663" s="19" t="s">
        <v>4941</v>
      </c>
      <c r="G2663" s="16" t="s">
        <v>4942</v>
      </c>
      <c r="H2663" s="17"/>
      <c r="I2663" s="115" t="str">
        <f t="shared" ca="1" si="434"/>
        <v>.</v>
      </c>
      <c r="J2663" s="16" t="s">
        <v>2856</v>
      </c>
      <c r="K2663" s="16" t="s">
        <v>1769</v>
      </c>
      <c r="L2663" s="16" t="s">
        <v>2857</v>
      </c>
      <c r="M2663" s="16" t="s">
        <v>183</v>
      </c>
      <c r="N2663" s="15">
        <v>19</v>
      </c>
      <c r="O2663" s="15">
        <v>1993</v>
      </c>
      <c r="P2663" s="15">
        <v>12</v>
      </c>
      <c r="Q2663" s="18">
        <v>4</v>
      </c>
      <c r="R2663" s="18" t="s">
        <v>1553</v>
      </c>
      <c r="S2663" s="54" t="s">
        <v>4936</v>
      </c>
      <c r="T2663" s="54"/>
      <c r="U2663" s="69">
        <v>1233</v>
      </c>
      <c r="V2663" s="45" t="str">
        <f t="shared" si="433"/>
        <v>最大化作業時におけるマスク着用の影響</v>
      </c>
      <c r="W2663" s="70"/>
      <c r="X2663" s="88">
        <v>2653</v>
      </c>
      <c r="Y2663" s="66"/>
      <c r="Z2663" s="16"/>
    </row>
    <row r="2664" spans="1:26" s="13" customFormat="1" ht="13.5" hidden="1" customHeight="1">
      <c r="A2664" s="18">
        <v>71</v>
      </c>
      <c r="B2664" s="15">
        <v>1995</v>
      </c>
      <c r="C2664" s="15">
        <v>1</v>
      </c>
      <c r="D2664" s="18">
        <v>6</v>
      </c>
      <c r="E2664" s="15">
        <v>1238</v>
      </c>
      <c r="F2664" s="19" t="s">
        <v>4943</v>
      </c>
      <c r="G2664" s="16" t="s">
        <v>4944</v>
      </c>
      <c r="H2664" s="17"/>
      <c r="I2664" s="115" t="str">
        <f t="shared" ca="1" si="434"/>
        <v>.</v>
      </c>
      <c r="J2664" s="16" t="s">
        <v>2856</v>
      </c>
      <c r="K2664" s="16" t="s">
        <v>1769</v>
      </c>
      <c r="L2664" s="16" t="s">
        <v>2857</v>
      </c>
      <c r="M2664" s="16" t="s">
        <v>183</v>
      </c>
      <c r="N2664" s="15">
        <v>19</v>
      </c>
      <c r="O2664" s="15">
        <v>1993</v>
      </c>
      <c r="P2664" s="15">
        <v>12</v>
      </c>
      <c r="Q2664" s="18">
        <v>4</v>
      </c>
      <c r="R2664" s="18" t="s">
        <v>1553</v>
      </c>
      <c r="S2664" s="54" t="s">
        <v>4936</v>
      </c>
      <c r="T2664" s="54"/>
      <c r="U2664" s="69">
        <v>1233</v>
      </c>
      <c r="V2664" s="45" t="str">
        <f t="shared" si="433"/>
        <v>脊髄損傷者の麻痺部血流量に及ぼすArm Cranking運動の影響</v>
      </c>
      <c r="W2664" s="70"/>
      <c r="X2664" s="88">
        <v>2654</v>
      </c>
      <c r="Y2664" s="66"/>
      <c r="Z2664" s="16"/>
    </row>
    <row r="2665" spans="1:26" s="13" customFormat="1" ht="13.5" hidden="1" customHeight="1">
      <c r="A2665" s="18">
        <v>71</v>
      </c>
      <c r="B2665" s="15">
        <v>1995</v>
      </c>
      <c r="C2665" s="15">
        <v>1</v>
      </c>
      <c r="D2665" s="18">
        <v>7</v>
      </c>
      <c r="E2665" s="15">
        <v>1239</v>
      </c>
      <c r="F2665" s="19" t="s">
        <v>4945</v>
      </c>
      <c r="G2665" s="16" t="s">
        <v>4416</v>
      </c>
      <c r="H2665" s="17"/>
      <c r="I2665" s="115" t="str">
        <f t="shared" ca="1" si="434"/>
        <v>.</v>
      </c>
      <c r="J2665" s="16" t="s">
        <v>2856</v>
      </c>
      <c r="K2665" s="16" t="s">
        <v>1769</v>
      </c>
      <c r="L2665" s="16" t="s">
        <v>2857</v>
      </c>
      <c r="M2665" s="16" t="s">
        <v>183</v>
      </c>
      <c r="N2665" s="15">
        <v>19</v>
      </c>
      <c r="O2665" s="15">
        <v>1993</v>
      </c>
      <c r="P2665" s="15">
        <v>12</v>
      </c>
      <c r="Q2665" s="18">
        <v>4</v>
      </c>
      <c r="R2665" s="18" t="s">
        <v>1553</v>
      </c>
      <c r="S2665" s="54" t="s">
        <v>4936</v>
      </c>
      <c r="T2665" s="54"/>
      <c r="U2665" s="69">
        <v>1233</v>
      </c>
      <c r="V2665" s="45" t="str">
        <f t="shared" si="433"/>
        <v>疲労性筋収縮中の表面筋電図の変化の解釈について</v>
      </c>
      <c r="W2665" s="70"/>
      <c r="X2665" s="88">
        <v>2655</v>
      </c>
      <c r="Y2665" s="66"/>
      <c r="Z2665" s="16"/>
    </row>
    <row r="2666" spans="1:26" s="13" customFormat="1" ht="13.5" hidden="1" customHeight="1">
      <c r="A2666" s="18">
        <v>71</v>
      </c>
      <c r="B2666" s="15">
        <v>1995</v>
      </c>
      <c r="C2666" s="15">
        <v>1</v>
      </c>
      <c r="D2666" s="18">
        <v>7</v>
      </c>
      <c r="E2666" s="15">
        <v>1239</v>
      </c>
      <c r="F2666" s="19" t="s">
        <v>4946</v>
      </c>
      <c r="G2666" s="16" t="s">
        <v>4878</v>
      </c>
      <c r="H2666" s="17"/>
      <c r="I2666" s="115" t="str">
        <f t="shared" ca="1" si="434"/>
        <v>.</v>
      </c>
      <c r="J2666" s="16" t="s">
        <v>2856</v>
      </c>
      <c r="K2666" s="16" t="s">
        <v>1769</v>
      </c>
      <c r="L2666" s="16" t="s">
        <v>2857</v>
      </c>
      <c r="M2666" s="16" t="s">
        <v>183</v>
      </c>
      <c r="N2666" s="15">
        <v>19</v>
      </c>
      <c r="O2666" s="15">
        <v>1993</v>
      </c>
      <c r="P2666" s="15">
        <v>12</v>
      </c>
      <c r="Q2666" s="18">
        <v>4</v>
      </c>
      <c r="R2666" s="18" t="s">
        <v>1553</v>
      </c>
      <c r="S2666" s="54" t="s">
        <v>4936</v>
      </c>
      <c r="T2666" s="54"/>
      <c r="U2666" s="69">
        <v>1233</v>
      </c>
      <c r="V2666" s="45" t="str">
        <f t="shared" si="433"/>
        <v>ファジイ処理を導入した個人健康管理システム</v>
      </c>
      <c r="W2666" s="70"/>
      <c r="X2666" s="88">
        <v>2656</v>
      </c>
      <c r="Y2666" s="66"/>
      <c r="Z2666" s="16"/>
    </row>
    <row r="2667" spans="1:26" s="13" customFormat="1" ht="13.5" hidden="1" customHeight="1">
      <c r="A2667" s="18">
        <v>71</v>
      </c>
      <c r="B2667" s="15">
        <v>1995</v>
      </c>
      <c r="C2667" s="15">
        <v>1</v>
      </c>
      <c r="D2667" s="18">
        <v>8</v>
      </c>
      <c r="E2667" s="15">
        <v>1240</v>
      </c>
      <c r="F2667" s="19" t="s">
        <v>4947</v>
      </c>
      <c r="G2667" s="16" t="s">
        <v>4948</v>
      </c>
      <c r="H2667" s="17"/>
      <c r="I2667" s="115" t="str">
        <f t="shared" ca="1" si="434"/>
        <v>.</v>
      </c>
      <c r="J2667" s="16" t="s">
        <v>2856</v>
      </c>
      <c r="K2667" s="16" t="s">
        <v>1769</v>
      </c>
      <c r="L2667" s="16" t="s">
        <v>2857</v>
      </c>
      <c r="M2667" s="16" t="s">
        <v>183</v>
      </c>
      <c r="N2667" s="15">
        <v>19</v>
      </c>
      <c r="O2667" s="15">
        <v>1993</v>
      </c>
      <c r="P2667" s="15">
        <v>12</v>
      </c>
      <c r="Q2667" s="18">
        <v>4</v>
      </c>
      <c r="R2667" s="18" t="s">
        <v>1553</v>
      </c>
      <c r="S2667" s="54" t="s">
        <v>4936</v>
      </c>
      <c r="T2667" s="54"/>
      <c r="U2667" s="69">
        <v>1233</v>
      </c>
      <c r="V2667" s="45" t="str">
        <f t="shared" si="433"/>
        <v>雲仙不賢岳災害が児童生徒の発育発達と呼吸循環系機能に与える影響について</v>
      </c>
      <c r="W2667" s="70"/>
      <c r="X2667" s="88">
        <v>2657</v>
      </c>
      <c r="Y2667" s="66"/>
      <c r="Z2667" s="16"/>
    </row>
    <row r="2668" spans="1:26" ht="13.5" hidden="1" customHeight="1">
      <c r="A2668" s="29">
        <f t="shared" ref="A2668:A2674" ca="1" si="441">IF(LEN($J2668)&gt;0,IF($J2668="●",K2668,OFFSET(A2668,IF(LEN(OFFSET(A2668,-1,0))&gt;=1,-1,-2),0)),"")</f>
        <v>71</v>
      </c>
      <c r="B2668" s="32">
        <f t="shared" ref="B2668:C2674" ca="1" si="442">IF(LEN($J2668)&gt;0,IF($J2668="●",N2668,OFFSET(B2668,IF(LEN(OFFSET(B2668,-1,0))&gt;=1,-1,-2),0)),"")</f>
        <v>1995</v>
      </c>
      <c r="C2668" s="32">
        <f t="shared" ca="1" si="442"/>
        <v>1</v>
      </c>
      <c r="D2668" s="28">
        <v>8</v>
      </c>
      <c r="E2668" s="32">
        <f t="shared" ref="E2668:E2674" ca="1" si="443">IF(LEN($J2668)&gt;0,IF($J2668="●",U2668,IF(LEN(D2668)&gt;0,U2668+D2668-1,"")),"")</f>
        <v>1240</v>
      </c>
      <c r="F2668" s="40" t="s">
        <v>720</v>
      </c>
      <c r="G2668" s="40" t="s">
        <v>6984</v>
      </c>
      <c r="H2668" s="43"/>
      <c r="I2668" s="115" t="str">
        <f t="shared" ca="1" si="434"/>
        <v>.</v>
      </c>
      <c r="J2668" s="40" t="s">
        <v>1447</v>
      </c>
      <c r="K2668" s="40" t="s">
        <v>1769</v>
      </c>
      <c r="L2668" s="16" t="s">
        <v>7004</v>
      </c>
      <c r="M2668" s="40" t="s">
        <v>1302</v>
      </c>
      <c r="N2668" s="47">
        <v>19</v>
      </c>
      <c r="O2668" s="47">
        <v>1993</v>
      </c>
      <c r="P2668" s="47">
        <v>12</v>
      </c>
      <c r="Q2668" s="40" t="s">
        <v>1244</v>
      </c>
      <c r="R2668" s="40" t="s">
        <v>1553</v>
      </c>
      <c r="S2668" s="48" t="s">
        <v>719</v>
      </c>
      <c r="T2668" s="48"/>
      <c r="U2668" s="31">
        <f t="shared" ref="U2668:U2674" ca="1" si="444">IF(LEN($J2668)&gt;0,IF($J2668="●",Q2668,OFFSET(U2668,IF(LEN(OFFSET(U2668,-1,0))&gt;=1,-1,-2),0)),"")</f>
        <v>1233</v>
      </c>
      <c r="V2668" s="45" t="str">
        <f t="shared" si="433"/>
        <v>人類働態学と健康科学</v>
      </c>
      <c r="W2668" s="51"/>
      <c r="X2668" s="88">
        <v>2658</v>
      </c>
      <c r="Y2668" s="65"/>
      <c r="Z2668" s="46"/>
    </row>
    <row r="2669" spans="1:26" ht="13.5" hidden="1" customHeight="1">
      <c r="A2669" s="29">
        <f t="shared" ca="1" si="441"/>
        <v>71</v>
      </c>
      <c r="B2669" s="32">
        <f t="shared" ca="1" si="442"/>
        <v>1995</v>
      </c>
      <c r="C2669" s="32">
        <f t="shared" ca="1" si="442"/>
        <v>1</v>
      </c>
      <c r="D2669" s="28">
        <v>8</v>
      </c>
      <c r="E2669" s="32">
        <f t="shared" ca="1" si="443"/>
        <v>1240</v>
      </c>
      <c r="F2669" s="40" t="s">
        <v>708</v>
      </c>
      <c r="G2669" s="40" t="s">
        <v>709</v>
      </c>
      <c r="H2669" s="43" t="s">
        <v>720</v>
      </c>
      <c r="I2669" s="115" t="str">
        <f t="shared" ca="1" si="434"/>
        <v>.</v>
      </c>
      <c r="J2669" s="40" t="s">
        <v>1447</v>
      </c>
      <c r="K2669" s="40" t="s">
        <v>1769</v>
      </c>
      <c r="L2669" s="40" t="s">
        <v>2918</v>
      </c>
      <c r="M2669" s="40" t="s">
        <v>1486</v>
      </c>
      <c r="N2669" s="47">
        <v>19</v>
      </c>
      <c r="O2669" s="47">
        <v>1993</v>
      </c>
      <c r="P2669" s="47">
        <v>12</v>
      </c>
      <c r="Q2669" s="40" t="s">
        <v>1244</v>
      </c>
      <c r="R2669" s="40" t="s">
        <v>1553</v>
      </c>
      <c r="S2669" s="48" t="s">
        <v>719</v>
      </c>
      <c r="T2669" s="48"/>
      <c r="U2669" s="31">
        <f t="shared" ca="1" si="444"/>
        <v>1233</v>
      </c>
      <c r="V2669" s="45" t="str">
        <f t="shared" si="433"/>
        <v>人類働態学と健康科学働態と健康：シンポジウムのねらい「有病量転換Morbidity Trasitionの完成へ向けて</v>
      </c>
      <c r="W2669" s="51"/>
      <c r="X2669" s="88">
        <v>2659</v>
      </c>
      <c r="Y2669" s="65"/>
      <c r="Z2669" s="46"/>
    </row>
    <row r="2670" spans="1:26" ht="13.5" hidden="1" customHeight="1">
      <c r="A2670" s="29">
        <f t="shared" ca="1" si="441"/>
        <v>71</v>
      </c>
      <c r="B2670" s="32">
        <f t="shared" ca="1" si="442"/>
        <v>1995</v>
      </c>
      <c r="C2670" s="32">
        <f t="shared" ca="1" si="442"/>
        <v>1</v>
      </c>
      <c r="D2670" s="28">
        <v>8</v>
      </c>
      <c r="E2670" s="32">
        <f t="shared" ca="1" si="443"/>
        <v>1240</v>
      </c>
      <c r="F2670" s="40" t="s">
        <v>710</v>
      </c>
      <c r="G2670" s="40" t="s">
        <v>711</v>
      </c>
      <c r="H2670" s="43" t="s">
        <v>720</v>
      </c>
      <c r="I2670" s="115" t="str">
        <f t="shared" ca="1" si="434"/>
        <v>.</v>
      </c>
      <c r="J2670" s="40" t="s">
        <v>1447</v>
      </c>
      <c r="K2670" s="40" t="s">
        <v>1769</v>
      </c>
      <c r="L2670" s="40" t="s">
        <v>2918</v>
      </c>
      <c r="M2670" s="40" t="s">
        <v>1486</v>
      </c>
      <c r="N2670" s="47">
        <v>19</v>
      </c>
      <c r="O2670" s="47">
        <v>1993</v>
      </c>
      <c r="P2670" s="47">
        <v>12</v>
      </c>
      <c r="Q2670" s="40" t="s">
        <v>1244</v>
      </c>
      <c r="R2670" s="40" t="s">
        <v>1553</v>
      </c>
      <c r="S2670" s="48" t="s">
        <v>719</v>
      </c>
      <c r="T2670" s="48"/>
      <c r="U2670" s="31">
        <f t="shared" ca="1" si="444"/>
        <v>1233</v>
      </c>
      <c r="V2670" s="45" t="str">
        <f t="shared" si="433"/>
        <v>人類働態学と健康科学加齢と体構成変化</v>
      </c>
      <c r="W2670" s="51"/>
      <c r="X2670" s="88">
        <v>2660</v>
      </c>
      <c r="Y2670" s="65"/>
      <c r="Z2670" s="46"/>
    </row>
    <row r="2671" spans="1:26" ht="13.5" hidden="1" customHeight="1">
      <c r="A2671" s="29">
        <f t="shared" ca="1" si="441"/>
        <v>71</v>
      </c>
      <c r="B2671" s="32">
        <f t="shared" ca="1" si="442"/>
        <v>1995</v>
      </c>
      <c r="C2671" s="32">
        <f t="shared" ca="1" si="442"/>
        <v>1</v>
      </c>
      <c r="D2671" s="28">
        <v>9</v>
      </c>
      <c r="E2671" s="32">
        <f t="shared" ca="1" si="443"/>
        <v>1241</v>
      </c>
      <c r="F2671" s="40" t="s">
        <v>712</v>
      </c>
      <c r="G2671" s="40" t="s">
        <v>713</v>
      </c>
      <c r="H2671" s="43" t="s">
        <v>720</v>
      </c>
      <c r="I2671" s="115" t="str">
        <f t="shared" ca="1" si="434"/>
        <v>.</v>
      </c>
      <c r="J2671" s="40" t="s">
        <v>1447</v>
      </c>
      <c r="K2671" s="40" t="s">
        <v>1769</v>
      </c>
      <c r="L2671" s="40" t="s">
        <v>2918</v>
      </c>
      <c r="M2671" s="40" t="s">
        <v>1486</v>
      </c>
      <c r="N2671" s="47">
        <v>19</v>
      </c>
      <c r="O2671" s="47">
        <v>1993</v>
      </c>
      <c r="P2671" s="47">
        <v>12</v>
      </c>
      <c r="Q2671" s="40" t="s">
        <v>1244</v>
      </c>
      <c r="R2671" s="40" t="s">
        <v>1553</v>
      </c>
      <c r="S2671" s="48" t="s">
        <v>719</v>
      </c>
      <c r="T2671" s="48"/>
      <c r="U2671" s="31">
        <f t="shared" ca="1" si="444"/>
        <v>1233</v>
      </c>
      <c r="V2671" s="45" t="str">
        <f t="shared" si="433"/>
        <v>人類働態学と健康科学中高年齢者の環境適応能</v>
      </c>
      <c r="W2671" s="51"/>
      <c r="X2671" s="88">
        <v>2661</v>
      </c>
      <c r="Y2671" s="65"/>
      <c r="Z2671" s="46"/>
    </row>
    <row r="2672" spans="1:26" ht="13.5" hidden="1" customHeight="1">
      <c r="A2672" s="29">
        <f t="shared" ca="1" si="441"/>
        <v>71</v>
      </c>
      <c r="B2672" s="32">
        <f t="shared" ca="1" si="442"/>
        <v>1995</v>
      </c>
      <c r="C2672" s="32">
        <f t="shared" ca="1" si="442"/>
        <v>1</v>
      </c>
      <c r="D2672" s="28">
        <v>9</v>
      </c>
      <c r="E2672" s="32">
        <f t="shared" ca="1" si="443"/>
        <v>1241</v>
      </c>
      <c r="F2672" s="40" t="s">
        <v>714</v>
      </c>
      <c r="G2672" s="40" t="s">
        <v>715</v>
      </c>
      <c r="H2672" s="43" t="s">
        <v>720</v>
      </c>
      <c r="I2672" s="115" t="str">
        <f t="shared" ca="1" si="434"/>
        <v>.</v>
      </c>
      <c r="J2672" s="40" t="s">
        <v>1447</v>
      </c>
      <c r="K2672" s="40" t="s">
        <v>1769</v>
      </c>
      <c r="L2672" s="40" t="s">
        <v>2918</v>
      </c>
      <c r="M2672" s="40" t="s">
        <v>1486</v>
      </c>
      <c r="N2672" s="47">
        <v>19</v>
      </c>
      <c r="O2672" s="47">
        <v>1993</v>
      </c>
      <c r="P2672" s="47">
        <v>12</v>
      </c>
      <c r="Q2672" s="40" t="s">
        <v>1244</v>
      </c>
      <c r="R2672" s="40" t="s">
        <v>1553</v>
      </c>
      <c r="S2672" s="48" t="s">
        <v>719</v>
      </c>
      <c r="T2672" s="48"/>
      <c r="U2672" s="31">
        <f t="shared" ca="1" si="444"/>
        <v>1233</v>
      </c>
      <c r="V2672" s="45" t="str">
        <f t="shared" si="433"/>
        <v>人類働態学と健康科学長崎市の在宅老人ケアの実態と対策</v>
      </c>
      <c r="W2672" s="51"/>
      <c r="X2672" s="88">
        <v>2662</v>
      </c>
      <c r="Y2672" s="65"/>
      <c r="Z2672" s="46"/>
    </row>
    <row r="2673" spans="1:26" ht="13.5" hidden="1" customHeight="1">
      <c r="A2673" s="29">
        <f t="shared" ca="1" si="441"/>
        <v>71</v>
      </c>
      <c r="B2673" s="32">
        <f t="shared" ca="1" si="442"/>
        <v>1995</v>
      </c>
      <c r="C2673" s="32">
        <f t="shared" ca="1" si="442"/>
        <v>1</v>
      </c>
      <c r="D2673" s="28">
        <v>10</v>
      </c>
      <c r="E2673" s="32">
        <f t="shared" ca="1" si="443"/>
        <v>1242</v>
      </c>
      <c r="F2673" s="28" t="str">
        <f>IF(RIGHT(L2673,1)=$W$24,"",M2673&amp;$W$25)&amp;J2673&amp;$W$22&amp;K2673&amp;IF(AND(LEN(N2673)&gt;0,LEN(N2673)&lt;4)," 第"&amp;N2673&amp;$W$21,N2673)&amp;$W$23&amp;O2673&amp;"/"&amp;P2673&amp;IF(RIGHT(L2673,1)=$W$24,"/"&amp;Q2673,"")&amp;"、"&amp;S2673&amp;"、"&amp;R2673&amp;IF(LEN(H2673)&gt;0,$W$27&amp;H2673,"")&amp;IF(RIGHT(L2673,1)=$W$24,"",$W$26)</f>
        <v>大会．東 第22回　1993/12/11、筑波大、東京都</v>
      </c>
      <c r="G2673" s="40" t="s">
        <v>183</v>
      </c>
      <c r="H2673" s="41" t="s">
        <v>2820</v>
      </c>
      <c r="I2673" s="115" t="str">
        <f t="shared" ca="1" si="434"/>
        <v>.</v>
      </c>
      <c r="J2673" s="40" t="s">
        <v>252</v>
      </c>
      <c r="K2673" s="40" t="s">
        <v>1185</v>
      </c>
      <c r="L2673" s="40" t="s">
        <v>6942</v>
      </c>
      <c r="M2673" s="40" t="s">
        <v>2742</v>
      </c>
      <c r="N2673" s="47">
        <v>22</v>
      </c>
      <c r="O2673" s="47">
        <v>1993</v>
      </c>
      <c r="P2673" s="47">
        <v>12</v>
      </c>
      <c r="Q2673" s="40" t="s">
        <v>913</v>
      </c>
      <c r="R2673" s="40" t="s">
        <v>2317</v>
      </c>
      <c r="S2673" s="48" t="s">
        <v>2484</v>
      </c>
      <c r="T2673" s="48"/>
      <c r="U2673" s="31">
        <f t="shared" ca="1" si="444"/>
        <v>1233</v>
      </c>
      <c r="V2673" s="45" t="str">
        <f t="shared" si="433"/>
        <v>大会．東 第22回　1993/12/11、筑波大、東京都</v>
      </c>
      <c r="W2673" s="51"/>
      <c r="X2673" s="88">
        <v>2663</v>
      </c>
      <c r="Y2673" s="65"/>
      <c r="Z2673" s="46"/>
    </row>
    <row r="2674" spans="1:26" ht="13.5" hidden="1" customHeight="1">
      <c r="A2674" s="29">
        <f t="shared" ca="1" si="441"/>
        <v>71</v>
      </c>
      <c r="B2674" s="32">
        <f t="shared" ca="1" si="442"/>
        <v>1995</v>
      </c>
      <c r="C2674" s="32">
        <f t="shared" ca="1" si="442"/>
        <v>1</v>
      </c>
      <c r="D2674" s="28">
        <v>10</v>
      </c>
      <c r="E2674" s="32">
        <f t="shared" ca="1" si="443"/>
        <v>1242</v>
      </c>
      <c r="F2674" s="28" t="str">
        <f>M2674&amp;"（"&amp;J2674&amp;$W$19&amp;K2674&amp;IF(LEN(N2674)&gt;0," 第"&amp;N2674&amp;$W$21,"")&amp;" "&amp;O2674&amp;"/"&amp;P2674&amp;$W$20&amp;S2674&amp;IF(LEN(H2674)&gt;0,$W$19&amp;H2674,"")&amp;"）"</f>
        <v>抄録（大会/東 第22回 1993/12、筑波大）</v>
      </c>
      <c r="G2674" s="40" t="s">
        <v>716</v>
      </c>
      <c r="H2674" s="43"/>
      <c r="I2674" s="115" t="str">
        <f t="shared" ca="1" si="434"/>
        <v>.</v>
      </c>
      <c r="J2674" s="40" t="s">
        <v>252</v>
      </c>
      <c r="K2674" s="40" t="s">
        <v>1185</v>
      </c>
      <c r="L2674" s="40" t="s">
        <v>6939</v>
      </c>
      <c r="M2674" s="40" t="s">
        <v>1486</v>
      </c>
      <c r="N2674" s="47">
        <v>22</v>
      </c>
      <c r="O2674" s="47">
        <v>1993</v>
      </c>
      <c r="P2674" s="47">
        <v>12</v>
      </c>
      <c r="Q2674" s="40" t="s">
        <v>913</v>
      </c>
      <c r="R2674" s="40" t="s">
        <v>2317</v>
      </c>
      <c r="S2674" s="48" t="s">
        <v>2484</v>
      </c>
      <c r="T2674" s="48"/>
      <c r="U2674" s="31">
        <f t="shared" ca="1" si="444"/>
        <v>1233</v>
      </c>
      <c r="V2674" s="45" t="str">
        <f t="shared" si="433"/>
        <v>抄録（大会/東 第22回 1993/12、筑波大）</v>
      </c>
      <c r="W2674" s="51"/>
      <c r="X2674" s="88">
        <v>2664</v>
      </c>
      <c r="Y2674" s="65"/>
      <c r="Z2674" s="46"/>
    </row>
    <row r="2675" spans="1:26" s="13" customFormat="1" ht="13.5" hidden="1" customHeight="1">
      <c r="A2675" s="18">
        <v>71</v>
      </c>
      <c r="B2675" s="15">
        <v>1995</v>
      </c>
      <c r="C2675" s="15">
        <v>1</v>
      </c>
      <c r="D2675" s="18">
        <v>10</v>
      </c>
      <c r="E2675" s="15">
        <v>1242</v>
      </c>
      <c r="F2675" s="19" t="s">
        <v>4919</v>
      </c>
      <c r="G2675" s="16" t="s">
        <v>4920</v>
      </c>
      <c r="H2675" s="17"/>
      <c r="I2675" s="115" t="str">
        <f t="shared" ca="1" si="434"/>
        <v>.</v>
      </c>
      <c r="J2675" s="16" t="s">
        <v>2856</v>
      </c>
      <c r="K2675" s="16" t="s">
        <v>1185</v>
      </c>
      <c r="L2675" s="16" t="s">
        <v>2857</v>
      </c>
      <c r="M2675" s="16" t="s">
        <v>183</v>
      </c>
      <c r="N2675" s="15">
        <v>22</v>
      </c>
      <c r="O2675" s="15">
        <v>1993</v>
      </c>
      <c r="P2675" s="15">
        <v>12</v>
      </c>
      <c r="Q2675" s="18">
        <v>11</v>
      </c>
      <c r="R2675" s="18" t="s">
        <v>804</v>
      </c>
      <c r="S2675" s="54" t="s">
        <v>2484</v>
      </c>
      <c r="T2675" s="54"/>
      <c r="U2675" s="69">
        <v>1233</v>
      </c>
      <c r="V2675" s="45" t="str">
        <f t="shared" si="433"/>
        <v>知的障害者の身体活動－心拍数と歩数の分析－</v>
      </c>
      <c r="W2675" s="70"/>
      <c r="X2675" s="88">
        <v>2665</v>
      </c>
      <c r="Y2675" s="66"/>
      <c r="Z2675" s="16"/>
    </row>
    <row r="2676" spans="1:26" s="13" customFormat="1" ht="13.5" hidden="1" customHeight="1">
      <c r="A2676" s="18">
        <v>71</v>
      </c>
      <c r="B2676" s="15">
        <v>1995</v>
      </c>
      <c r="C2676" s="15">
        <v>1</v>
      </c>
      <c r="D2676" s="18">
        <v>10</v>
      </c>
      <c r="E2676" s="15">
        <v>1242</v>
      </c>
      <c r="F2676" s="19" t="s">
        <v>4921</v>
      </c>
      <c r="G2676" s="16" t="s">
        <v>4922</v>
      </c>
      <c r="H2676" s="17"/>
      <c r="I2676" s="115" t="str">
        <f t="shared" ca="1" si="434"/>
        <v>.</v>
      </c>
      <c r="J2676" s="16" t="s">
        <v>2856</v>
      </c>
      <c r="K2676" s="16" t="s">
        <v>1185</v>
      </c>
      <c r="L2676" s="16" t="s">
        <v>2857</v>
      </c>
      <c r="M2676" s="16" t="s">
        <v>183</v>
      </c>
      <c r="N2676" s="15">
        <v>22</v>
      </c>
      <c r="O2676" s="15">
        <v>1993</v>
      </c>
      <c r="P2676" s="15">
        <v>12</v>
      </c>
      <c r="Q2676" s="18">
        <v>11</v>
      </c>
      <c r="R2676" s="18" t="s">
        <v>804</v>
      </c>
      <c r="S2676" s="54" t="s">
        <v>2484</v>
      </c>
      <c r="T2676" s="54"/>
      <c r="U2676" s="69">
        <v>1233</v>
      </c>
      <c r="V2676" s="45" t="str">
        <f t="shared" si="433"/>
        <v>埼玉県障害者交流センターにおける利用登録者の分布と活動状況</v>
      </c>
      <c r="W2676" s="70"/>
      <c r="X2676" s="88">
        <v>2666</v>
      </c>
      <c r="Y2676" s="66"/>
      <c r="Z2676" s="16"/>
    </row>
    <row r="2677" spans="1:26" s="13" customFormat="1" ht="13.5" hidden="1" customHeight="1">
      <c r="A2677" s="18">
        <v>71</v>
      </c>
      <c r="B2677" s="15">
        <v>1995</v>
      </c>
      <c r="C2677" s="15">
        <v>1</v>
      </c>
      <c r="D2677" s="18">
        <v>11</v>
      </c>
      <c r="E2677" s="15">
        <v>1243</v>
      </c>
      <c r="F2677" s="19" t="s">
        <v>4923</v>
      </c>
      <c r="G2677" s="16" t="s">
        <v>4924</v>
      </c>
      <c r="H2677" s="17"/>
      <c r="I2677" s="115" t="str">
        <f t="shared" ca="1" si="434"/>
        <v>.</v>
      </c>
      <c r="J2677" s="16" t="s">
        <v>2856</v>
      </c>
      <c r="K2677" s="16" t="s">
        <v>1185</v>
      </c>
      <c r="L2677" s="16" t="s">
        <v>2857</v>
      </c>
      <c r="M2677" s="16" t="s">
        <v>183</v>
      </c>
      <c r="N2677" s="15">
        <v>22</v>
      </c>
      <c r="O2677" s="15">
        <v>1993</v>
      </c>
      <c r="P2677" s="15">
        <v>12</v>
      </c>
      <c r="Q2677" s="18">
        <v>11</v>
      </c>
      <c r="R2677" s="18" t="s">
        <v>804</v>
      </c>
      <c r="S2677" s="54" t="s">
        <v>2484</v>
      </c>
      <c r="T2677" s="54"/>
      <c r="U2677" s="69">
        <v>1233</v>
      </c>
      <c r="V2677" s="45" t="str">
        <f t="shared" si="433"/>
        <v>Perceiving Aperture Size by Haptic Probing With a Long Cane</v>
      </c>
      <c r="W2677" s="70"/>
      <c r="X2677" s="88">
        <v>2667</v>
      </c>
      <c r="Y2677" s="66"/>
      <c r="Z2677" s="16"/>
    </row>
    <row r="2678" spans="1:26" s="13" customFormat="1" ht="13.5" hidden="1" customHeight="1">
      <c r="A2678" s="18">
        <v>71</v>
      </c>
      <c r="B2678" s="15">
        <v>1995</v>
      </c>
      <c r="C2678" s="15">
        <v>1</v>
      </c>
      <c r="D2678" s="18">
        <v>11</v>
      </c>
      <c r="E2678" s="15">
        <v>1243</v>
      </c>
      <c r="F2678" s="19" t="s">
        <v>4925</v>
      </c>
      <c r="G2678" s="16" t="s">
        <v>4926</v>
      </c>
      <c r="H2678" s="17"/>
      <c r="I2678" s="115" t="str">
        <f t="shared" ca="1" si="434"/>
        <v>.</v>
      </c>
      <c r="J2678" s="16" t="s">
        <v>2856</v>
      </c>
      <c r="K2678" s="16" t="s">
        <v>1185</v>
      </c>
      <c r="L2678" s="16" t="s">
        <v>2857</v>
      </c>
      <c r="M2678" s="16" t="s">
        <v>183</v>
      </c>
      <c r="N2678" s="15">
        <v>22</v>
      </c>
      <c r="O2678" s="15">
        <v>1993</v>
      </c>
      <c r="P2678" s="15">
        <v>12</v>
      </c>
      <c r="Q2678" s="18">
        <v>11</v>
      </c>
      <c r="R2678" s="18" t="s">
        <v>804</v>
      </c>
      <c r="S2678" s="54" t="s">
        <v>2484</v>
      </c>
      <c r="T2678" s="54"/>
      <c r="U2678" s="69">
        <v>1233</v>
      </c>
      <c r="V2678" s="45" t="str">
        <f t="shared" si="433"/>
        <v>築地魚市場における労働者の働態についてILO「安全、衛生と作業条件の改善のためのチェックリスト」を用いた職場点検事例報告</v>
      </c>
      <c r="W2678" s="70"/>
      <c r="X2678" s="88">
        <v>2668</v>
      </c>
      <c r="Y2678" s="66"/>
      <c r="Z2678" s="16"/>
    </row>
    <row r="2679" spans="1:26" s="13" customFormat="1" ht="13.5" hidden="1" customHeight="1">
      <c r="A2679" s="18">
        <v>71</v>
      </c>
      <c r="B2679" s="15">
        <v>1995</v>
      </c>
      <c r="C2679" s="15">
        <v>1</v>
      </c>
      <c r="D2679" s="18">
        <v>12</v>
      </c>
      <c r="E2679" s="15">
        <v>1244</v>
      </c>
      <c r="F2679" s="19" t="s">
        <v>4927</v>
      </c>
      <c r="G2679" s="16" t="s">
        <v>4928</v>
      </c>
      <c r="H2679" s="17"/>
      <c r="I2679" s="115" t="str">
        <f t="shared" ca="1" si="434"/>
        <v>.</v>
      </c>
      <c r="J2679" s="16" t="s">
        <v>2856</v>
      </c>
      <c r="K2679" s="16" t="s">
        <v>1185</v>
      </c>
      <c r="L2679" s="16" t="s">
        <v>2857</v>
      </c>
      <c r="M2679" s="16" t="s">
        <v>183</v>
      </c>
      <c r="N2679" s="15">
        <v>22</v>
      </c>
      <c r="O2679" s="15">
        <v>1993</v>
      </c>
      <c r="P2679" s="15">
        <v>12</v>
      </c>
      <c r="Q2679" s="18">
        <v>11</v>
      </c>
      <c r="R2679" s="18" t="s">
        <v>804</v>
      </c>
      <c r="S2679" s="54" t="s">
        <v>2484</v>
      </c>
      <c r="T2679" s="54"/>
      <c r="U2679" s="69">
        <v>1233</v>
      </c>
      <c r="V2679" s="45" t="str">
        <f t="shared" si="433"/>
        <v>看護婦が深夜勤務時にとる仮眠の効果－覚醒時脳波の分析－</v>
      </c>
      <c r="W2679" s="70"/>
      <c r="X2679" s="88">
        <v>2669</v>
      </c>
      <c r="Y2679" s="66"/>
      <c r="Z2679" s="16"/>
    </row>
    <row r="2680" spans="1:26" s="13" customFormat="1" ht="13.5" hidden="1" customHeight="1">
      <c r="A2680" s="18">
        <v>71</v>
      </c>
      <c r="B2680" s="15">
        <v>1995</v>
      </c>
      <c r="C2680" s="15">
        <v>1</v>
      </c>
      <c r="D2680" s="18">
        <v>12</v>
      </c>
      <c r="E2680" s="15">
        <v>1244</v>
      </c>
      <c r="F2680" s="19" t="s">
        <v>4929</v>
      </c>
      <c r="G2680" s="16" t="s">
        <v>4930</v>
      </c>
      <c r="H2680" s="17"/>
      <c r="I2680" s="115" t="str">
        <f t="shared" ca="1" si="434"/>
        <v>.</v>
      </c>
      <c r="J2680" s="16" t="s">
        <v>2856</v>
      </c>
      <c r="K2680" s="16" t="s">
        <v>1185</v>
      </c>
      <c r="L2680" s="16" t="s">
        <v>2857</v>
      </c>
      <c r="M2680" s="16" t="s">
        <v>183</v>
      </c>
      <c r="N2680" s="15">
        <v>22</v>
      </c>
      <c r="O2680" s="15">
        <v>1993</v>
      </c>
      <c r="P2680" s="15">
        <v>12</v>
      </c>
      <c r="Q2680" s="18">
        <v>11</v>
      </c>
      <c r="R2680" s="18" t="s">
        <v>804</v>
      </c>
      <c r="S2680" s="54" t="s">
        <v>2484</v>
      </c>
      <c r="T2680" s="54"/>
      <c r="U2680" s="69">
        <v>1233</v>
      </c>
      <c r="V2680" s="45" t="str">
        <f t="shared" si="433"/>
        <v>表面筋電図による作業負担の評価</v>
      </c>
      <c r="W2680" s="70"/>
      <c r="X2680" s="88">
        <v>2670</v>
      </c>
      <c r="Y2680" s="66"/>
      <c r="Z2680" s="16"/>
    </row>
    <row r="2681" spans="1:26" s="13" customFormat="1" ht="13.5" hidden="1" customHeight="1">
      <c r="A2681" s="18">
        <v>71</v>
      </c>
      <c r="B2681" s="15">
        <v>1995</v>
      </c>
      <c r="C2681" s="15">
        <v>1</v>
      </c>
      <c r="D2681" s="18">
        <v>13</v>
      </c>
      <c r="E2681" s="15">
        <v>1245</v>
      </c>
      <c r="F2681" s="19" t="s">
        <v>4931</v>
      </c>
      <c r="G2681" s="16" t="s">
        <v>4932</v>
      </c>
      <c r="H2681" s="17"/>
      <c r="I2681" s="115" t="str">
        <f t="shared" ca="1" si="434"/>
        <v>.</v>
      </c>
      <c r="J2681" s="16" t="s">
        <v>2856</v>
      </c>
      <c r="K2681" s="16" t="s">
        <v>1185</v>
      </c>
      <c r="L2681" s="16" t="s">
        <v>2857</v>
      </c>
      <c r="M2681" s="16" t="s">
        <v>183</v>
      </c>
      <c r="N2681" s="15">
        <v>22</v>
      </c>
      <c r="O2681" s="15">
        <v>1993</v>
      </c>
      <c r="P2681" s="15">
        <v>12</v>
      </c>
      <c r="Q2681" s="18">
        <v>11</v>
      </c>
      <c r="R2681" s="18" t="s">
        <v>804</v>
      </c>
      <c r="S2681" s="54" t="s">
        <v>2484</v>
      </c>
      <c r="T2681" s="54"/>
      <c r="U2681" s="69">
        <v>1233</v>
      </c>
      <c r="V2681" s="45" t="str">
        <f t="shared" si="433"/>
        <v>コクピットのインターフェイスとパイロット働態</v>
      </c>
      <c r="W2681" s="70"/>
      <c r="X2681" s="88">
        <v>2671</v>
      </c>
      <c r="Y2681" s="66"/>
      <c r="Z2681" s="16"/>
    </row>
    <row r="2682" spans="1:26" s="13" customFormat="1" ht="13.5" hidden="1" customHeight="1">
      <c r="A2682" s="18">
        <v>71</v>
      </c>
      <c r="B2682" s="15">
        <v>1995</v>
      </c>
      <c r="C2682" s="15">
        <v>1</v>
      </c>
      <c r="D2682" s="18">
        <v>13</v>
      </c>
      <c r="E2682" s="15">
        <v>1245</v>
      </c>
      <c r="F2682" s="19" t="s">
        <v>2561</v>
      </c>
      <c r="G2682" s="16" t="s">
        <v>4912</v>
      </c>
      <c r="H2682" s="17"/>
      <c r="I2682" s="115" t="str">
        <f t="shared" ca="1" si="434"/>
        <v>.</v>
      </c>
      <c r="J2682" s="16" t="s">
        <v>2856</v>
      </c>
      <c r="K2682" s="16" t="s">
        <v>1185</v>
      </c>
      <c r="L2682" s="16" t="s">
        <v>2857</v>
      </c>
      <c r="M2682" s="16" t="s">
        <v>183</v>
      </c>
      <c r="N2682" s="15">
        <v>22</v>
      </c>
      <c r="O2682" s="15">
        <v>1993</v>
      </c>
      <c r="P2682" s="15">
        <v>12</v>
      </c>
      <c r="Q2682" s="18">
        <v>11</v>
      </c>
      <c r="R2682" s="18" t="s">
        <v>804</v>
      </c>
      <c r="S2682" s="54" t="s">
        <v>2484</v>
      </c>
      <c r="T2682" s="54"/>
      <c r="U2682" s="69">
        <v>1233</v>
      </c>
      <c r="V2682" s="45" t="str">
        <f t="shared" si="433"/>
        <v>人間工学領域における国内外の標準化動向</v>
      </c>
      <c r="W2682" s="70"/>
      <c r="X2682" s="88">
        <v>2672</v>
      </c>
      <c r="Y2682" s="66"/>
      <c r="Z2682" s="16"/>
    </row>
    <row r="2683" spans="1:26" s="13" customFormat="1" ht="13.5" hidden="1" customHeight="1">
      <c r="A2683" s="18">
        <v>71</v>
      </c>
      <c r="B2683" s="15">
        <v>1995</v>
      </c>
      <c r="C2683" s="15">
        <v>1</v>
      </c>
      <c r="D2683" s="18">
        <v>14</v>
      </c>
      <c r="E2683" s="15">
        <v>1246</v>
      </c>
      <c r="F2683" s="19" t="s">
        <v>4933</v>
      </c>
      <c r="G2683" s="16" t="s">
        <v>4736</v>
      </c>
      <c r="H2683" s="17"/>
      <c r="I2683" s="115" t="str">
        <f t="shared" ca="1" si="434"/>
        <v>.</v>
      </c>
      <c r="J2683" s="16" t="s">
        <v>2856</v>
      </c>
      <c r="K2683" s="16" t="s">
        <v>1185</v>
      </c>
      <c r="L2683" s="16" t="s">
        <v>2857</v>
      </c>
      <c r="M2683" s="16" t="s">
        <v>183</v>
      </c>
      <c r="N2683" s="15">
        <v>22</v>
      </c>
      <c r="O2683" s="15">
        <v>1993</v>
      </c>
      <c r="P2683" s="15">
        <v>12</v>
      </c>
      <c r="Q2683" s="18">
        <v>11</v>
      </c>
      <c r="R2683" s="18" t="s">
        <v>804</v>
      </c>
      <c r="S2683" s="54" t="s">
        <v>2484</v>
      </c>
      <c r="T2683" s="54"/>
      <c r="U2683" s="69">
        <v>1233</v>
      </c>
      <c r="V2683" s="45" t="str">
        <f t="shared" si="433"/>
        <v>読書能力に及ぼす加齢の影響について</v>
      </c>
      <c r="W2683" s="70"/>
      <c r="X2683" s="88">
        <v>2673</v>
      </c>
      <c r="Y2683" s="66"/>
      <c r="Z2683" s="16"/>
    </row>
    <row r="2684" spans="1:26" s="13" customFormat="1" ht="13.5" hidden="1" customHeight="1">
      <c r="A2684" s="18">
        <v>71</v>
      </c>
      <c r="B2684" s="15">
        <v>1995</v>
      </c>
      <c r="C2684" s="15">
        <v>1</v>
      </c>
      <c r="D2684" s="18">
        <v>14</v>
      </c>
      <c r="E2684" s="15">
        <v>1246</v>
      </c>
      <c r="F2684" s="19" t="s">
        <v>4934</v>
      </c>
      <c r="G2684" s="16" t="s">
        <v>4935</v>
      </c>
      <c r="H2684" s="17"/>
      <c r="I2684" s="115" t="str">
        <f t="shared" ca="1" si="434"/>
        <v>.</v>
      </c>
      <c r="J2684" s="16" t="s">
        <v>2856</v>
      </c>
      <c r="K2684" s="16" t="s">
        <v>1185</v>
      </c>
      <c r="L2684" s="16" t="s">
        <v>2857</v>
      </c>
      <c r="M2684" s="16" t="s">
        <v>183</v>
      </c>
      <c r="N2684" s="15">
        <v>22</v>
      </c>
      <c r="O2684" s="15">
        <v>1993</v>
      </c>
      <c r="P2684" s="15">
        <v>12</v>
      </c>
      <c r="Q2684" s="18">
        <v>11</v>
      </c>
      <c r="R2684" s="18" t="s">
        <v>804</v>
      </c>
      <c r="S2684" s="54" t="s">
        <v>2484</v>
      </c>
      <c r="T2684" s="54"/>
      <c r="U2684" s="69">
        <v>1233</v>
      </c>
      <c r="V2684" s="45" t="str">
        <f t="shared" si="433"/>
        <v>高齢者のサッケード追視の特徴</v>
      </c>
      <c r="W2684" s="70"/>
      <c r="X2684" s="88">
        <v>2674</v>
      </c>
      <c r="Y2684" s="66"/>
      <c r="Z2684" s="16"/>
    </row>
    <row r="2685" spans="1:26" ht="13.5" hidden="1" customHeight="1">
      <c r="A2685" s="29">
        <f t="shared" ref="A2685:A2696" ca="1" si="445">IF(LEN($J2685)&gt;0,IF($J2685="●",K2685,OFFSET(A2685,IF(LEN(OFFSET(A2685,-1,0))&gt;=1,-1,-2),0)),"")</f>
        <v>71</v>
      </c>
      <c r="B2685" s="32">
        <f t="shared" ref="B2685:B2696" ca="1" si="446">IF(LEN($J2685)&gt;0,IF($J2685="●",N2685,OFFSET(B2685,IF(LEN(OFFSET(B2685,-1,0))&gt;=1,-1,-2),0)),"")</f>
        <v>1995</v>
      </c>
      <c r="C2685" s="32">
        <f t="shared" ref="C2685:C2696" ca="1" si="447">IF(LEN($J2685)&gt;0,IF($J2685="●",O2685,OFFSET(C2685,IF(LEN(OFFSET(C2685,-1,0))&gt;=1,-1,-2),0)),"")</f>
        <v>1</v>
      </c>
      <c r="D2685" s="28">
        <v>15</v>
      </c>
      <c r="E2685" s="32">
        <f t="shared" ref="E2685:E2696" ca="1" si="448">IF(LEN($J2685)&gt;0,IF($J2685="●",U2685,IF(LEN(D2685)&gt;0,U2685+D2685-1,"")),"")</f>
        <v>1247</v>
      </c>
      <c r="F2685" s="28" t="str">
        <f t="shared" ref="F2685:F2686" si="449">H2685&amp;IF(LEN(O2685)&gt;0,$W$18&amp;IF(LEN(O2685)&gt;3,O2685&amp;"年度","第"&amp;O2685&amp;IF(LEN(P2685)&gt;0,"期","回"))&amp;IF(LEN(P2685)&gt;0,"第"&amp;P2685&amp;"回",""),"")</f>
        <v>幹事会：第13期第2回</v>
      </c>
      <c r="G2685" s="40"/>
      <c r="H2685" s="40" t="s">
        <v>7101</v>
      </c>
      <c r="I2685" s="115" t="str">
        <f t="shared" ca="1" si="434"/>
        <v>.</v>
      </c>
      <c r="J2685" s="40" t="s">
        <v>7111</v>
      </c>
      <c r="K2685" s="40" t="s">
        <v>1050</v>
      </c>
      <c r="L2685" s="40" t="s">
        <v>7103</v>
      </c>
      <c r="M2685" s="40"/>
      <c r="N2685" s="47"/>
      <c r="O2685" s="47">
        <v>13</v>
      </c>
      <c r="P2685" s="47">
        <v>2</v>
      </c>
      <c r="Q2685" s="40"/>
      <c r="R2685" s="40"/>
      <c r="S2685" s="48"/>
      <c r="T2685" s="48"/>
      <c r="U2685" s="31">
        <f t="shared" ref="U2685:U2696" ca="1" si="450">IF(LEN($J2685)&gt;0,IF($J2685="●",Q2685,OFFSET(U2685,IF(LEN(OFFSET(U2685,-1,0))&gt;=1,-1,-2),0)),"")</f>
        <v>1233</v>
      </c>
      <c r="V2685" s="45" t="str">
        <f t="shared" si="433"/>
        <v>幹事会幹事会：第13期第2回</v>
      </c>
      <c r="W2685" s="51"/>
      <c r="X2685" s="88">
        <v>2675</v>
      </c>
      <c r="Y2685" s="65"/>
      <c r="Z2685" s="46"/>
    </row>
    <row r="2686" spans="1:26" ht="13.5" hidden="1" customHeight="1">
      <c r="A2686" s="29">
        <f t="shared" ca="1" si="445"/>
        <v>71</v>
      </c>
      <c r="B2686" s="32">
        <f t="shared" ca="1" si="446"/>
        <v>1995</v>
      </c>
      <c r="C2686" s="32">
        <f t="shared" ca="1" si="447"/>
        <v>1</v>
      </c>
      <c r="D2686" s="28">
        <v>16</v>
      </c>
      <c r="E2686" s="32">
        <f t="shared" ca="1" si="448"/>
        <v>1248</v>
      </c>
      <c r="F2686" s="28" t="str">
        <f t="shared" si="449"/>
        <v>JHE編集委員会：1993年度第2回</v>
      </c>
      <c r="G2686" s="40"/>
      <c r="H2686" s="40" t="s">
        <v>7741</v>
      </c>
      <c r="I2686" s="115" t="str">
        <f t="shared" ca="1" si="434"/>
        <v>.</v>
      </c>
      <c r="J2686" s="40" t="s">
        <v>7111</v>
      </c>
      <c r="K2686" s="40" t="s">
        <v>1050</v>
      </c>
      <c r="L2686" s="40" t="s">
        <v>7772</v>
      </c>
      <c r="M2686" s="40"/>
      <c r="N2686" s="47"/>
      <c r="O2686" s="47">
        <v>1993</v>
      </c>
      <c r="P2686" s="47">
        <v>2</v>
      </c>
      <c r="Q2686" s="40"/>
      <c r="R2686" s="40"/>
      <c r="S2686" s="48"/>
      <c r="T2686" s="48"/>
      <c r="U2686" s="31">
        <f t="shared" ca="1" si="450"/>
        <v>1233</v>
      </c>
      <c r="V2686" s="45" t="str">
        <f t="shared" si="433"/>
        <v>JHE編集委員会JHE編集委員会：1993年度第2回</v>
      </c>
      <c r="W2686" s="51"/>
      <c r="X2686" s="88">
        <v>2676</v>
      </c>
      <c r="Y2686" s="65"/>
      <c r="Z2686" s="46"/>
    </row>
    <row r="2687" spans="1:26" ht="13.5" hidden="1" customHeight="1">
      <c r="A2687" s="29">
        <f t="shared" ca="1" si="445"/>
        <v>71</v>
      </c>
      <c r="B2687" s="32">
        <f t="shared" ca="1" si="446"/>
        <v>1995</v>
      </c>
      <c r="C2687" s="32">
        <f t="shared" ca="1" si="447"/>
        <v>1</v>
      </c>
      <c r="D2687" s="28">
        <v>16</v>
      </c>
      <c r="E2687" s="32">
        <f t="shared" ca="1" si="448"/>
        <v>1248</v>
      </c>
      <c r="F2687" s="40" t="s">
        <v>717</v>
      </c>
      <c r="G2687" s="40"/>
      <c r="H2687" s="43"/>
      <c r="I2687" s="115" t="str">
        <f t="shared" ca="1" si="434"/>
        <v>.</v>
      </c>
      <c r="J2687" s="40" t="s">
        <v>1487</v>
      </c>
      <c r="K2687" s="40" t="s">
        <v>1292</v>
      </c>
      <c r="L2687" s="40" t="s">
        <v>7615</v>
      </c>
      <c r="M2687" s="40" t="s">
        <v>2638</v>
      </c>
      <c r="N2687" s="47">
        <v>30</v>
      </c>
      <c r="O2687" s="47">
        <v>1995</v>
      </c>
      <c r="P2687" s="47">
        <v>6</v>
      </c>
      <c r="Q2687" s="40" t="s">
        <v>2409</v>
      </c>
      <c r="R2687" s="40" t="s">
        <v>2317</v>
      </c>
      <c r="S2687" s="48" t="s">
        <v>721</v>
      </c>
      <c r="T2687" s="48"/>
      <c r="U2687" s="31">
        <f t="shared" ca="1" si="450"/>
        <v>1233</v>
      </c>
      <c r="V2687" s="45" t="str">
        <f t="shared" si="433"/>
        <v>人類働態学会第30回大会のお知らせ</v>
      </c>
      <c r="W2687" s="51"/>
      <c r="X2687" s="88">
        <v>2677</v>
      </c>
      <c r="Y2687" s="65"/>
      <c r="Z2687" s="46"/>
    </row>
    <row r="2688" spans="1:26" ht="13.5" hidden="1" customHeight="1">
      <c r="A2688" s="29">
        <f t="shared" ca="1" si="445"/>
        <v>71</v>
      </c>
      <c r="B2688" s="32">
        <f t="shared" ca="1" si="446"/>
        <v>1995</v>
      </c>
      <c r="C2688" s="32">
        <f t="shared" ca="1" si="447"/>
        <v>1</v>
      </c>
      <c r="D2688" s="28">
        <v>16</v>
      </c>
      <c r="E2688" s="32">
        <f t="shared" ca="1" si="448"/>
        <v>1248</v>
      </c>
      <c r="F2688" s="40" t="s">
        <v>1289</v>
      </c>
      <c r="G2688" s="40"/>
      <c r="H2688" s="43"/>
      <c r="I2688" s="115" t="str">
        <f t="shared" ca="1" si="434"/>
        <v>.</v>
      </c>
      <c r="J2688" s="40" t="s">
        <v>7111</v>
      </c>
      <c r="K2688" s="40" t="s">
        <v>2762</v>
      </c>
      <c r="L2688" s="40" t="s">
        <v>2724</v>
      </c>
      <c r="M2688" s="40"/>
      <c r="N2688" s="47"/>
      <c r="O2688" s="47"/>
      <c r="P2688" s="47"/>
      <c r="Q2688" s="40"/>
      <c r="R2688" s="40"/>
      <c r="S2688" s="48"/>
      <c r="T2688" s="48"/>
      <c r="U2688" s="31">
        <f t="shared" ca="1" si="450"/>
        <v>1233</v>
      </c>
      <c r="V2688" s="45" t="str">
        <f t="shared" si="433"/>
        <v>編集後記</v>
      </c>
      <c r="W2688" s="51"/>
      <c r="X2688" s="88">
        <v>2678</v>
      </c>
      <c r="Y2688" s="65"/>
      <c r="Z2688" s="46"/>
    </row>
    <row r="2689" spans="1:26" ht="13.5" hidden="1" customHeight="1">
      <c r="A2689" s="29">
        <f t="shared" ca="1" si="445"/>
        <v>71</v>
      </c>
      <c r="B2689" s="32">
        <f t="shared" ca="1" si="446"/>
        <v>1995</v>
      </c>
      <c r="C2689" s="32">
        <f t="shared" ca="1" si="447"/>
        <v>1</v>
      </c>
      <c r="D2689" s="28">
        <v>1</v>
      </c>
      <c r="E2689" s="32">
        <f t="shared" ca="1" si="448"/>
        <v>1233</v>
      </c>
      <c r="F2689" s="40" t="s">
        <v>718</v>
      </c>
      <c r="G2689" s="40"/>
      <c r="H2689" s="43"/>
      <c r="I2689" s="115" t="str">
        <f t="shared" ca="1" si="434"/>
        <v>.</v>
      </c>
      <c r="J2689" s="40" t="s">
        <v>7111</v>
      </c>
      <c r="K2689" s="40" t="s">
        <v>7094</v>
      </c>
      <c r="L2689" s="43" t="s">
        <v>1653</v>
      </c>
      <c r="M2689" s="40"/>
      <c r="N2689" s="47"/>
      <c r="O2689" s="47"/>
      <c r="P2689" s="47"/>
      <c r="Q2689" s="40"/>
      <c r="R2689" s="40"/>
      <c r="S2689" s="48"/>
      <c r="T2689" s="48"/>
      <c r="U2689" s="31">
        <f t="shared" ca="1" si="450"/>
        <v>1233</v>
      </c>
      <c r="V2689" s="45" t="str">
        <f t="shared" si="433"/>
        <v>人類働態学会会員名簿（1995/6/20）</v>
      </c>
      <c r="W2689" s="51"/>
      <c r="X2689" s="88">
        <v>2679</v>
      </c>
      <c r="Y2689" s="65"/>
      <c r="Z2689" s="46"/>
    </row>
    <row r="2690" spans="1:26" ht="13.5" hidden="1" customHeight="1">
      <c r="A2690" s="29" t="str">
        <f t="shared" ca="1" si="445"/>
        <v>72</v>
      </c>
      <c r="B2690" s="32">
        <f t="shared" ca="1" si="446"/>
        <v>1995</v>
      </c>
      <c r="C2690" s="32">
        <f t="shared" ca="1" si="447"/>
        <v>7</v>
      </c>
      <c r="D2690" s="28">
        <v>0</v>
      </c>
      <c r="E2690" s="32" t="str">
        <f t="shared" ca="1" si="448"/>
        <v>1261</v>
      </c>
      <c r="F2690" s="28" t="str">
        <f ca="1">$W$11&amp;$A2690&amp;$W$12&amp;B2690&amp;$W$13&amp;TEXT($C2690,"00")&amp;$W$14&amp;TEXT($P2690,"00")&amp;IF(LEN(U2690)&gt;=1,$W$15&amp;$U2690&amp;$W$16,"")&amp;$W$17&amp;$H2690</f>
        <v>第72号1995年07/15[1261]:アジア地域の労働改善協力に見る変化／第29回大会</v>
      </c>
      <c r="G2690" s="40"/>
      <c r="H2690" s="43" t="s">
        <v>6902</v>
      </c>
      <c r="I2690" s="115" t="str">
        <f t="shared" ca="1" si="434"/>
        <v>.</v>
      </c>
      <c r="J2690" s="40" t="s">
        <v>1179</v>
      </c>
      <c r="K2690" s="40" t="s">
        <v>1723</v>
      </c>
      <c r="L2690" s="43"/>
      <c r="M2690" s="40"/>
      <c r="N2690" s="47">
        <v>1995</v>
      </c>
      <c r="O2690" s="47">
        <v>7</v>
      </c>
      <c r="P2690" s="47">
        <v>15</v>
      </c>
      <c r="Q2690" s="40" t="s">
        <v>787</v>
      </c>
      <c r="R2690" s="40"/>
      <c r="S2690" s="48"/>
      <c r="T2690" s="48"/>
      <c r="U2690" s="31" t="str">
        <f t="shared" ca="1" si="450"/>
        <v>1261</v>
      </c>
      <c r="V2690" s="45" t="str">
        <f t="shared" ca="1" si="433"/>
        <v>アジア地域の労働改善協力に見る変化／第29回大会第72号1995年07/15[1261]:アジア地域の労働改善協力に見る変化／第29回大会</v>
      </c>
      <c r="W2690" s="51"/>
      <c r="X2690" s="88">
        <v>2680</v>
      </c>
      <c r="Y2690" s="65"/>
      <c r="Z2690" s="46"/>
    </row>
    <row r="2691" spans="1:26" ht="13.5" hidden="1" customHeight="1">
      <c r="A2691" s="29" t="str">
        <f t="shared" ca="1" si="445"/>
        <v>72</v>
      </c>
      <c r="B2691" s="32">
        <f t="shared" ca="1" si="446"/>
        <v>1995</v>
      </c>
      <c r="C2691" s="32">
        <f t="shared" ca="1" si="447"/>
        <v>7</v>
      </c>
      <c r="D2691" s="28">
        <v>1</v>
      </c>
      <c r="E2691" s="32">
        <f t="shared" ca="1" si="448"/>
        <v>1261</v>
      </c>
      <c r="F2691" s="40" t="s">
        <v>722</v>
      </c>
      <c r="G2691" s="40" t="s">
        <v>723</v>
      </c>
      <c r="H2691" s="43" t="s">
        <v>7642</v>
      </c>
      <c r="I2691" s="115" t="str">
        <f t="shared" ca="1" si="434"/>
        <v>.</v>
      </c>
      <c r="J2691" s="40" t="s">
        <v>7205</v>
      </c>
      <c r="K2691" s="40" t="s">
        <v>678</v>
      </c>
      <c r="L2691" s="43"/>
      <c r="M2691" s="40" t="s">
        <v>2303</v>
      </c>
      <c r="N2691" s="47"/>
      <c r="O2691" s="47"/>
      <c r="P2691" s="47"/>
      <c r="Q2691" s="40"/>
      <c r="R2691" s="40"/>
      <c r="S2691" s="48"/>
      <c r="T2691" s="48"/>
      <c r="U2691" s="31" t="str">
        <f t="shared" ca="1" si="450"/>
        <v>1261</v>
      </c>
      <c r="V2691" s="45" t="str">
        <f t="shared" si="433"/>
        <v>国際海外文化アジア地域の労働改善協力に見る変化</v>
      </c>
      <c r="W2691" s="51"/>
      <c r="X2691" s="88">
        <v>2681</v>
      </c>
      <c r="Y2691" s="65"/>
      <c r="Z2691" s="46"/>
    </row>
    <row r="2692" spans="1:26" ht="13.5" hidden="1" customHeight="1">
      <c r="A2692" s="29" t="str">
        <f t="shared" ca="1" si="445"/>
        <v>72</v>
      </c>
      <c r="B2692" s="32">
        <f t="shared" ca="1" si="446"/>
        <v>1995</v>
      </c>
      <c r="C2692" s="32">
        <f t="shared" ca="1" si="447"/>
        <v>7</v>
      </c>
      <c r="D2692" s="28">
        <v>2</v>
      </c>
      <c r="E2692" s="32">
        <f t="shared" ca="1" si="448"/>
        <v>1262</v>
      </c>
      <c r="F2692" s="40" t="s">
        <v>724</v>
      </c>
      <c r="G2692" s="40" t="s">
        <v>1363</v>
      </c>
      <c r="H2692" s="43" t="s">
        <v>7637</v>
      </c>
      <c r="I2692" s="115" t="str">
        <f t="shared" ca="1" si="434"/>
        <v>.</v>
      </c>
      <c r="J2692" s="40" t="s">
        <v>7205</v>
      </c>
      <c r="K2692" s="40" t="s">
        <v>678</v>
      </c>
      <c r="L2692" s="43"/>
      <c r="M2692" s="40" t="s">
        <v>2303</v>
      </c>
      <c r="N2692" s="47"/>
      <c r="O2692" s="47"/>
      <c r="P2692" s="47"/>
      <c r="Q2692" s="40"/>
      <c r="R2692" s="40"/>
      <c r="S2692" s="48"/>
      <c r="T2692" s="48"/>
      <c r="U2692" s="31" t="str">
        <f t="shared" ca="1" si="450"/>
        <v>1261</v>
      </c>
      <c r="V2692" s="45" t="str">
        <f t="shared" si="433"/>
        <v>国際会議第4回東南アジア人間工学会に参加して</v>
      </c>
      <c r="W2692" s="51"/>
      <c r="X2692" s="88">
        <v>2682</v>
      </c>
      <c r="Y2692" s="65"/>
      <c r="Z2692" s="46"/>
    </row>
    <row r="2693" spans="1:26" ht="13.5" hidden="1" customHeight="1">
      <c r="A2693" s="29" t="str">
        <f t="shared" ca="1" si="445"/>
        <v>72</v>
      </c>
      <c r="B2693" s="32">
        <f t="shared" ca="1" si="446"/>
        <v>1995</v>
      </c>
      <c r="C2693" s="32">
        <f t="shared" ca="1" si="447"/>
        <v>7</v>
      </c>
      <c r="D2693" s="28">
        <v>3</v>
      </c>
      <c r="E2693" s="32">
        <f t="shared" ca="1" si="448"/>
        <v>1263</v>
      </c>
      <c r="F2693" s="28" t="str">
        <f>IF(RIGHT(L2693,1)=$W$24,"",M2693&amp;$W$25)&amp;J2693&amp;$W$22&amp;K2693&amp;IF(AND(LEN(N2693)&gt;0,LEN(N2693)&lt;4)," 第"&amp;N2693&amp;$W$21,N2693)&amp;$W$23&amp;O2693&amp;"/"&amp;P2693&amp;IF(RIGHT(L2693,1)=$W$24,"/"&amp;Q2693,"")&amp;"、"&amp;S2693&amp;"、"&amp;R2693&amp;IF(LEN(H2693)&gt;0,$W$27&amp;H2693,"")&amp;IF(RIGHT(L2693,1)=$W$24,"",$W$26)</f>
        <v>研修・催事．夏季　1994/9/1-2、宇宙開発事業団筑波宇宙センター、/真夏の夜の夢をつくばの宇宙センターで</v>
      </c>
      <c r="G2693" s="40" t="s">
        <v>1588</v>
      </c>
      <c r="H2693" s="43" t="s">
        <v>726</v>
      </c>
      <c r="I2693" s="115" t="str">
        <f t="shared" ca="1" si="434"/>
        <v>.</v>
      </c>
      <c r="J2693" s="40" t="s">
        <v>7780</v>
      </c>
      <c r="K2693" s="40" t="s">
        <v>645</v>
      </c>
      <c r="L2693" s="40" t="s">
        <v>7012</v>
      </c>
      <c r="M2693" s="40" t="s">
        <v>313</v>
      </c>
      <c r="N2693" s="47"/>
      <c r="O2693" s="47">
        <v>1994</v>
      </c>
      <c r="P2693" s="47">
        <v>9</v>
      </c>
      <c r="Q2693" s="40" t="s">
        <v>1893</v>
      </c>
      <c r="R2693" s="40"/>
      <c r="S2693" s="48" t="s">
        <v>725</v>
      </c>
      <c r="T2693" s="48"/>
      <c r="U2693" s="31" t="str">
        <f t="shared" ca="1" si="450"/>
        <v>1261</v>
      </c>
      <c r="V2693" s="45" t="str">
        <f t="shared" si="433"/>
        <v>真夏の夜の夢をつくばの宇宙センターで研修・催事．夏季　1994/9/1-2、宇宙開発事業団筑波宇宙センター、/真夏の夜の夢をつくばの宇宙センターで</v>
      </c>
      <c r="W2693" s="51"/>
      <c r="X2693" s="88">
        <v>2683</v>
      </c>
      <c r="Y2693" s="65"/>
      <c r="Z2693" s="46"/>
    </row>
    <row r="2694" spans="1:26" ht="13.5" hidden="1" customHeight="1">
      <c r="A2694" s="29" t="str">
        <f t="shared" ca="1" si="445"/>
        <v>72</v>
      </c>
      <c r="B2694" s="32">
        <f t="shared" ca="1" si="446"/>
        <v>1995</v>
      </c>
      <c r="C2694" s="32">
        <f t="shared" ca="1" si="447"/>
        <v>7</v>
      </c>
      <c r="D2694" s="28">
        <v>3</v>
      </c>
      <c r="E2694" s="32">
        <f t="shared" ca="1" si="448"/>
        <v>1263</v>
      </c>
      <c r="F2694" s="40" t="s">
        <v>2455</v>
      </c>
      <c r="G2694" s="40" t="s">
        <v>727</v>
      </c>
      <c r="H2694" s="43"/>
      <c r="I2694" s="115" t="str">
        <f t="shared" ca="1" si="434"/>
        <v>.</v>
      </c>
      <c r="J2694" s="40" t="s">
        <v>7780</v>
      </c>
      <c r="K2694" s="40" t="s">
        <v>645</v>
      </c>
      <c r="L2694" s="40" t="s">
        <v>313</v>
      </c>
      <c r="M2694" s="40" t="s">
        <v>2362</v>
      </c>
      <c r="N2694" s="47"/>
      <c r="O2694" s="47">
        <v>1994</v>
      </c>
      <c r="P2694" s="47">
        <v>9</v>
      </c>
      <c r="Q2694" s="40" t="s">
        <v>1893</v>
      </c>
      <c r="R2694" s="40"/>
      <c r="S2694" s="48" t="s">
        <v>725</v>
      </c>
      <c r="T2694" s="48"/>
      <c r="U2694" s="31" t="str">
        <f t="shared" ca="1" si="450"/>
        <v>1261</v>
      </c>
      <c r="V2694" s="45" t="str">
        <f t="shared" si="433"/>
        <v>人類働態学会夏季研究会に参加して</v>
      </c>
      <c r="W2694" s="51"/>
      <c r="X2694" s="88">
        <v>2684</v>
      </c>
      <c r="Y2694" s="65"/>
      <c r="Z2694" s="46"/>
    </row>
    <row r="2695" spans="1:26" ht="13.5" hidden="1" customHeight="1">
      <c r="A2695" s="29" t="str">
        <f t="shared" ca="1" si="445"/>
        <v>72</v>
      </c>
      <c r="B2695" s="32">
        <f t="shared" ca="1" si="446"/>
        <v>1995</v>
      </c>
      <c r="C2695" s="32">
        <f t="shared" ca="1" si="447"/>
        <v>7</v>
      </c>
      <c r="D2695" s="28">
        <v>5</v>
      </c>
      <c r="E2695" s="32">
        <f t="shared" ca="1" si="448"/>
        <v>1265</v>
      </c>
      <c r="F2695" s="28" t="str">
        <f>IF(RIGHT(L2695,1)=$W$24,"",M2695&amp;$W$25)&amp;J2695&amp;$W$22&amp;K2695&amp;IF(AND(LEN(N2695)&gt;0,LEN(N2695)&lt;4)," 第"&amp;N2695&amp;$W$21,N2695)&amp;$W$23&amp;O2695&amp;"/"&amp;P2695&amp;IF(RIGHT(L2695,1)=$W$24,"/"&amp;Q2695,"")&amp;"、"&amp;S2695&amp;"、"&amp;R2695&amp;IF(LEN(H2695)&gt;0,$W$27&amp;H2695,"")&amp;IF(RIGHT(L2695,1)=$W$24,"",$W$26)</f>
        <v>大会．全 第29回　1994/7/7-9、東京農業大学、網走市</v>
      </c>
      <c r="G2695" s="40" t="s">
        <v>1973</v>
      </c>
      <c r="H2695" s="41" t="s">
        <v>2820</v>
      </c>
      <c r="I2695" s="115" t="str">
        <f t="shared" ca="1" si="434"/>
        <v>.</v>
      </c>
      <c r="J2695" s="40" t="s">
        <v>252</v>
      </c>
      <c r="K2695" s="40" t="s">
        <v>1194</v>
      </c>
      <c r="L2695" s="40" t="s">
        <v>6942</v>
      </c>
      <c r="M2695" s="40" t="s">
        <v>2742</v>
      </c>
      <c r="N2695" s="47">
        <v>29</v>
      </c>
      <c r="O2695" s="47">
        <v>1994</v>
      </c>
      <c r="P2695" s="47">
        <v>7</v>
      </c>
      <c r="Q2695" s="40" t="s">
        <v>729</v>
      </c>
      <c r="R2695" s="40" t="s">
        <v>730</v>
      </c>
      <c r="S2695" s="48" t="s">
        <v>731</v>
      </c>
      <c r="T2695" s="48"/>
      <c r="U2695" s="31" t="str">
        <f t="shared" ca="1" si="450"/>
        <v>1261</v>
      </c>
      <c r="V2695" s="45" t="str">
        <f t="shared" ref="V2695:V2757" si="451">$H2695&amp;$F2695</f>
        <v>大会．全 第29回　1994/7/7-9、東京農業大学、網走市</v>
      </c>
      <c r="W2695" s="51"/>
      <c r="X2695" s="88">
        <v>2685</v>
      </c>
      <c r="Y2695" s="65"/>
      <c r="Z2695" s="46"/>
    </row>
    <row r="2696" spans="1:26" ht="13.5" hidden="1" customHeight="1">
      <c r="A2696" s="29" t="str">
        <f t="shared" ca="1" si="445"/>
        <v>72</v>
      </c>
      <c r="B2696" s="32">
        <f t="shared" ca="1" si="446"/>
        <v>1995</v>
      </c>
      <c r="C2696" s="32">
        <f t="shared" ca="1" si="447"/>
        <v>7</v>
      </c>
      <c r="D2696" s="28">
        <v>5</v>
      </c>
      <c r="E2696" s="32">
        <f t="shared" ca="1" si="448"/>
        <v>1265</v>
      </c>
      <c r="F2696" s="28" t="str">
        <f>M2696&amp;"（"&amp;J2696&amp;$W$19&amp;K2696&amp;IF(LEN(N2696)&gt;0," 第"&amp;N2696&amp;$W$21,"")&amp;" "&amp;O2696&amp;"/"&amp;P2696&amp;$W$20&amp;S2696&amp;IF(LEN(H2696)&gt;0,$W$19&amp;H2696,"")&amp;"）"</f>
        <v>抄録（大会/全 第29回 1994/7、東京農業大学）</v>
      </c>
      <c r="G2696" s="40" t="s">
        <v>728</v>
      </c>
      <c r="H2696" s="43"/>
      <c r="I2696" s="115" t="str">
        <f t="shared" ca="1" si="434"/>
        <v>.</v>
      </c>
      <c r="J2696" s="40" t="s">
        <v>252</v>
      </c>
      <c r="K2696" s="40" t="s">
        <v>1194</v>
      </c>
      <c r="L2696" s="40" t="s">
        <v>6939</v>
      </c>
      <c r="M2696" s="40" t="s">
        <v>1486</v>
      </c>
      <c r="N2696" s="47">
        <v>29</v>
      </c>
      <c r="O2696" s="47">
        <v>1994</v>
      </c>
      <c r="P2696" s="47">
        <v>7</v>
      </c>
      <c r="Q2696" s="40" t="s">
        <v>729</v>
      </c>
      <c r="R2696" s="40" t="s">
        <v>730</v>
      </c>
      <c r="S2696" s="48" t="s">
        <v>731</v>
      </c>
      <c r="T2696" s="48"/>
      <c r="U2696" s="31" t="str">
        <f t="shared" ca="1" si="450"/>
        <v>1261</v>
      </c>
      <c r="V2696" s="45" t="str">
        <f t="shared" si="451"/>
        <v>抄録（大会/全 第29回 1994/7、東京農業大学）</v>
      </c>
      <c r="W2696" s="51"/>
      <c r="X2696" s="88">
        <v>2686</v>
      </c>
      <c r="Y2696" s="65"/>
      <c r="Z2696" s="46"/>
    </row>
    <row r="2697" spans="1:26" s="13" customFormat="1" ht="13.5" hidden="1" customHeight="1">
      <c r="A2697" s="18">
        <v>72</v>
      </c>
      <c r="B2697" s="15">
        <v>1995</v>
      </c>
      <c r="C2697" s="15">
        <v>7</v>
      </c>
      <c r="D2697" s="18">
        <v>5</v>
      </c>
      <c r="E2697" s="15">
        <v>1265</v>
      </c>
      <c r="F2697" s="19" t="s">
        <v>4949</v>
      </c>
      <c r="G2697" s="16" t="s">
        <v>4950</v>
      </c>
      <c r="H2697" s="17"/>
      <c r="I2697" s="115" t="str">
        <f t="shared" ca="1" si="434"/>
        <v>.</v>
      </c>
      <c r="J2697" s="16" t="s">
        <v>2856</v>
      </c>
      <c r="K2697" s="16" t="s">
        <v>1194</v>
      </c>
      <c r="L2697" s="16" t="s">
        <v>3100</v>
      </c>
      <c r="M2697" s="16" t="s">
        <v>1302</v>
      </c>
      <c r="N2697" s="15">
        <v>29</v>
      </c>
      <c r="O2697" s="15">
        <v>1994</v>
      </c>
      <c r="P2697" s="15">
        <v>7</v>
      </c>
      <c r="Q2697" s="18" t="s">
        <v>729</v>
      </c>
      <c r="R2697" s="18" t="s">
        <v>730</v>
      </c>
      <c r="S2697" s="54" t="s">
        <v>731</v>
      </c>
      <c r="T2697" s="54"/>
      <c r="U2697" s="69">
        <v>1261</v>
      </c>
      <c r="V2697" s="45" t="str">
        <f t="shared" si="451"/>
        <v>南極の研究と越冬集団の人間科学</v>
      </c>
      <c r="W2697" s="70"/>
      <c r="X2697" s="88">
        <v>2687</v>
      </c>
      <c r="Y2697" s="66"/>
      <c r="Z2697" s="16"/>
    </row>
    <row r="2698" spans="1:26" s="13" customFormat="1" ht="13.5" hidden="1" customHeight="1">
      <c r="A2698" s="18">
        <v>72</v>
      </c>
      <c r="B2698" s="15">
        <v>1995</v>
      </c>
      <c r="C2698" s="15">
        <v>7</v>
      </c>
      <c r="D2698" s="18">
        <v>5</v>
      </c>
      <c r="E2698" s="15">
        <v>1265</v>
      </c>
      <c r="F2698" s="19" t="s">
        <v>4951</v>
      </c>
      <c r="G2698" s="16" t="s">
        <v>3140</v>
      </c>
      <c r="H2698" s="17"/>
      <c r="I2698" s="115" t="str">
        <f t="shared" ca="1" si="434"/>
        <v>.</v>
      </c>
      <c r="J2698" s="16" t="s">
        <v>2856</v>
      </c>
      <c r="K2698" s="16" t="s">
        <v>1194</v>
      </c>
      <c r="L2698" s="16" t="s">
        <v>3100</v>
      </c>
      <c r="M2698" s="16" t="s">
        <v>1302</v>
      </c>
      <c r="N2698" s="15">
        <v>29</v>
      </c>
      <c r="O2698" s="15">
        <v>1994</v>
      </c>
      <c r="P2698" s="15">
        <v>7</v>
      </c>
      <c r="Q2698" s="18" t="s">
        <v>729</v>
      </c>
      <c r="R2698" s="18" t="s">
        <v>730</v>
      </c>
      <c r="S2698" s="54" t="s">
        <v>731</v>
      </c>
      <c r="T2698" s="54"/>
      <c r="U2698" s="69">
        <v>1261</v>
      </c>
      <c r="V2698" s="45" t="str">
        <f t="shared" si="451"/>
        <v>最近の機械化労働と人類働態</v>
      </c>
      <c r="W2698" s="70"/>
      <c r="X2698" s="88">
        <v>2688</v>
      </c>
      <c r="Y2698" s="66"/>
      <c r="Z2698" s="16"/>
    </row>
    <row r="2699" spans="1:26" s="13" customFormat="1" ht="13.5" hidden="1" customHeight="1">
      <c r="A2699" s="18">
        <v>72</v>
      </c>
      <c r="B2699" s="15">
        <v>1995</v>
      </c>
      <c r="C2699" s="15">
        <v>7</v>
      </c>
      <c r="D2699" s="18">
        <v>5</v>
      </c>
      <c r="E2699" s="15">
        <v>1265</v>
      </c>
      <c r="F2699" s="19" t="s">
        <v>4952</v>
      </c>
      <c r="G2699" s="16" t="s">
        <v>4953</v>
      </c>
      <c r="H2699" s="17"/>
      <c r="I2699" s="115" t="str">
        <f t="shared" ca="1" si="434"/>
        <v>.</v>
      </c>
      <c r="J2699" s="16" t="s">
        <v>2856</v>
      </c>
      <c r="K2699" s="16" t="s">
        <v>1194</v>
      </c>
      <c r="L2699" s="16" t="s">
        <v>3100</v>
      </c>
      <c r="M2699" s="16" t="s">
        <v>1302</v>
      </c>
      <c r="N2699" s="15">
        <v>29</v>
      </c>
      <c r="O2699" s="15">
        <v>1994</v>
      </c>
      <c r="P2699" s="15">
        <v>7</v>
      </c>
      <c r="Q2699" s="18" t="s">
        <v>729</v>
      </c>
      <c r="R2699" s="18" t="s">
        <v>730</v>
      </c>
      <c r="S2699" s="54" t="s">
        <v>731</v>
      </c>
      <c r="T2699" s="54"/>
      <c r="U2699" s="69">
        <v>1261</v>
      </c>
      <c r="V2699" s="45" t="str">
        <f t="shared" si="451"/>
        <v>電機産業における技術革新と働態</v>
      </c>
      <c r="W2699" s="70"/>
      <c r="X2699" s="88">
        <v>2689</v>
      </c>
      <c r="Y2699" s="66"/>
      <c r="Z2699" s="16"/>
    </row>
    <row r="2700" spans="1:26" s="13" customFormat="1" ht="13.5" hidden="1" customHeight="1">
      <c r="A2700" s="18">
        <v>72</v>
      </c>
      <c r="B2700" s="15">
        <v>1995</v>
      </c>
      <c r="C2700" s="15">
        <v>7</v>
      </c>
      <c r="D2700" s="18">
        <v>5</v>
      </c>
      <c r="E2700" s="15">
        <v>1265</v>
      </c>
      <c r="F2700" s="19" t="s">
        <v>4954</v>
      </c>
      <c r="G2700" s="16" t="s">
        <v>4955</v>
      </c>
      <c r="H2700" s="17"/>
      <c r="I2700" s="115" t="str">
        <f t="shared" ref="I2700:I2763" ca="1" si="452">IF(OR($S$1,IF($N$2,OFFSET($O$2,0,ISERROR(FIND($F$2,OFFSET($G2700,0,$T$2)))+$S$2),0)+IF($N$3,OFFSET($O$3,0,ISERROR(FIND($F$3,OFFSET($G2700,0,$T$3)))+$S$3),0)+IF($N$4,OFFSET($O$4,0,ISERROR(FIND($F$4,OFFSET($G2700,0,$T$4)))+$S$4),0)+IF($N$5,OFFSET($O$5,0,ISERROR(FIND($F$5,OFFSET($G2700,0,$T$5)))+$S$5),0)+IF($N$6,OFFSET($O$6,0,ISERROR(FIND($F$6,OFFSET($G2700,0,$T$6)))+$S$6),0)+IF($N$7,OFFSET($O$7,0,ISERROR(FIND($F$7,OFFSET($G2700,0,$T$7)))+$S$7),0)+IF($N$8,OFFSET($O$8,0,ISERROR(FIND($F$8,OFFSET($G2700,0,$T$8)))+$S$8),0)&gt;$Y$1),$W$28,$W$29)</f>
        <v>.</v>
      </c>
      <c r="J2700" s="16" t="s">
        <v>2856</v>
      </c>
      <c r="K2700" s="16" t="s">
        <v>1194</v>
      </c>
      <c r="L2700" s="16" t="s">
        <v>3100</v>
      </c>
      <c r="M2700" s="16" t="s">
        <v>1302</v>
      </c>
      <c r="N2700" s="15">
        <v>29</v>
      </c>
      <c r="O2700" s="15">
        <v>1994</v>
      </c>
      <c r="P2700" s="15">
        <v>7</v>
      </c>
      <c r="Q2700" s="18" t="s">
        <v>729</v>
      </c>
      <c r="R2700" s="18" t="s">
        <v>730</v>
      </c>
      <c r="S2700" s="54" t="s">
        <v>731</v>
      </c>
      <c r="T2700" s="54"/>
      <c r="U2700" s="69">
        <v>1261</v>
      </c>
      <c r="V2700" s="45" t="str">
        <f t="shared" si="451"/>
        <v>航空管制における技能と安全</v>
      </c>
      <c r="W2700" s="70"/>
      <c r="X2700" s="88">
        <v>2690</v>
      </c>
      <c r="Y2700" s="66"/>
      <c r="Z2700" s="16"/>
    </row>
    <row r="2701" spans="1:26" s="13" customFormat="1" ht="13.5" hidden="1" customHeight="1">
      <c r="A2701" s="18">
        <v>72</v>
      </c>
      <c r="B2701" s="15">
        <v>1995</v>
      </c>
      <c r="C2701" s="15">
        <v>7</v>
      </c>
      <c r="D2701" s="18">
        <v>5</v>
      </c>
      <c r="E2701" s="15">
        <v>1265</v>
      </c>
      <c r="F2701" s="19" t="s">
        <v>4956</v>
      </c>
      <c r="G2701" s="16" t="s">
        <v>4957</v>
      </c>
      <c r="H2701" s="17"/>
      <c r="I2701" s="115" t="str">
        <f t="shared" ca="1" si="452"/>
        <v>.</v>
      </c>
      <c r="J2701" s="16" t="s">
        <v>2856</v>
      </c>
      <c r="K2701" s="16" t="s">
        <v>1194</v>
      </c>
      <c r="L2701" s="16" t="s">
        <v>3100</v>
      </c>
      <c r="M2701" s="16" t="s">
        <v>1302</v>
      </c>
      <c r="N2701" s="15">
        <v>29</v>
      </c>
      <c r="O2701" s="15">
        <v>1994</v>
      </c>
      <c r="P2701" s="15">
        <v>7</v>
      </c>
      <c r="Q2701" s="18" t="s">
        <v>729</v>
      </c>
      <c r="R2701" s="18" t="s">
        <v>730</v>
      </c>
      <c r="S2701" s="54" t="s">
        <v>731</v>
      </c>
      <c r="T2701" s="54"/>
      <c r="U2701" s="69">
        <v>1261</v>
      </c>
      <c r="V2701" s="45" t="str">
        <f t="shared" si="451"/>
        <v>農業における機械化と災害防止</v>
      </c>
      <c r="W2701" s="70"/>
      <c r="X2701" s="88">
        <v>2691</v>
      </c>
      <c r="Y2701" s="66"/>
      <c r="Z2701" s="16"/>
    </row>
    <row r="2702" spans="1:26" s="13" customFormat="1" ht="13.5" hidden="1" customHeight="1">
      <c r="A2702" s="18">
        <v>72</v>
      </c>
      <c r="B2702" s="15">
        <v>1995</v>
      </c>
      <c r="C2702" s="15">
        <v>7</v>
      </c>
      <c r="D2702" s="18">
        <v>5</v>
      </c>
      <c r="E2702" s="15">
        <v>1265</v>
      </c>
      <c r="F2702" s="19" t="s">
        <v>4958</v>
      </c>
      <c r="G2702" s="16" t="s">
        <v>2820</v>
      </c>
      <c r="H2702" s="17"/>
      <c r="I2702" s="115" t="str">
        <f t="shared" ca="1" si="452"/>
        <v>.</v>
      </c>
      <c r="J2702" s="16" t="s">
        <v>2856</v>
      </c>
      <c r="K2702" s="16" t="s">
        <v>1194</v>
      </c>
      <c r="L2702" s="16" t="s">
        <v>3100</v>
      </c>
      <c r="M2702" s="16" t="s">
        <v>1302</v>
      </c>
      <c r="N2702" s="15">
        <v>29</v>
      </c>
      <c r="O2702" s="15">
        <v>1994</v>
      </c>
      <c r="P2702" s="15">
        <v>7</v>
      </c>
      <c r="Q2702" s="18" t="s">
        <v>729</v>
      </c>
      <c r="R2702" s="18" t="s">
        <v>730</v>
      </c>
      <c r="S2702" s="54" t="s">
        <v>731</v>
      </c>
      <c r="T2702" s="54"/>
      <c r="U2702" s="69">
        <v>1261</v>
      </c>
      <c r="V2702" s="45" t="str">
        <f t="shared" si="451"/>
        <v>労働者の健康と安全</v>
      </c>
      <c r="W2702" s="70"/>
      <c r="X2702" s="88">
        <v>2692</v>
      </c>
      <c r="Y2702" s="66"/>
      <c r="Z2702" s="16"/>
    </row>
    <row r="2703" spans="1:26" s="13" customFormat="1" ht="13.5" hidden="1" customHeight="1">
      <c r="A2703" s="18">
        <v>72</v>
      </c>
      <c r="B2703" s="15">
        <v>1995</v>
      </c>
      <c r="C2703" s="15">
        <v>7</v>
      </c>
      <c r="D2703" s="18">
        <v>5</v>
      </c>
      <c r="E2703" s="15">
        <v>1265</v>
      </c>
      <c r="F2703" s="19" t="s">
        <v>4959</v>
      </c>
      <c r="G2703" s="16" t="s">
        <v>4960</v>
      </c>
      <c r="H2703" s="17"/>
      <c r="I2703" s="115" t="str">
        <f t="shared" ca="1" si="452"/>
        <v>.</v>
      </c>
      <c r="J2703" s="16" t="s">
        <v>2856</v>
      </c>
      <c r="K2703" s="16" t="s">
        <v>1194</v>
      </c>
      <c r="L2703" s="16" t="s">
        <v>3100</v>
      </c>
      <c r="M2703" s="16" t="s">
        <v>1302</v>
      </c>
      <c r="N2703" s="15">
        <v>29</v>
      </c>
      <c r="O2703" s="15">
        <v>1994</v>
      </c>
      <c r="P2703" s="15">
        <v>7</v>
      </c>
      <c r="Q2703" s="18" t="s">
        <v>729</v>
      </c>
      <c r="R2703" s="18" t="s">
        <v>730</v>
      </c>
      <c r="S2703" s="54" t="s">
        <v>731</v>
      </c>
      <c r="T2703" s="54"/>
      <c r="U2703" s="69">
        <v>1261</v>
      </c>
      <c r="V2703" s="45" t="str">
        <f t="shared" si="451"/>
        <v>運転労働における循環器負担（血圧、姿勢、重量物、安全）</v>
      </c>
      <c r="W2703" s="70"/>
      <c r="X2703" s="88">
        <v>2693</v>
      </c>
      <c r="Y2703" s="66"/>
      <c r="Z2703" s="16"/>
    </row>
    <row r="2704" spans="1:26" s="13" customFormat="1" ht="13.5" hidden="1" customHeight="1">
      <c r="A2704" s="18">
        <v>72</v>
      </c>
      <c r="B2704" s="15">
        <v>1995</v>
      </c>
      <c r="C2704" s="15">
        <v>7</v>
      </c>
      <c r="D2704" s="18">
        <v>5</v>
      </c>
      <c r="E2704" s="15">
        <v>1265</v>
      </c>
      <c r="F2704" s="19" t="s">
        <v>4961</v>
      </c>
      <c r="G2704" s="16" t="s">
        <v>4962</v>
      </c>
      <c r="H2704" s="17"/>
      <c r="I2704" s="115" t="str">
        <f t="shared" ca="1" si="452"/>
        <v>.</v>
      </c>
      <c r="J2704" s="16" t="s">
        <v>2856</v>
      </c>
      <c r="K2704" s="16" t="s">
        <v>1194</v>
      </c>
      <c r="L2704" s="16" t="s">
        <v>3100</v>
      </c>
      <c r="M2704" s="16" t="s">
        <v>1302</v>
      </c>
      <c r="N2704" s="15">
        <v>29</v>
      </c>
      <c r="O2704" s="15">
        <v>1994</v>
      </c>
      <c r="P2704" s="15">
        <v>7</v>
      </c>
      <c r="Q2704" s="18" t="s">
        <v>729</v>
      </c>
      <c r="R2704" s="18" t="s">
        <v>730</v>
      </c>
      <c r="S2704" s="54" t="s">
        <v>731</v>
      </c>
      <c r="T2704" s="54"/>
      <c r="U2704" s="69">
        <v>1261</v>
      </c>
      <c r="V2704" s="45" t="str">
        <f t="shared" si="451"/>
        <v>作業姿勢と働きやすさの工夫（VDT、作業空間、姿勢変換、視環境）</v>
      </c>
      <c r="W2704" s="70"/>
      <c r="X2704" s="88">
        <v>2694</v>
      </c>
      <c r="Y2704" s="66"/>
      <c r="Z2704" s="16"/>
    </row>
    <row r="2705" spans="1:26" s="13" customFormat="1" ht="13.5" hidden="1" customHeight="1">
      <c r="A2705" s="18">
        <v>72</v>
      </c>
      <c r="B2705" s="15">
        <v>1995</v>
      </c>
      <c r="C2705" s="15">
        <v>7</v>
      </c>
      <c r="D2705" s="18">
        <v>5</v>
      </c>
      <c r="E2705" s="15">
        <v>1265</v>
      </c>
      <c r="F2705" s="19" t="s">
        <v>4963</v>
      </c>
      <c r="G2705" s="16" t="s">
        <v>4889</v>
      </c>
      <c r="H2705" s="17"/>
      <c r="I2705" s="115" t="str">
        <f t="shared" ca="1" si="452"/>
        <v>.</v>
      </c>
      <c r="J2705" s="16" t="s">
        <v>2856</v>
      </c>
      <c r="K2705" s="16" t="s">
        <v>1194</v>
      </c>
      <c r="L2705" s="16" t="s">
        <v>3100</v>
      </c>
      <c r="M2705" s="16" t="s">
        <v>1302</v>
      </c>
      <c r="N2705" s="15">
        <v>29</v>
      </c>
      <c r="O2705" s="15">
        <v>1994</v>
      </c>
      <c r="P2705" s="15">
        <v>7</v>
      </c>
      <c r="Q2705" s="18" t="s">
        <v>729</v>
      </c>
      <c r="R2705" s="18" t="s">
        <v>730</v>
      </c>
      <c r="S2705" s="54" t="s">
        <v>731</v>
      </c>
      <c r="T2705" s="54"/>
      <c r="U2705" s="69">
        <v>1261</v>
      </c>
      <c r="V2705" s="45" t="str">
        <f t="shared" si="451"/>
        <v>腰痛予防（立ち作業姿勢、一連作業時間－休憩、作業面高）</v>
      </c>
      <c r="W2705" s="70"/>
      <c r="X2705" s="88">
        <v>2695</v>
      </c>
      <c r="Y2705" s="66"/>
      <c r="Z2705" s="16"/>
    </row>
    <row r="2706" spans="1:26" s="13" customFormat="1" ht="13.5" hidden="1" customHeight="1">
      <c r="A2706" s="18">
        <v>72</v>
      </c>
      <c r="B2706" s="15">
        <v>1995</v>
      </c>
      <c r="C2706" s="15">
        <v>7</v>
      </c>
      <c r="D2706" s="18">
        <v>5</v>
      </c>
      <c r="E2706" s="15">
        <v>1265</v>
      </c>
      <c r="F2706" s="19" t="s">
        <v>4964</v>
      </c>
      <c r="G2706" s="16" t="s">
        <v>4965</v>
      </c>
      <c r="H2706" s="17"/>
      <c r="I2706" s="115" t="str">
        <f t="shared" ca="1" si="452"/>
        <v>.</v>
      </c>
      <c r="J2706" s="16" t="s">
        <v>2856</v>
      </c>
      <c r="K2706" s="16" t="s">
        <v>1194</v>
      </c>
      <c r="L2706" s="16" t="s">
        <v>3100</v>
      </c>
      <c r="M2706" s="16" t="s">
        <v>1302</v>
      </c>
      <c r="N2706" s="15">
        <v>29</v>
      </c>
      <c r="O2706" s="15">
        <v>1994</v>
      </c>
      <c r="P2706" s="15">
        <v>7</v>
      </c>
      <c r="Q2706" s="18" t="s">
        <v>729</v>
      </c>
      <c r="R2706" s="18" t="s">
        <v>730</v>
      </c>
      <c r="S2706" s="54" t="s">
        <v>731</v>
      </c>
      <c r="T2706" s="54"/>
      <c r="U2706" s="69">
        <v>1261</v>
      </c>
      <c r="V2706" s="45" t="str">
        <f t="shared" si="451"/>
        <v>ストレスと過労死（メンタルストレス、疲労・過労、予防）</v>
      </c>
      <c r="W2706" s="70"/>
      <c r="X2706" s="88">
        <v>2696</v>
      </c>
      <c r="Y2706" s="66"/>
      <c r="Z2706" s="16"/>
    </row>
    <row r="2707" spans="1:26" s="13" customFormat="1" ht="13.5" hidden="1" customHeight="1">
      <c r="A2707" s="18">
        <v>72</v>
      </c>
      <c r="B2707" s="15">
        <v>1995</v>
      </c>
      <c r="C2707" s="15">
        <v>7</v>
      </c>
      <c r="D2707" s="18">
        <v>5</v>
      </c>
      <c r="E2707" s="15">
        <v>1265</v>
      </c>
      <c r="F2707" s="19" t="s">
        <v>4966</v>
      </c>
      <c r="G2707" s="16" t="s">
        <v>4804</v>
      </c>
      <c r="H2707" s="17"/>
      <c r="I2707" s="115" t="str">
        <f t="shared" ca="1" si="452"/>
        <v>.</v>
      </c>
      <c r="J2707" s="16" t="s">
        <v>2856</v>
      </c>
      <c r="K2707" s="16" t="s">
        <v>1194</v>
      </c>
      <c r="L2707" s="16" t="s">
        <v>2857</v>
      </c>
      <c r="M2707" s="16" t="s">
        <v>183</v>
      </c>
      <c r="N2707" s="15">
        <v>29</v>
      </c>
      <c r="O2707" s="15">
        <v>1994</v>
      </c>
      <c r="P2707" s="15">
        <v>7</v>
      </c>
      <c r="Q2707" s="18" t="s">
        <v>729</v>
      </c>
      <c r="R2707" s="18" t="s">
        <v>730</v>
      </c>
      <c r="S2707" s="54" t="s">
        <v>731</v>
      </c>
      <c r="T2707" s="54"/>
      <c r="U2707" s="69">
        <v>1261</v>
      </c>
      <c r="V2707" s="45" t="str">
        <f t="shared" si="451"/>
        <v>占領期における医療労働とアメリカの反共政策</v>
      </c>
      <c r="W2707" s="70"/>
      <c r="X2707" s="88">
        <v>2697</v>
      </c>
      <c r="Y2707" s="66"/>
      <c r="Z2707" s="16"/>
    </row>
    <row r="2708" spans="1:26" s="13" customFormat="1" ht="13.5" hidden="1" customHeight="1">
      <c r="A2708" s="18">
        <v>72</v>
      </c>
      <c r="B2708" s="15">
        <v>1995</v>
      </c>
      <c r="C2708" s="15">
        <v>7</v>
      </c>
      <c r="D2708" s="18">
        <v>6</v>
      </c>
      <c r="E2708" s="15">
        <v>1266</v>
      </c>
      <c r="F2708" s="19" t="s">
        <v>4967</v>
      </c>
      <c r="G2708" s="16" t="s">
        <v>4808</v>
      </c>
      <c r="H2708" s="17"/>
      <c r="I2708" s="115" t="str">
        <f t="shared" ca="1" si="452"/>
        <v>.</v>
      </c>
      <c r="J2708" s="16" t="s">
        <v>2856</v>
      </c>
      <c r="K2708" s="16" t="s">
        <v>1194</v>
      </c>
      <c r="L2708" s="16" t="s">
        <v>2857</v>
      </c>
      <c r="M2708" s="16" t="s">
        <v>183</v>
      </c>
      <c r="N2708" s="15">
        <v>29</v>
      </c>
      <c r="O2708" s="15">
        <v>1994</v>
      </c>
      <c r="P2708" s="15">
        <v>7</v>
      </c>
      <c r="Q2708" s="18" t="s">
        <v>729</v>
      </c>
      <c r="R2708" s="18" t="s">
        <v>730</v>
      </c>
      <c r="S2708" s="54" t="s">
        <v>731</v>
      </c>
      <c r="T2708" s="54"/>
      <c r="U2708" s="69">
        <v>1261</v>
      </c>
      <c r="V2708" s="45" t="str">
        <f t="shared" si="451"/>
        <v>中高年齢者のキャパビリティについて</v>
      </c>
      <c r="W2708" s="70"/>
      <c r="X2708" s="88">
        <v>2698</v>
      </c>
      <c r="Y2708" s="66"/>
      <c r="Z2708" s="16"/>
    </row>
    <row r="2709" spans="1:26" s="13" customFormat="1" ht="13.5" hidden="1" customHeight="1">
      <c r="A2709" s="18">
        <v>72</v>
      </c>
      <c r="B2709" s="15">
        <v>1995</v>
      </c>
      <c r="C2709" s="15">
        <v>7</v>
      </c>
      <c r="D2709" s="18">
        <v>6</v>
      </c>
      <c r="E2709" s="15">
        <v>1266</v>
      </c>
      <c r="F2709" s="19" t="s">
        <v>4968</v>
      </c>
      <c r="G2709" s="16" t="s">
        <v>4969</v>
      </c>
      <c r="H2709" s="17"/>
      <c r="I2709" s="115" t="str">
        <f t="shared" ca="1" si="452"/>
        <v>.</v>
      </c>
      <c r="J2709" s="16" t="s">
        <v>2856</v>
      </c>
      <c r="K2709" s="16" t="s">
        <v>1194</v>
      </c>
      <c r="L2709" s="16" t="s">
        <v>2857</v>
      </c>
      <c r="M2709" s="16" t="s">
        <v>183</v>
      </c>
      <c r="N2709" s="15">
        <v>29</v>
      </c>
      <c r="O2709" s="15">
        <v>1994</v>
      </c>
      <c r="P2709" s="15">
        <v>7</v>
      </c>
      <c r="Q2709" s="18" t="s">
        <v>729</v>
      </c>
      <c r="R2709" s="18" t="s">
        <v>730</v>
      </c>
      <c r="S2709" s="54" t="s">
        <v>731</v>
      </c>
      <c r="T2709" s="54"/>
      <c r="U2709" s="69">
        <v>1261</v>
      </c>
      <c r="V2709" s="45" t="str">
        <f t="shared" si="451"/>
        <v>老人保健事業の先進的な実施方策の評価に関する研究－対象者の情報把握方法－</v>
      </c>
      <c r="W2709" s="70"/>
      <c r="X2709" s="88">
        <v>2699</v>
      </c>
      <c r="Y2709" s="66"/>
      <c r="Z2709" s="16"/>
    </row>
    <row r="2710" spans="1:26" s="13" customFormat="1" ht="13.5" hidden="1" customHeight="1">
      <c r="A2710" s="18">
        <v>72</v>
      </c>
      <c r="B2710" s="15">
        <v>1995</v>
      </c>
      <c r="C2710" s="15">
        <v>7</v>
      </c>
      <c r="D2710" s="18">
        <v>7</v>
      </c>
      <c r="E2710" s="15">
        <v>1267</v>
      </c>
      <c r="F2710" s="19" t="s">
        <v>4970</v>
      </c>
      <c r="G2710" s="16" t="s">
        <v>4971</v>
      </c>
      <c r="H2710" s="17"/>
      <c r="I2710" s="115" t="str">
        <f t="shared" ca="1" si="452"/>
        <v>.</v>
      </c>
      <c r="J2710" s="16" t="s">
        <v>2856</v>
      </c>
      <c r="K2710" s="16" t="s">
        <v>1194</v>
      </c>
      <c r="L2710" s="16" t="s">
        <v>2857</v>
      </c>
      <c r="M2710" s="16" t="s">
        <v>183</v>
      </c>
      <c r="N2710" s="15">
        <v>29</v>
      </c>
      <c r="O2710" s="15">
        <v>1994</v>
      </c>
      <c r="P2710" s="15">
        <v>7</v>
      </c>
      <c r="Q2710" s="18" t="s">
        <v>729</v>
      </c>
      <c r="R2710" s="18" t="s">
        <v>730</v>
      </c>
      <c r="S2710" s="54" t="s">
        <v>731</v>
      </c>
      <c r="T2710" s="54"/>
      <c r="U2710" s="69">
        <v>1261</v>
      </c>
      <c r="V2710" s="45" t="str">
        <f t="shared" si="451"/>
        <v>大規模小売店の防災設備と従業員の防災意識の実態評価について</v>
      </c>
      <c r="W2710" s="70"/>
      <c r="X2710" s="88">
        <v>2700</v>
      </c>
      <c r="Y2710" s="66"/>
      <c r="Z2710" s="16"/>
    </row>
    <row r="2711" spans="1:26" s="13" customFormat="1" ht="13.5" hidden="1" customHeight="1">
      <c r="A2711" s="18">
        <v>72</v>
      </c>
      <c r="B2711" s="15">
        <v>1995</v>
      </c>
      <c r="C2711" s="15">
        <v>7</v>
      </c>
      <c r="D2711" s="18">
        <v>7</v>
      </c>
      <c r="E2711" s="15">
        <v>1267</v>
      </c>
      <c r="F2711" s="19" t="s">
        <v>4972</v>
      </c>
      <c r="G2711" s="16" t="s">
        <v>4812</v>
      </c>
      <c r="H2711" s="17"/>
      <c r="I2711" s="115" t="str">
        <f t="shared" ca="1" si="452"/>
        <v>.</v>
      </c>
      <c r="J2711" s="16" t="s">
        <v>2856</v>
      </c>
      <c r="K2711" s="16" t="s">
        <v>1194</v>
      </c>
      <c r="L2711" s="16" t="s">
        <v>2857</v>
      </c>
      <c r="M2711" s="16" t="s">
        <v>183</v>
      </c>
      <c r="N2711" s="15">
        <v>29</v>
      </c>
      <c r="O2711" s="15">
        <v>1994</v>
      </c>
      <c r="P2711" s="15">
        <v>7</v>
      </c>
      <c r="Q2711" s="18" t="s">
        <v>729</v>
      </c>
      <c r="R2711" s="18" t="s">
        <v>730</v>
      </c>
      <c r="S2711" s="54" t="s">
        <v>731</v>
      </c>
      <c r="T2711" s="54"/>
      <c r="U2711" s="69">
        <v>1261</v>
      </c>
      <c r="V2711" s="45" t="str">
        <f t="shared" si="451"/>
        <v>多発する家庭内災害と働態重視の対策　1)誤使用論から設計欠陥論へ</v>
      </c>
      <c r="W2711" s="70"/>
      <c r="X2711" s="88">
        <v>2701</v>
      </c>
      <c r="Y2711" s="66"/>
      <c r="Z2711" s="16"/>
    </row>
    <row r="2712" spans="1:26" s="13" customFormat="1" ht="13.5" hidden="1" customHeight="1">
      <c r="A2712" s="18">
        <v>72</v>
      </c>
      <c r="B2712" s="15">
        <v>1995</v>
      </c>
      <c r="C2712" s="15">
        <v>7</v>
      </c>
      <c r="D2712" s="18">
        <v>8</v>
      </c>
      <c r="E2712" s="15">
        <v>1268</v>
      </c>
      <c r="F2712" s="19" t="s">
        <v>4973</v>
      </c>
      <c r="G2712" s="16" t="s">
        <v>4812</v>
      </c>
      <c r="H2712" s="17"/>
      <c r="I2712" s="115" t="str">
        <f t="shared" ca="1" si="452"/>
        <v>.</v>
      </c>
      <c r="J2712" s="16" t="s">
        <v>2856</v>
      </c>
      <c r="K2712" s="16" t="s">
        <v>1194</v>
      </c>
      <c r="L2712" s="16" t="s">
        <v>2857</v>
      </c>
      <c r="M2712" s="16" t="s">
        <v>183</v>
      </c>
      <c r="N2712" s="15">
        <v>29</v>
      </c>
      <c r="O2712" s="15">
        <v>1994</v>
      </c>
      <c r="P2712" s="15">
        <v>7</v>
      </c>
      <c r="Q2712" s="18" t="s">
        <v>729</v>
      </c>
      <c r="R2712" s="18" t="s">
        <v>730</v>
      </c>
      <c r="S2712" s="54" t="s">
        <v>731</v>
      </c>
      <c r="T2712" s="54"/>
      <c r="U2712" s="69">
        <v>1261</v>
      </c>
      <c r="V2712" s="45" t="str">
        <f t="shared" si="451"/>
        <v>多発する家庭内災害と働態重視の対策　1)事故発生過程の記録・分析の改善</v>
      </c>
      <c r="W2712" s="70"/>
      <c r="X2712" s="88">
        <v>2702</v>
      </c>
      <c r="Y2712" s="66"/>
      <c r="Z2712" s="16"/>
    </row>
    <row r="2713" spans="1:26" s="13" customFormat="1" ht="13.5" hidden="1" customHeight="1">
      <c r="A2713" s="18">
        <v>72</v>
      </c>
      <c r="B2713" s="15">
        <v>1995</v>
      </c>
      <c r="C2713" s="15">
        <v>7</v>
      </c>
      <c r="D2713" s="18">
        <v>8</v>
      </c>
      <c r="E2713" s="15">
        <v>1268</v>
      </c>
      <c r="F2713" s="19" t="s">
        <v>4974</v>
      </c>
      <c r="G2713" s="16" t="s">
        <v>4828</v>
      </c>
      <c r="H2713" s="17"/>
      <c r="I2713" s="115" t="str">
        <f t="shared" ca="1" si="452"/>
        <v>.</v>
      </c>
      <c r="J2713" s="16" t="s">
        <v>2856</v>
      </c>
      <c r="K2713" s="16" t="s">
        <v>1194</v>
      </c>
      <c r="L2713" s="16" t="s">
        <v>2857</v>
      </c>
      <c r="M2713" s="16" t="s">
        <v>183</v>
      </c>
      <c r="N2713" s="15">
        <v>29</v>
      </c>
      <c r="O2713" s="15">
        <v>1994</v>
      </c>
      <c r="P2713" s="15">
        <v>7</v>
      </c>
      <c r="Q2713" s="18" t="s">
        <v>729</v>
      </c>
      <c r="R2713" s="18" t="s">
        <v>730</v>
      </c>
      <c r="S2713" s="54" t="s">
        <v>731</v>
      </c>
      <c r="T2713" s="54"/>
      <c r="U2713" s="69">
        <v>1261</v>
      </c>
      <c r="V2713" s="45" t="str">
        <f t="shared" si="451"/>
        <v>農業労働災害事故の発生原因と対策に関する一考察</v>
      </c>
      <c r="W2713" s="70"/>
      <c r="X2713" s="88">
        <v>2703</v>
      </c>
      <c r="Y2713" s="66"/>
      <c r="Z2713" s="16"/>
    </row>
    <row r="2714" spans="1:26" s="13" customFormat="1" ht="13.5" hidden="1" customHeight="1">
      <c r="A2714" s="18">
        <v>72</v>
      </c>
      <c r="B2714" s="15">
        <v>1995</v>
      </c>
      <c r="C2714" s="15">
        <v>7</v>
      </c>
      <c r="D2714" s="18">
        <v>9</v>
      </c>
      <c r="E2714" s="15">
        <v>1269</v>
      </c>
      <c r="F2714" s="19" t="s">
        <v>4975</v>
      </c>
      <c r="G2714" s="16" t="s">
        <v>4976</v>
      </c>
      <c r="H2714" s="17"/>
      <c r="I2714" s="115" t="str">
        <f t="shared" ca="1" si="452"/>
        <v>.</v>
      </c>
      <c r="J2714" s="16" t="s">
        <v>2856</v>
      </c>
      <c r="K2714" s="16" t="s">
        <v>1194</v>
      </c>
      <c r="L2714" s="16" t="s">
        <v>2857</v>
      </c>
      <c r="M2714" s="16" t="s">
        <v>183</v>
      </c>
      <c r="N2714" s="15">
        <v>29</v>
      </c>
      <c r="O2714" s="15">
        <v>1994</v>
      </c>
      <c r="P2714" s="15">
        <v>7</v>
      </c>
      <c r="Q2714" s="18" t="s">
        <v>729</v>
      </c>
      <c r="R2714" s="18" t="s">
        <v>730</v>
      </c>
      <c r="S2714" s="54" t="s">
        <v>731</v>
      </c>
      <c r="T2714" s="54"/>
      <c r="U2714" s="69">
        <v>1261</v>
      </c>
      <c r="V2714" s="45" t="str">
        <f t="shared" si="451"/>
        <v>肥満傾向を示した知的障害者の体重変動と身体活動</v>
      </c>
      <c r="W2714" s="70"/>
      <c r="X2714" s="88">
        <v>2704</v>
      </c>
      <c r="Y2714" s="66"/>
      <c r="Z2714" s="16"/>
    </row>
    <row r="2715" spans="1:26" s="13" customFormat="1" ht="13.5" hidden="1" customHeight="1">
      <c r="A2715" s="18">
        <v>72</v>
      </c>
      <c r="B2715" s="15">
        <v>1995</v>
      </c>
      <c r="C2715" s="15">
        <v>7</v>
      </c>
      <c r="D2715" s="18">
        <v>9</v>
      </c>
      <c r="E2715" s="15">
        <v>1269</v>
      </c>
      <c r="F2715" s="19" t="s">
        <v>4977</v>
      </c>
      <c r="G2715" s="16" t="s">
        <v>2512</v>
      </c>
      <c r="H2715" s="17"/>
      <c r="I2715" s="115" t="str">
        <f t="shared" ca="1" si="452"/>
        <v>.</v>
      </c>
      <c r="J2715" s="16" t="s">
        <v>2856</v>
      </c>
      <c r="K2715" s="16" t="s">
        <v>1194</v>
      </c>
      <c r="L2715" s="16" t="s">
        <v>2857</v>
      </c>
      <c r="M2715" s="16" t="s">
        <v>183</v>
      </c>
      <c r="N2715" s="15">
        <v>29</v>
      </c>
      <c r="O2715" s="15">
        <v>1994</v>
      </c>
      <c r="P2715" s="15">
        <v>7</v>
      </c>
      <c r="Q2715" s="18" t="s">
        <v>729</v>
      </c>
      <c r="R2715" s="18" t="s">
        <v>730</v>
      </c>
      <c r="S2715" s="54" t="s">
        <v>731</v>
      </c>
      <c r="T2715" s="54"/>
      <c r="U2715" s="69">
        <v>1261</v>
      </c>
      <c r="V2715" s="45" t="str">
        <f t="shared" si="451"/>
        <v>低負荷微細操作における手指の制御動作について</v>
      </c>
      <c r="W2715" s="70"/>
      <c r="X2715" s="88">
        <v>2705</v>
      </c>
      <c r="Y2715" s="66"/>
      <c r="Z2715" s="16"/>
    </row>
    <row r="2716" spans="1:26" s="13" customFormat="1" ht="13.5" hidden="1" customHeight="1">
      <c r="A2716" s="18">
        <v>72</v>
      </c>
      <c r="B2716" s="15">
        <v>1995</v>
      </c>
      <c r="C2716" s="15">
        <v>7</v>
      </c>
      <c r="D2716" s="18">
        <v>10</v>
      </c>
      <c r="E2716" s="15">
        <v>1270</v>
      </c>
      <c r="F2716" s="19" t="s">
        <v>4978</v>
      </c>
      <c r="G2716" s="16" t="s">
        <v>4979</v>
      </c>
      <c r="H2716" s="17"/>
      <c r="I2716" s="115" t="str">
        <f t="shared" ca="1" si="452"/>
        <v>.</v>
      </c>
      <c r="J2716" s="16" t="s">
        <v>2856</v>
      </c>
      <c r="K2716" s="16" t="s">
        <v>1194</v>
      </c>
      <c r="L2716" s="16" t="s">
        <v>2857</v>
      </c>
      <c r="M2716" s="16" t="s">
        <v>183</v>
      </c>
      <c r="N2716" s="15">
        <v>29</v>
      </c>
      <c r="O2716" s="15">
        <v>1994</v>
      </c>
      <c r="P2716" s="15">
        <v>7</v>
      </c>
      <c r="Q2716" s="18" t="s">
        <v>729</v>
      </c>
      <c r="R2716" s="18" t="s">
        <v>730</v>
      </c>
      <c r="S2716" s="54" t="s">
        <v>731</v>
      </c>
      <c r="T2716" s="54"/>
      <c r="U2716" s="69">
        <v>1261</v>
      </c>
      <c r="V2716" s="45" t="str">
        <f t="shared" si="451"/>
        <v>足踏み測定器による歩行パターンの解析</v>
      </c>
      <c r="W2716" s="70"/>
      <c r="X2716" s="88">
        <v>2706</v>
      </c>
      <c r="Y2716" s="66"/>
      <c r="Z2716" s="16"/>
    </row>
    <row r="2717" spans="1:26" s="13" customFormat="1" ht="13.5" hidden="1" customHeight="1">
      <c r="A2717" s="18">
        <v>72</v>
      </c>
      <c r="B2717" s="15">
        <v>1995</v>
      </c>
      <c r="C2717" s="15">
        <v>7</v>
      </c>
      <c r="D2717" s="18">
        <v>10</v>
      </c>
      <c r="E2717" s="15">
        <v>1270</v>
      </c>
      <c r="F2717" s="19" t="s">
        <v>4980</v>
      </c>
      <c r="G2717" s="16" t="s">
        <v>4981</v>
      </c>
      <c r="H2717" s="17"/>
      <c r="I2717" s="115" t="str">
        <f t="shared" ca="1" si="452"/>
        <v>.</v>
      </c>
      <c r="J2717" s="16" t="s">
        <v>2856</v>
      </c>
      <c r="K2717" s="16" t="s">
        <v>1194</v>
      </c>
      <c r="L2717" s="16" t="s">
        <v>2857</v>
      </c>
      <c r="M2717" s="16" t="s">
        <v>183</v>
      </c>
      <c r="N2717" s="15">
        <v>29</v>
      </c>
      <c r="O2717" s="15">
        <v>1994</v>
      </c>
      <c r="P2717" s="15">
        <v>7</v>
      </c>
      <c r="Q2717" s="18" t="s">
        <v>729</v>
      </c>
      <c r="R2717" s="18" t="s">
        <v>730</v>
      </c>
      <c r="S2717" s="54" t="s">
        <v>731</v>
      </c>
      <c r="T2717" s="54"/>
      <c r="U2717" s="69">
        <v>1261</v>
      </c>
      <c r="V2717" s="45" t="str">
        <f t="shared" si="451"/>
        <v>人の梯子登りの動作と筋活動</v>
      </c>
      <c r="W2717" s="70"/>
      <c r="X2717" s="88">
        <v>2707</v>
      </c>
      <c r="Y2717" s="66"/>
      <c r="Z2717" s="16"/>
    </row>
    <row r="2718" spans="1:26" s="13" customFormat="1" ht="13.5" hidden="1" customHeight="1">
      <c r="A2718" s="18">
        <v>72</v>
      </c>
      <c r="B2718" s="15">
        <v>1995</v>
      </c>
      <c r="C2718" s="15">
        <v>7</v>
      </c>
      <c r="D2718" s="18">
        <v>11</v>
      </c>
      <c r="E2718" s="15">
        <v>1271</v>
      </c>
      <c r="F2718" s="19" t="s">
        <v>4982</v>
      </c>
      <c r="G2718" s="16" t="s">
        <v>4983</v>
      </c>
      <c r="H2718" s="17"/>
      <c r="I2718" s="115" t="str">
        <f t="shared" ca="1" si="452"/>
        <v>.</v>
      </c>
      <c r="J2718" s="16" t="s">
        <v>2856</v>
      </c>
      <c r="K2718" s="16" t="s">
        <v>1194</v>
      </c>
      <c r="L2718" s="16" t="s">
        <v>2857</v>
      </c>
      <c r="M2718" s="16" t="s">
        <v>183</v>
      </c>
      <c r="N2718" s="15">
        <v>29</v>
      </c>
      <c r="O2718" s="15">
        <v>1994</v>
      </c>
      <c r="P2718" s="15">
        <v>7</v>
      </c>
      <c r="Q2718" s="18" t="s">
        <v>729</v>
      </c>
      <c r="R2718" s="18" t="s">
        <v>730</v>
      </c>
      <c r="S2718" s="54" t="s">
        <v>731</v>
      </c>
      <c r="T2718" s="54"/>
      <c r="U2718" s="69">
        <v>1261</v>
      </c>
      <c r="V2718" s="45" t="str">
        <f t="shared" si="451"/>
        <v>クレーンの操作性評価の実験中にみられた心拍反応の一例</v>
      </c>
      <c r="W2718" s="70"/>
      <c r="X2718" s="88">
        <v>2708</v>
      </c>
      <c r="Y2718" s="66"/>
      <c r="Z2718" s="16"/>
    </row>
    <row r="2719" spans="1:26" s="13" customFormat="1" ht="13.5" hidden="1" customHeight="1">
      <c r="A2719" s="18">
        <v>72</v>
      </c>
      <c r="B2719" s="15">
        <v>1995</v>
      </c>
      <c r="C2719" s="15">
        <v>7</v>
      </c>
      <c r="D2719" s="18">
        <v>11</v>
      </c>
      <c r="E2719" s="15">
        <v>1271</v>
      </c>
      <c r="F2719" s="19" t="s">
        <v>4984</v>
      </c>
      <c r="G2719" s="16" t="s">
        <v>1804</v>
      </c>
      <c r="H2719" s="17"/>
      <c r="I2719" s="115" t="str">
        <f t="shared" ca="1" si="452"/>
        <v>.</v>
      </c>
      <c r="J2719" s="16" t="s">
        <v>2856</v>
      </c>
      <c r="K2719" s="16" t="s">
        <v>1194</v>
      </c>
      <c r="L2719" s="16" t="s">
        <v>2857</v>
      </c>
      <c r="M2719" s="16" t="s">
        <v>183</v>
      </c>
      <c r="N2719" s="15">
        <v>29</v>
      </c>
      <c r="O2719" s="15">
        <v>1994</v>
      </c>
      <c r="P2719" s="15">
        <v>7</v>
      </c>
      <c r="Q2719" s="18" t="s">
        <v>729</v>
      </c>
      <c r="R2719" s="18" t="s">
        <v>730</v>
      </c>
      <c r="S2719" s="54" t="s">
        <v>731</v>
      </c>
      <c r="T2719" s="54"/>
      <c r="U2719" s="69">
        <v>1261</v>
      </c>
      <c r="V2719" s="45" t="str">
        <f t="shared" si="451"/>
        <v>油圧ショベル運転作業の疲労感について</v>
      </c>
      <c r="W2719" s="70"/>
      <c r="X2719" s="88">
        <v>2709</v>
      </c>
      <c r="Y2719" s="66"/>
      <c r="Z2719" s="16"/>
    </row>
    <row r="2720" spans="1:26" s="13" customFormat="1" ht="13.5" hidden="1" customHeight="1">
      <c r="A2720" s="18">
        <v>72</v>
      </c>
      <c r="B2720" s="15">
        <v>1995</v>
      </c>
      <c r="C2720" s="15">
        <v>7</v>
      </c>
      <c r="D2720" s="18">
        <v>11</v>
      </c>
      <c r="E2720" s="15">
        <v>1271</v>
      </c>
      <c r="F2720" s="19" t="s">
        <v>4986</v>
      </c>
      <c r="G2720" s="16" t="s">
        <v>2416</v>
      </c>
      <c r="H2720" s="17"/>
      <c r="I2720" s="115" t="str">
        <f t="shared" ca="1" si="452"/>
        <v>.</v>
      </c>
      <c r="J2720" s="16" t="s">
        <v>2856</v>
      </c>
      <c r="K2720" s="16" t="s">
        <v>1194</v>
      </c>
      <c r="L2720" s="16" t="s">
        <v>2857</v>
      </c>
      <c r="M2720" s="16" t="s">
        <v>183</v>
      </c>
      <c r="N2720" s="15">
        <v>29</v>
      </c>
      <c r="O2720" s="15">
        <v>1994</v>
      </c>
      <c r="P2720" s="15">
        <v>7</v>
      </c>
      <c r="Q2720" s="18" t="s">
        <v>729</v>
      </c>
      <c r="R2720" s="18" t="s">
        <v>730</v>
      </c>
      <c r="S2720" s="54" t="s">
        <v>731</v>
      </c>
      <c r="T2720" s="54"/>
      <c r="U2720" s="69">
        <v>1261</v>
      </c>
      <c r="V2720" s="45" t="str">
        <f t="shared" si="451"/>
        <v>ストレスと疲労：その相違</v>
      </c>
      <c r="W2720" s="70"/>
      <c r="X2720" s="88">
        <v>2710</v>
      </c>
      <c r="Y2720" s="66"/>
      <c r="Z2720" s="16"/>
    </row>
    <row r="2721" spans="1:26" s="13" customFormat="1" ht="13.5" hidden="1" customHeight="1">
      <c r="A2721" s="18">
        <v>72</v>
      </c>
      <c r="B2721" s="15">
        <v>1995</v>
      </c>
      <c r="C2721" s="15">
        <v>7</v>
      </c>
      <c r="D2721" s="18">
        <v>12</v>
      </c>
      <c r="E2721" s="15">
        <v>1272</v>
      </c>
      <c r="F2721" s="19" t="s">
        <v>4987</v>
      </c>
      <c r="G2721" s="16" t="s">
        <v>4988</v>
      </c>
      <c r="H2721" s="17"/>
      <c r="I2721" s="115" t="str">
        <f t="shared" ca="1" si="452"/>
        <v>.</v>
      </c>
      <c r="J2721" s="16" t="s">
        <v>2856</v>
      </c>
      <c r="K2721" s="16" t="s">
        <v>1194</v>
      </c>
      <c r="L2721" s="16" t="s">
        <v>2857</v>
      </c>
      <c r="M2721" s="16" t="s">
        <v>183</v>
      </c>
      <c r="N2721" s="15">
        <v>29</v>
      </c>
      <c r="O2721" s="15">
        <v>1994</v>
      </c>
      <c r="P2721" s="15">
        <v>7</v>
      </c>
      <c r="Q2721" s="18" t="s">
        <v>729</v>
      </c>
      <c r="R2721" s="18" t="s">
        <v>730</v>
      </c>
      <c r="S2721" s="54" t="s">
        <v>731</v>
      </c>
      <c r="T2721" s="54"/>
      <c r="U2721" s="69">
        <v>1261</v>
      </c>
      <c r="V2721" s="45" t="str">
        <f t="shared" si="451"/>
        <v>スポーツマンの種目別死亡年例</v>
      </c>
      <c r="W2721" s="70"/>
      <c r="X2721" s="88">
        <v>2711</v>
      </c>
      <c r="Y2721" s="66"/>
      <c r="Z2721" s="16"/>
    </row>
    <row r="2722" spans="1:26" s="13" customFormat="1" ht="13.5" hidden="1" customHeight="1">
      <c r="A2722" s="18">
        <v>72</v>
      </c>
      <c r="B2722" s="15">
        <v>1995</v>
      </c>
      <c r="C2722" s="15">
        <v>7</v>
      </c>
      <c r="D2722" s="18">
        <v>12</v>
      </c>
      <c r="E2722" s="15">
        <v>1272</v>
      </c>
      <c r="F2722" s="19" t="s">
        <v>4989</v>
      </c>
      <c r="G2722" s="16" t="s">
        <v>4990</v>
      </c>
      <c r="H2722" s="17"/>
      <c r="I2722" s="115" t="str">
        <f t="shared" ca="1" si="452"/>
        <v>.</v>
      </c>
      <c r="J2722" s="16" t="s">
        <v>2856</v>
      </c>
      <c r="K2722" s="16" t="s">
        <v>1194</v>
      </c>
      <c r="L2722" s="16" t="s">
        <v>2857</v>
      </c>
      <c r="M2722" s="16" t="s">
        <v>183</v>
      </c>
      <c r="N2722" s="15">
        <v>29</v>
      </c>
      <c r="O2722" s="15">
        <v>1994</v>
      </c>
      <c r="P2722" s="15">
        <v>7</v>
      </c>
      <c r="Q2722" s="18" t="s">
        <v>729</v>
      </c>
      <c r="R2722" s="18" t="s">
        <v>730</v>
      </c>
      <c r="S2722" s="54" t="s">
        <v>731</v>
      </c>
      <c r="T2722" s="54"/>
      <c r="U2722" s="69">
        <v>1261</v>
      </c>
      <c r="V2722" s="45" t="str">
        <f t="shared" si="451"/>
        <v>二足起立ラットの姿勢評価－X線写真による解析－</v>
      </c>
      <c r="W2722" s="70"/>
      <c r="X2722" s="88">
        <v>2712</v>
      </c>
      <c r="Y2722" s="66"/>
      <c r="Z2722" s="16"/>
    </row>
    <row r="2723" spans="1:26" s="13" customFormat="1" ht="13.5" hidden="1" customHeight="1">
      <c r="A2723" s="18">
        <v>72</v>
      </c>
      <c r="B2723" s="15">
        <v>1995</v>
      </c>
      <c r="C2723" s="15">
        <v>7</v>
      </c>
      <c r="D2723" s="18">
        <v>12</v>
      </c>
      <c r="E2723" s="15">
        <v>1272</v>
      </c>
      <c r="F2723" s="19" t="s">
        <v>4991</v>
      </c>
      <c r="G2723" s="16" t="s">
        <v>4992</v>
      </c>
      <c r="H2723" s="17"/>
      <c r="I2723" s="115" t="str">
        <f t="shared" ca="1" si="452"/>
        <v>.</v>
      </c>
      <c r="J2723" s="16" t="s">
        <v>2856</v>
      </c>
      <c r="K2723" s="16" t="s">
        <v>1194</v>
      </c>
      <c r="L2723" s="16" t="s">
        <v>2857</v>
      </c>
      <c r="M2723" s="16" t="s">
        <v>183</v>
      </c>
      <c r="N2723" s="15">
        <v>29</v>
      </c>
      <c r="O2723" s="15">
        <v>1994</v>
      </c>
      <c r="P2723" s="15">
        <v>7</v>
      </c>
      <c r="Q2723" s="18" t="s">
        <v>729</v>
      </c>
      <c r="R2723" s="18" t="s">
        <v>730</v>
      </c>
      <c r="S2723" s="54" t="s">
        <v>731</v>
      </c>
      <c r="T2723" s="54"/>
      <c r="U2723" s="69">
        <v>1261</v>
      </c>
      <c r="V2723" s="45" t="str">
        <f t="shared" si="451"/>
        <v>ゴリラにみられる上顎大臼歯の磨耗様式と3D解析</v>
      </c>
      <c r="W2723" s="70"/>
      <c r="X2723" s="88">
        <v>2713</v>
      </c>
      <c r="Y2723" s="66"/>
      <c r="Z2723" s="16"/>
    </row>
    <row r="2724" spans="1:26" s="13" customFormat="1" ht="13.5" hidden="1" customHeight="1">
      <c r="A2724" s="18">
        <v>72</v>
      </c>
      <c r="B2724" s="15">
        <v>1995</v>
      </c>
      <c r="C2724" s="15">
        <v>7</v>
      </c>
      <c r="D2724" s="18">
        <v>13</v>
      </c>
      <c r="E2724" s="15">
        <v>1273</v>
      </c>
      <c r="F2724" s="19" t="s">
        <v>4993</v>
      </c>
      <c r="G2724" s="16" t="s">
        <v>4994</v>
      </c>
      <c r="H2724" s="17"/>
      <c r="I2724" s="115" t="str">
        <f t="shared" ca="1" si="452"/>
        <v>.</v>
      </c>
      <c r="J2724" s="16" t="s">
        <v>2856</v>
      </c>
      <c r="K2724" s="16" t="s">
        <v>1194</v>
      </c>
      <c r="L2724" s="16" t="s">
        <v>2857</v>
      </c>
      <c r="M2724" s="16" t="s">
        <v>183</v>
      </c>
      <c r="N2724" s="15">
        <v>29</v>
      </c>
      <c r="O2724" s="15">
        <v>1994</v>
      </c>
      <c r="P2724" s="15">
        <v>7</v>
      </c>
      <c r="Q2724" s="18" t="s">
        <v>729</v>
      </c>
      <c r="R2724" s="18" t="s">
        <v>730</v>
      </c>
      <c r="S2724" s="54" t="s">
        <v>731</v>
      </c>
      <c r="T2724" s="54"/>
      <c r="U2724" s="69">
        <v>1261</v>
      </c>
      <c r="V2724" s="45" t="str">
        <f t="shared" si="451"/>
        <v>正月料理の調理に影響を与える要因について</v>
      </c>
      <c r="W2724" s="70"/>
      <c r="X2724" s="88">
        <v>2714</v>
      </c>
      <c r="Y2724" s="66"/>
      <c r="Z2724" s="16"/>
    </row>
    <row r="2725" spans="1:26" s="13" customFormat="1" ht="13.5" hidden="1" customHeight="1">
      <c r="A2725" s="18">
        <v>72</v>
      </c>
      <c r="B2725" s="15">
        <v>1995</v>
      </c>
      <c r="C2725" s="15">
        <v>7</v>
      </c>
      <c r="D2725" s="18">
        <v>13</v>
      </c>
      <c r="E2725" s="15">
        <v>1273</v>
      </c>
      <c r="F2725" s="19" t="s">
        <v>4996</v>
      </c>
      <c r="G2725" s="16" t="s">
        <v>4997</v>
      </c>
      <c r="H2725" s="17"/>
      <c r="I2725" s="115" t="str">
        <f t="shared" ca="1" si="452"/>
        <v>.</v>
      </c>
      <c r="J2725" s="16" t="s">
        <v>2856</v>
      </c>
      <c r="K2725" s="16" t="s">
        <v>1194</v>
      </c>
      <c r="L2725" s="16" t="s">
        <v>2857</v>
      </c>
      <c r="M2725" s="16" t="s">
        <v>183</v>
      </c>
      <c r="N2725" s="15">
        <v>29</v>
      </c>
      <c r="O2725" s="15">
        <v>1994</v>
      </c>
      <c r="P2725" s="15">
        <v>7</v>
      </c>
      <c r="Q2725" s="18" t="s">
        <v>729</v>
      </c>
      <c r="R2725" s="18" t="s">
        <v>730</v>
      </c>
      <c r="S2725" s="54" t="s">
        <v>731</v>
      </c>
      <c r="T2725" s="54"/>
      <c r="U2725" s="69">
        <v>1261</v>
      </c>
      <c r="V2725" s="45" t="str">
        <f t="shared" si="451"/>
        <v>『抱っこ』の姿勢にみる左右差について</v>
      </c>
      <c r="W2725" s="70"/>
      <c r="X2725" s="88">
        <v>2715</v>
      </c>
      <c r="Y2725" s="66"/>
      <c r="Z2725" s="16"/>
    </row>
    <row r="2726" spans="1:26" s="13" customFormat="1" ht="13.5" hidden="1" customHeight="1">
      <c r="A2726" s="18">
        <v>72</v>
      </c>
      <c r="B2726" s="15">
        <v>1995</v>
      </c>
      <c r="C2726" s="15">
        <v>7</v>
      </c>
      <c r="D2726" s="18">
        <v>14</v>
      </c>
      <c r="E2726" s="15">
        <v>1274</v>
      </c>
      <c r="F2726" s="19" t="s">
        <v>4998</v>
      </c>
      <c r="G2726" s="16" t="s">
        <v>4999</v>
      </c>
      <c r="H2726" s="17"/>
      <c r="I2726" s="115" t="str">
        <f t="shared" ca="1" si="452"/>
        <v>.</v>
      </c>
      <c r="J2726" s="16" t="s">
        <v>2856</v>
      </c>
      <c r="K2726" s="16" t="s">
        <v>1194</v>
      </c>
      <c r="L2726" s="16" t="s">
        <v>2857</v>
      </c>
      <c r="M2726" s="16" t="s">
        <v>183</v>
      </c>
      <c r="N2726" s="15">
        <v>29</v>
      </c>
      <c r="O2726" s="15">
        <v>1994</v>
      </c>
      <c r="P2726" s="15">
        <v>7</v>
      </c>
      <c r="Q2726" s="18" t="s">
        <v>729</v>
      </c>
      <c r="R2726" s="18" t="s">
        <v>730</v>
      </c>
      <c r="S2726" s="54" t="s">
        <v>731</v>
      </c>
      <c r="T2726" s="54"/>
      <c r="U2726" s="69">
        <v>1261</v>
      </c>
      <c r="V2726" s="45" t="str">
        <f t="shared" si="451"/>
        <v>見かけの年齢の妥当性について</v>
      </c>
      <c r="W2726" s="70"/>
      <c r="X2726" s="88">
        <v>2716</v>
      </c>
      <c r="Y2726" s="66"/>
      <c r="Z2726" s="16"/>
    </row>
    <row r="2727" spans="1:26" s="13" customFormat="1" ht="13.5" hidden="1" customHeight="1">
      <c r="A2727" s="18">
        <v>72</v>
      </c>
      <c r="B2727" s="15">
        <v>1995</v>
      </c>
      <c r="C2727" s="15">
        <v>7</v>
      </c>
      <c r="D2727" s="18">
        <v>14</v>
      </c>
      <c r="E2727" s="15">
        <v>1274</v>
      </c>
      <c r="F2727" s="19" t="s">
        <v>5000</v>
      </c>
      <c r="G2727" s="16" t="s">
        <v>5001</v>
      </c>
      <c r="H2727" s="17"/>
      <c r="I2727" s="115" t="str">
        <f t="shared" ca="1" si="452"/>
        <v>.</v>
      </c>
      <c r="J2727" s="16" t="s">
        <v>2856</v>
      </c>
      <c r="K2727" s="16" t="s">
        <v>1194</v>
      </c>
      <c r="L2727" s="16" t="s">
        <v>2857</v>
      </c>
      <c r="M2727" s="16" t="s">
        <v>183</v>
      </c>
      <c r="N2727" s="15">
        <v>29</v>
      </c>
      <c r="O2727" s="15">
        <v>1994</v>
      </c>
      <c r="P2727" s="15">
        <v>7</v>
      </c>
      <c r="Q2727" s="18" t="s">
        <v>729</v>
      </c>
      <c r="R2727" s="18" t="s">
        <v>730</v>
      </c>
      <c r="S2727" s="54" t="s">
        <v>731</v>
      </c>
      <c r="T2727" s="54"/>
      <c r="U2727" s="69">
        <v>1261</v>
      </c>
      <c r="V2727" s="45" t="str">
        <f t="shared" si="451"/>
        <v>現場改善における要因別接近と同時多面接近</v>
      </c>
      <c r="W2727" s="70"/>
      <c r="X2727" s="88">
        <v>2717</v>
      </c>
      <c r="Y2727" s="66"/>
      <c r="Z2727" s="16"/>
    </row>
    <row r="2728" spans="1:26" s="13" customFormat="1" ht="13.5" hidden="1" customHeight="1">
      <c r="A2728" s="18">
        <v>72</v>
      </c>
      <c r="B2728" s="15">
        <v>1995</v>
      </c>
      <c r="C2728" s="15">
        <v>7</v>
      </c>
      <c r="D2728" s="18">
        <v>14</v>
      </c>
      <c r="E2728" s="15">
        <v>1274</v>
      </c>
      <c r="F2728" s="19" t="s">
        <v>5002</v>
      </c>
      <c r="G2728" s="16" t="s">
        <v>5003</v>
      </c>
      <c r="H2728" s="17"/>
      <c r="I2728" s="115" t="str">
        <f t="shared" ca="1" si="452"/>
        <v>.</v>
      </c>
      <c r="J2728" s="16" t="s">
        <v>2856</v>
      </c>
      <c r="K2728" s="16" t="s">
        <v>1194</v>
      </c>
      <c r="L2728" s="16" t="s">
        <v>2857</v>
      </c>
      <c r="M2728" s="16" t="s">
        <v>183</v>
      </c>
      <c r="N2728" s="15">
        <v>29</v>
      </c>
      <c r="O2728" s="15">
        <v>1994</v>
      </c>
      <c r="P2728" s="15">
        <v>7</v>
      </c>
      <c r="Q2728" s="18" t="s">
        <v>729</v>
      </c>
      <c r="R2728" s="18" t="s">
        <v>730</v>
      </c>
      <c r="S2728" s="54" t="s">
        <v>731</v>
      </c>
      <c r="T2728" s="54"/>
      <c r="U2728" s="69">
        <v>1261</v>
      </c>
      <c r="V2728" s="45" t="str">
        <f t="shared" si="451"/>
        <v>航空管制官のパフォーマンスと生体反応－尿中カテコールアミン排泄量を中心として－</v>
      </c>
      <c r="W2728" s="70"/>
      <c r="X2728" s="88">
        <v>2718</v>
      </c>
      <c r="Y2728" s="66"/>
      <c r="Z2728" s="16"/>
    </row>
    <row r="2729" spans="1:26" s="13" customFormat="1" ht="13.5" hidden="1" customHeight="1">
      <c r="A2729" s="18">
        <v>72</v>
      </c>
      <c r="B2729" s="15">
        <v>1995</v>
      </c>
      <c r="C2729" s="15">
        <v>7</v>
      </c>
      <c r="D2729" s="18">
        <v>15</v>
      </c>
      <c r="E2729" s="15">
        <v>1275</v>
      </c>
      <c r="F2729" s="19" t="s">
        <v>5004</v>
      </c>
      <c r="G2729" s="16" t="s">
        <v>4888</v>
      </c>
      <c r="H2729" s="17"/>
      <c r="I2729" s="115" t="str">
        <f t="shared" ca="1" si="452"/>
        <v>.</v>
      </c>
      <c r="J2729" s="16" t="s">
        <v>2856</v>
      </c>
      <c r="K2729" s="16" t="s">
        <v>1194</v>
      </c>
      <c r="L2729" s="16" t="s">
        <v>2857</v>
      </c>
      <c r="M2729" s="16" t="s">
        <v>183</v>
      </c>
      <c r="N2729" s="15">
        <v>29</v>
      </c>
      <c r="O2729" s="15">
        <v>1994</v>
      </c>
      <c r="P2729" s="15">
        <v>7</v>
      </c>
      <c r="Q2729" s="18" t="s">
        <v>729</v>
      </c>
      <c r="R2729" s="18" t="s">
        <v>730</v>
      </c>
      <c r="S2729" s="54" t="s">
        <v>731</v>
      </c>
      <c r="T2729" s="54"/>
      <c r="U2729" s="69">
        <v>1261</v>
      </c>
      <c r="V2729" s="45" t="str">
        <f t="shared" si="451"/>
        <v>事務作業における椅子と疲労</v>
      </c>
      <c r="W2729" s="70"/>
      <c r="X2729" s="88">
        <v>2719</v>
      </c>
      <c r="Y2729" s="66"/>
      <c r="Z2729" s="16"/>
    </row>
    <row r="2730" spans="1:26" s="13" customFormat="1" ht="13.5" hidden="1" customHeight="1">
      <c r="A2730" s="18">
        <v>72</v>
      </c>
      <c r="B2730" s="15">
        <v>1995</v>
      </c>
      <c r="C2730" s="15">
        <v>7</v>
      </c>
      <c r="D2730" s="18">
        <v>15</v>
      </c>
      <c r="E2730" s="15">
        <v>1275</v>
      </c>
      <c r="F2730" s="19" t="s">
        <v>5005</v>
      </c>
      <c r="G2730" s="16" t="s">
        <v>5006</v>
      </c>
      <c r="H2730" s="17"/>
      <c r="I2730" s="115" t="str">
        <f t="shared" ca="1" si="452"/>
        <v>.</v>
      </c>
      <c r="J2730" s="16" t="s">
        <v>2856</v>
      </c>
      <c r="K2730" s="16" t="s">
        <v>1194</v>
      </c>
      <c r="L2730" s="16" t="s">
        <v>2857</v>
      </c>
      <c r="M2730" s="16" t="s">
        <v>183</v>
      </c>
      <c r="N2730" s="15">
        <v>29</v>
      </c>
      <c r="O2730" s="15">
        <v>1994</v>
      </c>
      <c r="P2730" s="15">
        <v>7</v>
      </c>
      <c r="Q2730" s="18" t="s">
        <v>729</v>
      </c>
      <c r="R2730" s="18" t="s">
        <v>730</v>
      </c>
      <c r="S2730" s="54" t="s">
        <v>731</v>
      </c>
      <c r="T2730" s="54"/>
      <c r="U2730" s="69">
        <v>1261</v>
      </c>
      <c r="V2730" s="45" t="str">
        <f t="shared" si="451"/>
        <v>ヴェトナム、メコンデルタ農民の労働と生活</v>
      </c>
      <c r="W2730" s="70"/>
      <c r="X2730" s="88">
        <v>2720</v>
      </c>
      <c r="Y2730" s="66"/>
      <c r="Z2730" s="16"/>
    </row>
    <row r="2731" spans="1:26" ht="13.5" hidden="1" customHeight="1">
      <c r="A2731" s="29">
        <f t="shared" ref="A2731:A2756" ca="1" si="453">IF(LEN($J2731)&gt;0,IF($J2731="●",K2731,OFFSET(A2731,IF(LEN(OFFSET(A2731,-1,0))&gt;=1,-1,-2),0)),"")</f>
        <v>72</v>
      </c>
      <c r="B2731" s="32">
        <f t="shared" ref="B2731:B2756" ca="1" si="454">IF(LEN($J2731)&gt;0,IF($J2731="●",N2731,OFFSET(B2731,IF(LEN(OFFSET(B2731,-1,0))&gt;=1,-1,-2),0)),"")</f>
        <v>1995</v>
      </c>
      <c r="C2731" s="32">
        <f t="shared" ref="C2731:C2756" ca="1" si="455">IF(LEN($J2731)&gt;0,IF($J2731="●",O2731,OFFSET(C2731,IF(LEN(OFFSET(C2731,-1,0))&gt;=1,-1,-2),0)),"")</f>
        <v>7</v>
      </c>
      <c r="D2731" s="28">
        <v>15</v>
      </c>
      <c r="E2731" s="32">
        <f t="shared" ref="E2731:E2756" ca="1" si="456">IF(LEN($J2731)&gt;0,IF($J2731="●",U2731,IF(LEN(D2731)&gt;0,U2731+D2731-1,"")),"")</f>
        <v>1275</v>
      </c>
      <c r="F2731" s="28" t="str">
        <f>IF(RIGHT(L2731,1)=$W$24,"",M2731&amp;$W$25)&amp;J2731&amp;$W$22&amp;K2731&amp;IF(AND(LEN(N2731)&gt;0,LEN(N2731)&lt;4)," 第"&amp;N2731&amp;$W$21,N2731)&amp;$W$23&amp;O2731&amp;"/"&amp;P2731&amp;IF(RIGHT(L2731,1)=$W$24,"/"&amp;Q2731,"")&amp;"、"&amp;S2731&amp;"、"&amp;R2731&amp;IF(LEN(H2731)&gt;0,$W$27&amp;H2731,"")&amp;IF(RIGHT(L2731,1)=$W$24,"",$W$26)</f>
        <v>開催記(大会．全 第29回　1994/7、東京農業大学、網走市)</v>
      </c>
      <c r="G2731" s="40" t="s">
        <v>788</v>
      </c>
      <c r="H2731" s="41" t="s">
        <v>2820</v>
      </c>
      <c r="I2731" s="115" t="str">
        <f t="shared" ca="1" si="452"/>
        <v>.</v>
      </c>
      <c r="J2731" s="40" t="s">
        <v>252</v>
      </c>
      <c r="K2731" s="40" t="s">
        <v>1194</v>
      </c>
      <c r="L2731" s="40" t="s">
        <v>6949</v>
      </c>
      <c r="M2731" s="40" t="s">
        <v>313</v>
      </c>
      <c r="N2731" s="47">
        <v>29</v>
      </c>
      <c r="O2731" s="47">
        <v>1994</v>
      </c>
      <c r="P2731" s="47">
        <v>7</v>
      </c>
      <c r="Q2731" s="40" t="s">
        <v>729</v>
      </c>
      <c r="R2731" s="40" t="s">
        <v>730</v>
      </c>
      <c r="S2731" s="48" t="s">
        <v>731</v>
      </c>
      <c r="T2731" s="48"/>
      <c r="U2731" s="31">
        <f t="shared" ref="U2731:U2756" ca="1" si="457">IF(LEN($J2731)&gt;0,IF($J2731="●",Q2731,OFFSET(U2731,IF(LEN(OFFSET(U2731,-1,0))&gt;=1,-1,-2),0)),"")</f>
        <v>1261</v>
      </c>
      <c r="V2731" s="45" t="str">
        <f t="shared" si="451"/>
        <v>開催記(大会．全 第29回　1994/7、東京農業大学、網走市)</v>
      </c>
      <c r="W2731" s="51"/>
      <c r="X2731" s="88">
        <v>2721</v>
      </c>
      <c r="Y2731" s="65"/>
      <c r="Z2731" s="46"/>
    </row>
    <row r="2732" spans="1:26" ht="13.5" hidden="1" customHeight="1">
      <c r="A2732" s="29">
        <f t="shared" ca="1" si="453"/>
        <v>72</v>
      </c>
      <c r="B2732" s="32">
        <f t="shared" ca="1" si="454"/>
        <v>1995</v>
      </c>
      <c r="C2732" s="32">
        <f t="shared" ca="1" si="455"/>
        <v>7</v>
      </c>
      <c r="D2732" s="28">
        <v>15</v>
      </c>
      <c r="E2732" s="32">
        <f t="shared" ca="1" si="456"/>
        <v>1275</v>
      </c>
      <c r="F2732" s="40" t="s">
        <v>732</v>
      </c>
      <c r="G2732" s="40" t="s">
        <v>733</v>
      </c>
      <c r="H2732" s="43"/>
      <c r="I2732" s="115" t="str">
        <f t="shared" ca="1" si="452"/>
        <v>.</v>
      </c>
      <c r="J2732" s="40" t="s">
        <v>252</v>
      </c>
      <c r="K2732" s="40" t="s">
        <v>1194</v>
      </c>
      <c r="L2732" s="40" t="s">
        <v>313</v>
      </c>
      <c r="M2732" s="40" t="s">
        <v>7586</v>
      </c>
      <c r="N2732" s="47">
        <v>29</v>
      </c>
      <c r="O2732" s="47">
        <v>1994</v>
      </c>
      <c r="P2732" s="47">
        <v>7</v>
      </c>
      <c r="Q2732" s="40" t="s">
        <v>729</v>
      </c>
      <c r="R2732" s="40" t="s">
        <v>730</v>
      </c>
      <c r="S2732" s="48" t="s">
        <v>731</v>
      </c>
      <c r="T2732" s="48"/>
      <c r="U2732" s="31">
        <f t="shared" ca="1" si="457"/>
        <v>1261</v>
      </c>
      <c r="V2732" s="45" t="str">
        <f t="shared" si="451"/>
        <v>北の地での学会開催して</v>
      </c>
      <c r="W2732" s="51"/>
      <c r="X2732" s="88">
        <v>2722</v>
      </c>
      <c r="Y2732" s="65"/>
      <c r="Z2732" s="46"/>
    </row>
    <row r="2733" spans="1:26" ht="13.5" hidden="1" customHeight="1">
      <c r="A2733" s="29">
        <f t="shared" ca="1" si="453"/>
        <v>72</v>
      </c>
      <c r="B2733" s="32">
        <f t="shared" ca="1" si="454"/>
        <v>1995</v>
      </c>
      <c r="C2733" s="32">
        <f t="shared" ca="1" si="455"/>
        <v>7</v>
      </c>
      <c r="D2733" s="28">
        <v>16</v>
      </c>
      <c r="E2733" s="32">
        <f t="shared" ca="1" si="456"/>
        <v>1276</v>
      </c>
      <c r="F2733" s="40" t="s">
        <v>734</v>
      </c>
      <c r="G2733" s="40" t="s">
        <v>735</v>
      </c>
      <c r="H2733" s="43"/>
      <c r="I2733" s="115" t="str">
        <f t="shared" ca="1" si="452"/>
        <v>.</v>
      </c>
      <c r="J2733" s="40" t="s">
        <v>252</v>
      </c>
      <c r="K2733" s="40" t="s">
        <v>1194</v>
      </c>
      <c r="L2733" s="40" t="s">
        <v>313</v>
      </c>
      <c r="M2733" s="40" t="s">
        <v>7616</v>
      </c>
      <c r="N2733" s="47">
        <v>29</v>
      </c>
      <c r="O2733" s="47">
        <v>1994</v>
      </c>
      <c r="P2733" s="47">
        <v>7</v>
      </c>
      <c r="Q2733" s="40" t="s">
        <v>729</v>
      </c>
      <c r="R2733" s="40" t="s">
        <v>730</v>
      </c>
      <c r="S2733" s="48" t="s">
        <v>731</v>
      </c>
      <c r="T2733" s="48"/>
      <c r="U2733" s="31">
        <f t="shared" ca="1" si="457"/>
        <v>1261</v>
      </c>
      <c r="V2733" s="45" t="str">
        <f t="shared" si="451"/>
        <v>人類働態学会の受付をしたこと、あるいは、「正しい」疲労について</v>
      </c>
      <c r="W2733" s="51"/>
      <c r="X2733" s="88">
        <v>2723</v>
      </c>
      <c r="Y2733" s="65"/>
      <c r="Z2733" s="46"/>
    </row>
    <row r="2734" spans="1:26" ht="13.5" hidden="1" customHeight="1">
      <c r="A2734" s="29">
        <f t="shared" ca="1" si="453"/>
        <v>72</v>
      </c>
      <c r="B2734" s="32">
        <f t="shared" ca="1" si="454"/>
        <v>1995</v>
      </c>
      <c r="C2734" s="32">
        <f t="shared" ca="1" si="455"/>
        <v>7</v>
      </c>
      <c r="D2734" s="28">
        <v>16</v>
      </c>
      <c r="E2734" s="32">
        <f t="shared" ca="1" si="456"/>
        <v>1276</v>
      </c>
      <c r="F2734" s="40" t="s">
        <v>531</v>
      </c>
      <c r="G2734" s="40" t="s">
        <v>736</v>
      </c>
      <c r="H2734" s="43"/>
      <c r="I2734" s="115" t="str">
        <f t="shared" ca="1" si="452"/>
        <v>.</v>
      </c>
      <c r="J2734" s="40" t="s">
        <v>252</v>
      </c>
      <c r="K2734" s="40" t="s">
        <v>1194</v>
      </c>
      <c r="L2734" s="40" t="s">
        <v>313</v>
      </c>
      <c r="M2734" s="40" t="s">
        <v>7616</v>
      </c>
      <c r="N2734" s="47">
        <v>29</v>
      </c>
      <c r="O2734" s="47">
        <v>1994</v>
      </c>
      <c r="P2734" s="47">
        <v>7</v>
      </c>
      <c r="Q2734" s="40" t="s">
        <v>729</v>
      </c>
      <c r="R2734" s="40" t="s">
        <v>730</v>
      </c>
      <c r="S2734" s="48" t="s">
        <v>731</v>
      </c>
      <c r="T2734" s="48"/>
      <c r="U2734" s="31">
        <f t="shared" ca="1" si="457"/>
        <v>1261</v>
      </c>
      <c r="V2734" s="45" t="str">
        <f t="shared" si="451"/>
        <v>人類働態学会に参加して</v>
      </c>
      <c r="W2734" s="51"/>
      <c r="X2734" s="88">
        <v>2724</v>
      </c>
      <c r="Y2734" s="65"/>
      <c r="Z2734" s="46"/>
    </row>
    <row r="2735" spans="1:26" ht="13.5" hidden="1" customHeight="1">
      <c r="A2735" s="29">
        <f t="shared" ca="1" si="453"/>
        <v>72</v>
      </c>
      <c r="B2735" s="32">
        <f t="shared" ca="1" si="454"/>
        <v>1995</v>
      </c>
      <c r="C2735" s="32">
        <f t="shared" ca="1" si="455"/>
        <v>7</v>
      </c>
      <c r="D2735" s="28">
        <v>18</v>
      </c>
      <c r="E2735" s="32">
        <f t="shared" ca="1" si="456"/>
        <v>1278</v>
      </c>
      <c r="F2735" s="28" t="str">
        <f t="shared" ref="F2735:F2744" si="458">H2735&amp;IF(LEN(O2735)&gt;0,$W$18&amp;IF(LEN(O2735)&gt;3,O2735&amp;"年度","第"&amp;O2735&amp;IF(LEN(P2735)&gt;0,"期","回"))&amp;IF(LEN(P2735)&gt;0,"第"&amp;P2735&amp;"回",""),"")</f>
        <v>総会：第37回</v>
      </c>
      <c r="G2735" s="40"/>
      <c r="H2735" s="40" t="s">
        <v>7100</v>
      </c>
      <c r="I2735" s="115" t="str">
        <f t="shared" ca="1" si="452"/>
        <v>.</v>
      </c>
      <c r="J2735" s="40" t="s">
        <v>7111</v>
      </c>
      <c r="K2735" s="40" t="s">
        <v>1050</v>
      </c>
      <c r="L2735" s="40" t="s">
        <v>7100</v>
      </c>
      <c r="M2735" s="40"/>
      <c r="N2735" s="47"/>
      <c r="O2735" s="47">
        <v>37</v>
      </c>
      <c r="P2735" s="47"/>
      <c r="Q2735" s="40"/>
      <c r="R2735" s="40"/>
      <c r="S2735" s="48"/>
      <c r="T2735" s="48"/>
      <c r="U2735" s="31">
        <f t="shared" ca="1" si="457"/>
        <v>1261</v>
      </c>
      <c r="V2735" s="45" t="str">
        <f t="shared" si="451"/>
        <v>総会総会：第37回</v>
      </c>
      <c r="W2735" s="51"/>
      <c r="X2735" s="88">
        <v>2725</v>
      </c>
      <c r="Y2735" s="65"/>
      <c r="Z2735" s="46"/>
    </row>
    <row r="2736" spans="1:26" ht="13.5" hidden="1" customHeight="1">
      <c r="A2736" s="29">
        <f t="shared" ca="1" si="453"/>
        <v>72</v>
      </c>
      <c r="B2736" s="32">
        <f t="shared" ca="1" si="454"/>
        <v>1995</v>
      </c>
      <c r="C2736" s="32">
        <f t="shared" ca="1" si="455"/>
        <v>7</v>
      </c>
      <c r="D2736" s="28">
        <v>19</v>
      </c>
      <c r="E2736" s="32">
        <f t="shared" ca="1" si="456"/>
        <v>1279</v>
      </c>
      <c r="F2736" s="28" t="str">
        <f t="shared" si="458"/>
        <v>幹事会：第12期第8回</v>
      </c>
      <c r="G2736" s="40"/>
      <c r="H2736" s="40" t="s">
        <v>7101</v>
      </c>
      <c r="I2736" s="115" t="str">
        <f t="shared" ca="1" si="452"/>
        <v>.</v>
      </c>
      <c r="J2736" s="40" t="s">
        <v>7111</v>
      </c>
      <c r="K2736" s="40" t="s">
        <v>1050</v>
      </c>
      <c r="L2736" s="40" t="s">
        <v>7103</v>
      </c>
      <c r="M2736" s="40"/>
      <c r="N2736" s="47"/>
      <c r="O2736" s="47">
        <v>12</v>
      </c>
      <c r="P2736" s="47">
        <v>8</v>
      </c>
      <c r="Q2736" s="40"/>
      <c r="R2736" s="40"/>
      <c r="S2736" s="48"/>
      <c r="T2736" s="48"/>
      <c r="U2736" s="31">
        <f t="shared" ca="1" si="457"/>
        <v>1261</v>
      </c>
      <c r="V2736" s="45" t="str">
        <f t="shared" si="451"/>
        <v>幹事会幹事会：第12期第8回</v>
      </c>
      <c r="W2736" s="51"/>
      <c r="X2736" s="88">
        <v>2726</v>
      </c>
      <c r="Y2736" s="65"/>
      <c r="Z2736" s="46"/>
    </row>
    <row r="2737" spans="1:26" ht="13.5" hidden="1" customHeight="1">
      <c r="A2737" s="29">
        <f t="shared" ca="1" si="453"/>
        <v>72</v>
      </c>
      <c r="B2737" s="32">
        <f t="shared" ca="1" si="454"/>
        <v>1995</v>
      </c>
      <c r="C2737" s="32">
        <f t="shared" ca="1" si="455"/>
        <v>7</v>
      </c>
      <c r="D2737" s="28">
        <v>19</v>
      </c>
      <c r="E2737" s="32">
        <f t="shared" ca="1" si="456"/>
        <v>1279</v>
      </c>
      <c r="F2737" s="28" t="str">
        <f t="shared" si="458"/>
        <v>幹事会：第12期第9回</v>
      </c>
      <c r="G2737" s="40"/>
      <c r="H2737" s="40" t="s">
        <v>7101</v>
      </c>
      <c r="I2737" s="115" t="str">
        <f t="shared" ca="1" si="452"/>
        <v>.</v>
      </c>
      <c r="J2737" s="40" t="s">
        <v>7111</v>
      </c>
      <c r="K2737" s="40" t="s">
        <v>1050</v>
      </c>
      <c r="L2737" s="40" t="s">
        <v>7103</v>
      </c>
      <c r="M2737" s="40"/>
      <c r="N2737" s="47"/>
      <c r="O2737" s="47">
        <v>12</v>
      </c>
      <c r="P2737" s="47">
        <v>9</v>
      </c>
      <c r="Q2737" s="40"/>
      <c r="R2737" s="40"/>
      <c r="S2737" s="48"/>
      <c r="T2737" s="48"/>
      <c r="U2737" s="31">
        <f t="shared" ca="1" si="457"/>
        <v>1261</v>
      </c>
      <c r="V2737" s="45" t="str">
        <f t="shared" si="451"/>
        <v>幹事会幹事会：第12期第9回</v>
      </c>
      <c r="W2737" s="51"/>
      <c r="X2737" s="88">
        <v>2727</v>
      </c>
      <c r="Y2737" s="65"/>
      <c r="Z2737" s="46"/>
    </row>
    <row r="2738" spans="1:26" ht="13.5" hidden="1" customHeight="1">
      <c r="A2738" s="29">
        <f t="shared" ca="1" si="453"/>
        <v>72</v>
      </c>
      <c r="B2738" s="32">
        <f t="shared" ca="1" si="454"/>
        <v>1995</v>
      </c>
      <c r="C2738" s="32">
        <f t="shared" ca="1" si="455"/>
        <v>7</v>
      </c>
      <c r="D2738" s="28">
        <v>19</v>
      </c>
      <c r="E2738" s="32">
        <f t="shared" ca="1" si="456"/>
        <v>1279</v>
      </c>
      <c r="F2738" s="28" t="str">
        <f t="shared" si="458"/>
        <v>幹事会：第13期第3（拡大）回</v>
      </c>
      <c r="G2738" s="40"/>
      <c r="H2738" s="40" t="s">
        <v>7101</v>
      </c>
      <c r="I2738" s="115" t="str">
        <f t="shared" ca="1" si="452"/>
        <v>.</v>
      </c>
      <c r="J2738" s="40" t="s">
        <v>7111</v>
      </c>
      <c r="K2738" s="40" t="s">
        <v>1050</v>
      </c>
      <c r="L2738" s="40" t="s">
        <v>7103</v>
      </c>
      <c r="M2738" s="40"/>
      <c r="N2738" s="47"/>
      <c r="O2738" s="47">
        <v>13</v>
      </c>
      <c r="P2738" s="47" t="s">
        <v>737</v>
      </c>
      <c r="Q2738" s="40"/>
      <c r="R2738" s="40"/>
      <c r="S2738" s="48"/>
      <c r="T2738" s="48"/>
      <c r="U2738" s="31">
        <f t="shared" ca="1" si="457"/>
        <v>1261</v>
      </c>
      <c r="V2738" s="45" t="str">
        <f t="shared" si="451"/>
        <v>幹事会幹事会：第13期第3（拡大）回</v>
      </c>
      <c r="W2738" s="51"/>
      <c r="X2738" s="88">
        <v>2728</v>
      </c>
      <c r="Y2738" s="65"/>
      <c r="Z2738" s="46"/>
    </row>
    <row r="2739" spans="1:26" ht="13.5" hidden="1" customHeight="1">
      <c r="A2739" s="29">
        <f t="shared" ca="1" si="453"/>
        <v>72</v>
      </c>
      <c r="B2739" s="32">
        <f t="shared" ca="1" si="454"/>
        <v>1995</v>
      </c>
      <c r="C2739" s="32">
        <f t="shared" ca="1" si="455"/>
        <v>7</v>
      </c>
      <c r="D2739" s="28">
        <v>20</v>
      </c>
      <c r="E2739" s="32">
        <f t="shared" ca="1" si="456"/>
        <v>1280</v>
      </c>
      <c r="F2739" s="28" t="str">
        <f t="shared" si="458"/>
        <v>人類働態学会創立25周年記念国際シンポジウム実行委員会：第1回</v>
      </c>
      <c r="G2739" s="40"/>
      <c r="H2739" s="40" t="s">
        <v>7742</v>
      </c>
      <c r="I2739" s="115" t="str">
        <f t="shared" ca="1" si="452"/>
        <v>.</v>
      </c>
      <c r="J2739" s="40" t="s">
        <v>7111</v>
      </c>
      <c r="K2739" s="40" t="s">
        <v>1050</v>
      </c>
      <c r="L2739" s="40" t="s">
        <v>7771</v>
      </c>
      <c r="M2739" s="40"/>
      <c r="N2739" s="47"/>
      <c r="O2739" s="47">
        <v>1</v>
      </c>
      <c r="P2739" s="47"/>
      <c r="Q2739" s="40"/>
      <c r="R2739" s="40"/>
      <c r="S2739" s="48"/>
      <c r="T2739" s="48"/>
      <c r="U2739" s="31">
        <f t="shared" ca="1" si="457"/>
        <v>1261</v>
      </c>
      <c r="V2739" s="45" t="str">
        <f t="shared" si="451"/>
        <v>人類働態学会創立25周年記念国際シンポジウム実行委員会人類働態学会創立25周年記念国際シンポジウム実行委員会：第1回</v>
      </c>
      <c r="W2739" s="51"/>
      <c r="X2739" s="88">
        <v>2729</v>
      </c>
      <c r="Y2739" s="65"/>
      <c r="Z2739" s="46"/>
    </row>
    <row r="2740" spans="1:26" ht="13.5" hidden="1" customHeight="1">
      <c r="A2740" s="29">
        <f t="shared" ca="1" si="453"/>
        <v>72</v>
      </c>
      <c r="B2740" s="32">
        <f t="shared" ca="1" si="454"/>
        <v>1995</v>
      </c>
      <c r="C2740" s="32">
        <f t="shared" ca="1" si="455"/>
        <v>7</v>
      </c>
      <c r="D2740" s="28">
        <v>20</v>
      </c>
      <c r="E2740" s="32">
        <f t="shared" ca="1" si="456"/>
        <v>1280</v>
      </c>
      <c r="F2740" s="28" t="str">
        <f t="shared" si="458"/>
        <v>人類働態学会創立25周年記念国際シンポジウム実行委員会：第2回</v>
      </c>
      <c r="G2740" s="40"/>
      <c r="H2740" s="40" t="s">
        <v>7742</v>
      </c>
      <c r="I2740" s="115" t="str">
        <f t="shared" ca="1" si="452"/>
        <v>.</v>
      </c>
      <c r="J2740" s="40" t="s">
        <v>7111</v>
      </c>
      <c r="K2740" s="40" t="s">
        <v>1050</v>
      </c>
      <c r="L2740" s="40" t="s">
        <v>7771</v>
      </c>
      <c r="M2740" s="40"/>
      <c r="N2740" s="47"/>
      <c r="O2740" s="47">
        <v>2</v>
      </c>
      <c r="P2740" s="47"/>
      <c r="Q2740" s="40"/>
      <c r="R2740" s="40"/>
      <c r="S2740" s="48"/>
      <c r="T2740" s="48"/>
      <c r="U2740" s="31">
        <f t="shared" ca="1" si="457"/>
        <v>1261</v>
      </c>
      <c r="V2740" s="45" t="str">
        <f t="shared" si="451"/>
        <v>人類働態学会創立25周年記念国際シンポジウム実行委員会人類働態学会創立25周年記念国際シンポジウム実行委員会：第2回</v>
      </c>
      <c r="W2740" s="51"/>
      <c r="X2740" s="88">
        <v>2730</v>
      </c>
      <c r="Y2740" s="65"/>
      <c r="Z2740" s="46"/>
    </row>
    <row r="2741" spans="1:26" ht="13.5" hidden="1" customHeight="1">
      <c r="A2741" s="29">
        <f t="shared" ca="1" si="453"/>
        <v>72</v>
      </c>
      <c r="B2741" s="32">
        <f t="shared" ca="1" si="454"/>
        <v>1995</v>
      </c>
      <c r="C2741" s="32">
        <f t="shared" ca="1" si="455"/>
        <v>7</v>
      </c>
      <c r="D2741" s="28">
        <v>21</v>
      </c>
      <c r="E2741" s="32">
        <f t="shared" ca="1" si="456"/>
        <v>1281</v>
      </c>
      <c r="F2741" s="28" t="str">
        <f t="shared" si="458"/>
        <v>幹事会：第13期第4回</v>
      </c>
      <c r="G2741" s="40"/>
      <c r="H2741" s="40" t="s">
        <v>7101</v>
      </c>
      <c r="I2741" s="115" t="str">
        <f t="shared" ca="1" si="452"/>
        <v>.</v>
      </c>
      <c r="J2741" s="40" t="s">
        <v>7111</v>
      </c>
      <c r="K2741" s="40" t="s">
        <v>1050</v>
      </c>
      <c r="L2741" s="40" t="s">
        <v>7103</v>
      </c>
      <c r="M2741" s="40"/>
      <c r="N2741" s="47"/>
      <c r="O2741" s="47">
        <v>13</v>
      </c>
      <c r="P2741" s="47">
        <v>4</v>
      </c>
      <c r="Q2741" s="40"/>
      <c r="R2741" s="40"/>
      <c r="S2741" s="48"/>
      <c r="T2741" s="48"/>
      <c r="U2741" s="31">
        <f t="shared" ca="1" si="457"/>
        <v>1261</v>
      </c>
      <c r="V2741" s="45" t="str">
        <f t="shared" si="451"/>
        <v>幹事会幹事会：第13期第4回</v>
      </c>
      <c r="W2741" s="51"/>
      <c r="X2741" s="88">
        <v>2731</v>
      </c>
      <c r="Y2741" s="65"/>
      <c r="Z2741" s="46"/>
    </row>
    <row r="2742" spans="1:26" ht="13.5" hidden="1" customHeight="1">
      <c r="A2742" s="29">
        <f t="shared" ca="1" si="453"/>
        <v>72</v>
      </c>
      <c r="B2742" s="32">
        <f t="shared" ca="1" si="454"/>
        <v>1995</v>
      </c>
      <c r="C2742" s="32">
        <f t="shared" ca="1" si="455"/>
        <v>7</v>
      </c>
      <c r="D2742" s="28">
        <v>21</v>
      </c>
      <c r="E2742" s="32">
        <f t="shared" ca="1" si="456"/>
        <v>1281</v>
      </c>
      <c r="F2742" s="28" t="str">
        <f t="shared" si="458"/>
        <v>人類働態学会創立25周年記念国際シンポジウム実行委員会：第3回</v>
      </c>
      <c r="G2742" s="40"/>
      <c r="H2742" s="40" t="s">
        <v>7742</v>
      </c>
      <c r="I2742" s="115" t="str">
        <f t="shared" ca="1" si="452"/>
        <v>.</v>
      </c>
      <c r="J2742" s="40" t="s">
        <v>7111</v>
      </c>
      <c r="K2742" s="40" t="s">
        <v>1050</v>
      </c>
      <c r="L2742" s="40" t="s">
        <v>7771</v>
      </c>
      <c r="M2742" s="40"/>
      <c r="N2742" s="47"/>
      <c r="O2742" s="47">
        <v>3</v>
      </c>
      <c r="P2742" s="47"/>
      <c r="Q2742" s="40"/>
      <c r="R2742" s="40"/>
      <c r="S2742" s="48"/>
      <c r="T2742" s="48"/>
      <c r="U2742" s="31">
        <f t="shared" ca="1" si="457"/>
        <v>1261</v>
      </c>
      <c r="V2742" s="45" t="str">
        <f t="shared" si="451"/>
        <v>人類働態学会創立25周年記念国際シンポジウム実行委員会人類働態学会創立25周年記念国際シンポジウム実行委員会：第3回</v>
      </c>
      <c r="W2742" s="51"/>
      <c r="X2742" s="88">
        <v>2732</v>
      </c>
      <c r="Y2742" s="65"/>
      <c r="Z2742" s="46"/>
    </row>
    <row r="2743" spans="1:26" ht="13.5" hidden="1" customHeight="1">
      <c r="A2743" s="29">
        <f t="shared" ca="1" si="453"/>
        <v>72</v>
      </c>
      <c r="B2743" s="32">
        <f t="shared" ca="1" si="454"/>
        <v>1995</v>
      </c>
      <c r="C2743" s="32">
        <f t="shared" ca="1" si="455"/>
        <v>7</v>
      </c>
      <c r="D2743" s="28">
        <v>22</v>
      </c>
      <c r="E2743" s="32">
        <f t="shared" ca="1" si="456"/>
        <v>1282</v>
      </c>
      <c r="F2743" s="28" t="str">
        <f t="shared" si="458"/>
        <v>JHE編集委員会：1994年度第1回</v>
      </c>
      <c r="G2743" s="40"/>
      <c r="H2743" s="40" t="s">
        <v>7741</v>
      </c>
      <c r="I2743" s="115" t="str">
        <f t="shared" ca="1" si="452"/>
        <v>.</v>
      </c>
      <c r="J2743" s="40" t="s">
        <v>7111</v>
      </c>
      <c r="K2743" s="40" t="s">
        <v>1050</v>
      </c>
      <c r="L2743" s="40" t="s">
        <v>7772</v>
      </c>
      <c r="M2743" s="40"/>
      <c r="N2743" s="47"/>
      <c r="O2743" s="47">
        <v>1994</v>
      </c>
      <c r="P2743" s="47">
        <v>1</v>
      </c>
      <c r="Q2743" s="40"/>
      <c r="R2743" s="40"/>
      <c r="S2743" s="48"/>
      <c r="T2743" s="48"/>
      <c r="U2743" s="31">
        <f t="shared" ca="1" si="457"/>
        <v>1261</v>
      </c>
      <c r="V2743" s="45" t="str">
        <f t="shared" si="451"/>
        <v>JHE編集委員会JHE編集委員会：1994年度第1回</v>
      </c>
      <c r="W2743" s="51"/>
      <c r="X2743" s="88">
        <v>2733</v>
      </c>
      <c r="Y2743" s="65"/>
      <c r="Z2743" s="46"/>
    </row>
    <row r="2744" spans="1:26" ht="13.5" hidden="1" customHeight="1">
      <c r="A2744" s="29">
        <f t="shared" ca="1" si="453"/>
        <v>72</v>
      </c>
      <c r="B2744" s="32">
        <f t="shared" ca="1" si="454"/>
        <v>1995</v>
      </c>
      <c r="C2744" s="32">
        <f t="shared" ca="1" si="455"/>
        <v>7</v>
      </c>
      <c r="D2744" s="28">
        <v>22</v>
      </c>
      <c r="E2744" s="32">
        <f t="shared" ca="1" si="456"/>
        <v>1282</v>
      </c>
      <c r="F2744" s="28" t="str">
        <f t="shared" si="458"/>
        <v>JHE編集委員会：1994年度第2回</v>
      </c>
      <c r="G2744" s="40"/>
      <c r="H2744" s="40" t="s">
        <v>7741</v>
      </c>
      <c r="I2744" s="115" t="str">
        <f t="shared" ca="1" si="452"/>
        <v>.</v>
      </c>
      <c r="J2744" s="40" t="s">
        <v>7111</v>
      </c>
      <c r="K2744" s="40" t="s">
        <v>1050</v>
      </c>
      <c r="L2744" s="40" t="s">
        <v>7772</v>
      </c>
      <c r="M2744" s="40"/>
      <c r="N2744" s="47"/>
      <c r="O2744" s="47">
        <v>1994</v>
      </c>
      <c r="P2744" s="47">
        <v>2</v>
      </c>
      <c r="Q2744" s="40"/>
      <c r="R2744" s="40"/>
      <c r="S2744" s="48"/>
      <c r="T2744" s="48"/>
      <c r="U2744" s="31">
        <f t="shared" ca="1" si="457"/>
        <v>1261</v>
      </c>
      <c r="V2744" s="45" t="str">
        <f t="shared" si="451"/>
        <v>JHE編集委員会JHE編集委員会：1994年度第2回</v>
      </c>
      <c r="W2744" s="51"/>
      <c r="X2744" s="88">
        <v>2734</v>
      </c>
      <c r="Y2744" s="65"/>
      <c r="Z2744" s="46"/>
    </row>
    <row r="2745" spans="1:26" ht="13.5" hidden="1" customHeight="1">
      <c r="A2745" s="29">
        <f t="shared" ca="1" si="453"/>
        <v>72</v>
      </c>
      <c r="B2745" s="32">
        <f t="shared" ca="1" si="454"/>
        <v>1995</v>
      </c>
      <c r="C2745" s="32">
        <f t="shared" ca="1" si="455"/>
        <v>7</v>
      </c>
      <c r="D2745" s="28">
        <v>22</v>
      </c>
      <c r="E2745" s="32">
        <f t="shared" ca="1" si="456"/>
        <v>1282</v>
      </c>
      <c r="F2745" s="40" t="s">
        <v>1289</v>
      </c>
      <c r="G2745" s="40"/>
      <c r="H2745" s="43"/>
      <c r="I2745" s="115" t="str">
        <f t="shared" ca="1" si="452"/>
        <v>.</v>
      </c>
      <c r="J2745" s="40" t="s">
        <v>7111</v>
      </c>
      <c r="K2745" s="40" t="s">
        <v>2762</v>
      </c>
      <c r="L2745" s="40" t="s">
        <v>2724</v>
      </c>
      <c r="M2745" s="40"/>
      <c r="N2745" s="47"/>
      <c r="O2745" s="47"/>
      <c r="P2745" s="47"/>
      <c r="Q2745" s="40"/>
      <c r="R2745" s="40"/>
      <c r="S2745" s="48"/>
      <c r="T2745" s="48"/>
      <c r="U2745" s="31">
        <f t="shared" ca="1" si="457"/>
        <v>1261</v>
      </c>
      <c r="V2745" s="45" t="str">
        <f t="shared" si="451"/>
        <v>編集後記</v>
      </c>
      <c r="W2745" s="51"/>
      <c r="X2745" s="88">
        <v>2735</v>
      </c>
      <c r="Y2745" s="65"/>
      <c r="Z2745" s="46"/>
    </row>
    <row r="2746" spans="1:26" ht="13.5" hidden="1" customHeight="1">
      <c r="A2746" s="29" t="str">
        <f t="shared" ca="1" si="453"/>
        <v>73</v>
      </c>
      <c r="B2746" s="32">
        <f t="shared" ca="1" si="454"/>
        <v>1996</v>
      </c>
      <c r="C2746" s="32">
        <f t="shared" ca="1" si="455"/>
        <v>5</v>
      </c>
      <c r="D2746" s="28">
        <v>0</v>
      </c>
      <c r="E2746" s="32" t="str">
        <f t="shared" ca="1" si="456"/>
        <v>1283</v>
      </c>
      <c r="F2746" s="28" t="str">
        <f ca="1">$W$11&amp;$A2746&amp;$W$12&amp;B2746&amp;$W$13&amp;TEXT($C2746,"00")&amp;$W$14&amp;TEXT($P2746,"00")&amp;IF(LEN(U2746)&gt;=1,$W$15&amp;$U2746&amp;$W$16,"")&amp;$W$17&amp;$H2746</f>
        <v>第73号1996年05/01[1283]:夏季研究会：過疎地で過疎を考える／西地20／東地23</v>
      </c>
      <c r="G2746" s="40"/>
      <c r="H2746" s="43" t="s">
        <v>6903</v>
      </c>
      <c r="I2746" s="115" t="str">
        <f t="shared" ca="1" si="452"/>
        <v>.</v>
      </c>
      <c r="J2746" s="40" t="s">
        <v>1179</v>
      </c>
      <c r="K2746" s="40" t="s">
        <v>1672</v>
      </c>
      <c r="L2746" s="43"/>
      <c r="M2746" s="40"/>
      <c r="N2746" s="47">
        <v>1996</v>
      </c>
      <c r="O2746" s="47">
        <v>5</v>
      </c>
      <c r="P2746" s="47">
        <v>1</v>
      </c>
      <c r="Q2746" s="40" t="s">
        <v>738</v>
      </c>
      <c r="R2746" s="40"/>
      <c r="S2746" s="48"/>
      <c r="T2746" s="48"/>
      <c r="U2746" s="31" t="str">
        <f t="shared" ca="1" si="457"/>
        <v>1283</v>
      </c>
      <c r="V2746" s="45" t="str">
        <f t="shared" ca="1" si="451"/>
        <v>夏季研究会：過疎地で過疎を考える／西地20／東地23第73号1996年05/01[1283]:夏季研究会：過疎地で過疎を考える／西地20／東地23</v>
      </c>
      <c r="W2746" s="51"/>
      <c r="X2746" s="88">
        <v>2736</v>
      </c>
      <c r="Y2746" s="65"/>
      <c r="Z2746" s="46"/>
    </row>
    <row r="2747" spans="1:26" ht="13.5" hidden="1" customHeight="1">
      <c r="A2747" s="29" t="str">
        <f t="shared" ca="1" si="453"/>
        <v>73</v>
      </c>
      <c r="B2747" s="32">
        <f t="shared" ca="1" si="454"/>
        <v>1996</v>
      </c>
      <c r="C2747" s="32">
        <f t="shared" ca="1" si="455"/>
        <v>5</v>
      </c>
      <c r="D2747" s="28">
        <v>1</v>
      </c>
      <c r="E2747" s="32">
        <f t="shared" ca="1" si="456"/>
        <v>1283</v>
      </c>
      <c r="F2747" s="28" t="str">
        <f>IF(RIGHT(L2747,1)=$W$24,"",M2747&amp;$W$25)&amp;J2747&amp;$W$22&amp;K2747&amp;IF(AND(LEN(N2747)&gt;0,LEN(N2747)&lt;4)," 第"&amp;N2747&amp;$W$21,N2747)&amp;$W$23&amp;O2747&amp;"/"&amp;P2747&amp;IF(RIGHT(L2747,1)=$W$24,"/"&amp;Q2747,"")&amp;"、"&amp;S2747&amp;"、"&amp;R2747&amp;IF(LEN(H2747)&gt;0,$W$27&amp;H2747,"")&amp;IF(RIGHT(L2747,1)=$W$24,"",$W$26)</f>
        <v>研修・催事．夏季　1995/8/24-25、中条村、長野県上水内郡/過疎地で過疎を考える−星と山の静けさの中、村のお年寄りと和尚さんを囲んで−</v>
      </c>
      <c r="G2747" s="40" t="s">
        <v>1589</v>
      </c>
      <c r="H2747" s="43" t="s">
        <v>739</v>
      </c>
      <c r="I2747" s="115" t="str">
        <f t="shared" ca="1" si="452"/>
        <v>.</v>
      </c>
      <c r="J2747" s="40" t="s">
        <v>7780</v>
      </c>
      <c r="K2747" s="40" t="s">
        <v>645</v>
      </c>
      <c r="L2747" s="40" t="s">
        <v>7012</v>
      </c>
      <c r="M2747" s="40" t="s">
        <v>1302</v>
      </c>
      <c r="N2747" s="47"/>
      <c r="O2747" s="47">
        <v>1995</v>
      </c>
      <c r="P2747" s="47">
        <v>8</v>
      </c>
      <c r="Q2747" s="40" t="s">
        <v>740</v>
      </c>
      <c r="R2747" s="40" t="s">
        <v>2681</v>
      </c>
      <c r="S2747" s="48" t="s">
        <v>2682</v>
      </c>
      <c r="T2747" s="48"/>
      <c r="U2747" s="31" t="str">
        <f t="shared" ca="1" si="457"/>
        <v>1283</v>
      </c>
      <c r="V2747" s="45" t="str">
        <f t="shared" si="451"/>
        <v>過疎地で過疎を考える−星と山の静けさの中、村のお年寄りと和尚さんを囲んで−研修・催事．夏季　1995/8/24-25、中条村、長野県上水内郡/過疎地で過疎を考える−星と山の静けさの中、村のお年寄りと和尚さんを囲んで−</v>
      </c>
      <c r="W2747" s="51"/>
      <c r="X2747" s="88">
        <v>2737</v>
      </c>
      <c r="Y2747" s="65"/>
      <c r="Z2747" s="46"/>
    </row>
    <row r="2748" spans="1:26" ht="13.5" hidden="1" customHeight="1">
      <c r="A2748" s="29" t="str">
        <f t="shared" ca="1" si="453"/>
        <v>73</v>
      </c>
      <c r="B2748" s="32">
        <f t="shared" ca="1" si="454"/>
        <v>1996</v>
      </c>
      <c r="C2748" s="32">
        <f t="shared" ca="1" si="455"/>
        <v>5</v>
      </c>
      <c r="D2748" s="28">
        <v>1</v>
      </c>
      <c r="E2748" s="32">
        <f t="shared" ca="1" si="456"/>
        <v>1283</v>
      </c>
      <c r="F2748" s="40" t="s">
        <v>7614</v>
      </c>
      <c r="G2748" s="40"/>
      <c r="H2748" s="43"/>
      <c r="I2748" s="115" t="str">
        <f t="shared" ca="1" si="452"/>
        <v>.</v>
      </c>
      <c r="J2748" s="40" t="s">
        <v>7780</v>
      </c>
      <c r="K2748" s="40" t="s">
        <v>645</v>
      </c>
      <c r="L2748" s="40" t="s">
        <v>7615</v>
      </c>
      <c r="M2748" s="40" t="s">
        <v>1011</v>
      </c>
      <c r="N2748" s="47"/>
      <c r="O2748" s="47">
        <v>1995</v>
      </c>
      <c r="P2748" s="47">
        <v>8</v>
      </c>
      <c r="Q2748" s="40" t="s">
        <v>740</v>
      </c>
      <c r="R2748" s="40"/>
      <c r="S2748" s="48" t="s">
        <v>741</v>
      </c>
      <c r="T2748" s="48"/>
      <c r="U2748" s="31" t="str">
        <f t="shared" ca="1" si="457"/>
        <v>1283</v>
      </c>
      <c r="V2748" s="45" t="str">
        <f t="shared" si="451"/>
        <v>過疎地で過疎を考える−星と山の静けさの中、村のお年寄りと和尚さんを囲んで−[日程]</v>
      </c>
      <c r="W2748" s="51"/>
      <c r="X2748" s="88">
        <v>2738</v>
      </c>
      <c r="Y2748" s="65"/>
      <c r="Z2748" s="46"/>
    </row>
    <row r="2749" spans="1:26" ht="13.5" hidden="1" customHeight="1">
      <c r="A2749" s="29" t="str">
        <f t="shared" ca="1" si="453"/>
        <v>73</v>
      </c>
      <c r="B2749" s="32">
        <f t="shared" ca="1" si="454"/>
        <v>1996</v>
      </c>
      <c r="C2749" s="32">
        <f t="shared" ca="1" si="455"/>
        <v>5</v>
      </c>
      <c r="D2749" s="28">
        <v>1</v>
      </c>
      <c r="E2749" s="32">
        <f t="shared" ca="1" si="456"/>
        <v>1283</v>
      </c>
      <c r="F2749" s="40" t="s">
        <v>742</v>
      </c>
      <c r="G2749" s="40" t="s">
        <v>743</v>
      </c>
      <c r="H2749" s="43" t="s">
        <v>739</v>
      </c>
      <c r="I2749" s="115" t="str">
        <f t="shared" ca="1" si="452"/>
        <v>.</v>
      </c>
      <c r="J2749" s="40" t="s">
        <v>7780</v>
      </c>
      <c r="K2749" s="40" t="s">
        <v>645</v>
      </c>
      <c r="L2749" s="40" t="s">
        <v>313</v>
      </c>
      <c r="M2749" s="40" t="s">
        <v>2362</v>
      </c>
      <c r="N2749" s="47"/>
      <c r="O2749" s="47">
        <v>1995</v>
      </c>
      <c r="P2749" s="47">
        <v>8</v>
      </c>
      <c r="Q2749" s="40" t="s">
        <v>740</v>
      </c>
      <c r="R2749" s="40"/>
      <c r="S2749" s="48" t="s">
        <v>741</v>
      </c>
      <c r="T2749" s="48"/>
      <c r="U2749" s="31" t="str">
        <f t="shared" ca="1" si="457"/>
        <v>1283</v>
      </c>
      <c r="V2749" s="45" t="str">
        <f t="shared" si="451"/>
        <v>過疎地で過疎を考える−星と山の静けさの中、村のお年寄りと和尚さんを囲んで−エルゴロジーとは臨界体力学と見つけたり</v>
      </c>
      <c r="W2749" s="51"/>
      <c r="X2749" s="88">
        <v>2739</v>
      </c>
      <c r="Y2749" s="65"/>
      <c r="Z2749" s="46"/>
    </row>
    <row r="2750" spans="1:26" ht="13.5" hidden="1" customHeight="1">
      <c r="A2750" s="29" t="str">
        <f t="shared" ca="1" si="453"/>
        <v>73</v>
      </c>
      <c r="B2750" s="32">
        <f t="shared" ca="1" si="454"/>
        <v>1996</v>
      </c>
      <c r="C2750" s="32">
        <f t="shared" ca="1" si="455"/>
        <v>5</v>
      </c>
      <c r="D2750" s="28">
        <v>2</v>
      </c>
      <c r="E2750" s="32">
        <f t="shared" ca="1" si="456"/>
        <v>1284</v>
      </c>
      <c r="F2750" s="40" t="s">
        <v>744</v>
      </c>
      <c r="G2750" s="40" t="s">
        <v>745</v>
      </c>
      <c r="H2750" s="43" t="s">
        <v>739</v>
      </c>
      <c r="I2750" s="115" t="str">
        <f t="shared" ca="1" si="452"/>
        <v>.</v>
      </c>
      <c r="J2750" s="40" t="s">
        <v>7780</v>
      </c>
      <c r="K2750" s="40" t="s">
        <v>645</v>
      </c>
      <c r="L2750" s="40" t="s">
        <v>313</v>
      </c>
      <c r="M2750" s="40" t="s">
        <v>2362</v>
      </c>
      <c r="N2750" s="47"/>
      <c r="O2750" s="47">
        <v>1995</v>
      </c>
      <c r="P2750" s="47">
        <v>8</v>
      </c>
      <c r="Q2750" s="40" t="s">
        <v>740</v>
      </c>
      <c r="R2750" s="40"/>
      <c r="S2750" s="48" t="s">
        <v>741</v>
      </c>
      <c r="T2750" s="48"/>
      <c r="U2750" s="31" t="str">
        <f t="shared" ca="1" si="457"/>
        <v>1283</v>
      </c>
      <c r="V2750" s="45" t="str">
        <f t="shared" si="451"/>
        <v>過疎地で過疎を考える−星と山の静けさの中、村のお年寄りと和尚さんを囲んで−「過疎地で過疎を与える」夏季研究会に参加して</v>
      </c>
      <c r="W2750" s="51"/>
      <c r="X2750" s="88">
        <v>2740</v>
      </c>
      <c r="Y2750" s="65"/>
      <c r="Z2750" s="46"/>
    </row>
    <row r="2751" spans="1:26" ht="13.5" hidden="1" customHeight="1">
      <c r="A2751" s="29" t="str">
        <f t="shared" ca="1" si="453"/>
        <v>73</v>
      </c>
      <c r="B2751" s="32">
        <f t="shared" ca="1" si="454"/>
        <v>1996</v>
      </c>
      <c r="C2751" s="32">
        <f t="shared" ca="1" si="455"/>
        <v>5</v>
      </c>
      <c r="D2751" s="28">
        <v>2</v>
      </c>
      <c r="E2751" s="32">
        <f t="shared" ca="1" si="456"/>
        <v>1284</v>
      </c>
      <c r="F2751" s="40" t="s">
        <v>746</v>
      </c>
      <c r="G2751" s="40" t="s">
        <v>747</v>
      </c>
      <c r="H2751" s="43" t="s">
        <v>739</v>
      </c>
      <c r="I2751" s="115" t="str">
        <f t="shared" ca="1" si="452"/>
        <v>.</v>
      </c>
      <c r="J2751" s="40" t="s">
        <v>7780</v>
      </c>
      <c r="K2751" s="40" t="s">
        <v>645</v>
      </c>
      <c r="L2751" s="40" t="s">
        <v>313</v>
      </c>
      <c r="M2751" s="40" t="s">
        <v>2362</v>
      </c>
      <c r="N2751" s="47"/>
      <c r="O2751" s="47">
        <v>1995</v>
      </c>
      <c r="P2751" s="47">
        <v>8</v>
      </c>
      <c r="Q2751" s="40" t="s">
        <v>740</v>
      </c>
      <c r="R2751" s="40"/>
      <c r="S2751" s="48" t="s">
        <v>741</v>
      </c>
      <c r="T2751" s="48"/>
      <c r="U2751" s="31" t="str">
        <f t="shared" ca="1" si="457"/>
        <v>1283</v>
      </c>
      <c r="V2751" s="45" t="str">
        <f t="shared" si="451"/>
        <v>過疎地で過疎を考える−星と山の静けさの中、村のお年寄りと和尚さんを囲んで−人類働態学会夏季研究会い参加して</v>
      </c>
      <c r="W2751" s="51"/>
      <c r="X2751" s="88">
        <v>2741</v>
      </c>
      <c r="Y2751" s="65"/>
      <c r="Z2751" s="46"/>
    </row>
    <row r="2752" spans="1:26" ht="13.5" hidden="1" customHeight="1">
      <c r="A2752" s="29" t="str">
        <f t="shared" ca="1" si="453"/>
        <v>73</v>
      </c>
      <c r="B2752" s="32">
        <f t="shared" ca="1" si="454"/>
        <v>1996</v>
      </c>
      <c r="C2752" s="32">
        <f t="shared" ca="1" si="455"/>
        <v>5</v>
      </c>
      <c r="D2752" s="28">
        <v>3</v>
      </c>
      <c r="E2752" s="32">
        <f t="shared" ca="1" si="456"/>
        <v>1285</v>
      </c>
      <c r="F2752" s="40" t="s">
        <v>748</v>
      </c>
      <c r="G2752" s="40" t="s">
        <v>37</v>
      </c>
      <c r="H2752" s="43" t="s">
        <v>739</v>
      </c>
      <c r="I2752" s="115" t="str">
        <f t="shared" ca="1" si="452"/>
        <v>.</v>
      </c>
      <c r="J2752" s="40" t="s">
        <v>7780</v>
      </c>
      <c r="K2752" s="40" t="s">
        <v>645</v>
      </c>
      <c r="L2752" s="40" t="s">
        <v>313</v>
      </c>
      <c r="M2752" s="40" t="s">
        <v>2362</v>
      </c>
      <c r="N2752" s="47"/>
      <c r="O2752" s="47">
        <v>1995</v>
      </c>
      <c r="P2752" s="47">
        <v>8</v>
      </c>
      <c r="Q2752" s="40" t="s">
        <v>740</v>
      </c>
      <c r="R2752" s="40"/>
      <c r="S2752" s="48" t="s">
        <v>741</v>
      </c>
      <c r="T2752" s="48"/>
      <c r="U2752" s="31" t="str">
        <f t="shared" ca="1" si="457"/>
        <v>1283</v>
      </c>
      <c r="V2752" s="45" t="str">
        <f t="shared" si="451"/>
        <v>過疎地で過疎を考える−星と山の静けさの中、村のお年寄りと和尚さんを囲んで−中条村見聞と印象記</v>
      </c>
      <c r="W2752" s="51"/>
      <c r="X2752" s="88">
        <v>2742</v>
      </c>
      <c r="Y2752" s="65"/>
      <c r="Z2752" s="46"/>
    </row>
    <row r="2753" spans="1:26" ht="13.5" hidden="1" customHeight="1">
      <c r="A2753" s="29" t="str">
        <f t="shared" ca="1" si="453"/>
        <v>73</v>
      </c>
      <c r="B2753" s="32">
        <f t="shared" ca="1" si="454"/>
        <v>1996</v>
      </c>
      <c r="C2753" s="32">
        <f t="shared" ca="1" si="455"/>
        <v>5</v>
      </c>
      <c r="D2753" s="28">
        <v>4</v>
      </c>
      <c r="E2753" s="32">
        <f t="shared" ca="1" si="456"/>
        <v>1286</v>
      </c>
      <c r="F2753" s="40" t="s">
        <v>1762</v>
      </c>
      <c r="G2753" s="40" t="s">
        <v>2185</v>
      </c>
      <c r="H2753" s="43" t="s">
        <v>739</v>
      </c>
      <c r="I2753" s="115" t="str">
        <f t="shared" ca="1" si="452"/>
        <v>.</v>
      </c>
      <c r="J2753" s="40" t="s">
        <v>7780</v>
      </c>
      <c r="K2753" s="40" t="s">
        <v>645</v>
      </c>
      <c r="L2753" s="40" t="s">
        <v>313</v>
      </c>
      <c r="M2753" s="40" t="s">
        <v>313</v>
      </c>
      <c r="N2753" s="47"/>
      <c r="O2753" s="47">
        <v>1995</v>
      </c>
      <c r="P2753" s="47">
        <v>8</v>
      </c>
      <c r="Q2753" s="40" t="s">
        <v>740</v>
      </c>
      <c r="R2753" s="40"/>
      <c r="S2753" s="48" t="s">
        <v>741</v>
      </c>
      <c r="T2753" s="48"/>
      <c r="U2753" s="31" t="str">
        <f t="shared" ca="1" si="457"/>
        <v>1283</v>
      </c>
      <c r="V2753" s="45" t="str">
        <f t="shared" si="451"/>
        <v>過疎地で過疎を考える−星と山の静けさの中、村のお年寄りと和尚さんを囲んで−夏季研究会をお世話して</v>
      </c>
      <c r="W2753" s="51"/>
      <c r="X2753" s="88">
        <v>2743</v>
      </c>
      <c r="Y2753" s="65"/>
      <c r="Z2753" s="46"/>
    </row>
    <row r="2754" spans="1:26" ht="13.5" hidden="1" customHeight="1">
      <c r="A2754" s="29" t="str">
        <f t="shared" ca="1" si="453"/>
        <v>73</v>
      </c>
      <c r="B2754" s="32">
        <f t="shared" ca="1" si="454"/>
        <v>1996</v>
      </c>
      <c r="C2754" s="32">
        <f t="shared" ca="1" si="455"/>
        <v>5</v>
      </c>
      <c r="D2754" s="28">
        <v>5</v>
      </c>
      <c r="E2754" s="32">
        <f t="shared" ca="1" si="456"/>
        <v>1287</v>
      </c>
      <c r="F2754" s="40" t="s">
        <v>749</v>
      </c>
      <c r="G2754" s="40" t="s">
        <v>8056</v>
      </c>
      <c r="H2754" s="43"/>
      <c r="I2754" s="115" t="str">
        <f t="shared" ca="1" si="452"/>
        <v>.</v>
      </c>
      <c r="J2754" s="40" t="s">
        <v>1700</v>
      </c>
      <c r="K2754" s="40" t="s">
        <v>1300</v>
      </c>
      <c r="L2754" s="43"/>
      <c r="M2754" s="40"/>
      <c r="N2754" s="47"/>
      <c r="O2754" s="47"/>
      <c r="P2754" s="47"/>
      <c r="Q2754" s="40"/>
      <c r="R2754" s="40"/>
      <c r="S2754" s="48"/>
      <c r="T2754" s="48"/>
      <c r="U2754" s="31" t="str">
        <f t="shared" ca="1" si="457"/>
        <v>1283</v>
      </c>
      <c r="V2754" s="45" t="str">
        <f t="shared" si="451"/>
        <v>お茶の水女子大学生活科学部人間科学</v>
      </c>
      <c r="W2754" s="51"/>
      <c r="X2754" s="88">
        <v>2744</v>
      </c>
      <c r="Y2754" s="65"/>
      <c r="Z2754" s="46"/>
    </row>
    <row r="2755" spans="1:26" ht="13.5" hidden="1" customHeight="1">
      <c r="A2755" s="29" t="str">
        <f t="shared" ca="1" si="453"/>
        <v>73</v>
      </c>
      <c r="B2755" s="32">
        <f t="shared" ca="1" si="454"/>
        <v>1996</v>
      </c>
      <c r="C2755" s="32">
        <f t="shared" ca="1" si="455"/>
        <v>5</v>
      </c>
      <c r="D2755" s="28">
        <v>5</v>
      </c>
      <c r="E2755" s="32">
        <f t="shared" ca="1" si="456"/>
        <v>1287</v>
      </c>
      <c r="F2755" s="28" t="str">
        <f>IF(RIGHT(L2755,1)=$W$24,"",M2755&amp;$W$25)&amp;J2755&amp;$W$22&amp;K2755&amp;IF(AND(LEN(N2755)&gt;0,LEN(N2755)&lt;4)," 第"&amp;N2755&amp;$W$21,N2755)&amp;$W$23&amp;O2755&amp;"/"&amp;P2755&amp;IF(RIGHT(L2755,1)=$W$24,"/"&amp;Q2755,"")&amp;"、"&amp;S2755&amp;"、"&amp;R2755&amp;IF(LEN(H2755)&gt;0,$W$27&amp;H2755,"")&amp;IF(RIGHT(L2755,1)=$W$24,"",$W$26)</f>
        <v>大会．西 第20回　1994/12/3、総合せき損センター、飯塚市</v>
      </c>
      <c r="G2755" s="40" t="s">
        <v>1973</v>
      </c>
      <c r="H2755" s="41" t="s">
        <v>2820</v>
      </c>
      <c r="I2755" s="115" t="str">
        <f t="shared" ca="1" si="452"/>
        <v>.</v>
      </c>
      <c r="J2755" s="40" t="s">
        <v>252</v>
      </c>
      <c r="K2755" s="40" t="s">
        <v>1769</v>
      </c>
      <c r="L2755" s="40" t="s">
        <v>6942</v>
      </c>
      <c r="M2755" s="40" t="s">
        <v>2742</v>
      </c>
      <c r="N2755" s="47">
        <v>20</v>
      </c>
      <c r="O2755" s="47">
        <v>1994</v>
      </c>
      <c r="P2755" s="47">
        <v>12</v>
      </c>
      <c r="Q2755" s="40" t="s">
        <v>1311</v>
      </c>
      <c r="R2755" s="40" t="s">
        <v>568</v>
      </c>
      <c r="S2755" s="48" t="s">
        <v>751</v>
      </c>
      <c r="T2755" s="48"/>
      <c r="U2755" s="31" t="str">
        <f t="shared" ca="1" si="457"/>
        <v>1283</v>
      </c>
      <c r="V2755" s="45" t="str">
        <f t="shared" si="451"/>
        <v>大会．西 第20回　1994/12/3、総合せき損センター、飯塚市</v>
      </c>
      <c r="W2755" s="51"/>
      <c r="X2755" s="88">
        <v>2745</v>
      </c>
      <c r="Y2755" s="65"/>
      <c r="Z2755" s="46"/>
    </row>
    <row r="2756" spans="1:26" ht="13.5" hidden="1" customHeight="1">
      <c r="A2756" s="29" t="str">
        <f t="shared" ca="1" si="453"/>
        <v>73</v>
      </c>
      <c r="B2756" s="32">
        <f t="shared" ca="1" si="454"/>
        <v>1996</v>
      </c>
      <c r="C2756" s="32">
        <f t="shared" ca="1" si="455"/>
        <v>5</v>
      </c>
      <c r="D2756" s="28">
        <v>5</v>
      </c>
      <c r="E2756" s="32">
        <f t="shared" ca="1" si="456"/>
        <v>1287</v>
      </c>
      <c r="F2756" s="28" t="str">
        <f>M2756&amp;"（"&amp;J2756&amp;$W$19&amp;K2756&amp;IF(LEN(N2756)&gt;0," 第"&amp;N2756&amp;$W$21,"")&amp;" "&amp;O2756&amp;"/"&amp;P2756&amp;$W$20&amp;S2756&amp;IF(LEN(H2756)&gt;0,$W$19&amp;H2756,"")&amp;"）"</f>
        <v>抄録（大会/西 第20回 1994/12、総合せき損センター）</v>
      </c>
      <c r="G2756" s="40" t="s">
        <v>750</v>
      </c>
      <c r="H2756" s="43"/>
      <c r="I2756" s="115" t="str">
        <f t="shared" ca="1" si="452"/>
        <v>.</v>
      </c>
      <c r="J2756" s="40" t="s">
        <v>252</v>
      </c>
      <c r="K2756" s="40" t="s">
        <v>1769</v>
      </c>
      <c r="L2756" s="40" t="s">
        <v>6939</v>
      </c>
      <c r="M2756" s="40" t="s">
        <v>1486</v>
      </c>
      <c r="N2756" s="47">
        <v>20</v>
      </c>
      <c r="O2756" s="47">
        <v>1994</v>
      </c>
      <c r="P2756" s="47">
        <v>12</v>
      </c>
      <c r="Q2756" s="40" t="s">
        <v>1311</v>
      </c>
      <c r="R2756" s="40" t="s">
        <v>568</v>
      </c>
      <c r="S2756" s="48" t="s">
        <v>751</v>
      </c>
      <c r="T2756" s="48"/>
      <c r="U2756" s="31" t="str">
        <f t="shared" ca="1" si="457"/>
        <v>1283</v>
      </c>
      <c r="V2756" s="45" t="str">
        <f t="shared" si="451"/>
        <v>抄録（大会/西 第20回 1994/12、総合せき損センター）</v>
      </c>
      <c r="W2756" s="51"/>
      <c r="X2756" s="88">
        <v>2746</v>
      </c>
      <c r="Y2756" s="65"/>
      <c r="Z2756" s="46"/>
    </row>
    <row r="2757" spans="1:26" s="13" customFormat="1" ht="13.5" hidden="1" customHeight="1">
      <c r="A2757" s="18">
        <v>73</v>
      </c>
      <c r="B2757" s="15">
        <v>1996</v>
      </c>
      <c r="C2757" s="15">
        <v>5</v>
      </c>
      <c r="D2757" s="18">
        <v>5</v>
      </c>
      <c r="E2757" s="15">
        <v>1287</v>
      </c>
      <c r="F2757" s="19" t="s">
        <v>5025</v>
      </c>
      <c r="G2757" s="16" t="s">
        <v>5026</v>
      </c>
      <c r="H2757" s="17"/>
      <c r="I2757" s="115" t="str">
        <f t="shared" ca="1" si="452"/>
        <v>.</v>
      </c>
      <c r="J2757" s="16" t="s">
        <v>2856</v>
      </c>
      <c r="K2757" s="16" t="s">
        <v>1769</v>
      </c>
      <c r="L2757" s="16" t="s">
        <v>2857</v>
      </c>
      <c r="M2757" s="16" t="s">
        <v>183</v>
      </c>
      <c r="N2757" s="15">
        <v>20</v>
      </c>
      <c r="O2757" s="15">
        <v>1994</v>
      </c>
      <c r="P2757" s="15">
        <v>12</v>
      </c>
      <c r="Q2757" s="18">
        <v>3</v>
      </c>
      <c r="R2757" s="18" t="s">
        <v>568</v>
      </c>
      <c r="S2757" s="54" t="s">
        <v>751</v>
      </c>
      <c r="T2757" s="54"/>
      <c r="U2757" s="69">
        <v>1283</v>
      </c>
      <c r="V2757" s="45" t="str">
        <f t="shared" si="451"/>
        <v>日本の若者はしゃがめなくなっているのか</v>
      </c>
      <c r="W2757" s="70"/>
      <c r="X2757" s="88">
        <v>2747</v>
      </c>
      <c r="Y2757" s="66"/>
      <c r="Z2757" s="16"/>
    </row>
    <row r="2758" spans="1:26" s="13" customFormat="1" ht="13.5" hidden="1" customHeight="1">
      <c r="A2758" s="18">
        <v>73</v>
      </c>
      <c r="B2758" s="15">
        <v>1996</v>
      </c>
      <c r="C2758" s="15">
        <v>5</v>
      </c>
      <c r="D2758" s="18">
        <v>6</v>
      </c>
      <c r="E2758" s="15">
        <v>1288</v>
      </c>
      <c r="F2758" s="19" t="s">
        <v>5027</v>
      </c>
      <c r="G2758" s="16" t="s">
        <v>5028</v>
      </c>
      <c r="H2758" s="17"/>
      <c r="I2758" s="115" t="str">
        <f t="shared" ca="1" si="452"/>
        <v>.</v>
      </c>
      <c r="J2758" s="16" t="s">
        <v>2856</v>
      </c>
      <c r="K2758" s="16" t="s">
        <v>1769</v>
      </c>
      <c r="L2758" s="16" t="s">
        <v>2857</v>
      </c>
      <c r="M2758" s="16" t="s">
        <v>183</v>
      </c>
      <c r="N2758" s="15">
        <v>20</v>
      </c>
      <c r="O2758" s="15">
        <v>1994</v>
      </c>
      <c r="P2758" s="15">
        <v>12</v>
      </c>
      <c r="Q2758" s="18">
        <v>3</v>
      </c>
      <c r="R2758" s="18" t="s">
        <v>568</v>
      </c>
      <c r="S2758" s="54" t="s">
        <v>751</v>
      </c>
      <c r="T2758" s="54"/>
      <c r="U2758" s="69">
        <v>1283</v>
      </c>
      <c r="V2758" s="45" t="str">
        <f t="shared" ref="V2758:V2820" si="459">$H2758&amp;$F2758</f>
        <v>人の咬合力測定データの波形解析</v>
      </c>
      <c r="W2758" s="70"/>
      <c r="X2758" s="88">
        <v>2748</v>
      </c>
      <c r="Y2758" s="66"/>
      <c r="Z2758" s="16"/>
    </row>
    <row r="2759" spans="1:26" s="13" customFormat="1" ht="13.5" hidden="1" customHeight="1">
      <c r="A2759" s="18">
        <v>73</v>
      </c>
      <c r="B2759" s="15">
        <v>1996</v>
      </c>
      <c r="C2759" s="15">
        <v>5</v>
      </c>
      <c r="D2759" s="18">
        <v>6</v>
      </c>
      <c r="E2759" s="15">
        <v>1288</v>
      </c>
      <c r="F2759" s="19" t="s">
        <v>5029</v>
      </c>
      <c r="G2759" s="16" t="s">
        <v>5030</v>
      </c>
      <c r="H2759" s="17"/>
      <c r="I2759" s="115" t="str">
        <f t="shared" ca="1" si="452"/>
        <v>.</v>
      </c>
      <c r="J2759" s="16" t="s">
        <v>2856</v>
      </c>
      <c r="K2759" s="16" t="s">
        <v>1769</v>
      </c>
      <c r="L2759" s="16" t="s">
        <v>2857</v>
      </c>
      <c r="M2759" s="16" t="s">
        <v>183</v>
      </c>
      <c r="N2759" s="15">
        <v>20</v>
      </c>
      <c r="O2759" s="15">
        <v>1994</v>
      </c>
      <c r="P2759" s="15">
        <v>12</v>
      </c>
      <c r="Q2759" s="18">
        <v>3</v>
      </c>
      <c r="R2759" s="18" t="s">
        <v>568</v>
      </c>
      <c r="S2759" s="54" t="s">
        <v>751</v>
      </c>
      <c r="T2759" s="54"/>
      <c r="U2759" s="69">
        <v>1283</v>
      </c>
      <c r="V2759" s="45" t="str">
        <f t="shared" si="459"/>
        <v>食品摂取傾向と咀嚼能力の発達</v>
      </c>
      <c r="W2759" s="70"/>
      <c r="X2759" s="88">
        <v>2749</v>
      </c>
      <c r="Y2759" s="66"/>
      <c r="Z2759" s="16"/>
    </row>
    <row r="2760" spans="1:26" s="13" customFormat="1" ht="13.5" hidden="1" customHeight="1">
      <c r="A2760" s="18">
        <v>73</v>
      </c>
      <c r="B2760" s="15">
        <v>1996</v>
      </c>
      <c r="C2760" s="15">
        <v>5</v>
      </c>
      <c r="D2760" s="18">
        <v>7</v>
      </c>
      <c r="E2760" s="15">
        <v>1289</v>
      </c>
      <c r="F2760" s="19" t="s">
        <v>5031</v>
      </c>
      <c r="G2760" s="16" t="s">
        <v>4861</v>
      </c>
      <c r="H2760" s="17"/>
      <c r="I2760" s="115" t="str">
        <f t="shared" ca="1" si="452"/>
        <v>.</v>
      </c>
      <c r="J2760" s="16" t="s">
        <v>2856</v>
      </c>
      <c r="K2760" s="16" t="s">
        <v>1769</v>
      </c>
      <c r="L2760" s="16" t="s">
        <v>2857</v>
      </c>
      <c r="M2760" s="16" t="s">
        <v>183</v>
      </c>
      <c r="N2760" s="15">
        <v>20</v>
      </c>
      <c r="O2760" s="15">
        <v>1994</v>
      </c>
      <c r="P2760" s="15">
        <v>12</v>
      </c>
      <c r="Q2760" s="18">
        <v>3</v>
      </c>
      <c r="R2760" s="18" t="s">
        <v>568</v>
      </c>
      <c r="S2760" s="54" t="s">
        <v>751</v>
      </c>
      <c r="T2760" s="54"/>
      <c r="U2760" s="69">
        <v>1283</v>
      </c>
      <c r="V2760" s="45" t="str">
        <f t="shared" si="459"/>
        <v>身長、体重などの発育におけるロジスティック曲線の検討</v>
      </c>
      <c r="W2760" s="70"/>
      <c r="X2760" s="88">
        <v>2750</v>
      </c>
      <c r="Y2760" s="66"/>
      <c r="Z2760" s="16"/>
    </row>
    <row r="2761" spans="1:26" s="13" customFormat="1" ht="13.5" hidden="1" customHeight="1">
      <c r="A2761" s="18">
        <v>73</v>
      </c>
      <c r="B2761" s="15">
        <v>1996</v>
      </c>
      <c r="C2761" s="15">
        <v>5</v>
      </c>
      <c r="D2761" s="18">
        <v>7</v>
      </c>
      <c r="E2761" s="15">
        <v>1289</v>
      </c>
      <c r="F2761" s="19" t="s">
        <v>5032</v>
      </c>
      <c r="G2761" s="16" t="s">
        <v>5033</v>
      </c>
      <c r="H2761" s="17"/>
      <c r="I2761" s="115" t="str">
        <f t="shared" ca="1" si="452"/>
        <v>.</v>
      </c>
      <c r="J2761" s="16" t="s">
        <v>2856</v>
      </c>
      <c r="K2761" s="16" t="s">
        <v>1769</v>
      </c>
      <c r="L2761" s="16" t="s">
        <v>2857</v>
      </c>
      <c r="M2761" s="16" t="s">
        <v>183</v>
      </c>
      <c r="N2761" s="15">
        <v>20</v>
      </c>
      <c r="O2761" s="15">
        <v>1994</v>
      </c>
      <c r="P2761" s="15">
        <v>12</v>
      </c>
      <c r="Q2761" s="18">
        <v>3</v>
      </c>
      <c r="R2761" s="18" t="s">
        <v>568</v>
      </c>
      <c r="S2761" s="54" t="s">
        <v>751</v>
      </c>
      <c r="T2761" s="54"/>
      <c r="U2761" s="69">
        <v>1283</v>
      </c>
      <c r="V2761" s="45" t="str">
        <f t="shared" si="459"/>
        <v>太極拳トレーニング前後における血液中のTG、FFA、HDL、LDL、VLDL、心拍数の変化</v>
      </c>
      <c r="W2761" s="70"/>
      <c r="X2761" s="88">
        <v>2751</v>
      </c>
      <c r="Y2761" s="66"/>
      <c r="Z2761" s="16"/>
    </row>
    <row r="2762" spans="1:26" s="13" customFormat="1" ht="13.5" hidden="1" customHeight="1">
      <c r="A2762" s="18">
        <v>73</v>
      </c>
      <c r="B2762" s="15">
        <v>1996</v>
      </c>
      <c r="C2762" s="15">
        <v>5</v>
      </c>
      <c r="D2762" s="18">
        <v>8</v>
      </c>
      <c r="E2762" s="15">
        <v>1290</v>
      </c>
      <c r="F2762" s="19" t="s">
        <v>5034</v>
      </c>
      <c r="G2762" s="16" t="s">
        <v>5035</v>
      </c>
      <c r="H2762" s="17"/>
      <c r="I2762" s="115" t="str">
        <f t="shared" ca="1" si="452"/>
        <v>.</v>
      </c>
      <c r="J2762" s="16" t="s">
        <v>2856</v>
      </c>
      <c r="K2762" s="16" t="s">
        <v>1769</v>
      </c>
      <c r="L2762" s="16" t="s">
        <v>2857</v>
      </c>
      <c r="M2762" s="16" t="s">
        <v>183</v>
      </c>
      <c r="N2762" s="15">
        <v>20</v>
      </c>
      <c r="O2762" s="15">
        <v>1994</v>
      </c>
      <c r="P2762" s="15">
        <v>12</v>
      </c>
      <c r="Q2762" s="18">
        <v>3</v>
      </c>
      <c r="R2762" s="18" t="s">
        <v>568</v>
      </c>
      <c r="S2762" s="54" t="s">
        <v>751</v>
      </c>
      <c r="T2762" s="54"/>
      <c r="U2762" s="69">
        <v>1283</v>
      </c>
      <c r="V2762" s="45" t="str">
        <f t="shared" si="459"/>
        <v>太極拳練習時における筋電図の測定</v>
      </c>
      <c r="W2762" s="70"/>
      <c r="X2762" s="88">
        <v>2752</v>
      </c>
      <c r="Y2762" s="66"/>
      <c r="Z2762" s="16"/>
    </row>
    <row r="2763" spans="1:26" s="13" customFormat="1" ht="13.5" hidden="1" customHeight="1">
      <c r="A2763" s="18">
        <v>73</v>
      </c>
      <c r="B2763" s="15">
        <v>1996</v>
      </c>
      <c r="C2763" s="15">
        <v>5</v>
      </c>
      <c r="D2763" s="18">
        <v>8</v>
      </c>
      <c r="E2763" s="15">
        <v>1290</v>
      </c>
      <c r="F2763" s="19" t="s">
        <v>5036</v>
      </c>
      <c r="G2763" s="16" t="s">
        <v>5037</v>
      </c>
      <c r="H2763" s="17"/>
      <c r="I2763" s="115" t="str">
        <f t="shared" ca="1" si="452"/>
        <v>.</v>
      </c>
      <c r="J2763" s="16" t="s">
        <v>2856</v>
      </c>
      <c r="K2763" s="16" t="s">
        <v>1769</v>
      </c>
      <c r="L2763" s="16" t="s">
        <v>2857</v>
      </c>
      <c r="M2763" s="16" t="s">
        <v>183</v>
      </c>
      <c r="N2763" s="15">
        <v>20</v>
      </c>
      <c r="O2763" s="15">
        <v>1994</v>
      </c>
      <c r="P2763" s="15">
        <v>12</v>
      </c>
      <c r="Q2763" s="18">
        <v>3</v>
      </c>
      <c r="R2763" s="18" t="s">
        <v>568</v>
      </c>
      <c r="S2763" s="54" t="s">
        <v>751</v>
      </c>
      <c r="T2763" s="54"/>
      <c r="U2763" s="69">
        <v>1283</v>
      </c>
      <c r="V2763" s="45" t="str">
        <f t="shared" si="459"/>
        <v>脊髄損傷者の下肢他動的運動が呼吸循環機能に及ぼす影響</v>
      </c>
      <c r="W2763" s="70"/>
      <c r="X2763" s="88">
        <v>2753</v>
      </c>
      <c r="Y2763" s="66"/>
      <c r="Z2763" s="16"/>
    </row>
    <row r="2764" spans="1:26" s="13" customFormat="1" ht="13.5" hidden="1" customHeight="1">
      <c r="A2764" s="18">
        <v>73</v>
      </c>
      <c r="B2764" s="15">
        <v>1996</v>
      </c>
      <c r="C2764" s="15">
        <v>5</v>
      </c>
      <c r="D2764" s="18">
        <v>9</v>
      </c>
      <c r="E2764" s="15">
        <v>1291</v>
      </c>
      <c r="F2764" s="19" t="s">
        <v>5038</v>
      </c>
      <c r="G2764" s="16" t="s">
        <v>5039</v>
      </c>
      <c r="H2764" s="17"/>
      <c r="I2764" s="115" t="str">
        <f t="shared" ref="I2764:I2827" ca="1" si="460">IF(OR($S$1,IF($N$2,OFFSET($O$2,0,ISERROR(FIND($F$2,OFFSET($G2764,0,$T$2)))+$S$2),0)+IF($N$3,OFFSET($O$3,0,ISERROR(FIND($F$3,OFFSET($G2764,0,$T$3)))+$S$3),0)+IF($N$4,OFFSET($O$4,0,ISERROR(FIND($F$4,OFFSET($G2764,0,$T$4)))+$S$4),0)+IF($N$5,OFFSET($O$5,0,ISERROR(FIND($F$5,OFFSET($G2764,0,$T$5)))+$S$5),0)+IF($N$6,OFFSET($O$6,0,ISERROR(FIND($F$6,OFFSET($G2764,0,$T$6)))+$S$6),0)+IF($N$7,OFFSET($O$7,0,ISERROR(FIND($F$7,OFFSET($G2764,0,$T$7)))+$S$7),0)+IF($N$8,OFFSET($O$8,0,ISERROR(FIND($F$8,OFFSET($G2764,0,$T$8)))+$S$8),0)&gt;$Y$1),$W$28,$W$29)</f>
        <v>.</v>
      </c>
      <c r="J2764" s="16" t="s">
        <v>2856</v>
      </c>
      <c r="K2764" s="16" t="s">
        <v>1769</v>
      </c>
      <c r="L2764" s="16" t="s">
        <v>2857</v>
      </c>
      <c r="M2764" s="16" t="s">
        <v>183</v>
      </c>
      <c r="N2764" s="15">
        <v>20</v>
      </c>
      <c r="O2764" s="15">
        <v>1994</v>
      </c>
      <c r="P2764" s="15">
        <v>12</v>
      </c>
      <c r="Q2764" s="18">
        <v>3</v>
      </c>
      <c r="R2764" s="18" t="s">
        <v>568</v>
      </c>
      <c r="S2764" s="54" t="s">
        <v>751</v>
      </c>
      <c r="T2764" s="54"/>
      <c r="U2764" s="69">
        <v>1283</v>
      </c>
      <c r="V2764" s="45" t="str">
        <f t="shared" si="459"/>
        <v>体脂肪分布パターンからみた脊髄損傷者の特徴について</v>
      </c>
      <c r="W2764" s="70"/>
      <c r="X2764" s="88">
        <v>2754</v>
      </c>
      <c r="Y2764" s="66"/>
      <c r="Z2764" s="16"/>
    </row>
    <row r="2765" spans="1:26" s="13" customFormat="1" ht="13.5" hidden="1" customHeight="1">
      <c r="A2765" s="18">
        <v>73</v>
      </c>
      <c r="B2765" s="15">
        <v>1996</v>
      </c>
      <c r="C2765" s="15">
        <v>5</v>
      </c>
      <c r="D2765" s="18">
        <v>9</v>
      </c>
      <c r="E2765" s="15">
        <v>1291</v>
      </c>
      <c r="F2765" s="19" t="s">
        <v>5040</v>
      </c>
      <c r="G2765" s="16" t="s">
        <v>6985</v>
      </c>
      <c r="H2765" s="22"/>
      <c r="I2765" s="115" t="str">
        <f t="shared" ca="1" si="460"/>
        <v>.</v>
      </c>
      <c r="J2765" s="16" t="s">
        <v>1487</v>
      </c>
      <c r="K2765" s="16" t="s">
        <v>1769</v>
      </c>
      <c r="L2765" s="16" t="s">
        <v>7004</v>
      </c>
      <c r="M2765" s="16" t="s">
        <v>1302</v>
      </c>
      <c r="N2765" s="15">
        <v>20</v>
      </c>
      <c r="O2765" s="15">
        <v>1994</v>
      </c>
      <c r="P2765" s="15">
        <v>12</v>
      </c>
      <c r="Q2765" s="18">
        <v>3</v>
      </c>
      <c r="R2765" s="18" t="s">
        <v>568</v>
      </c>
      <c r="S2765" s="54" t="s">
        <v>751</v>
      </c>
      <c r="T2765" s="54"/>
      <c r="U2765" s="69">
        <v>1283</v>
      </c>
      <c r="V2765" s="45" t="str">
        <f t="shared" si="459"/>
        <v>リハ工学最前線</v>
      </c>
      <c r="W2765" s="70"/>
      <c r="X2765" s="88">
        <v>2755</v>
      </c>
      <c r="Y2765" s="66"/>
      <c r="Z2765" s="16"/>
    </row>
    <row r="2766" spans="1:26" s="13" customFormat="1" ht="13.5" hidden="1" customHeight="1">
      <c r="A2766" s="18">
        <v>73</v>
      </c>
      <c r="B2766" s="15">
        <v>1996</v>
      </c>
      <c r="C2766" s="15">
        <v>5</v>
      </c>
      <c r="D2766" s="18">
        <v>9</v>
      </c>
      <c r="E2766" s="15">
        <v>1291</v>
      </c>
      <c r="F2766" s="19" t="s">
        <v>7080</v>
      </c>
      <c r="G2766" s="16" t="s">
        <v>5041</v>
      </c>
      <c r="H2766" s="17" t="s">
        <v>7083</v>
      </c>
      <c r="I2766" s="115" t="str">
        <f t="shared" ca="1" si="460"/>
        <v>.</v>
      </c>
      <c r="J2766" s="16" t="s">
        <v>1487</v>
      </c>
      <c r="K2766" s="16" t="s">
        <v>1769</v>
      </c>
      <c r="L2766" s="16" t="s">
        <v>7079</v>
      </c>
      <c r="M2766" s="16" t="s">
        <v>1302</v>
      </c>
      <c r="N2766" s="15">
        <v>20</v>
      </c>
      <c r="O2766" s="15">
        <v>1994</v>
      </c>
      <c r="P2766" s="15">
        <v>12</v>
      </c>
      <c r="Q2766" s="18">
        <v>3</v>
      </c>
      <c r="R2766" s="18" t="s">
        <v>568</v>
      </c>
      <c r="S2766" s="54" t="s">
        <v>751</v>
      </c>
      <c r="T2766" s="54"/>
      <c r="U2766" s="69">
        <v>1283</v>
      </c>
      <c r="V2766" s="45" t="str">
        <f t="shared" si="459"/>
        <v>特別講演リハ工学最前線：脊髄損傷者の生活</v>
      </c>
      <c r="W2766" s="70"/>
      <c r="X2766" s="88">
        <v>2756</v>
      </c>
      <c r="Y2766" s="66"/>
      <c r="Z2766" s="16"/>
    </row>
    <row r="2767" spans="1:26" s="13" customFormat="1" ht="13.5" hidden="1" customHeight="1">
      <c r="A2767" s="18">
        <v>73</v>
      </c>
      <c r="B2767" s="15">
        <v>1996</v>
      </c>
      <c r="C2767" s="15">
        <v>5</v>
      </c>
      <c r="D2767" s="18">
        <v>9</v>
      </c>
      <c r="E2767" s="15">
        <v>1291</v>
      </c>
      <c r="F2767" s="19" t="s">
        <v>7081</v>
      </c>
      <c r="G2767" s="16" t="s">
        <v>5042</v>
      </c>
      <c r="H2767" s="17" t="s">
        <v>7083</v>
      </c>
      <c r="I2767" s="115" t="str">
        <f t="shared" ca="1" si="460"/>
        <v>.</v>
      </c>
      <c r="J2767" s="16" t="s">
        <v>1487</v>
      </c>
      <c r="K2767" s="16" t="s">
        <v>1769</v>
      </c>
      <c r="L2767" s="16" t="s">
        <v>7079</v>
      </c>
      <c r="M2767" s="16" t="s">
        <v>1302</v>
      </c>
      <c r="N2767" s="15">
        <v>20</v>
      </c>
      <c r="O2767" s="15">
        <v>1994</v>
      </c>
      <c r="P2767" s="15">
        <v>12</v>
      </c>
      <c r="Q2767" s="18">
        <v>3</v>
      </c>
      <c r="R2767" s="18" t="s">
        <v>568</v>
      </c>
      <c r="S2767" s="54" t="s">
        <v>751</v>
      </c>
      <c r="T2767" s="54"/>
      <c r="U2767" s="69">
        <v>1283</v>
      </c>
      <c r="V2767" s="45" t="str">
        <f t="shared" si="459"/>
        <v>特別講演リハ工学最前線：高位頚髄損傷者の生活</v>
      </c>
      <c r="W2767" s="70"/>
      <c r="X2767" s="88">
        <v>2757</v>
      </c>
      <c r="Y2767" s="66"/>
      <c r="Z2767" s="16"/>
    </row>
    <row r="2768" spans="1:26" ht="13.5" hidden="1" customHeight="1">
      <c r="A2768" s="29">
        <f ca="1">IF(LEN($J2768)&gt;0,IF($J2768="●",K2768,OFFSET(A2768,IF(LEN(OFFSET(A2768,-1,0))&gt;=1,-1,-2),0)),"")</f>
        <v>73</v>
      </c>
      <c r="B2768" s="32">
        <f ca="1">IF(LEN($J2768)&gt;0,IF($J2768="●",N2768,OFFSET(B2768,IF(LEN(OFFSET(B2768,-1,0))&gt;=1,-1,-2),0)),"")</f>
        <v>1996</v>
      </c>
      <c r="C2768" s="32">
        <f ca="1">IF(LEN($J2768)&gt;0,IF($J2768="●",O2768,OFFSET(C2768,IF(LEN(OFFSET(C2768,-1,0))&gt;=1,-1,-2),0)),"")</f>
        <v>5</v>
      </c>
      <c r="D2768" s="28">
        <v>9</v>
      </c>
      <c r="E2768" s="32">
        <f ca="1">IF(LEN($J2768)&gt;0,IF($J2768="●",U2768,IF(LEN(D2768)&gt;0,U2768+D2768-1,"")),"")</f>
        <v>1291</v>
      </c>
      <c r="F2768" s="28" t="str">
        <f>IF(RIGHT(L2768,1)=$W$24,"",M2768&amp;$W$25)&amp;J2768&amp;$W$22&amp;K2768&amp;IF(AND(LEN(N2768)&gt;0,LEN(N2768)&lt;4)," 第"&amp;N2768&amp;$W$21,N2768)&amp;$W$23&amp;O2768&amp;"/"&amp;P2768&amp;IF(RIGHT(L2768,1)=$W$24,"/"&amp;Q2768,"")&amp;"、"&amp;S2768&amp;"、"&amp;R2768&amp;IF(LEN(H2768)&gt;0,$W$27&amp;H2768,"")&amp;IF(RIGHT(L2768,1)=$W$24,"",$W$26)</f>
        <v>大会．東 第23回　1994/12/17、筑波大、東京都</v>
      </c>
      <c r="G2768" s="40" t="s">
        <v>1973</v>
      </c>
      <c r="H2768" s="41" t="s">
        <v>2820</v>
      </c>
      <c r="I2768" s="115" t="str">
        <f t="shared" ca="1" si="460"/>
        <v>.</v>
      </c>
      <c r="J2768" s="40" t="s">
        <v>252</v>
      </c>
      <c r="K2768" s="40" t="s">
        <v>1185</v>
      </c>
      <c r="L2768" s="40" t="s">
        <v>6942</v>
      </c>
      <c r="M2768" s="40" t="s">
        <v>2742</v>
      </c>
      <c r="N2768" s="47">
        <v>23</v>
      </c>
      <c r="O2768" s="47">
        <v>1994</v>
      </c>
      <c r="P2768" s="47">
        <v>12</v>
      </c>
      <c r="Q2768" s="40" t="s">
        <v>1275</v>
      </c>
      <c r="R2768" s="40" t="s">
        <v>2317</v>
      </c>
      <c r="S2768" s="48" t="s">
        <v>2484</v>
      </c>
      <c r="T2768" s="48"/>
      <c r="U2768" s="31">
        <f ca="1">IF(LEN($J2768)&gt;0,IF($J2768="●",Q2768,OFFSET(U2768,IF(LEN(OFFSET(U2768,-1,0))&gt;=1,-1,-2),0)),"")</f>
        <v>1283</v>
      </c>
      <c r="V2768" s="45" t="str">
        <f t="shared" si="459"/>
        <v>大会．東 第23回　1994/12/17、筑波大、東京都</v>
      </c>
      <c r="W2768" s="51"/>
      <c r="X2768" s="88">
        <v>2758</v>
      </c>
      <c r="Y2768" s="65"/>
      <c r="Z2768" s="46"/>
    </row>
    <row r="2769" spans="1:26" ht="13.5" hidden="1" customHeight="1">
      <c r="A2769" s="29">
        <f ca="1">IF(LEN($J2769)&gt;0,IF($J2769="●",K2769,OFFSET(A2769,IF(LEN(OFFSET(A2769,-1,0))&gt;=1,-1,-2),0)),"")</f>
        <v>73</v>
      </c>
      <c r="B2769" s="32">
        <f ca="1">IF(LEN($J2769)&gt;0,IF($J2769="●",N2769,OFFSET(B2769,IF(LEN(OFFSET(B2769,-1,0))&gt;=1,-1,-2),0)),"")</f>
        <v>1996</v>
      </c>
      <c r="C2769" s="32">
        <f ca="1">IF(LEN($J2769)&gt;0,IF($J2769="●",O2769,OFFSET(C2769,IF(LEN(OFFSET(C2769,-1,0))&gt;=1,-1,-2),0)),"")</f>
        <v>5</v>
      </c>
      <c r="D2769" s="28">
        <v>9</v>
      </c>
      <c r="E2769" s="32">
        <f ca="1">IF(LEN($J2769)&gt;0,IF($J2769="●",U2769,IF(LEN(D2769)&gt;0,U2769+D2769-1,"")),"")</f>
        <v>1291</v>
      </c>
      <c r="F2769" s="28" t="str">
        <f>M2769&amp;"（"&amp;J2769&amp;$W$19&amp;K2769&amp;IF(LEN(N2769)&gt;0," 第"&amp;N2769&amp;$W$21,"")&amp;" "&amp;O2769&amp;"/"&amp;P2769&amp;$W$20&amp;S2769&amp;IF(LEN(H2769)&gt;0,$W$19&amp;H2769,"")&amp;"）"</f>
        <v>抄録（大会/東 第23回 1994/12、筑波大）</v>
      </c>
      <c r="G2769" s="40" t="s">
        <v>752</v>
      </c>
      <c r="H2769" s="43"/>
      <c r="I2769" s="115" t="str">
        <f t="shared" ca="1" si="460"/>
        <v>.</v>
      </c>
      <c r="J2769" s="40" t="s">
        <v>252</v>
      </c>
      <c r="K2769" s="40" t="s">
        <v>1185</v>
      </c>
      <c r="L2769" s="40" t="s">
        <v>6939</v>
      </c>
      <c r="M2769" s="40" t="s">
        <v>1486</v>
      </c>
      <c r="N2769" s="47">
        <v>23</v>
      </c>
      <c r="O2769" s="47">
        <v>1994</v>
      </c>
      <c r="P2769" s="47">
        <v>12</v>
      </c>
      <c r="Q2769" s="40" t="s">
        <v>1275</v>
      </c>
      <c r="R2769" s="40" t="s">
        <v>2317</v>
      </c>
      <c r="S2769" s="48" t="s">
        <v>2484</v>
      </c>
      <c r="T2769" s="48"/>
      <c r="U2769" s="31">
        <f ca="1">IF(LEN($J2769)&gt;0,IF($J2769="●",Q2769,OFFSET(U2769,IF(LEN(OFFSET(U2769,-1,0))&gt;=1,-1,-2),0)),"")</f>
        <v>1283</v>
      </c>
      <c r="V2769" s="45" t="str">
        <f t="shared" si="459"/>
        <v>抄録（大会/東 第23回 1994/12、筑波大）</v>
      </c>
      <c r="W2769" s="51"/>
      <c r="X2769" s="88">
        <v>2759</v>
      </c>
      <c r="Y2769" s="65"/>
      <c r="Z2769" s="46"/>
    </row>
    <row r="2770" spans="1:26" s="13" customFormat="1" ht="13.5" hidden="1" customHeight="1">
      <c r="A2770" s="18">
        <v>73</v>
      </c>
      <c r="B2770" s="15">
        <v>1996</v>
      </c>
      <c r="C2770" s="15">
        <v>5</v>
      </c>
      <c r="D2770" s="18">
        <v>9</v>
      </c>
      <c r="E2770" s="15">
        <v>1291</v>
      </c>
      <c r="F2770" s="19" t="s">
        <v>5007</v>
      </c>
      <c r="G2770" s="16" t="s">
        <v>5008</v>
      </c>
      <c r="H2770" s="17"/>
      <c r="I2770" s="115" t="str">
        <f t="shared" ca="1" si="460"/>
        <v>.</v>
      </c>
      <c r="J2770" s="16" t="s">
        <v>2856</v>
      </c>
      <c r="K2770" s="16" t="s">
        <v>1185</v>
      </c>
      <c r="L2770" s="16" t="s">
        <v>2857</v>
      </c>
      <c r="M2770" s="16" t="s">
        <v>183</v>
      </c>
      <c r="N2770" s="15">
        <v>23</v>
      </c>
      <c r="O2770" s="15">
        <v>1994</v>
      </c>
      <c r="P2770" s="15">
        <v>12</v>
      </c>
      <c r="Q2770" s="18">
        <v>17</v>
      </c>
      <c r="R2770" s="18" t="s">
        <v>804</v>
      </c>
      <c r="S2770" s="54" t="s">
        <v>2484</v>
      </c>
      <c r="T2770" s="54"/>
      <c r="U2770" s="69">
        <v>1283</v>
      </c>
      <c r="V2770" s="45" t="str">
        <f t="shared" si="459"/>
        <v>ヒト幼児期の足部形態形成に影響を及ぼす要因は何か？</v>
      </c>
      <c r="W2770" s="70"/>
      <c r="X2770" s="88">
        <v>2760</v>
      </c>
      <c r="Y2770" s="66"/>
      <c r="Z2770" s="16"/>
    </row>
    <row r="2771" spans="1:26" s="13" customFormat="1" ht="13.5" hidden="1" customHeight="1">
      <c r="A2771" s="18">
        <v>73</v>
      </c>
      <c r="B2771" s="15">
        <v>1996</v>
      </c>
      <c r="C2771" s="15">
        <v>5</v>
      </c>
      <c r="D2771" s="18">
        <v>10</v>
      </c>
      <c r="E2771" s="15">
        <v>1292</v>
      </c>
      <c r="F2771" s="19" t="s">
        <v>5009</v>
      </c>
      <c r="G2771" s="16" t="s">
        <v>1223</v>
      </c>
      <c r="H2771" s="17"/>
      <c r="I2771" s="115" t="str">
        <f t="shared" ca="1" si="460"/>
        <v>.</v>
      </c>
      <c r="J2771" s="16" t="s">
        <v>2856</v>
      </c>
      <c r="K2771" s="16" t="s">
        <v>1185</v>
      </c>
      <c r="L2771" s="16" t="s">
        <v>2857</v>
      </c>
      <c r="M2771" s="16" t="s">
        <v>183</v>
      </c>
      <c r="N2771" s="15">
        <v>23</v>
      </c>
      <c r="O2771" s="15">
        <v>1994</v>
      </c>
      <c r="P2771" s="15">
        <v>12</v>
      </c>
      <c r="Q2771" s="18">
        <v>17</v>
      </c>
      <c r="R2771" s="18" t="s">
        <v>804</v>
      </c>
      <c r="S2771" s="54" t="s">
        <v>2484</v>
      </c>
      <c r="T2771" s="54"/>
      <c r="U2771" s="69">
        <v>1283</v>
      </c>
      <c r="V2771" s="45" t="str">
        <f t="shared" si="459"/>
        <v>幼児の上手投げにおける同側肢の踏み出し動作に関する研究－上下肢の運動順序について－</v>
      </c>
      <c r="W2771" s="70"/>
      <c r="X2771" s="88">
        <v>2761</v>
      </c>
      <c r="Y2771" s="66"/>
      <c r="Z2771" s="16"/>
    </row>
    <row r="2772" spans="1:26" s="13" customFormat="1" ht="13.5" hidden="1" customHeight="1">
      <c r="A2772" s="18">
        <v>73</v>
      </c>
      <c r="B2772" s="15">
        <v>1996</v>
      </c>
      <c r="C2772" s="15">
        <v>5</v>
      </c>
      <c r="D2772" s="18">
        <v>10</v>
      </c>
      <c r="E2772" s="15">
        <v>1292</v>
      </c>
      <c r="F2772" s="19" t="s">
        <v>5010</v>
      </c>
      <c r="G2772" s="16" t="s">
        <v>5011</v>
      </c>
      <c r="H2772" s="17"/>
      <c r="I2772" s="115" t="str">
        <f t="shared" ca="1" si="460"/>
        <v>.</v>
      </c>
      <c r="J2772" s="16" t="s">
        <v>2856</v>
      </c>
      <c r="K2772" s="16" t="s">
        <v>1185</v>
      </c>
      <c r="L2772" s="16" t="s">
        <v>2857</v>
      </c>
      <c r="M2772" s="16" t="s">
        <v>183</v>
      </c>
      <c r="N2772" s="15">
        <v>23</v>
      </c>
      <c r="O2772" s="15">
        <v>1994</v>
      </c>
      <c r="P2772" s="15">
        <v>12</v>
      </c>
      <c r="Q2772" s="18">
        <v>17</v>
      </c>
      <c r="R2772" s="18" t="s">
        <v>804</v>
      </c>
      <c r="S2772" s="54" t="s">
        <v>2484</v>
      </c>
      <c r="T2772" s="54"/>
      <c r="U2772" s="69">
        <v>1283</v>
      </c>
      <c r="V2772" s="45" t="str">
        <f t="shared" si="459"/>
        <v>運動と咽頭閉鎖</v>
      </c>
      <c r="W2772" s="70"/>
      <c r="X2772" s="88">
        <v>2762</v>
      </c>
      <c r="Y2772" s="66"/>
      <c r="Z2772" s="16"/>
    </row>
    <row r="2773" spans="1:26" s="13" customFormat="1" ht="13.5" hidden="1" customHeight="1">
      <c r="A2773" s="18">
        <v>73</v>
      </c>
      <c r="B2773" s="15">
        <v>1996</v>
      </c>
      <c r="C2773" s="15">
        <v>5</v>
      </c>
      <c r="D2773" s="18">
        <v>11</v>
      </c>
      <c r="E2773" s="15">
        <v>1293</v>
      </c>
      <c r="F2773" s="19" t="s">
        <v>5012</v>
      </c>
      <c r="G2773" s="16" t="s">
        <v>5013</v>
      </c>
      <c r="H2773" s="17"/>
      <c r="I2773" s="115" t="str">
        <f t="shared" ca="1" si="460"/>
        <v>.</v>
      </c>
      <c r="J2773" s="16" t="s">
        <v>2856</v>
      </c>
      <c r="K2773" s="16" t="s">
        <v>1185</v>
      </c>
      <c r="L2773" s="16" t="s">
        <v>2857</v>
      </c>
      <c r="M2773" s="16" t="s">
        <v>183</v>
      </c>
      <c r="N2773" s="15">
        <v>23</v>
      </c>
      <c r="O2773" s="15">
        <v>1994</v>
      </c>
      <c r="P2773" s="15">
        <v>12</v>
      </c>
      <c r="Q2773" s="18">
        <v>17</v>
      </c>
      <c r="R2773" s="18" t="s">
        <v>804</v>
      </c>
      <c r="S2773" s="54" t="s">
        <v>2484</v>
      </c>
      <c r="T2773" s="54"/>
      <c r="U2773" s="69">
        <v>1283</v>
      </c>
      <c r="V2773" s="45" t="str">
        <f t="shared" si="459"/>
        <v>浴用いすと浴室の使いやすさについて</v>
      </c>
      <c r="W2773" s="70"/>
      <c r="X2773" s="88">
        <v>2763</v>
      </c>
      <c r="Y2773" s="66"/>
      <c r="Z2773" s="16"/>
    </row>
    <row r="2774" spans="1:26" s="13" customFormat="1" ht="13.5" hidden="1" customHeight="1">
      <c r="A2774" s="18">
        <v>73</v>
      </c>
      <c r="B2774" s="15">
        <v>1996</v>
      </c>
      <c r="C2774" s="15">
        <v>5</v>
      </c>
      <c r="D2774" s="18">
        <v>11</v>
      </c>
      <c r="E2774" s="15">
        <v>1293</v>
      </c>
      <c r="F2774" s="19" t="s">
        <v>5014</v>
      </c>
      <c r="G2774" s="16" t="s">
        <v>5015</v>
      </c>
      <c r="H2774" s="17"/>
      <c r="I2774" s="115" t="str">
        <f t="shared" ca="1" si="460"/>
        <v>.</v>
      </c>
      <c r="J2774" s="16" t="s">
        <v>2856</v>
      </c>
      <c r="K2774" s="16" t="s">
        <v>1185</v>
      </c>
      <c r="L2774" s="16" t="s">
        <v>2857</v>
      </c>
      <c r="M2774" s="16" t="s">
        <v>183</v>
      </c>
      <c r="N2774" s="15">
        <v>23</v>
      </c>
      <c r="O2774" s="15">
        <v>1994</v>
      </c>
      <c r="P2774" s="15">
        <v>12</v>
      </c>
      <c r="Q2774" s="18">
        <v>17</v>
      </c>
      <c r="R2774" s="18" t="s">
        <v>804</v>
      </c>
      <c r="S2774" s="54" t="s">
        <v>2484</v>
      </c>
      <c r="T2774" s="54"/>
      <c r="U2774" s="69">
        <v>1283</v>
      </c>
      <c r="V2774" s="45" t="str">
        <f t="shared" si="459"/>
        <v>家事作業行動に関する考察</v>
      </c>
      <c r="W2774" s="70"/>
      <c r="X2774" s="88">
        <v>2764</v>
      </c>
      <c r="Y2774" s="66"/>
      <c r="Z2774" s="16"/>
    </row>
    <row r="2775" spans="1:26" s="13" customFormat="1" ht="13.5" hidden="1" customHeight="1">
      <c r="A2775" s="18">
        <v>73</v>
      </c>
      <c r="B2775" s="15">
        <v>1996</v>
      </c>
      <c r="C2775" s="15">
        <v>5</v>
      </c>
      <c r="D2775" s="18">
        <v>11</v>
      </c>
      <c r="E2775" s="15">
        <v>1293</v>
      </c>
      <c r="F2775" s="19" t="s">
        <v>5016</v>
      </c>
      <c r="G2775" s="16" t="s">
        <v>5017</v>
      </c>
      <c r="H2775" s="17"/>
      <c r="I2775" s="115" t="str">
        <f t="shared" ca="1" si="460"/>
        <v>.</v>
      </c>
      <c r="J2775" s="16" t="s">
        <v>2856</v>
      </c>
      <c r="K2775" s="16" t="s">
        <v>1185</v>
      </c>
      <c r="L2775" s="16" t="s">
        <v>2857</v>
      </c>
      <c r="M2775" s="16" t="s">
        <v>183</v>
      </c>
      <c r="N2775" s="15">
        <v>23</v>
      </c>
      <c r="O2775" s="15">
        <v>1994</v>
      </c>
      <c r="P2775" s="15">
        <v>12</v>
      </c>
      <c r="Q2775" s="18">
        <v>17</v>
      </c>
      <c r="R2775" s="18" t="s">
        <v>804</v>
      </c>
      <c r="S2775" s="54" t="s">
        <v>2484</v>
      </c>
      <c r="T2775" s="54"/>
      <c r="U2775" s="69">
        <v>1283</v>
      </c>
      <c r="V2775" s="45" t="str">
        <f t="shared" si="459"/>
        <v>青年期の精神的欲求充足度の測定</v>
      </c>
      <c r="W2775" s="70"/>
      <c r="X2775" s="88">
        <v>2765</v>
      </c>
      <c r="Y2775" s="66"/>
      <c r="Z2775" s="16"/>
    </row>
    <row r="2776" spans="1:26" s="13" customFormat="1" ht="13.5" hidden="1" customHeight="1">
      <c r="A2776" s="18">
        <v>73</v>
      </c>
      <c r="B2776" s="15">
        <v>1996</v>
      </c>
      <c r="C2776" s="15">
        <v>5</v>
      </c>
      <c r="D2776" s="18">
        <v>12</v>
      </c>
      <c r="E2776" s="15">
        <v>1294</v>
      </c>
      <c r="F2776" s="19" t="s">
        <v>5018</v>
      </c>
      <c r="G2776" s="16" t="s">
        <v>5019</v>
      </c>
      <c r="H2776" s="17"/>
      <c r="I2776" s="115" t="str">
        <f t="shared" ca="1" si="460"/>
        <v>.</v>
      </c>
      <c r="J2776" s="16" t="s">
        <v>2856</v>
      </c>
      <c r="K2776" s="16" t="s">
        <v>1185</v>
      </c>
      <c r="L2776" s="16" t="s">
        <v>2857</v>
      </c>
      <c r="M2776" s="16" t="s">
        <v>183</v>
      </c>
      <c r="N2776" s="15">
        <v>23</v>
      </c>
      <c r="O2776" s="15">
        <v>1994</v>
      </c>
      <c r="P2776" s="15">
        <v>12</v>
      </c>
      <c r="Q2776" s="18">
        <v>17</v>
      </c>
      <c r="R2776" s="18" t="s">
        <v>804</v>
      </c>
      <c r="S2776" s="54" t="s">
        <v>2484</v>
      </c>
      <c r="T2776" s="54"/>
      <c r="U2776" s="69">
        <v>1283</v>
      </c>
      <c r="V2776" s="45" t="str">
        <f t="shared" si="459"/>
        <v>ATM画像操作における初心者（高齢者）の知覚、認知について</v>
      </c>
      <c r="W2776" s="70"/>
      <c r="X2776" s="88">
        <v>2766</v>
      </c>
      <c r="Y2776" s="66"/>
      <c r="Z2776" s="16"/>
    </row>
    <row r="2777" spans="1:26" s="13" customFormat="1" ht="13.5" hidden="1" customHeight="1">
      <c r="A2777" s="18">
        <v>73</v>
      </c>
      <c r="B2777" s="15">
        <v>1996</v>
      </c>
      <c r="C2777" s="15">
        <v>5</v>
      </c>
      <c r="D2777" s="18">
        <v>12</v>
      </c>
      <c r="E2777" s="15">
        <v>1294</v>
      </c>
      <c r="F2777" s="19" t="s">
        <v>5021</v>
      </c>
      <c r="G2777" s="16" t="s">
        <v>5022</v>
      </c>
      <c r="H2777" s="17"/>
      <c r="I2777" s="115" t="str">
        <f t="shared" ca="1" si="460"/>
        <v>.</v>
      </c>
      <c r="J2777" s="16" t="s">
        <v>2856</v>
      </c>
      <c r="K2777" s="16" t="s">
        <v>1185</v>
      </c>
      <c r="L2777" s="16" t="s">
        <v>2857</v>
      </c>
      <c r="M2777" s="16" t="s">
        <v>183</v>
      </c>
      <c r="N2777" s="15">
        <v>23</v>
      </c>
      <c r="O2777" s="15">
        <v>1994</v>
      </c>
      <c r="P2777" s="15">
        <v>12</v>
      </c>
      <c r="Q2777" s="18">
        <v>17</v>
      </c>
      <c r="R2777" s="18" t="s">
        <v>804</v>
      </c>
      <c r="S2777" s="54" t="s">
        <v>2484</v>
      </c>
      <c r="T2777" s="54"/>
      <c r="U2777" s="69">
        <v>1283</v>
      </c>
      <c r="V2777" s="45" t="str">
        <f t="shared" si="459"/>
        <v>上肢最大無酸素パワーの測定法について</v>
      </c>
      <c r="W2777" s="70"/>
      <c r="X2777" s="88">
        <v>2767</v>
      </c>
      <c r="Y2777" s="66"/>
      <c r="Z2777" s="16"/>
    </row>
    <row r="2778" spans="1:26" s="13" customFormat="1" ht="13.5" hidden="1" customHeight="1">
      <c r="A2778" s="18">
        <v>73</v>
      </c>
      <c r="B2778" s="15">
        <v>1996</v>
      </c>
      <c r="C2778" s="15">
        <v>5</v>
      </c>
      <c r="D2778" s="18">
        <v>13</v>
      </c>
      <c r="E2778" s="15">
        <v>1295</v>
      </c>
      <c r="F2778" s="19" t="s">
        <v>5023</v>
      </c>
      <c r="G2778" s="16" t="s">
        <v>5024</v>
      </c>
      <c r="H2778" s="17"/>
      <c r="I2778" s="115" t="str">
        <f t="shared" ca="1" si="460"/>
        <v>.</v>
      </c>
      <c r="J2778" s="16" t="s">
        <v>2856</v>
      </c>
      <c r="K2778" s="16" t="s">
        <v>1185</v>
      </c>
      <c r="L2778" s="16" t="s">
        <v>2857</v>
      </c>
      <c r="M2778" s="16" t="s">
        <v>183</v>
      </c>
      <c r="N2778" s="15">
        <v>23</v>
      </c>
      <c r="O2778" s="15">
        <v>1994</v>
      </c>
      <c r="P2778" s="15">
        <v>12</v>
      </c>
      <c r="Q2778" s="18">
        <v>17</v>
      </c>
      <c r="R2778" s="18" t="s">
        <v>804</v>
      </c>
      <c r="S2778" s="54" t="s">
        <v>2484</v>
      </c>
      <c r="T2778" s="54"/>
      <c r="U2778" s="69">
        <v>1283</v>
      </c>
      <c r="V2778" s="45" t="str">
        <f t="shared" si="459"/>
        <v>形と肌理と大きさに関する全盲児のハプティック知覚</v>
      </c>
      <c r="W2778" s="70"/>
      <c r="X2778" s="88">
        <v>2768</v>
      </c>
      <c r="Y2778" s="66"/>
      <c r="Z2778" s="16"/>
    </row>
    <row r="2779" spans="1:26" ht="13.5" hidden="1" customHeight="1">
      <c r="A2779" s="29">
        <f t="shared" ref="A2779:A2794" ca="1" si="461">IF(LEN($J2779)&gt;0,IF($J2779="●",K2779,OFFSET(A2779,IF(LEN(OFFSET(A2779,-1,0))&gt;=1,-1,-2),0)),"")</f>
        <v>73</v>
      </c>
      <c r="B2779" s="32">
        <f t="shared" ref="B2779:B2794" ca="1" si="462">IF(LEN($J2779)&gt;0,IF($J2779="●",N2779,OFFSET(B2779,IF(LEN(OFFSET(B2779,-1,0))&gt;=1,-1,-2),0)),"")</f>
        <v>1996</v>
      </c>
      <c r="C2779" s="32">
        <f t="shared" ref="C2779:C2794" ca="1" si="463">IF(LEN($J2779)&gt;0,IF($J2779="●",O2779,OFFSET(C2779,IF(LEN(OFFSET(C2779,-1,0))&gt;=1,-1,-2),0)),"")</f>
        <v>5</v>
      </c>
      <c r="D2779" s="28">
        <v>13</v>
      </c>
      <c r="E2779" s="32">
        <f t="shared" ref="E2779:E2794" ca="1" si="464">IF(LEN($J2779)&gt;0,IF($J2779="●",U2779,IF(LEN(D2779)&gt;0,U2779+D2779-1,"")),"")</f>
        <v>1295</v>
      </c>
      <c r="F2779" s="28" t="str">
        <f t="shared" ref="F2779:F2787" si="465">H2779&amp;IF(LEN(O2779)&gt;0,$W$18&amp;IF(LEN(O2779)&gt;3,O2779&amp;"年度","第"&amp;O2779&amp;IF(LEN(P2779)&gt;0,"期","回"))&amp;IF(LEN(P2779)&gt;0,"第"&amp;P2779&amp;"回",""),"")</f>
        <v>幹事会：第13期第1回</v>
      </c>
      <c r="G2779" s="40"/>
      <c r="H2779" s="40" t="s">
        <v>7101</v>
      </c>
      <c r="I2779" s="115" t="str">
        <f t="shared" ca="1" si="460"/>
        <v>.</v>
      </c>
      <c r="J2779" s="40" t="s">
        <v>7111</v>
      </c>
      <c r="K2779" s="40" t="s">
        <v>1050</v>
      </c>
      <c r="L2779" s="40" t="s">
        <v>7103</v>
      </c>
      <c r="M2779" s="40"/>
      <c r="N2779" s="47"/>
      <c r="O2779" s="47">
        <v>13</v>
      </c>
      <c r="P2779" s="47">
        <v>1</v>
      </c>
      <c r="Q2779" s="40"/>
      <c r="R2779" s="40"/>
      <c r="S2779" s="48"/>
      <c r="T2779" s="48"/>
      <c r="U2779" s="31">
        <f t="shared" ref="U2779:U2794" ca="1" si="466">IF(LEN($J2779)&gt;0,IF($J2779="●",Q2779,OFFSET(U2779,IF(LEN(OFFSET(U2779,-1,0))&gt;=1,-1,-2),0)),"")</f>
        <v>1283</v>
      </c>
      <c r="V2779" s="45" t="str">
        <f t="shared" si="459"/>
        <v>幹事会幹事会：第13期第1回</v>
      </c>
      <c r="W2779" s="51"/>
      <c r="X2779" s="88">
        <v>2769</v>
      </c>
      <c r="Y2779" s="65"/>
      <c r="Z2779" s="46"/>
    </row>
    <row r="2780" spans="1:26" ht="13.5" hidden="1" customHeight="1">
      <c r="A2780" s="29">
        <f t="shared" ca="1" si="461"/>
        <v>73</v>
      </c>
      <c r="B2780" s="32">
        <f t="shared" ca="1" si="462"/>
        <v>1996</v>
      </c>
      <c r="C2780" s="32">
        <f t="shared" ca="1" si="463"/>
        <v>5</v>
      </c>
      <c r="D2780" s="28">
        <v>14</v>
      </c>
      <c r="E2780" s="32">
        <f t="shared" ca="1" si="464"/>
        <v>1296</v>
      </c>
      <c r="F2780" s="28" t="str">
        <f t="shared" si="465"/>
        <v>幹事会：第13期第2回</v>
      </c>
      <c r="G2780" s="40"/>
      <c r="H2780" s="40" t="s">
        <v>7101</v>
      </c>
      <c r="I2780" s="115" t="str">
        <f t="shared" ca="1" si="460"/>
        <v>.</v>
      </c>
      <c r="J2780" s="40" t="s">
        <v>7111</v>
      </c>
      <c r="K2780" s="40" t="s">
        <v>1050</v>
      </c>
      <c r="L2780" s="40" t="s">
        <v>7103</v>
      </c>
      <c r="M2780" s="40"/>
      <c r="N2780" s="47"/>
      <c r="O2780" s="47">
        <v>13</v>
      </c>
      <c r="P2780" s="47">
        <v>2</v>
      </c>
      <c r="Q2780" s="40"/>
      <c r="R2780" s="40"/>
      <c r="S2780" s="48"/>
      <c r="T2780" s="48"/>
      <c r="U2780" s="31">
        <f t="shared" ca="1" si="466"/>
        <v>1283</v>
      </c>
      <c r="V2780" s="45" t="str">
        <f t="shared" si="459"/>
        <v>幹事会幹事会：第13期第2回</v>
      </c>
      <c r="W2780" s="51"/>
      <c r="X2780" s="88">
        <v>2770</v>
      </c>
      <c r="Y2780" s="65"/>
      <c r="Z2780" s="46"/>
    </row>
    <row r="2781" spans="1:26" ht="13.5" hidden="1" customHeight="1">
      <c r="A2781" s="29">
        <f t="shared" ca="1" si="461"/>
        <v>73</v>
      </c>
      <c r="B2781" s="32">
        <f t="shared" ca="1" si="462"/>
        <v>1996</v>
      </c>
      <c r="C2781" s="32">
        <f t="shared" ca="1" si="463"/>
        <v>5</v>
      </c>
      <c r="D2781" s="28">
        <v>14</v>
      </c>
      <c r="E2781" s="32">
        <f t="shared" ca="1" si="464"/>
        <v>1296</v>
      </c>
      <c r="F2781" s="28" t="str">
        <f t="shared" si="465"/>
        <v>幹事会：第13期第5回</v>
      </c>
      <c r="G2781" s="40"/>
      <c r="H2781" s="40" t="s">
        <v>7101</v>
      </c>
      <c r="I2781" s="115" t="str">
        <f t="shared" ca="1" si="460"/>
        <v>.</v>
      </c>
      <c r="J2781" s="40" t="s">
        <v>7111</v>
      </c>
      <c r="K2781" s="40" t="s">
        <v>1050</v>
      </c>
      <c r="L2781" s="40" t="s">
        <v>7103</v>
      </c>
      <c r="M2781" s="40"/>
      <c r="N2781" s="47"/>
      <c r="O2781" s="47">
        <v>13</v>
      </c>
      <c r="P2781" s="47">
        <v>5</v>
      </c>
      <c r="Q2781" s="40"/>
      <c r="R2781" s="40"/>
      <c r="S2781" s="48"/>
      <c r="T2781" s="48"/>
      <c r="U2781" s="31">
        <f t="shared" ca="1" si="466"/>
        <v>1283</v>
      </c>
      <c r="V2781" s="45" t="str">
        <f t="shared" si="459"/>
        <v>幹事会幹事会：第13期第5回</v>
      </c>
      <c r="W2781" s="51"/>
      <c r="X2781" s="88">
        <v>2771</v>
      </c>
      <c r="Y2781" s="65"/>
      <c r="Z2781" s="46"/>
    </row>
    <row r="2782" spans="1:26" ht="13.5" hidden="1" customHeight="1">
      <c r="A2782" s="29">
        <f t="shared" ca="1" si="461"/>
        <v>73</v>
      </c>
      <c r="B2782" s="32">
        <f t="shared" ca="1" si="462"/>
        <v>1996</v>
      </c>
      <c r="C2782" s="32">
        <f t="shared" ca="1" si="463"/>
        <v>5</v>
      </c>
      <c r="D2782" s="28">
        <v>15</v>
      </c>
      <c r="E2782" s="32">
        <f t="shared" ca="1" si="464"/>
        <v>1297</v>
      </c>
      <c r="F2782" s="28" t="str">
        <f t="shared" si="465"/>
        <v>JHE編集委員会：1995年度第1回</v>
      </c>
      <c r="G2782" s="40"/>
      <c r="H2782" s="40" t="s">
        <v>7741</v>
      </c>
      <c r="I2782" s="115" t="str">
        <f t="shared" ca="1" si="460"/>
        <v>.</v>
      </c>
      <c r="J2782" s="40" t="s">
        <v>7111</v>
      </c>
      <c r="K2782" s="40" t="s">
        <v>1050</v>
      </c>
      <c r="L2782" s="40" t="s">
        <v>7772</v>
      </c>
      <c r="M2782" s="40"/>
      <c r="N2782" s="47"/>
      <c r="O2782" s="47">
        <v>1995</v>
      </c>
      <c r="P2782" s="47">
        <v>1</v>
      </c>
      <c r="Q2782" s="40"/>
      <c r="R2782" s="40"/>
      <c r="S2782" s="48"/>
      <c r="T2782" s="48"/>
      <c r="U2782" s="31">
        <f t="shared" ca="1" si="466"/>
        <v>1283</v>
      </c>
      <c r="V2782" s="45" t="str">
        <f t="shared" si="459"/>
        <v>JHE編集委員会JHE編集委員会：1995年度第1回</v>
      </c>
      <c r="W2782" s="51"/>
      <c r="X2782" s="88">
        <v>2772</v>
      </c>
      <c r="Y2782" s="65"/>
      <c r="Z2782" s="46"/>
    </row>
    <row r="2783" spans="1:26" ht="13.5" hidden="1" customHeight="1">
      <c r="A2783" s="29">
        <f t="shared" ca="1" si="461"/>
        <v>73</v>
      </c>
      <c r="B2783" s="32">
        <f t="shared" ca="1" si="462"/>
        <v>1996</v>
      </c>
      <c r="C2783" s="32">
        <f t="shared" ca="1" si="463"/>
        <v>5</v>
      </c>
      <c r="D2783" s="28">
        <v>15</v>
      </c>
      <c r="E2783" s="32">
        <f t="shared" ca="1" si="464"/>
        <v>1297</v>
      </c>
      <c r="F2783" s="28" t="str">
        <f t="shared" si="465"/>
        <v>人類働態学会創立25周年記念国際シンポジウム実行委員会：第4回</v>
      </c>
      <c r="G2783" s="40"/>
      <c r="H2783" s="40" t="s">
        <v>7742</v>
      </c>
      <c r="I2783" s="115" t="str">
        <f t="shared" ca="1" si="460"/>
        <v>.</v>
      </c>
      <c r="J2783" s="40" t="s">
        <v>7111</v>
      </c>
      <c r="K2783" s="40" t="s">
        <v>1050</v>
      </c>
      <c r="L2783" s="40" t="s">
        <v>7771</v>
      </c>
      <c r="M2783" s="40"/>
      <c r="N2783" s="47"/>
      <c r="O2783" s="47">
        <v>4</v>
      </c>
      <c r="P2783" s="47"/>
      <c r="Q2783" s="40"/>
      <c r="R2783" s="40"/>
      <c r="S2783" s="48"/>
      <c r="T2783" s="48"/>
      <c r="U2783" s="31">
        <f t="shared" ca="1" si="466"/>
        <v>1283</v>
      </c>
      <c r="V2783" s="45" t="str">
        <f t="shared" si="459"/>
        <v>人類働態学会創立25周年記念国際シンポジウム実行委員会人類働態学会創立25周年記念国際シンポジウム実行委員会：第4回</v>
      </c>
      <c r="W2783" s="51"/>
      <c r="X2783" s="88">
        <v>2773</v>
      </c>
      <c r="Y2783" s="65"/>
      <c r="Z2783" s="46"/>
    </row>
    <row r="2784" spans="1:26" ht="13.5" hidden="1" customHeight="1">
      <c r="A2784" s="29">
        <f t="shared" ca="1" si="461"/>
        <v>73</v>
      </c>
      <c r="B2784" s="32">
        <f t="shared" ca="1" si="462"/>
        <v>1996</v>
      </c>
      <c r="C2784" s="32">
        <f t="shared" ca="1" si="463"/>
        <v>5</v>
      </c>
      <c r="D2784" s="28">
        <v>16</v>
      </c>
      <c r="E2784" s="32">
        <f t="shared" ca="1" si="464"/>
        <v>1298</v>
      </c>
      <c r="F2784" s="28" t="str">
        <f t="shared" si="465"/>
        <v>人類働態学会創立25周年記念国際シンポジウム実行委員会：第5回</v>
      </c>
      <c r="G2784" s="40"/>
      <c r="H2784" s="40" t="s">
        <v>7742</v>
      </c>
      <c r="I2784" s="115" t="str">
        <f t="shared" ca="1" si="460"/>
        <v>.</v>
      </c>
      <c r="J2784" s="40" t="s">
        <v>7111</v>
      </c>
      <c r="K2784" s="40" t="s">
        <v>1050</v>
      </c>
      <c r="L2784" s="40" t="s">
        <v>7771</v>
      </c>
      <c r="M2784" s="40"/>
      <c r="N2784" s="47"/>
      <c r="O2784" s="47">
        <v>5</v>
      </c>
      <c r="P2784" s="47"/>
      <c r="Q2784" s="40"/>
      <c r="R2784" s="40"/>
      <c r="S2784" s="48"/>
      <c r="T2784" s="48"/>
      <c r="U2784" s="31">
        <f t="shared" ca="1" si="466"/>
        <v>1283</v>
      </c>
      <c r="V2784" s="45" t="str">
        <f t="shared" si="459"/>
        <v>人類働態学会創立25周年記念国際シンポジウム実行委員会人類働態学会創立25周年記念国際シンポジウム実行委員会：第5回</v>
      </c>
      <c r="W2784" s="51"/>
      <c r="X2784" s="88">
        <v>2774</v>
      </c>
      <c r="Y2784" s="65"/>
      <c r="Z2784" s="46"/>
    </row>
    <row r="2785" spans="1:26" ht="13.5" hidden="1" customHeight="1">
      <c r="A2785" s="29">
        <f t="shared" ca="1" si="461"/>
        <v>73</v>
      </c>
      <c r="B2785" s="32">
        <f t="shared" ca="1" si="462"/>
        <v>1996</v>
      </c>
      <c r="C2785" s="32">
        <f t="shared" ca="1" si="463"/>
        <v>5</v>
      </c>
      <c r="D2785" s="28">
        <v>16</v>
      </c>
      <c r="E2785" s="32">
        <f t="shared" ca="1" si="464"/>
        <v>1298</v>
      </c>
      <c r="F2785" s="28" t="str">
        <f t="shared" si="465"/>
        <v>人類働態学会創立25周年記念第31回大会実行委員会：第6回</v>
      </c>
      <c r="G2785" s="40"/>
      <c r="H2785" s="40" t="s">
        <v>7743</v>
      </c>
      <c r="I2785" s="115" t="str">
        <f t="shared" ca="1" si="460"/>
        <v>.</v>
      </c>
      <c r="J2785" s="40" t="s">
        <v>7111</v>
      </c>
      <c r="K2785" s="40" t="s">
        <v>1050</v>
      </c>
      <c r="L2785" s="40" t="s">
        <v>7771</v>
      </c>
      <c r="M2785" s="40"/>
      <c r="N2785" s="47"/>
      <c r="O2785" s="47">
        <v>6</v>
      </c>
      <c r="P2785" s="47"/>
      <c r="Q2785" s="40"/>
      <c r="R2785" s="40"/>
      <c r="S2785" s="48"/>
      <c r="T2785" s="48"/>
      <c r="U2785" s="31">
        <f t="shared" ca="1" si="466"/>
        <v>1283</v>
      </c>
      <c r="V2785" s="45" t="str">
        <f t="shared" si="459"/>
        <v>人類働態学会創立25周年記念第31回大会実行委員会人類働態学会創立25周年記念第31回大会実行委員会：第6回</v>
      </c>
      <c r="W2785" s="51"/>
      <c r="X2785" s="88">
        <v>2775</v>
      </c>
      <c r="Y2785" s="65"/>
      <c r="Z2785" s="46"/>
    </row>
    <row r="2786" spans="1:26" ht="13.5" hidden="1" customHeight="1">
      <c r="A2786" s="29">
        <f t="shared" ca="1" si="461"/>
        <v>73</v>
      </c>
      <c r="B2786" s="32">
        <f t="shared" ca="1" si="462"/>
        <v>1996</v>
      </c>
      <c r="C2786" s="32">
        <f t="shared" ca="1" si="463"/>
        <v>5</v>
      </c>
      <c r="D2786" s="28">
        <v>17</v>
      </c>
      <c r="E2786" s="32">
        <f t="shared" ca="1" si="464"/>
        <v>1299</v>
      </c>
      <c r="F2786" s="28" t="str">
        <f t="shared" si="465"/>
        <v>人類働態学会創立25周年記念第31回大会実行委員会：第7回</v>
      </c>
      <c r="G2786" s="40"/>
      <c r="H2786" s="40" t="s">
        <v>7743</v>
      </c>
      <c r="I2786" s="115" t="str">
        <f t="shared" ca="1" si="460"/>
        <v>.</v>
      </c>
      <c r="J2786" s="40" t="s">
        <v>7111</v>
      </c>
      <c r="K2786" s="40" t="s">
        <v>1050</v>
      </c>
      <c r="L2786" s="40" t="s">
        <v>7771</v>
      </c>
      <c r="M2786" s="40"/>
      <c r="N2786" s="47"/>
      <c r="O2786" s="47">
        <v>7</v>
      </c>
      <c r="P2786" s="47"/>
      <c r="Q2786" s="40"/>
      <c r="R2786" s="40"/>
      <c r="S2786" s="48"/>
      <c r="T2786" s="48"/>
      <c r="U2786" s="31">
        <f t="shared" ca="1" si="466"/>
        <v>1283</v>
      </c>
      <c r="V2786" s="45" t="str">
        <f t="shared" si="459"/>
        <v>人類働態学会創立25周年記念第31回大会実行委員会人類働態学会創立25周年記念第31回大会実行委員会：第7回</v>
      </c>
      <c r="W2786" s="51"/>
      <c r="X2786" s="88">
        <v>2776</v>
      </c>
      <c r="Y2786" s="65"/>
      <c r="Z2786" s="46"/>
    </row>
    <row r="2787" spans="1:26" ht="13.5" hidden="1" customHeight="1">
      <c r="A2787" s="29">
        <f t="shared" ca="1" si="461"/>
        <v>73</v>
      </c>
      <c r="B2787" s="32">
        <f t="shared" ca="1" si="462"/>
        <v>1996</v>
      </c>
      <c r="C2787" s="32">
        <f t="shared" ca="1" si="463"/>
        <v>5</v>
      </c>
      <c r="D2787" s="28">
        <v>18</v>
      </c>
      <c r="E2787" s="32">
        <f t="shared" ca="1" si="464"/>
        <v>1300</v>
      </c>
      <c r="F2787" s="28" t="str">
        <f t="shared" si="465"/>
        <v>人類働態学会創立25周年記念第31回大会実行委員会：第8回</v>
      </c>
      <c r="G2787" s="40"/>
      <c r="H2787" s="40" t="s">
        <v>7743</v>
      </c>
      <c r="I2787" s="115" t="str">
        <f t="shared" ca="1" si="460"/>
        <v>.</v>
      </c>
      <c r="J2787" s="40" t="s">
        <v>7111</v>
      </c>
      <c r="K2787" s="40" t="s">
        <v>1050</v>
      </c>
      <c r="L2787" s="40" t="s">
        <v>7771</v>
      </c>
      <c r="M2787" s="40"/>
      <c r="N2787" s="47"/>
      <c r="O2787" s="47">
        <v>8</v>
      </c>
      <c r="P2787" s="47"/>
      <c r="Q2787" s="40"/>
      <c r="R2787" s="40"/>
      <c r="S2787" s="48"/>
      <c r="T2787" s="48"/>
      <c r="U2787" s="31">
        <f t="shared" ca="1" si="466"/>
        <v>1283</v>
      </c>
      <c r="V2787" s="45" t="str">
        <f t="shared" si="459"/>
        <v>人類働態学会創立25周年記念第31回大会実行委員会人類働態学会創立25周年記念第31回大会実行委員会：第8回</v>
      </c>
      <c r="W2787" s="51"/>
      <c r="X2787" s="88">
        <v>2777</v>
      </c>
      <c r="Y2787" s="65"/>
      <c r="Z2787" s="46"/>
    </row>
    <row r="2788" spans="1:26" ht="13.5" hidden="1" customHeight="1">
      <c r="A2788" s="29">
        <f t="shared" ca="1" si="461"/>
        <v>73</v>
      </c>
      <c r="B2788" s="32">
        <f t="shared" ca="1" si="462"/>
        <v>1996</v>
      </c>
      <c r="C2788" s="32">
        <f t="shared" ca="1" si="463"/>
        <v>5</v>
      </c>
      <c r="D2788" s="28">
        <v>18</v>
      </c>
      <c r="E2788" s="32">
        <f t="shared" ca="1" si="464"/>
        <v>1300</v>
      </c>
      <c r="F2788" s="40" t="s">
        <v>753</v>
      </c>
      <c r="G2788" s="40"/>
      <c r="H2788" s="43"/>
      <c r="I2788" s="115" t="str">
        <f t="shared" ca="1" si="460"/>
        <v>.</v>
      </c>
      <c r="J2788" s="40" t="s">
        <v>1487</v>
      </c>
      <c r="K2788" s="40" t="s">
        <v>1292</v>
      </c>
      <c r="L2788" s="40" t="s">
        <v>7615</v>
      </c>
      <c r="M2788" s="40" t="s">
        <v>2638</v>
      </c>
      <c r="N2788" s="47">
        <v>31</v>
      </c>
      <c r="O2788" s="47">
        <v>1996</v>
      </c>
      <c r="P2788" s="47">
        <v>6</v>
      </c>
      <c r="Q2788" s="40" t="s">
        <v>754</v>
      </c>
      <c r="R2788" s="40" t="s">
        <v>1177</v>
      </c>
      <c r="S2788" s="48" t="s">
        <v>755</v>
      </c>
      <c r="T2788" s="48"/>
      <c r="U2788" s="31">
        <f t="shared" ca="1" si="466"/>
        <v>1283</v>
      </c>
      <c r="V2788" s="45" t="str">
        <f t="shared" si="459"/>
        <v>人類働態学会創立25周年記念第31回大会のご案内</v>
      </c>
      <c r="W2788" s="51"/>
      <c r="X2788" s="88">
        <v>2778</v>
      </c>
      <c r="Y2788" s="65"/>
      <c r="Z2788" s="46"/>
    </row>
    <row r="2789" spans="1:26" ht="13.5" hidden="1" customHeight="1">
      <c r="A2789" s="29" t="str">
        <f t="shared" ca="1" si="461"/>
        <v>74</v>
      </c>
      <c r="B2789" s="32">
        <f t="shared" ca="1" si="462"/>
        <v>1997</v>
      </c>
      <c r="C2789" s="32">
        <f t="shared" ca="1" si="463"/>
        <v>9</v>
      </c>
      <c r="D2789" s="28">
        <v>0</v>
      </c>
      <c r="E2789" s="32" t="str">
        <f t="shared" ca="1" si="464"/>
        <v>1301</v>
      </c>
      <c r="F2789" s="28" t="str">
        <f ca="1">$W$11&amp;$A2789&amp;$W$12&amp;B2789&amp;$W$13&amp;TEXT($C2789,"00")&amp;$W$14&amp;TEXT($P2789,"00")&amp;IF(LEN(U2789)&gt;=1,$W$15&amp;$U2789&amp;$W$16,"")&amp;$W$17&amp;$H2789</f>
        <v>第74号1997年09/01[1301]:創立25周年記念第31回大会・国際シンポジウム／第30回大会／西地21</v>
      </c>
      <c r="G2789" s="40"/>
      <c r="H2789" s="43" t="s">
        <v>6904</v>
      </c>
      <c r="I2789" s="115" t="str">
        <f t="shared" ca="1" si="460"/>
        <v>.</v>
      </c>
      <c r="J2789" s="40" t="s">
        <v>1179</v>
      </c>
      <c r="K2789" s="40" t="s">
        <v>1675</v>
      </c>
      <c r="L2789" s="43"/>
      <c r="M2789" s="40"/>
      <c r="N2789" s="47">
        <v>1997</v>
      </c>
      <c r="O2789" s="47">
        <v>9</v>
      </c>
      <c r="P2789" s="47">
        <v>1</v>
      </c>
      <c r="Q2789" s="40" t="s">
        <v>756</v>
      </c>
      <c r="R2789" s="40"/>
      <c r="S2789" s="48"/>
      <c r="T2789" s="48"/>
      <c r="U2789" s="31" t="str">
        <f t="shared" ca="1" si="466"/>
        <v>1301</v>
      </c>
      <c r="V2789" s="45" t="str">
        <f t="shared" ca="1" si="459"/>
        <v>創立25周年記念第31回大会・国際シンポジウム／第30回大会／西地21第74号1997年09/01[1301]:創立25周年記念第31回大会・国際シンポジウム／第30回大会／西地21</v>
      </c>
      <c r="W2789" s="51"/>
      <c r="X2789" s="88">
        <v>2779</v>
      </c>
      <c r="Y2789" s="65"/>
      <c r="Z2789" s="46"/>
    </row>
    <row r="2790" spans="1:26" ht="13.5" hidden="1" customHeight="1">
      <c r="A2790" s="29" t="str">
        <f t="shared" ca="1" si="461"/>
        <v>74</v>
      </c>
      <c r="B2790" s="32">
        <f t="shared" ca="1" si="462"/>
        <v>1997</v>
      </c>
      <c r="C2790" s="32">
        <f t="shared" ca="1" si="463"/>
        <v>9</v>
      </c>
      <c r="D2790" s="28">
        <v>1</v>
      </c>
      <c r="E2790" s="32">
        <f t="shared" ca="1" si="464"/>
        <v>1301</v>
      </c>
      <c r="F2790" s="28" t="str">
        <f>IF(RIGHT(L2790,1)=$W$24,"",M2790&amp;$W$25)&amp;J2790&amp;$W$22&amp;K2790&amp;IF(AND(LEN(N2790)&gt;0,LEN(N2790)&lt;4)," 第"&amp;N2790&amp;$W$21,N2790)&amp;$W$23&amp;O2790&amp;"/"&amp;P2790&amp;IF(RIGHT(L2790,1)=$W$24,"/"&amp;Q2790,"")&amp;"、"&amp;S2790&amp;"、"&amp;R2790&amp;IF(LEN(H2790)&gt;0,$W$27&amp;H2790,"")&amp;IF(RIGHT(L2790,1)=$W$24,"",$W$26)</f>
        <v>案内(大会．全 第31回　1996/6、横浜テクノタワーホテル、横浜市/創立25周年記念大会・国際シンポジウム)</v>
      </c>
      <c r="G2790" s="40" t="s">
        <v>7588</v>
      </c>
      <c r="H2790" s="41" t="s">
        <v>6931</v>
      </c>
      <c r="I2790" s="115" t="str">
        <f t="shared" ca="1" si="460"/>
        <v>.</v>
      </c>
      <c r="J2790" s="40" t="s">
        <v>1487</v>
      </c>
      <c r="K2790" s="40" t="s">
        <v>1292</v>
      </c>
      <c r="L2790" s="40" t="s">
        <v>6949</v>
      </c>
      <c r="M2790" s="40" t="s">
        <v>2742</v>
      </c>
      <c r="N2790" s="47">
        <v>31</v>
      </c>
      <c r="O2790" s="47">
        <v>1996</v>
      </c>
      <c r="P2790" s="47">
        <v>6</v>
      </c>
      <c r="Q2790" s="40" t="s">
        <v>754</v>
      </c>
      <c r="R2790" s="40" t="s">
        <v>1177</v>
      </c>
      <c r="S2790" s="48" t="s">
        <v>755</v>
      </c>
      <c r="T2790" s="48"/>
      <c r="U2790" s="31" t="str">
        <f t="shared" ca="1" si="466"/>
        <v>1301</v>
      </c>
      <c r="V2790" s="45" t="str">
        <f t="shared" si="459"/>
        <v>創立25周年記念大会・国際シンポジウム案内(大会．全 第31回　1996/6、横浜テクノタワーホテル、横浜市/創立25周年記念大会・国際シンポジウム)</v>
      </c>
      <c r="W2790" s="51"/>
      <c r="X2790" s="88">
        <v>2780</v>
      </c>
      <c r="Y2790" s="65"/>
      <c r="Z2790" s="46"/>
    </row>
    <row r="2791" spans="1:26" ht="13.5" hidden="1" customHeight="1">
      <c r="A2791" s="29" t="str">
        <f t="shared" ca="1" si="461"/>
        <v>74</v>
      </c>
      <c r="B2791" s="32">
        <f t="shared" ca="1" si="462"/>
        <v>1997</v>
      </c>
      <c r="C2791" s="32">
        <f t="shared" ca="1" si="463"/>
        <v>9</v>
      </c>
      <c r="D2791" s="28">
        <v>2</v>
      </c>
      <c r="E2791" s="32">
        <f t="shared" ca="1" si="464"/>
        <v>1302</v>
      </c>
      <c r="F2791" s="40" t="s">
        <v>7625</v>
      </c>
      <c r="G2791" s="40" t="s">
        <v>37</v>
      </c>
      <c r="H2791" s="43"/>
      <c r="I2791" s="115" t="str">
        <f t="shared" ca="1" si="460"/>
        <v>.</v>
      </c>
      <c r="J2791" s="40" t="s">
        <v>1487</v>
      </c>
      <c r="K2791" s="40" t="s">
        <v>1292</v>
      </c>
      <c r="L2791" s="40" t="s">
        <v>7613</v>
      </c>
      <c r="M2791" s="40" t="s">
        <v>1307</v>
      </c>
      <c r="N2791" s="47">
        <v>31</v>
      </c>
      <c r="O2791" s="47">
        <v>1996</v>
      </c>
      <c r="P2791" s="47">
        <v>6</v>
      </c>
      <c r="Q2791" s="40" t="s">
        <v>754</v>
      </c>
      <c r="R2791" s="40" t="s">
        <v>1177</v>
      </c>
      <c r="S2791" s="48" t="s">
        <v>755</v>
      </c>
      <c r="T2791" s="48"/>
      <c r="U2791" s="31" t="str">
        <f t="shared" ca="1" si="466"/>
        <v>1301</v>
      </c>
      <c r="V2791" s="45" t="str">
        <f t="shared" si="459"/>
        <v>開会挨拶（和訳）</v>
      </c>
      <c r="W2791" s="51"/>
      <c r="X2791" s="88">
        <v>2781</v>
      </c>
      <c r="Y2791" s="65"/>
      <c r="Z2791" s="46"/>
    </row>
    <row r="2792" spans="1:26" ht="13.5" hidden="1" customHeight="1">
      <c r="A2792" s="29" t="str">
        <f t="shared" ca="1" si="461"/>
        <v>74</v>
      </c>
      <c r="B2792" s="32">
        <f t="shared" ca="1" si="462"/>
        <v>1997</v>
      </c>
      <c r="C2792" s="32">
        <f t="shared" ca="1" si="463"/>
        <v>9</v>
      </c>
      <c r="D2792" s="28">
        <v>5</v>
      </c>
      <c r="E2792" s="32">
        <f t="shared" ca="1" si="464"/>
        <v>1305</v>
      </c>
      <c r="F2792" s="40" t="s">
        <v>758</v>
      </c>
      <c r="G2792" s="40" t="s">
        <v>759</v>
      </c>
      <c r="H2792" s="43"/>
      <c r="I2792" s="115" t="str">
        <f t="shared" ca="1" si="460"/>
        <v>.</v>
      </c>
      <c r="J2792" s="40" t="s">
        <v>1487</v>
      </c>
      <c r="K2792" s="40" t="s">
        <v>1292</v>
      </c>
      <c r="L2792" s="40" t="s">
        <v>313</v>
      </c>
      <c r="M2792" s="40" t="s">
        <v>7616</v>
      </c>
      <c r="N2792" s="47">
        <v>31</v>
      </c>
      <c r="O2792" s="47">
        <v>1996</v>
      </c>
      <c r="P2792" s="47">
        <v>6</v>
      </c>
      <c r="Q2792" s="40" t="s">
        <v>754</v>
      </c>
      <c r="R2792" s="40" t="s">
        <v>1177</v>
      </c>
      <c r="S2792" s="48" t="s">
        <v>755</v>
      </c>
      <c r="T2792" s="48"/>
      <c r="U2792" s="31" t="str">
        <f t="shared" ca="1" si="466"/>
        <v>1301</v>
      </c>
      <c r="V2792" s="45" t="str">
        <f t="shared" si="459"/>
        <v>人類働態学会第31回大会の感想</v>
      </c>
      <c r="W2792" s="51"/>
      <c r="X2792" s="88">
        <v>2782</v>
      </c>
      <c r="Y2792" s="65"/>
      <c r="Z2792" s="46"/>
    </row>
    <row r="2793" spans="1:26" ht="13.5" hidden="1" customHeight="1">
      <c r="A2793" s="29" t="str">
        <f t="shared" ca="1" si="461"/>
        <v>74</v>
      </c>
      <c r="B2793" s="32">
        <f t="shared" ca="1" si="462"/>
        <v>1997</v>
      </c>
      <c r="C2793" s="32">
        <f t="shared" ca="1" si="463"/>
        <v>9</v>
      </c>
      <c r="D2793" s="28">
        <v>6</v>
      </c>
      <c r="E2793" s="32">
        <f t="shared" ca="1" si="464"/>
        <v>1306</v>
      </c>
      <c r="F2793" s="28" t="str">
        <f>IF(RIGHT(L2793,1)=$W$24,"",M2793&amp;$W$25)&amp;J2793&amp;$W$22&amp;K2793&amp;IF(AND(LEN(N2793)&gt;0,LEN(N2793)&lt;4)," 第"&amp;N2793&amp;$W$21,N2793)&amp;$W$23&amp;O2793&amp;"/"&amp;P2793&amp;IF(RIGHT(L2793,1)=$W$24,"/"&amp;Q2793,"")&amp;"、"&amp;S2793&amp;"、"&amp;R2793&amp;IF(LEN(H2793)&gt;0,$W$27&amp;H2793,"")&amp;IF(RIGHT(L2793,1)=$W$24,"",$W$26)</f>
        <v>大会．全 第30回　1995/6/29-30、飯田橋レインボーホール、東京都</v>
      </c>
      <c r="G2793" s="40" t="s">
        <v>29</v>
      </c>
      <c r="H2793" s="41" t="s">
        <v>2820</v>
      </c>
      <c r="I2793" s="115" t="str">
        <f t="shared" ca="1" si="460"/>
        <v>.</v>
      </c>
      <c r="J2793" s="40" t="s">
        <v>252</v>
      </c>
      <c r="K2793" s="40" t="s">
        <v>1194</v>
      </c>
      <c r="L2793" s="40" t="s">
        <v>6942</v>
      </c>
      <c r="M2793" s="40" t="s">
        <v>2742</v>
      </c>
      <c r="N2793" s="47">
        <v>30</v>
      </c>
      <c r="O2793" s="47">
        <v>1995</v>
      </c>
      <c r="P2793" s="47">
        <v>6</v>
      </c>
      <c r="Q2793" s="40" t="s">
        <v>1156</v>
      </c>
      <c r="R2793" s="40" t="s">
        <v>804</v>
      </c>
      <c r="S2793" s="48" t="s">
        <v>761</v>
      </c>
      <c r="T2793" s="48"/>
      <c r="U2793" s="31" t="str">
        <f t="shared" ca="1" si="466"/>
        <v>1301</v>
      </c>
      <c r="V2793" s="45" t="str">
        <f t="shared" si="459"/>
        <v>大会．全 第30回　1995/6/29-30、飯田橋レインボーホール、東京都</v>
      </c>
      <c r="W2793" s="51"/>
      <c r="X2793" s="88">
        <v>2783</v>
      </c>
      <c r="Y2793" s="65"/>
      <c r="Z2793" s="46"/>
    </row>
    <row r="2794" spans="1:26" ht="13.5" hidden="1" customHeight="1">
      <c r="A2794" s="29" t="str">
        <f t="shared" ca="1" si="461"/>
        <v>74</v>
      </c>
      <c r="B2794" s="32">
        <f t="shared" ca="1" si="462"/>
        <v>1997</v>
      </c>
      <c r="C2794" s="32">
        <f t="shared" ca="1" si="463"/>
        <v>9</v>
      </c>
      <c r="D2794" s="28">
        <v>6</v>
      </c>
      <c r="E2794" s="32">
        <f t="shared" ca="1" si="464"/>
        <v>1306</v>
      </c>
      <c r="F2794" s="28" t="str">
        <f>M2794&amp;"（"&amp;J2794&amp;$W$19&amp;K2794&amp;IF(LEN(N2794)&gt;0," 第"&amp;N2794&amp;$W$21,"")&amp;" "&amp;O2794&amp;"/"&amp;P2794&amp;$W$20&amp;S2794&amp;IF(LEN(H2794)&gt;0,$W$19&amp;H2794,"")&amp;"）"</f>
        <v>抄録（大会/全 第30回 1995/6、飯田橋レインボーホール）</v>
      </c>
      <c r="G2794" s="40" t="s">
        <v>760</v>
      </c>
      <c r="H2794" s="43"/>
      <c r="I2794" s="115" t="str">
        <f t="shared" ca="1" si="460"/>
        <v>.</v>
      </c>
      <c r="J2794" s="40" t="s">
        <v>252</v>
      </c>
      <c r="K2794" s="40" t="s">
        <v>1194</v>
      </c>
      <c r="L2794" s="40" t="s">
        <v>6939</v>
      </c>
      <c r="M2794" s="40" t="s">
        <v>1486</v>
      </c>
      <c r="N2794" s="47">
        <v>30</v>
      </c>
      <c r="O2794" s="47">
        <v>1995</v>
      </c>
      <c r="P2794" s="47">
        <v>6</v>
      </c>
      <c r="Q2794" s="40" t="s">
        <v>1156</v>
      </c>
      <c r="R2794" s="40" t="s">
        <v>804</v>
      </c>
      <c r="S2794" s="48" t="s">
        <v>761</v>
      </c>
      <c r="T2794" s="48"/>
      <c r="U2794" s="31" t="str">
        <f t="shared" ca="1" si="466"/>
        <v>1301</v>
      </c>
      <c r="V2794" s="45" t="str">
        <f t="shared" si="459"/>
        <v>抄録（大会/全 第30回 1995/6、飯田橋レインボーホール）</v>
      </c>
      <c r="W2794" s="51"/>
      <c r="X2794" s="88">
        <v>2784</v>
      </c>
      <c r="Y2794" s="65"/>
      <c r="Z2794" s="46"/>
    </row>
    <row r="2795" spans="1:26" s="13" customFormat="1" ht="13.5" hidden="1" customHeight="1">
      <c r="A2795" s="18">
        <v>74</v>
      </c>
      <c r="B2795" s="15">
        <v>1997</v>
      </c>
      <c r="C2795" s="15">
        <v>9</v>
      </c>
      <c r="D2795" s="18">
        <v>6</v>
      </c>
      <c r="E2795" s="15">
        <v>1306</v>
      </c>
      <c r="F2795" s="19" t="s">
        <v>5043</v>
      </c>
      <c r="G2795" s="16" t="s">
        <v>5044</v>
      </c>
      <c r="H2795" s="17"/>
      <c r="I2795" s="115" t="str">
        <f t="shared" ca="1" si="460"/>
        <v>.</v>
      </c>
      <c r="J2795" s="16" t="s">
        <v>2856</v>
      </c>
      <c r="K2795" s="16" t="s">
        <v>1194</v>
      </c>
      <c r="L2795" s="16" t="s">
        <v>2857</v>
      </c>
      <c r="M2795" s="16" t="s">
        <v>183</v>
      </c>
      <c r="N2795" s="15">
        <v>30</v>
      </c>
      <c r="O2795" s="15">
        <v>1995</v>
      </c>
      <c r="P2795" s="15">
        <v>6</v>
      </c>
      <c r="Q2795" s="18" t="s">
        <v>1156</v>
      </c>
      <c r="R2795" s="18" t="s">
        <v>804</v>
      </c>
      <c r="S2795" s="54" t="s">
        <v>761</v>
      </c>
      <c r="T2795" s="54"/>
      <c r="U2795" s="69">
        <v>1301</v>
      </c>
      <c r="V2795" s="45" t="str">
        <f t="shared" si="459"/>
        <v>タイのガラス工場における交代勤務者の生活時間</v>
      </c>
      <c r="W2795" s="70"/>
      <c r="X2795" s="88">
        <v>2785</v>
      </c>
      <c r="Y2795" s="66"/>
      <c r="Z2795" s="16"/>
    </row>
    <row r="2796" spans="1:26" s="13" customFormat="1" ht="13.5" hidden="1" customHeight="1">
      <c r="A2796" s="18">
        <v>74</v>
      </c>
      <c r="B2796" s="15">
        <v>1997</v>
      </c>
      <c r="C2796" s="15">
        <v>9</v>
      </c>
      <c r="D2796" s="18">
        <v>6</v>
      </c>
      <c r="E2796" s="15">
        <v>1306</v>
      </c>
      <c r="F2796" s="19" t="s">
        <v>5045</v>
      </c>
      <c r="G2796" s="16" t="s">
        <v>4888</v>
      </c>
      <c r="H2796" s="17"/>
      <c r="I2796" s="115" t="str">
        <f t="shared" ca="1" si="460"/>
        <v>.</v>
      </c>
      <c r="J2796" s="16" t="s">
        <v>2856</v>
      </c>
      <c r="K2796" s="16" t="s">
        <v>1194</v>
      </c>
      <c r="L2796" s="16" t="s">
        <v>2857</v>
      </c>
      <c r="M2796" s="16" t="s">
        <v>183</v>
      </c>
      <c r="N2796" s="15">
        <v>30</v>
      </c>
      <c r="O2796" s="15">
        <v>1995</v>
      </c>
      <c r="P2796" s="15">
        <v>6</v>
      </c>
      <c r="Q2796" s="18" t="s">
        <v>1156</v>
      </c>
      <c r="R2796" s="18" t="s">
        <v>804</v>
      </c>
      <c r="S2796" s="54" t="s">
        <v>761</v>
      </c>
      <c r="T2796" s="54"/>
      <c r="U2796" s="69">
        <v>1301</v>
      </c>
      <c r="V2796" s="45" t="str">
        <f t="shared" si="459"/>
        <v>看護労働における作業負担</v>
      </c>
      <c r="W2796" s="70"/>
      <c r="X2796" s="88">
        <v>2786</v>
      </c>
      <c r="Y2796" s="66"/>
      <c r="Z2796" s="16"/>
    </row>
    <row r="2797" spans="1:26" s="13" customFormat="1" ht="13.5" hidden="1" customHeight="1">
      <c r="A2797" s="18">
        <v>74</v>
      </c>
      <c r="B2797" s="15">
        <v>1997</v>
      </c>
      <c r="C2797" s="15">
        <v>9</v>
      </c>
      <c r="D2797" s="18">
        <v>6</v>
      </c>
      <c r="E2797" s="15">
        <v>1306</v>
      </c>
      <c r="F2797" s="19" t="s">
        <v>5046</v>
      </c>
      <c r="G2797" s="16" t="s">
        <v>5047</v>
      </c>
      <c r="H2797" s="17"/>
      <c r="I2797" s="115" t="str">
        <f t="shared" ca="1" si="460"/>
        <v>.</v>
      </c>
      <c r="J2797" s="16" t="s">
        <v>2856</v>
      </c>
      <c r="K2797" s="16" t="s">
        <v>1194</v>
      </c>
      <c r="L2797" s="16" t="s">
        <v>2857</v>
      </c>
      <c r="M2797" s="16" t="s">
        <v>183</v>
      </c>
      <c r="N2797" s="15">
        <v>30</v>
      </c>
      <c r="O2797" s="15">
        <v>1995</v>
      </c>
      <c r="P2797" s="15">
        <v>6</v>
      </c>
      <c r="Q2797" s="18" t="s">
        <v>1156</v>
      </c>
      <c r="R2797" s="18" t="s">
        <v>804</v>
      </c>
      <c r="S2797" s="54" t="s">
        <v>761</v>
      </c>
      <c r="T2797" s="54"/>
      <c r="U2797" s="69">
        <v>1301</v>
      </c>
      <c r="V2797" s="45" t="str">
        <f t="shared" si="459"/>
        <v>音に対する習慣と作業パフォーマンスの関連性</v>
      </c>
      <c r="W2797" s="70"/>
      <c r="X2797" s="88">
        <v>2787</v>
      </c>
      <c r="Y2797" s="66"/>
      <c r="Z2797" s="16"/>
    </row>
    <row r="2798" spans="1:26" s="13" customFormat="1" ht="13.5" hidden="1" customHeight="1">
      <c r="A2798" s="18">
        <v>74</v>
      </c>
      <c r="B2798" s="15">
        <v>1997</v>
      </c>
      <c r="C2798" s="15">
        <v>9</v>
      </c>
      <c r="D2798" s="18">
        <v>7</v>
      </c>
      <c r="E2798" s="15">
        <v>1307</v>
      </c>
      <c r="F2798" s="19" t="s">
        <v>5048</v>
      </c>
      <c r="G2798" s="16" t="s">
        <v>5049</v>
      </c>
      <c r="H2798" s="17"/>
      <c r="I2798" s="115" t="str">
        <f t="shared" ca="1" si="460"/>
        <v>.</v>
      </c>
      <c r="J2798" s="16" t="s">
        <v>2856</v>
      </c>
      <c r="K2798" s="16" t="s">
        <v>1194</v>
      </c>
      <c r="L2798" s="16" t="s">
        <v>2857</v>
      </c>
      <c r="M2798" s="16" t="s">
        <v>183</v>
      </c>
      <c r="N2798" s="15">
        <v>30</v>
      </c>
      <c r="O2798" s="15">
        <v>1995</v>
      </c>
      <c r="P2798" s="15">
        <v>6</v>
      </c>
      <c r="Q2798" s="18" t="s">
        <v>1156</v>
      </c>
      <c r="R2798" s="18" t="s">
        <v>804</v>
      </c>
      <c r="S2798" s="54" t="s">
        <v>761</v>
      </c>
      <c r="T2798" s="54"/>
      <c r="U2798" s="69">
        <v>1301</v>
      </c>
      <c r="V2798" s="45" t="str">
        <f t="shared" si="459"/>
        <v>エイズに関連した情報の入手、知識、態度－東京都内の高校生の3年間での変化－</v>
      </c>
      <c r="W2798" s="70"/>
      <c r="X2798" s="88">
        <v>2788</v>
      </c>
      <c r="Y2798" s="66"/>
      <c r="Z2798" s="16"/>
    </row>
    <row r="2799" spans="1:26" s="13" customFormat="1" ht="13.5" hidden="1" customHeight="1">
      <c r="A2799" s="18">
        <v>74</v>
      </c>
      <c r="B2799" s="15">
        <v>1997</v>
      </c>
      <c r="C2799" s="15">
        <v>9</v>
      </c>
      <c r="D2799" s="18">
        <v>7</v>
      </c>
      <c r="E2799" s="15">
        <v>1307</v>
      </c>
      <c r="F2799" s="19" t="s">
        <v>5050</v>
      </c>
      <c r="G2799" s="16" t="s">
        <v>5051</v>
      </c>
      <c r="H2799" s="17"/>
      <c r="I2799" s="115" t="str">
        <f t="shared" ca="1" si="460"/>
        <v>.</v>
      </c>
      <c r="J2799" s="16" t="s">
        <v>2856</v>
      </c>
      <c r="K2799" s="16" t="s">
        <v>1194</v>
      </c>
      <c r="L2799" s="16" t="s">
        <v>2857</v>
      </c>
      <c r="M2799" s="16" t="s">
        <v>183</v>
      </c>
      <c r="N2799" s="15">
        <v>30</v>
      </c>
      <c r="O2799" s="15">
        <v>1995</v>
      </c>
      <c r="P2799" s="15">
        <v>6</v>
      </c>
      <c r="Q2799" s="18" t="s">
        <v>1156</v>
      </c>
      <c r="R2799" s="18" t="s">
        <v>804</v>
      </c>
      <c r="S2799" s="54" t="s">
        <v>761</v>
      </c>
      <c r="T2799" s="54"/>
      <c r="U2799" s="69">
        <v>1301</v>
      </c>
      <c r="V2799" s="45" t="str">
        <f t="shared" si="459"/>
        <v>産褥期の母親の夜間睡眠と子どもの動きとの関係</v>
      </c>
      <c r="W2799" s="70"/>
      <c r="X2799" s="88">
        <v>2789</v>
      </c>
      <c r="Y2799" s="66"/>
      <c r="Z2799" s="16"/>
    </row>
    <row r="2800" spans="1:26" s="13" customFormat="1" ht="13.5" hidden="1" customHeight="1">
      <c r="A2800" s="18">
        <v>74</v>
      </c>
      <c r="B2800" s="15">
        <v>1997</v>
      </c>
      <c r="C2800" s="15">
        <v>9</v>
      </c>
      <c r="D2800" s="18">
        <v>8</v>
      </c>
      <c r="E2800" s="15">
        <v>1308</v>
      </c>
      <c r="F2800" s="19" t="s">
        <v>5052</v>
      </c>
      <c r="G2800" s="16" t="s">
        <v>5053</v>
      </c>
      <c r="H2800" s="17"/>
      <c r="I2800" s="115" t="str">
        <f t="shared" ca="1" si="460"/>
        <v>.</v>
      </c>
      <c r="J2800" s="16" t="s">
        <v>2856</v>
      </c>
      <c r="K2800" s="16" t="s">
        <v>1194</v>
      </c>
      <c r="L2800" s="16" t="s">
        <v>2857</v>
      </c>
      <c r="M2800" s="16" t="s">
        <v>183</v>
      </c>
      <c r="N2800" s="15">
        <v>30</v>
      </c>
      <c r="O2800" s="15">
        <v>1995</v>
      </c>
      <c r="P2800" s="15">
        <v>6</v>
      </c>
      <c r="Q2800" s="18" t="s">
        <v>1156</v>
      </c>
      <c r="R2800" s="18" t="s">
        <v>804</v>
      </c>
      <c r="S2800" s="54" t="s">
        <v>761</v>
      </c>
      <c r="T2800" s="54"/>
      <c r="U2800" s="69">
        <v>1301</v>
      </c>
      <c r="V2800" s="45" t="str">
        <f t="shared" si="459"/>
        <v>繰り返しの睡眠短縮がレム睡眠中の心拍数と血圧に及ぼす影響</v>
      </c>
      <c r="W2800" s="70"/>
      <c r="X2800" s="88">
        <v>2790</v>
      </c>
      <c r="Y2800" s="66"/>
      <c r="Z2800" s="16"/>
    </row>
    <row r="2801" spans="1:26" s="13" customFormat="1" ht="13.5" hidden="1" customHeight="1">
      <c r="A2801" s="18">
        <v>74</v>
      </c>
      <c r="B2801" s="15">
        <v>1997</v>
      </c>
      <c r="C2801" s="15">
        <v>9</v>
      </c>
      <c r="D2801" s="18">
        <v>8</v>
      </c>
      <c r="E2801" s="15">
        <v>1308</v>
      </c>
      <c r="F2801" s="19" t="s">
        <v>5054</v>
      </c>
      <c r="G2801" s="16" t="s">
        <v>5055</v>
      </c>
      <c r="H2801" s="17"/>
      <c r="I2801" s="115" t="str">
        <f t="shared" ca="1" si="460"/>
        <v>.</v>
      </c>
      <c r="J2801" s="16" t="s">
        <v>2856</v>
      </c>
      <c r="K2801" s="16" t="s">
        <v>1194</v>
      </c>
      <c r="L2801" s="16" t="s">
        <v>2857</v>
      </c>
      <c r="M2801" s="16" t="s">
        <v>183</v>
      </c>
      <c r="N2801" s="15">
        <v>30</v>
      </c>
      <c r="O2801" s="15">
        <v>1995</v>
      </c>
      <c r="P2801" s="15">
        <v>6</v>
      </c>
      <c r="Q2801" s="18" t="s">
        <v>1156</v>
      </c>
      <c r="R2801" s="18" t="s">
        <v>804</v>
      </c>
      <c r="S2801" s="54" t="s">
        <v>761</v>
      </c>
      <c r="T2801" s="54"/>
      <c r="U2801" s="69">
        <v>1301</v>
      </c>
      <c r="V2801" s="45" t="str">
        <f t="shared" si="459"/>
        <v>睡眠継続時間の不確定さが睡眠に及ぼす影響－翌日の眠気とパフォーマンスからの評価－</v>
      </c>
      <c r="W2801" s="70"/>
      <c r="X2801" s="88">
        <v>2791</v>
      </c>
      <c r="Y2801" s="66"/>
      <c r="Z2801" s="16"/>
    </row>
    <row r="2802" spans="1:26" s="13" customFormat="1" ht="13.5" hidden="1" customHeight="1">
      <c r="A2802" s="18">
        <v>74</v>
      </c>
      <c r="B2802" s="15">
        <v>1997</v>
      </c>
      <c r="C2802" s="15">
        <v>9</v>
      </c>
      <c r="D2802" s="18">
        <v>8</v>
      </c>
      <c r="E2802" s="15">
        <v>1308</v>
      </c>
      <c r="F2802" s="19" t="s">
        <v>5056</v>
      </c>
      <c r="G2802" s="16" t="s">
        <v>5057</v>
      </c>
      <c r="H2802" s="17"/>
      <c r="I2802" s="115" t="str">
        <f t="shared" ca="1" si="460"/>
        <v>.</v>
      </c>
      <c r="J2802" s="16" t="s">
        <v>2856</v>
      </c>
      <c r="K2802" s="16" t="s">
        <v>1194</v>
      </c>
      <c r="L2802" s="16" t="s">
        <v>2857</v>
      </c>
      <c r="M2802" s="16" t="s">
        <v>183</v>
      </c>
      <c r="N2802" s="15">
        <v>30</v>
      </c>
      <c r="O2802" s="15">
        <v>1995</v>
      </c>
      <c r="P2802" s="15">
        <v>6</v>
      </c>
      <c r="Q2802" s="18" t="s">
        <v>1156</v>
      </c>
      <c r="R2802" s="18" t="s">
        <v>804</v>
      </c>
      <c r="S2802" s="54" t="s">
        <v>761</v>
      </c>
      <c r="T2802" s="54"/>
      <c r="U2802" s="69">
        <v>1301</v>
      </c>
      <c r="V2802" s="45" t="str">
        <f t="shared" si="459"/>
        <v>軽症高血圧者の日常生活と血圧変動</v>
      </c>
      <c r="W2802" s="70"/>
      <c r="X2802" s="88">
        <v>2792</v>
      </c>
      <c r="Y2802" s="66"/>
      <c r="Z2802" s="16"/>
    </row>
    <row r="2803" spans="1:26" s="13" customFormat="1" ht="13.5" hidden="1" customHeight="1">
      <c r="A2803" s="18">
        <v>74</v>
      </c>
      <c r="B2803" s="15">
        <v>1997</v>
      </c>
      <c r="C2803" s="15">
        <v>9</v>
      </c>
      <c r="D2803" s="18">
        <v>8</v>
      </c>
      <c r="E2803" s="15">
        <v>1308</v>
      </c>
      <c r="F2803" s="19" t="s">
        <v>5058</v>
      </c>
      <c r="G2803" s="16" t="s">
        <v>5059</v>
      </c>
      <c r="H2803" s="17"/>
      <c r="I2803" s="115" t="str">
        <f t="shared" ca="1" si="460"/>
        <v>.</v>
      </c>
      <c r="J2803" s="16" t="s">
        <v>2856</v>
      </c>
      <c r="K2803" s="16" t="s">
        <v>1194</v>
      </c>
      <c r="L2803" s="16" t="s">
        <v>2857</v>
      </c>
      <c r="M2803" s="16" t="s">
        <v>183</v>
      </c>
      <c r="N2803" s="15">
        <v>30</v>
      </c>
      <c r="O2803" s="15">
        <v>1995</v>
      </c>
      <c r="P2803" s="15">
        <v>6</v>
      </c>
      <c r="Q2803" s="18" t="s">
        <v>1156</v>
      </c>
      <c r="R2803" s="18" t="s">
        <v>804</v>
      </c>
      <c r="S2803" s="54" t="s">
        <v>761</v>
      </c>
      <c r="T2803" s="54"/>
      <c r="U2803" s="69">
        <v>1301</v>
      </c>
      <c r="V2803" s="45" t="str">
        <f t="shared" si="459"/>
        <v>戦後50年の日本人下肢長の変化</v>
      </c>
      <c r="W2803" s="70"/>
      <c r="X2803" s="88">
        <v>2793</v>
      </c>
      <c r="Y2803" s="66"/>
      <c r="Z2803" s="16"/>
    </row>
    <row r="2804" spans="1:26" s="13" customFormat="1" ht="13.5" hidden="1" customHeight="1">
      <c r="A2804" s="18">
        <v>74</v>
      </c>
      <c r="B2804" s="15">
        <v>1997</v>
      </c>
      <c r="C2804" s="15">
        <v>9</v>
      </c>
      <c r="D2804" s="18">
        <v>9</v>
      </c>
      <c r="E2804" s="15">
        <v>1309</v>
      </c>
      <c r="F2804" s="19" t="s">
        <v>5060</v>
      </c>
      <c r="G2804" s="16" t="s">
        <v>5061</v>
      </c>
      <c r="H2804" s="17"/>
      <c r="I2804" s="115" t="str">
        <f t="shared" ca="1" si="460"/>
        <v>.</v>
      </c>
      <c r="J2804" s="16" t="s">
        <v>2856</v>
      </c>
      <c r="K2804" s="16" t="s">
        <v>1194</v>
      </c>
      <c r="L2804" s="16" t="s">
        <v>2857</v>
      </c>
      <c r="M2804" s="16" t="s">
        <v>183</v>
      </c>
      <c r="N2804" s="15">
        <v>30</v>
      </c>
      <c r="O2804" s="15">
        <v>1995</v>
      </c>
      <c r="P2804" s="15">
        <v>6</v>
      </c>
      <c r="Q2804" s="18" t="s">
        <v>1156</v>
      </c>
      <c r="R2804" s="18" t="s">
        <v>804</v>
      </c>
      <c r="S2804" s="54" t="s">
        <v>761</v>
      </c>
      <c r="T2804" s="54"/>
      <c r="U2804" s="69">
        <v>1301</v>
      </c>
      <c r="V2804" s="45" t="str">
        <f t="shared" si="459"/>
        <v>インドネシア人、フィリピン人、日本人の相対的な足の形状と大きさ</v>
      </c>
      <c r="W2804" s="70"/>
      <c r="X2804" s="88">
        <v>2794</v>
      </c>
      <c r="Y2804" s="66"/>
      <c r="Z2804" s="16"/>
    </row>
    <row r="2805" spans="1:26" s="13" customFormat="1" ht="13.5" hidden="1" customHeight="1">
      <c r="A2805" s="18">
        <v>74</v>
      </c>
      <c r="B2805" s="15">
        <v>1997</v>
      </c>
      <c r="C2805" s="15">
        <v>9</v>
      </c>
      <c r="D2805" s="18">
        <v>9</v>
      </c>
      <c r="E2805" s="15">
        <v>1309</v>
      </c>
      <c r="F2805" s="19" t="s">
        <v>5062</v>
      </c>
      <c r="G2805" s="16" t="s">
        <v>5063</v>
      </c>
      <c r="H2805" s="17"/>
      <c r="I2805" s="115" t="str">
        <f t="shared" ca="1" si="460"/>
        <v>.</v>
      </c>
      <c r="J2805" s="16" t="s">
        <v>2856</v>
      </c>
      <c r="K2805" s="16" t="s">
        <v>1194</v>
      </c>
      <c r="L2805" s="16" t="s">
        <v>2857</v>
      </c>
      <c r="M2805" s="16" t="s">
        <v>183</v>
      </c>
      <c r="N2805" s="15">
        <v>30</v>
      </c>
      <c r="O2805" s="15">
        <v>1995</v>
      </c>
      <c r="P2805" s="15">
        <v>6</v>
      </c>
      <c r="Q2805" s="18" t="s">
        <v>1156</v>
      </c>
      <c r="R2805" s="18" t="s">
        <v>804</v>
      </c>
      <c r="S2805" s="54" t="s">
        <v>761</v>
      </c>
      <c r="T2805" s="54"/>
      <c r="U2805" s="69">
        <v>1301</v>
      </c>
      <c r="V2805" s="45" t="str">
        <f t="shared" si="459"/>
        <v>床反力からみた知的障害児の歩行について</v>
      </c>
      <c r="W2805" s="70"/>
      <c r="X2805" s="88">
        <v>2795</v>
      </c>
      <c r="Y2805" s="66"/>
      <c r="Z2805" s="16"/>
    </row>
    <row r="2806" spans="1:26" s="13" customFormat="1" ht="13.5" hidden="1" customHeight="1">
      <c r="A2806" s="18">
        <v>74</v>
      </c>
      <c r="B2806" s="15">
        <v>1997</v>
      </c>
      <c r="C2806" s="15">
        <v>9</v>
      </c>
      <c r="D2806" s="18">
        <v>10</v>
      </c>
      <c r="E2806" s="15">
        <v>1310</v>
      </c>
      <c r="F2806" s="19" t="s">
        <v>5064</v>
      </c>
      <c r="G2806" s="16" t="s">
        <v>1282</v>
      </c>
      <c r="H2806" s="17"/>
      <c r="I2806" s="115" t="str">
        <f t="shared" ca="1" si="460"/>
        <v>.</v>
      </c>
      <c r="J2806" s="16" t="s">
        <v>2856</v>
      </c>
      <c r="K2806" s="16" t="s">
        <v>1194</v>
      </c>
      <c r="L2806" s="16" t="s">
        <v>2857</v>
      </c>
      <c r="M2806" s="16" t="s">
        <v>183</v>
      </c>
      <c r="N2806" s="15">
        <v>30</v>
      </c>
      <c r="O2806" s="15">
        <v>1995</v>
      </c>
      <c r="P2806" s="15">
        <v>6</v>
      </c>
      <c r="Q2806" s="18" t="s">
        <v>1156</v>
      </c>
      <c r="R2806" s="18" t="s">
        <v>804</v>
      </c>
      <c r="S2806" s="54" t="s">
        <v>761</v>
      </c>
      <c r="T2806" s="54"/>
      <c r="U2806" s="69">
        <v>1301</v>
      </c>
      <c r="V2806" s="45" t="str">
        <f t="shared" si="459"/>
        <v>利き側からみた乳児抱き上げ動作の特徴</v>
      </c>
      <c r="W2806" s="70"/>
      <c r="X2806" s="88">
        <v>2796</v>
      </c>
      <c r="Y2806" s="66"/>
      <c r="Z2806" s="16"/>
    </row>
    <row r="2807" spans="1:26" s="13" customFormat="1" ht="13.5" hidden="1" customHeight="1">
      <c r="A2807" s="18">
        <v>74</v>
      </c>
      <c r="B2807" s="15">
        <v>1997</v>
      </c>
      <c r="C2807" s="15">
        <v>9</v>
      </c>
      <c r="D2807" s="18">
        <v>10</v>
      </c>
      <c r="E2807" s="15">
        <v>1310</v>
      </c>
      <c r="F2807" s="19" t="s">
        <v>5065</v>
      </c>
      <c r="G2807" s="16" t="s">
        <v>4912</v>
      </c>
      <c r="H2807" s="17"/>
      <c r="I2807" s="115" t="str">
        <f t="shared" ca="1" si="460"/>
        <v>.</v>
      </c>
      <c r="J2807" s="16" t="s">
        <v>2856</v>
      </c>
      <c r="K2807" s="16" t="s">
        <v>1194</v>
      </c>
      <c r="L2807" s="16" t="s">
        <v>2857</v>
      </c>
      <c r="M2807" s="16" t="s">
        <v>183</v>
      </c>
      <c r="N2807" s="15">
        <v>30</v>
      </c>
      <c r="O2807" s="15">
        <v>1995</v>
      </c>
      <c r="P2807" s="15">
        <v>6</v>
      </c>
      <c r="Q2807" s="18" t="s">
        <v>1156</v>
      </c>
      <c r="R2807" s="18" t="s">
        <v>804</v>
      </c>
      <c r="S2807" s="54" t="s">
        <v>761</v>
      </c>
      <c r="T2807" s="54"/>
      <c r="U2807" s="69">
        <v>1301</v>
      </c>
      <c r="V2807" s="45" t="str">
        <f t="shared" si="459"/>
        <v>ピンチ力発揮に際しての親指と示指の筋力発揮様相の相違</v>
      </c>
      <c r="W2807" s="70"/>
      <c r="X2807" s="88">
        <v>2797</v>
      </c>
      <c r="Y2807" s="66"/>
      <c r="Z2807" s="16"/>
    </row>
    <row r="2808" spans="1:26" s="13" customFormat="1" ht="13.5" hidden="1" customHeight="1">
      <c r="A2808" s="18">
        <v>74</v>
      </c>
      <c r="B2808" s="15">
        <v>1997</v>
      </c>
      <c r="C2808" s="15">
        <v>9</v>
      </c>
      <c r="D2808" s="18">
        <v>10</v>
      </c>
      <c r="E2808" s="15">
        <v>1310</v>
      </c>
      <c r="F2808" s="19" t="s">
        <v>5066</v>
      </c>
      <c r="G2808" s="16" t="s">
        <v>5067</v>
      </c>
      <c r="H2808" s="17"/>
      <c r="I2808" s="115" t="str">
        <f t="shared" ca="1" si="460"/>
        <v>.</v>
      </c>
      <c r="J2808" s="16" t="s">
        <v>2856</v>
      </c>
      <c r="K2808" s="16" t="s">
        <v>1194</v>
      </c>
      <c r="L2808" s="16" t="s">
        <v>2857</v>
      </c>
      <c r="M2808" s="16" t="s">
        <v>183</v>
      </c>
      <c r="N2808" s="15">
        <v>30</v>
      </c>
      <c r="O2808" s="15">
        <v>1995</v>
      </c>
      <c r="P2808" s="15">
        <v>6</v>
      </c>
      <c r="Q2808" s="18" t="s">
        <v>1156</v>
      </c>
      <c r="R2808" s="18" t="s">
        <v>804</v>
      </c>
      <c r="S2808" s="54" t="s">
        <v>761</v>
      </c>
      <c r="T2808" s="54"/>
      <c r="U2808" s="69">
        <v>1301</v>
      </c>
      <c r="V2808" s="45" t="str">
        <f t="shared" si="459"/>
        <v>農業労働災害の特質</v>
      </c>
      <c r="W2808" s="70"/>
      <c r="X2808" s="88">
        <v>2798</v>
      </c>
      <c r="Y2808" s="66"/>
      <c r="Z2808" s="16"/>
    </row>
    <row r="2809" spans="1:26" s="13" customFormat="1" ht="13.5" hidden="1" customHeight="1">
      <c r="A2809" s="18">
        <v>74</v>
      </c>
      <c r="B2809" s="15">
        <v>1997</v>
      </c>
      <c r="C2809" s="15">
        <v>9</v>
      </c>
      <c r="D2809" s="18">
        <v>11</v>
      </c>
      <c r="E2809" s="15">
        <v>1311</v>
      </c>
      <c r="F2809" s="19" t="s">
        <v>5068</v>
      </c>
      <c r="G2809" s="16" t="s">
        <v>5069</v>
      </c>
      <c r="H2809" s="17"/>
      <c r="I2809" s="115" t="str">
        <f t="shared" ca="1" si="460"/>
        <v>.</v>
      </c>
      <c r="J2809" s="16" t="s">
        <v>2856</v>
      </c>
      <c r="K2809" s="16" t="s">
        <v>1194</v>
      </c>
      <c r="L2809" s="16" t="s">
        <v>2857</v>
      </c>
      <c r="M2809" s="16" t="s">
        <v>183</v>
      </c>
      <c r="N2809" s="15">
        <v>30</v>
      </c>
      <c r="O2809" s="15">
        <v>1995</v>
      </c>
      <c r="P2809" s="15">
        <v>6</v>
      </c>
      <c r="Q2809" s="18" t="s">
        <v>1156</v>
      </c>
      <c r="R2809" s="18" t="s">
        <v>804</v>
      </c>
      <c r="S2809" s="54" t="s">
        <v>761</v>
      </c>
      <c r="T2809" s="54"/>
      <c r="U2809" s="69">
        <v>1301</v>
      </c>
      <c r="V2809" s="45" t="str">
        <f t="shared" si="459"/>
        <v>高知県におけるハウス作業と安全衛生の取り組み</v>
      </c>
      <c r="W2809" s="70"/>
      <c r="X2809" s="88">
        <v>2799</v>
      </c>
      <c r="Y2809" s="66"/>
      <c r="Z2809" s="16"/>
    </row>
    <row r="2810" spans="1:26" s="13" customFormat="1" ht="13.5" hidden="1" customHeight="1">
      <c r="A2810" s="18">
        <v>74</v>
      </c>
      <c r="B2810" s="15">
        <v>1997</v>
      </c>
      <c r="C2810" s="15">
        <v>9</v>
      </c>
      <c r="D2810" s="18">
        <v>11</v>
      </c>
      <c r="E2810" s="15">
        <v>1311</v>
      </c>
      <c r="F2810" s="19" t="s">
        <v>5070</v>
      </c>
      <c r="G2810" s="16" t="s">
        <v>5071</v>
      </c>
      <c r="H2810" s="17"/>
      <c r="I2810" s="115" t="str">
        <f t="shared" ca="1" si="460"/>
        <v>.</v>
      </c>
      <c r="J2810" s="16" t="s">
        <v>2856</v>
      </c>
      <c r="K2810" s="16" t="s">
        <v>1194</v>
      </c>
      <c r="L2810" s="16" t="s">
        <v>2857</v>
      </c>
      <c r="M2810" s="16" t="s">
        <v>183</v>
      </c>
      <c r="N2810" s="15">
        <v>30</v>
      </c>
      <c r="O2810" s="15">
        <v>1995</v>
      </c>
      <c r="P2810" s="15">
        <v>6</v>
      </c>
      <c r="Q2810" s="18" t="s">
        <v>1156</v>
      </c>
      <c r="R2810" s="18" t="s">
        <v>804</v>
      </c>
      <c r="S2810" s="54" t="s">
        <v>761</v>
      </c>
      <c r="T2810" s="54"/>
      <c r="U2810" s="69">
        <v>1301</v>
      </c>
      <c r="V2810" s="45" t="str">
        <f t="shared" si="459"/>
        <v>農業領域における人間工学・作業環境条件の改善</v>
      </c>
      <c r="W2810" s="70"/>
      <c r="X2810" s="88">
        <v>2800</v>
      </c>
      <c r="Y2810" s="66"/>
      <c r="Z2810" s="16"/>
    </row>
    <row r="2811" spans="1:26" s="13" customFormat="1" ht="13.5" hidden="1" customHeight="1">
      <c r="A2811" s="18">
        <v>74</v>
      </c>
      <c r="B2811" s="15">
        <v>1997</v>
      </c>
      <c r="C2811" s="15">
        <v>9</v>
      </c>
      <c r="D2811" s="18">
        <v>11</v>
      </c>
      <c r="E2811" s="15">
        <v>1311</v>
      </c>
      <c r="F2811" s="19" t="s">
        <v>5072</v>
      </c>
      <c r="G2811" s="16" t="s">
        <v>5073</v>
      </c>
      <c r="H2811" s="17"/>
      <c r="I2811" s="115" t="str">
        <f t="shared" ca="1" si="460"/>
        <v>.</v>
      </c>
      <c r="J2811" s="16" t="s">
        <v>2856</v>
      </c>
      <c r="K2811" s="16" t="s">
        <v>1194</v>
      </c>
      <c r="L2811" s="16" t="s">
        <v>2857</v>
      </c>
      <c r="M2811" s="16" t="s">
        <v>183</v>
      </c>
      <c r="N2811" s="15">
        <v>30</v>
      </c>
      <c r="O2811" s="15">
        <v>1995</v>
      </c>
      <c r="P2811" s="15">
        <v>6</v>
      </c>
      <c r="Q2811" s="18" t="s">
        <v>1156</v>
      </c>
      <c r="R2811" s="18" t="s">
        <v>804</v>
      </c>
      <c r="S2811" s="54" t="s">
        <v>761</v>
      </c>
      <c r="T2811" s="54"/>
      <c r="U2811" s="69">
        <v>1301</v>
      </c>
      <c r="V2811" s="45" t="str">
        <f t="shared" si="459"/>
        <v>農業労働の改善・快適化への取り組み</v>
      </c>
      <c r="W2811" s="70"/>
      <c r="X2811" s="88">
        <v>2801</v>
      </c>
      <c r="Y2811" s="66"/>
      <c r="Z2811" s="16"/>
    </row>
    <row r="2812" spans="1:26" s="13" customFormat="1" ht="13.5" hidden="1" customHeight="1">
      <c r="A2812" s="18">
        <v>74</v>
      </c>
      <c r="B2812" s="15">
        <v>1997</v>
      </c>
      <c r="C2812" s="15">
        <v>9</v>
      </c>
      <c r="D2812" s="18">
        <v>11</v>
      </c>
      <c r="E2812" s="15">
        <v>1311</v>
      </c>
      <c r="F2812" s="19" t="s">
        <v>5074</v>
      </c>
      <c r="G2812" s="16" t="s">
        <v>5075</v>
      </c>
      <c r="H2812" s="17"/>
      <c r="I2812" s="115" t="str">
        <f t="shared" ca="1" si="460"/>
        <v>.</v>
      </c>
      <c r="J2812" s="16" t="s">
        <v>2856</v>
      </c>
      <c r="K2812" s="16" t="s">
        <v>1194</v>
      </c>
      <c r="L2812" s="16" t="s">
        <v>2857</v>
      </c>
      <c r="M2812" s="16" t="s">
        <v>183</v>
      </c>
      <c r="N2812" s="15">
        <v>30</v>
      </c>
      <c r="O2812" s="15">
        <v>1995</v>
      </c>
      <c r="P2812" s="15">
        <v>6</v>
      </c>
      <c r="Q2812" s="18" t="s">
        <v>1156</v>
      </c>
      <c r="R2812" s="18" t="s">
        <v>804</v>
      </c>
      <c r="S2812" s="54" t="s">
        <v>761</v>
      </c>
      <c r="T2812" s="54"/>
      <c r="U2812" s="69">
        <v>1301</v>
      </c>
      <c r="V2812" s="45" t="str">
        <f t="shared" si="459"/>
        <v>通勤電車の混雑状況の違いによる心拍数への影響</v>
      </c>
      <c r="W2812" s="70"/>
      <c r="X2812" s="88">
        <v>2802</v>
      </c>
      <c r="Y2812" s="66"/>
      <c r="Z2812" s="16"/>
    </row>
    <row r="2813" spans="1:26" s="13" customFormat="1" ht="13.5" hidden="1" customHeight="1">
      <c r="A2813" s="18">
        <v>74</v>
      </c>
      <c r="B2813" s="15">
        <v>1997</v>
      </c>
      <c r="C2813" s="15">
        <v>9</v>
      </c>
      <c r="D2813" s="18">
        <v>12</v>
      </c>
      <c r="E2813" s="15">
        <v>1312</v>
      </c>
      <c r="F2813" s="19" t="s">
        <v>5076</v>
      </c>
      <c r="G2813" s="16" t="s">
        <v>5077</v>
      </c>
      <c r="H2813" s="17"/>
      <c r="I2813" s="115" t="str">
        <f t="shared" ca="1" si="460"/>
        <v>.</v>
      </c>
      <c r="J2813" s="16" t="s">
        <v>2856</v>
      </c>
      <c r="K2813" s="16" t="s">
        <v>1194</v>
      </c>
      <c r="L2813" s="16" t="s">
        <v>2857</v>
      </c>
      <c r="M2813" s="16" t="s">
        <v>183</v>
      </c>
      <c r="N2813" s="15">
        <v>30</v>
      </c>
      <c r="O2813" s="15">
        <v>1995</v>
      </c>
      <c r="P2813" s="15">
        <v>6</v>
      </c>
      <c r="Q2813" s="18" t="s">
        <v>1156</v>
      </c>
      <c r="R2813" s="18" t="s">
        <v>804</v>
      </c>
      <c r="S2813" s="54" t="s">
        <v>761</v>
      </c>
      <c r="T2813" s="54"/>
      <c r="U2813" s="69">
        <v>1301</v>
      </c>
      <c r="V2813" s="45" t="str">
        <f t="shared" si="459"/>
        <v>老人と若者の生活行動における身体機能・意識・行動・かかわる物の総合的研究</v>
      </c>
      <c r="W2813" s="70"/>
      <c r="X2813" s="88">
        <v>2803</v>
      </c>
      <c r="Y2813" s="66"/>
      <c r="Z2813" s="16"/>
    </row>
    <row r="2814" spans="1:26" s="13" customFormat="1" ht="13.5" hidden="1" customHeight="1">
      <c r="A2814" s="18">
        <v>74</v>
      </c>
      <c r="B2814" s="15">
        <v>1997</v>
      </c>
      <c r="C2814" s="15">
        <v>9</v>
      </c>
      <c r="D2814" s="18">
        <v>12</v>
      </c>
      <c r="E2814" s="15">
        <v>1312</v>
      </c>
      <c r="F2814" s="19" t="s">
        <v>5078</v>
      </c>
      <c r="G2814" s="16" t="s">
        <v>5079</v>
      </c>
      <c r="H2814" s="17"/>
      <c r="I2814" s="115" t="str">
        <f t="shared" ca="1" si="460"/>
        <v>.</v>
      </c>
      <c r="J2814" s="16" t="s">
        <v>2856</v>
      </c>
      <c r="K2814" s="16" t="s">
        <v>1194</v>
      </c>
      <c r="L2814" s="16" t="s">
        <v>2857</v>
      </c>
      <c r="M2814" s="16" t="s">
        <v>183</v>
      </c>
      <c r="N2814" s="15">
        <v>30</v>
      </c>
      <c r="O2814" s="15">
        <v>1995</v>
      </c>
      <c r="P2814" s="15">
        <v>6</v>
      </c>
      <c r="Q2814" s="18" t="s">
        <v>1156</v>
      </c>
      <c r="R2814" s="18" t="s">
        <v>804</v>
      </c>
      <c r="S2814" s="54" t="s">
        <v>761</v>
      </c>
      <c r="T2814" s="54"/>
      <c r="U2814" s="69">
        <v>1301</v>
      </c>
      <c r="V2814" s="45" t="str">
        <f t="shared" si="459"/>
        <v>作業者の自覚的健康度と職業性ストレスに関する研究</v>
      </c>
      <c r="W2814" s="70"/>
      <c r="X2814" s="88">
        <v>2804</v>
      </c>
      <c r="Y2814" s="66"/>
      <c r="Z2814" s="16"/>
    </row>
    <row r="2815" spans="1:26" s="13" customFormat="1" ht="13.5" hidden="1" customHeight="1">
      <c r="A2815" s="18">
        <v>74</v>
      </c>
      <c r="B2815" s="15">
        <v>1997</v>
      </c>
      <c r="C2815" s="15">
        <v>9</v>
      </c>
      <c r="D2815" s="18">
        <v>12</v>
      </c>
      <c r="E2815" s="15">
        <v>1312</v>
      </c>
      <c r="F2815" s="19" t="s">
        <v>5080</v>
      </c>
      <c r="G2815" s="16" t="s">
        <v>5081</v>
      </c>
      <c r="H2815" s="17"/>
      <c r="I2815" s="115" t="str">
        <f t="shared" ca="1" si="460"/>
        <v>.</v>
      </c>
      <c r="J2815" s="16" t="s">
        <v>2856</v>
      </c>
      <c r="K2815" s="16" t="s">
        <v>1194</v>
      </c>
      <c r="L2815" s="16" t="s">
        <v>2857</v>
      </c>
      <c r="M2815" s="16" t="s">
        <v>183</v>
      </c>
      <c r="N2815" s="15">
        <v>30</v>
      </c>
      <c r="O2815" s="15">
        <v>1995</v>
      </c>
      <c r="P2815" s="15">
        <v>6</v>
      </c>
      <c r="Q2815" s="18" t="s">
        <v>1156</v>
      </c>
      <c r="R2815" s="18" t="s">
        <v>804</v>
      </c>
      <c r="S2815" s="54" t="s">
        <v>761</v>
      </c>
      <c r="T2815" s="54"/>
      <c r="U2815" s="69">
        <v>1301</v>
      </c>
      <c r="V2815" s="45" t="str">
        <f t="shared" si="459"/>
        <v>入浴時における浴用いすと洗体姿勢との関係</v>
      </c>
      <c r="W2815" s="70"/>
      <c r="X2815" s="88">
        <v>2805</v>
      </c>
      <c r="Y2815" s="66"/>
      <c r="Z2815" s="16"/>
    </row>
    <row r="2816" spans="1:26" s="13" customFormat="1" ht="13.5" hidden="1" customHeight="1">
      <c r="A2816" s="18">
        <v>74</v>
      </c>
      <c r="B2816" s="15">
        <v>1997</v>
      </c>
      <c r="C2816" s="15">
        <v>9</v>
      </c>
      <c r="D2816" s="18">
        <v>13</v>
      </c>
      <c r="E2816" s="15">
        <v>1313</v>
      </c>
      <c r="F2816" s="19" t="s">
        <v>5082</v>
      </c>
      <c r="G2816" s="16" t="s">
        <v>5083</v>
      </c>
      <c r="H2816" s="17"/>
      <c r="I2816" s="115" t="str">
        <f t="shared" ca="1" si="460"/>
        <v>.</v>
      </c>
      <c r="J2816" s="16" t="s">
        <v>2856</v>
      </c>
      <c r="K2816" s="16" t="s">
        <v>1194</v>
      </c>
      <c r="L2816" s="16" t="s">
        <v>2857</v>
      </c>
      <c r="M2816" s="16" t="s">
        <v>183</v>
      </c>
      <c r="N2816" s="15">
        <v>30</v>
      </c>
      <c r="O2816" s="15">
        <v>1995</v>
      </c>
      <c r="P2816" s="15">
        <v>6</v>
      </c>
      <c r="Q2816" s="18" t="s">
        <v>1156</v>
      </c>
      <c r="R2816" s="18" t="s">
        <v>804</v>
      </c>
      <c r="S2816" s="54" t="s">
        <v>761</v>
      </c>
      <c r="T2816" s="54"/>
      <c r="U2816" s="69">
        <v>1301</v>
      </c>
      <c r="V2816" s="45" t="str">
        <f t="shared" si="459"/>
        <v>日本人の入浴行為に関する調査</v>
      </c>
      <c r="W2816" s="70"/>
      <c r="X2816" s="88">
        <v>2806</v>
      </c>
      <c r="Y2816" s="66"/>
      <c r="Z2816" s="16"/>
    </row>
    <row r="2817" spans="1:26" s="13" customFormat="1" ht="13.5" hidden="1" customHeight="1">
      <c r="A2817" s="18">
        <v>74</v>
      </c>
      <c r="B2817" s="15">
        <v>1997</v>
      </c>
      <c r="C2817" s="15">
        <v>9</v>
      </c>
      <c r="D2817" s="18">
        <v>13</v>
      </c>
      <c r="E2817" s="15">
        <v>1313</v>
      </c>
      <c r="F2817" s="19" t="s">
        <v>5084</v>
      </c>
      <c r="G2817" s="16" t="s">
        <v>5085</v>
      </c>
      <c r="H2817" s="17"/>
      <c r="I2817" s="115" t="str">
        <f t="shared" ca="1" si="460"/>
        <v>.</v>
      </c>
      <c r="J2817" s="16" t="s">
        <v>2856</v>
      </c>
      <c r="K2817" s="16" t="s">
        <v>1194</v>
      </c>
      <c r="L2817" s="16" t="s">
        <v>2857</v>
      </c>
      <c r="M2817" s="16" t="s">
        <v>183</v>
      </c>
      <c r="N2817" s="15">
        <v>30</v>
      </c>
      <c r="O2817" s="15">
        <v>1995</v>
      </c>
      <c r="P2817" s="15">
        <v>6</v>
      </c>
      <c r="Q2817" s="18" t="s">
        <v>1156</v>
      </c>
      <c r="R2817" s="18" t="s">
        <v>804</v>
      </c>
      <c r="S2817" s="54" t="s">
        <v>761</v>
      </c>
      <c r="T2817" s="54"/>
      <c r="U2817" s="69">
        <v>1301</v>
      </c>
      <c r="V2817" s="45" t="str">
        <f t="shared" si="459"/>
        <v>高齢者には色がどのように見えているのか</v>
      </c>
      <c r="W2817" s="70"/>
      <c r="X2817" s="88">
        <v>2807</v>
      </c>
      <c r="Y2817" s="66"/>
      <c r="Z2817" s="16"/>
    </row>
    <row r="2818" spans="1:26" s="13" customFormat="1" ht="13.5" hidden="1" customHeight="1">
      <c r="A2818" s="18">
        <v>74</v>
      </c>
      <c r="B2818" s="15">
        <v>1997</v>
      </c>
      <c r="C2818" s="15">
        <v>9</v>
      </c>
      <c r="D2818" s="18">
        <v>14</v>
      </c>
      <c r="E2818" s="15">
        <v>1314</v>
      </c>
      <c r="F2818" s="19" t="s">
        <v>5086</v>
      </c>
      <c r="G2818" s="16" t="s">
        <v>5087</v>
      </c>
      <c r="H2818" s="17"/>
      <c r="I2818" s="115" t="str">
        <f t="shared" ca="1" si="460"/>
        <v>.</v>
      </c>
      <c r="J2818" s="16" t="s">
        <v>2856</v>
      </c>
      <c r="K2818" s="16" t="s">
        <v>1194</v>
      </c>
      <c r="L2818" s="16" t="s">
        <v>2857</v>
      </c>
      <c r="M2818" s="16" t="s">
        <v>183</v>
      </c>
      <c r="N2818" s="15">
        <v>30</v>
      </c>
      <c r="O2818" s="15">
        <v>1995</v>
      </c>
      <c r="P2818" s="15">
        <v>6</v>
      </c>
      <c r="Q2818" s="18" t="s">
        <v>1156</v>
      </c>
      <c r="R2818" s="18" t="s">
        <v>804</v>
      </c>
      <c r="S2818" s="54" t="s">
        <v>761</v>
      </c>
      <c r="T2818" s="54"/>
      <c r="U2818" s="69">
        <v>1301</v>
      </c>
      <c r="V2818" s="45" t="str">
        <f t="shared" si="459"/>
        <v>暗視状態におけるトラック後部の視認性とその改良</v>
      </c>
      <c r="W2818" s="70"/>
      <c r="X2818" s="88">
        <v>2808</v>
      </c>
      <c r="Y2818" s="66"/>
      <c r="Z2818" s="16"/>
    </row>
    <row r="2819" spans="1:26" s="13" customFormat="1" ht="13.5" hidden="1" customHeight="1">
      <c r="A2819" s="18">
        <v>74</v>
      </c>
      <c r="B2819" s="15">
        <v>1997</v>
      </c>
      <c r="C2819" s="15">
        <v>9</v>
      </c>
      <c r="D2819" s="18">
        <v>14</v>
      </c>
      <c r="E2819" s="15">
        <v>1314</v>
      </c>
      <c r="F2819" s="19" t="s">
        <v>5089</v>
      </c>
      <c r="G2819" s="16" t="s">
        <v>5090</v>
      </c>
      <c r="H2819" s="17" t="s">
        <v>7083</v>
      </c>
      <c r="I2819" s="115" t="str">
        <f t="shared" ca="1" si="460"/>
        <v>.</v>
      </c>
      <c r="J2819" s="16" t="s">
        <v>1487</v>
      </c>
      <c r="K2819" s="16" t="s">
        <v>1194</v>
      </c>
      <c r="L2819" s="16" t="s">
        <v>7079</v>
      </c>
      <c r="M2819" s="16" t="s">
        <v>1302</v>
      </c>
      <c r="N2819" s="15">
        <v>30</v>
      </c>
      <c r="O2819" s="15">
        <v>1995</v>
      </c>
      <c r="P2819" s="15">
        <v>6</v>
      </c>
      <c r="Q2819" s="18" t="s">
        <v>1156</v>
      </c>
      <c r="R2819" s="18" t="s">
        <v>804</v>
      </c>
      <c r="S2819" s="54" t="s">
        <v>761</v>
      </c>
      <c r="T2819" s="54"/>
      <c r="U2819" s="69">
        <v>1301</v>
      </c>
      <c r="V2819" s="45" t="str">
        <f t="shared" si="459"/>
        <v>特別講演アクティブ・ヒューマン・インターフェースと顔ロボット</v>
      </c>
      <c r="W2819" s="70"/>
      <c r="X2819" s="88">
        <v>2809</v>
      </c>
      <c r="Y2819" s="66"/>
      <c r="Z2819" s="16"/>
    </row>
    <row r="2820" spans="1:26" ht="13.5" hidden="1" customHeight="1">
      <c r="A2820" s="29">
        <f t="shared" ref="A2820:A2825" ca="1" si="467">IF(LEN($J2820)&gt;0,IF($J2820="●",K2820,OFFSET(A2820,IF(LEN(OFFSET(A2820,-1,0))&gt;=1,-1,-2),0)),"")</f>
        <v>74</v>
      </c>
      <c r="B2820" s="32">
        <f t="shared" ref="B2820:C2825" ca="1" si="468">IF(LEN($J2820)&gt;0,IF($J2820="●",N2820,OFFSET(B2820,IF(LEN(OFFSET(B2820,-1,0))&gt;=1,-1,-2),0)),"")</f>
        <v>1997</v>
      </c>
      <c r="C2820" s="32">
        <f t="shared" ca="1" si="468"/>
        <v>9</v>
      </c>
      <c r="D2820" s="28">
        <v>14</v>
      </c>
      <c r="E2820" s="32">
        <f t="shared" ref="E2820:E2825" ca="1" si="469">IF(LEN($J2820)&gt;0,IF($J2820="●",U2820,IF(LEN(D2820)&gt;0,U2820+D2820-1,"")),"")</f>
        <v>1314</v>
      </c>
      <c r="F2820" s="40" t="s">
        <v>762</v>
      </c>
      <c r="G2820" s="40" t="s">
        <v>6986</v>
      </c>
      <c r="H2820" s="43"/>
      <c r="I2820" s="115" t="str">
        <f t="shared" ca="1" si="460"/>
        <v>.</v>
      </c>
      <c r="J2820" s="40" t="s">
        <v>2164</v>
      </c>
      <c r="K2820" s="40" t="s">
        <v>1194</v>
      </c>
      <c r="L2820" s="16" t="s">
        <v>7004</v>
      </c>
      <c r="M2820" s="40" t="s">
        <v>1302</v>
      </c>
      <c r="N2820" s="47">
        <v>30</v>
      </c>
      <c r="O2820" s="47">
        <v>1995</v>
      </c>
      <c r="P2820" s="47">
        <v>6</v>
      </c>
      <c r="Q2820" s="40" t="s">
        <v>1156</v>
      </c>
      <c r="R2820" s="40" t="s">
        <v>804</v>
      </c>
      <c r="S2820" s="48" t="s">
        <v>761</v>
      </c>
      <c r="T2820" s="48"/>
      <c r="U2820" s="31">
        <f t="shared" ref="U2820:U2825" ca="1" si="470">IF(LEN($J2820)&gt;0,IF($J2820="●",Q2820,OFFSET(U2820,IF(LEN(OFFSET(U2820,-1,0))&gt;=1,-1,-2),0)),"")</f>
        <v>1301</v>
      </c>
      <c r="V2820" s="45" t="str">
        <f t="shared" si="459"/>
        <v>人類働態学研究のための方法論</v>
      </c>
      <c r="W2820" s="51"/>
      <c r="X2820" s="88">
        <v>2810</v>
      </c>
      <c r="Y2820" s="65"/>
      <c r="Z2820" s="46"/>
    </row>
    <row r="2821" spans="1:26" ht="13.5" hidden="1" customHeight="1">
      <c r="A2821" s="29">
        <f t="shared" ca="1" si="467"/>
        <v>74</v>
      </c>
      <c r="B2821" s="32">
        <f t="shared" ca="1" si="468"/>
        <v>1997</v>
      </c>
      <c r="C2821" s="32">
        <f t="shared" ca="1" si="468"/>
        <v>9</v>
      </c>
      <c r="D2821" s="28">
        <v>14</v>
      </c>
      <c r="E2821" s="32">
        <f t="shared" ca="1" si="469"/>
        <v>1314</v>
      </c>
      <c r="F2821" s="40" t="s">
        <v>763</v>
      </c>
      <c r="G2821" s="40" t="s">
        <v>723</v>
      </c>
      <c r="H2821" s="43" t="s">
        <v>762</v>
      </c>
      <c r="I2821" s="115" t="str">
        <f t="shared" ca="1" si="460"/>
        <v>.</v>
      </c>
      <c r="J2821" s="40" t="s">
        <v>2164</v>
      </c>
      <c r="K2821" s="40" t="s">
        <v>1194</v>
      </c>
      <c r="L2821" s="40" t="s">
        <v>2918</v>
      </c>
      <c r="M2821" s="40" t="s">
        <v>1486</v>
      </c>
      <c r="N2821" s="47">
        <v>30</v>
      </c>
      <c r="O2821" s="47">
        <v>1995</v>
      </c>
      <c r="P2821" s="47">
        <v>6</v>
      </c>
      <c r="Q2821" s="40" t="s">
        <v>1156</v>
      </c>
      <c r="R2821" s="40" t="s">
        <v>804</v>
      </c>
      <c r="S2821" s="48" t="s">
        <v>761</v>
      </c>
      <c r="T2821" s="48"/>
      <c r="U2821" s="31">
        <f t="shared" ca="1" si="470"/>
        <v>1301</v>
      </c>
      <c r="V2821" s="45" t="str">
        <f t="shared" ref="V2821:V2883" si="471">$H2821&amp;$F2821</f>
        <v>人類働態学研究のための方法論－働態研究に共通する視点とその有効性－</v>
      </c>
      <c r="W2821" s="51"/>
      <c r="X2821" s="88">
        <v>2811</v>
      </c>
      <c r="Y2821" s="65"/>
      <c r="Z2821" s="46"/>
    </row>
    <row r="2822" spans="1:26" ht="13.5" hidden="1" customHeight="1">
      <c r="A2822" s="29">
        <f t="shared" ca="1" si="467"/>
        <v>74</v>
      </c>
      <c r="B2822" s="32">
        <f t="shared" ca="1" si="468"/>
        <v>1997</v>
      </c>
      <c r="C2822" s="32">
        <f t="shared" ca="1" si="468"/>
        <v>9</v>
      </c>
      <c r="D2822" s="28">
        <v>14</v>
      </c>
      <c r="E2822" s="32">
        <f t="shared" ca="1" si="469"/>
        <v>1314</v>
      </c>
      <c r="F2822" s="40" t="s">
        <v>763</v>
      </c>
      <c r="G2822" s="40" t="s">
        <v>2149</v>
      </c>
      <c r="H2822" s="43" t="s">
        <v>762</v>
      </c>
      <c r="I2822" s="115" t="str">
        <f t="shared" ca="1" si="460"/>
        <v>.</v>
      </c>
      <c r="J2822" s="40" t="s">
        <v>2164</v>
      </c>
      <c r="K2822" s="40" t="s">
        <v>1194</v>
      </c>
      <c r="L2822" s="40" t="s">
        <v>2918</v>
      </c>
      <c r="M2822" s="40" t="s">
        <v>1486</v>
      </c>
      <c r="N2822" s="47">
        <v>30</v>
      </c>
      <c r="O2822" s="47">
        <v>1995</v>
      </c>
      <c r="P2822" s="47">
        <v>6</v>
      </c>
      <c r="Q2822" s="40" t="s">
        <v>1156</v>
      </c>
      <c r="R2822" s="40" t="s">
        <v>804</v>
      </c>
      <c r="S2822" s="48" t="s">
        <v>761</v>
      </c>
      <c r="T2822" s="48"/>
      <c r="U2822" s="31">
        <f t="shared" ca="1" si="470"/>
        <v>1301</v>
      </c>
      <c r="V2822" s="45" t="str">
        <f t="shared" si="471"/>
        <v>人類働態学研究のための方法論－働態研究に共通する視点とその有効性－</v>
      </c>
      <c r="W2822" s="51"/>
      <c r="X2822" s="88">
        <v>2812</v>
      </c>
      <c r="Y2822" s="65"/>
      <c r="Z2822" s="46"/>
    </row>
    <row r="2823" spans="1:26" ht="13.5" hidden="1" customHeight="1">
      <c r="A2823" s="29">
        <f t="shared" ca="1" si="467"/>
        <v>74</v>
      </c>
      <c r="B2823" s="32">
        <f t="shared" ca="1" si="468"/>
        <v>1997</v>
      </c>
      <c r="C2823" s="32">
        <f t="shared" ca="1" si="468"/>
        <v>9</v>
      </c>
      <c r="D2823" s="28">
        <v>14</v>
      </c>
      <c r="E2823" s="32">
        <f t="shared" ca="1" si="469"/>
        <v>1314</v>
      </c>
      <c r="F2823" s="40" t="s">
        <v>763</v>
      </c>
      <c r="G2823" s="40" t="s">
        <v>1221</v>
      </c>
      <c r="H2823" s="43" t="s">
        <v>762</v>
      </c>
      <c r="I2823" s="115" t="str">
        <f t="shared" ca="1" si="460"/>
        <v>.</v>
      </c>
      <c r="J2823" s="40" t="s">
        <v>2164</v>
      </c>
      <c r="K2823" s="40" t="s">
        <v>1194</v>
      </c>
      <c r="L2823" s="40" t="s">
        <v>2918</v>
      </c>
      <c r="M2823" s="40" t="s">
        <v>1486</v>
      </c>
      <c r="N2823" s="47">
        <v>30</v>
      </c>
      <c r="O2823" s="47">
        <v>1995</v>
      </c>
      <c r="P2823" s="47">
        <v>6</v>
      </c>
      <c r="Q2823" s="40" t="s">
        <v>1156</v>
      </c>
      <c r="R2823" s="40" t="s">
        <v>804</v>
      </c>
      <c r="S2823" s="48" t="s">
        <v>761</v>
      </c>
      <c r="T2823" s="48"/>
      <c r="U2823" s="31">
        <f t="shared" ca="1" si="470"/>
        <v>1301</v>
      </c>
      <c r="V2823" s="45" t="str">
        <f t="shared" si="471"/>
        <v>人類働態学研究のための方法論－働態研究に共通する視点とその有効性－</v>
      </c>
      <c r="W2823" s="51"/>
      <c r="X2823" s="88">
        <v>2813</v>
      </c>
      <c r="Y2823" s="65"/>
      <c r="Z2823" s="46"/>
    </row>
    <row r="2824" spans="1:26" ht="13.5" hidden="1" customHeight="1">
      <c r="A2824" s="29">
        <f t="shared" ca="1" si="467"/>
        <v>74</v>
      </c>
      <c r="B2824" s="32">
        <f t="shared" ca="1" si="468"/>
        <v>1997</v>
      </c>
      <c r="C2824" s="32">
        <f t="shared" ca="1" si="468"/>
        <v>9</v>
      </c>
      <c r="D2824" s="28">
        <v>15</v>
      </c>
      <c r="E2824" s="32">
        <f t="shared" ca="1" si="469"/>
        <v>1315</v>
      </c>
      <c r="F2824" s="28" t="str">
        <f>IF(RIGHT(L2824,1)=$W$24,"",M2824&amp;$W$25)&amp;J2824&amp;$W$22&amp;K2824&amp;IF(AND(LEN(N2824)&gt;0,LEN(N2824)&lt;4)," 第"&amp;N2824&amp;$W$21,N2824)&amp;$W$23&amp;O2824&amp;"/"&amp;P2824&amp;IF(RIGHT(L2824,1)=$W$24,"/"&amp;Q2824,"")&amp;"、"&amp;S2824&amp;"、"&amp;R2824&amp;IF(LEN(H2824)&gt;0,$W$27&amp;H2824,"")&amp;IF(RIGHT(L2824,1)=$W$24,"",$W$26)</f>
        <v>大会．西 第21回　1995/12/9、産業医科大、北九州市</v>
      </c>
      <c r="G2824" s="40" t="s">
        <v>1973</v>
      </c>
      <c r="H2824" s="41" t="s">
        <v>2820</v>
      </c>
      <c r="I2824" s="115" t="str">
        <f t="shared" ca="1" si="460"/>
        <v>.</v>
      </c>
      <c r="J2824" s="40" t="s">
        <v>252</v>
      </c>
      <c r="K2824" s="40" t="s">
        <v>1769</v>
      </c>
      <c r="L2824" s="40" t="s">
        <v>6942</v>
      </c>
      <c r="M2824" s="40" t="s">
        <v>2742</v>
      </c>
      <c r="N2824" s="47">
        <v>21</v>
      </c>
      <c r="O2824" s="47">
        <v>1995</v>
      </c>
      <c r="P2824" s="47">
        <v>12</v>
      </c>
      <c r="Q2824" s="40" t="s">
        <v>1249</v>
      </c>
      <c r="R2824" s="40" t="s">
        <v>599</v>
      </c>
      <c r="S2824" s="48" t="s">
        <v>765</v>
      </c>
      <c r="T2824" s="48"/>
      <c r="U2824" s="31">
        <f t="shared" ca="1" si="470"/>
        <v>1301</v>
      </c>
      <c r="V2824" s="45" t="str">
        <f t="shared" si="471"/>
        <v>大会．西 第21回　1995/12/9、産業医科大、北九州市</v>
      </c>
      <c r="W2824" s="51"/>
      <c r="X2824" s="88">
        <v>2814</v>
      </c>
      <c r="Y2824" s="65"/>
      <c r="Z2824" s="46"/>
    </row>
    <row r="2825" spans="1:26" ht="13.5" hidden="1" customHeight="1">
      <c r="A2825" s="29">
        <f t="shared" ca="1" si="467"/>
        <v>74</v>
      </c>
      <c r="B2825" s="32">
        <f t="shared" ca="1" si="468"/>
        <v>1997</v>
      </c>
      <c r="C2825" s="32">
        <f t="shared" ca="1" si="468"/>
        <v>9</v>
      </c>
      <c r="D2825" s="28">
        <v>15</v>
      </c>
      <c r="E2825" s="32">
        <f t="shared" ca="1" si="469"/>
        <v>1315</v>
      </c>
      <c r="F2825" s="28" t="str">
        <f>M2825&amp;"（"&amp;J2825&amp;$W$19&amp;K2825&amp;IF(LEN(N2825)&gt;0," 第"&amp;N2825&amp;$W$21,"")&amp;" "&amp;O2825&amp;"/"&amp;P2825&amp;$W$20&amp;S2825&amp;IF(LEN(H2825)&gt;0,$W$19&amp;H2825,"")&amp;"）"</f>
        <v>抄録（大会/西 第21回 1995/12、産業医科大）</v>
      </c>
      <c r="G2825" s="40" t="s">
        <v>764</v>
      </c>
      <c r="H2825" s="43"/>
      <c r="I2825" s="115" t="str">
        <f t="shared" ca="1" si="460"/>
        <v>.</v>
      </c>
      <c r="J2825" s="40" t="s">
        <v>252</v>
      </c>
      <c r="K2825" s="40" t="s">
        <v>1769</v>
      </c>
      <c r="L2825" s="40" t="s">
        <v>6939</v>
      </c>
      <c r="M2825" s="40" t="s">
        <v>1486</v>
      </c>
      <c r="N2825" s="47">
        <v>21</v>
      </c>
      <c r="O2825" s="47">
        <v>1995</v>
      </c>
      <c r="P2825" s="47">
        <v>12</v>
      </c>
      <c r="Q2825" s="40" t="s">
        <v>1249</v>
      </c>
      <c r="R2825" s="40" t="s">
        <v>599</v>
      </c>
      <c r="S2825" s="48" t="s">
        <v>765</v>
      </c>
      <c r="T2825" s="48"/>
      <c r="U2825" s="31">
        <f t="shared" ca="1" si="470"/>
        <v>1301</v>
      </c>
      <c r="V2825" s="45" t="str">
        <f t="shared" si="471"/>
        <v>抄録（大会/西 第21回 1995/12、産業医科大）</v>
      </c>
      <c r="W2825" s="51"/>
      <c r="X2825" s="88">
        <v>2815</v>
      </c>
      <c r="Y2825" s="65"/>
      <c r="Z2825" s="46"/>
    </row>
    <row r="2826" spans="1:26" s="13" customFormat="1" ht="13.5" hidden="1" customHeight="1">
      <c r="A2826" s="18">
        <v>74</v>
      </c>
      <c r="B2826" s="15">
        <v>1997</v>
      </c>
      <c r="C2826" s="15">
        <v>9</v>
      </c>
      <c r="D2826" s="18">
        <v>15</v>
      </c>
      <c r="E2826" s="15">
        <v>1315</v>
      </c>
      <c r="F2826" s="19" t="s">
        <v>5091</v>
      </c>
      <c r="G2826" s="16" t="s">
        <v>5092</v>
      </c>
      <c r="H2826" s="17"/>
      <c r="I2826" s="115" t="str">
        <f t="shared" ca="1" si="460"/>
        <v>.</v>
      </c>
      <c r="J2826" s="16" t="s">
        <v>2856</v>
      </c>
      <c r="K2826" s="16" t="s">
        <v>1769</v>
      </c>
      <c r="L2826" s="16" t="s">
        <v>2857</v>
      </c>
      <c r="M2826" s="16" t="s">
        <v>183</v>
      </c>
      <c r="N2826" s="15">
        <v>21</v>
      </c>
      <c r="O2826" s="15">
        <v>1995</v>
      </c>
      <c r="P2826" s="15">
        <v>12</v>
      </c>
      <c r="Q2826" s="18">
        <v>9</v>
      </c>
      <c r="R2826" s="18" t="s">
        <v>599</v>
      </c>
      <c r="S2826" s="54" t="s">
        <v>765</v>
      </c>
      <c r="T2826" s="54"/>
      <c r="U2826" s="69">
        <v>1301</v>
      </c>
      <c r="V2826" s="45" t="str">
        <f t="shared" si="471"/>
        <v>公共交通機関における高齢者への配慮</v>
      </c>
      <c r="W2826" s="70"/>
      <c r="X2826" s="88">
        <v>2816</v>
      </c>
      <c r="Y2826" s="66"/>
      <c r="Z2826" s="16"/>
    </row>
    <row r="2827" spans="1:26" s="13" customFormat="1" ht="13.5" hidden="1" customHeight="1">
      <c r="A2827" s="18">
        <v>74</v>
      </c>
      <c r="B2827" s="15">
        <v>1997</v>
      </c>
      <c r="C2827" s="15">
        <v>9</v>
      </c>
      <c r="D2827" s="18">
        <v>15</v>
      </c>
      <c r="E2827" s="15">
        <v>1315</v>
      </c>
      <c r="F2827" s="19" t="s">
        <v>5093</v>
      </c>
      <c r="G2827" s="16" t="s">
        <v>5094</v>
      </c>
      <c r="H2827" s="17"/>
      <c r="I2827" s="115" t="str">
        <f t="shared" ca="1" si="460"/>
        <v>.</v>
      </c>
      <c r="J2827" s="16" t="s">
        <v>2856</v>
      </c>
      <c r="K2827" s="16" t="s">
        <v>1769</v>
      </c>
      <c r="L2827" s="16" t="s">
        <v>2857</v>
      </c>
      <c r="M2827" s="16" t="s">
        <v>183</v>
      </c>
      <c r="N2827" s="15">
        <v>21</v>
      </c>
      <c r="O2827" s="15">
        <v>1995</v>
      </c>
      <c r="P2827" s="15">
        <v>12</v>
      </c>
      <c r="Q2827" s="18">
        <v>9</v>
      </c>
      <c r="R2827" s="18" t="s">
        <v>599</v>
      </c>
      <c r="S2827" s="54" t="s">
        <v>765</v>
      </c>
      <c r="T2827" s="54"/>
      <c r="U2827" s="69">
        <v>1301</v>
      </c>
      <c r="V2827" s="45" t="str">
        <f t="shared" si="471"/>
        <v>公共施設、サービスの状況とそれに対する市民の意識</v>
      </c>
      <c r="W2827" s="70"/>
      <c r="X2827" s="88">
        <v>2817</v>
      </c>
      <c r="Y2827" s="66"/>
      <c r="Z2827" s="16"/>
    </row>
    <row r="2828" spans="1:26" s="13" customFormat="1" ht="13.5" hidden="1" customHeight="1">
      <c r="A2828" s="18">
        <v>74</v>
      </c>
      <c r="B2828" s="15">
        <v>1997</v>
      </c>
      <c r="C2828" s="15">
        <v>9</v>
      </c>
      <c r="D2828" s="18">
        <v>16</v>
      </c>
      <c r="E2828" s="15">
        <v>1316</v>
      </c>
      <c r="F2828" s="19" t="s">
        <v>5095</v>
      </c>
      <c r="G2828" s="16" t="s">
        <v>5096</v>
      </c>
      <c r="H2828" s="17"/>
      <c r="I2828" s="115" t="str">
        <f t="shared" ref="I2828:I2891" ca="1" si="472">IF(OR($S$1,IF($N$2,OFFSET($O$2,0,ISERROR(FIND($F$2,OFFSET($G2828,0,$T$2)))+$S$2),0)+IF($N$3,OFFSET($O$3,0,ISERROR(FIND($F$3,OFFSET($G2828,0,$T$3)))+$S$3),0)+IF($N$4,OFFSET($O$4,0,ISERROR(FIND($F$4,OFFSET($G2828,0,$T$4)))+$S$4),0)+IF($N$5,OFFSET($O$5,0,ISERROR(FIND($F$5,OFFSET($G2828,0,$T$5)))+$S$5),0)+IF($N$6,OFFSET($O$6,0,ISERROR(FIND($F$6,OFFSET($G2828,0,$T$6)))+$S$6),0)+IF($N$7,OFFSET($O$7,0,ISERROR(FIND($F$7,OFFSET($G2828,0,$T$7)))+$S$7),0)+IF($N$8,OFFSET($O$8,0,ISERROR(FIND($F$8,OFFSET($G2828,0,$T$8)))+$S$8),0)&gt;$Y$1),$W$28,$W$29)</f>
        <v>.</v>
      </c>
      <c r="J2828" s="16" t="s">
        <v>2856</v>
      </c>
      <c r="K2828" s="16" t="s">
        <v>1769</v>
      </c>
      <c r="L2828" s="16" t="s">
        <v>2857</v>
      </c>
      <c r="M2828" s="16" t="s">
        <v>183</v>
      </c>
      <c r="N2828" s="15">
        <v>21</v>
      </c>
      <c r="O2828" s="15">
        <v>1995</v>
      </c>
      <c r="P2828" s="15">
        <v>12</v>
      </c>
      <c r="Q2828" s="18">
        <v>9</v>
      </c>
      <c r="R2828" s="18" t="s">
        <v>599</v>
      </c>
      <c r="S2828" s="54" t="s">
        <v>765</v>
      </c>
      <c r="T2828" s="54"/>
      <c r="U2828" s="69">
        <v>1301</v>
      </c>
      <c r="V2828" s="45" t="str">
        <f t="shared" si="471"/>
        <v>看護業務におけるコミュニケーション分析の試み－会話の雰囲気とコミュニケーション技能－</v>
      </c>
      <c r="W2828" s="70"/>
      <c r="X2828" s="88">
        <v>2818</v>
      </c>
      <c r="Y2828" s="66"/>
      <c r="Z2828" s="16"/>
    </row>
    <row r="2829" spans="1:26" s="13" customFormat="1" ht="13.5" hidden="1" customHeight="1">
      <c r="A2829" s="18">
        <v>74</v>
      </c>
      <c r="B2829" s="15">
        <v>1997</v>
      </c>
      <c r="C2829" s="15">
        <v>9</v>
      </c>
      <c r="D2829" s="18">
        <v>16</v>
      </c>
      <c r="E2829" s="15">
        <v>1316</v>
      </c>
      <c r="F2829" s="19" t="s">
        <v>5097</v>
      </c>
      <c r="G2829" s="16" t="s">
        <v>5098</v>
      </c>
      <c r="H2829" s="17"/>
      <c r="I2829" s="115" t="str">
        <f t="shared" ca="1" si="472"/>
        <v>.</v>
      </c>
      <c r="J2829" s="16" t="s">
        <v>2856</v>
      </c>
      <c r="K2829" s="16" t="s">
        <v>1769</v>
      </c>
      <c r="L2829" s="16" t="s">
        <v>2857</v>
      </c>
      <c r="M2829" s="16" t="s">
        <v>183</v>
      </c>
      <c r="N2829" s="15">
        <v>21</v>
      </c>
      <c r="O2829" s="15">
        <v>1995</v>
      </c>
      <c r="P2829" s="15">
        <v>12</v>
      </c>
      <c r="Q2829" s="18">
        <v>9</v>
      </c>
      <c r="R2829" s="18" t="s">
        <v>599</v>
      </c>
      <c r="S2829" s="54" t="s">
        <v>765</v>
      </c>
      <c r="T2829" s="54"/>
      <c r="U2829" s="69">
        <v>1301</v>
      </c>
      <c r="V2829" s="45" t="str">
        <f t="shared" si="471"/>
        <v>陶土成型過程における習熟初期段階の動作修得過程について</v>
      </c>
      <c r="W2829" s="70"/>
      <c r="X2829" s="88">
        <v>2819</v>
      </c>
      <c r="Y2829" s="66"/>
      <c r="Z2829" s="16"/>
    </row>
    <row r="2830" spans="1:26" s="13" customFormat="1" ht="13.5" hidden="1" customHeight="1">
      <c r="A2830" s="18">
        <v>74</v>
      </c>
      <c r="B2830" s="15">
        <v>1997</v>
      </c>
      <c r="C2830" s="15">
        <v>9</v>
      </c>
      <c r="D2830" s="18">
        <v>17</v>
      </c>
      <c r="E2830" s="15">
        <v>1317</v>
      </c>
      <c r="F2830" s="19" t="s">
        <v>5099</v>
      </c>
      <c r="G2830" s="16" t="s">
        <v>5100</v>
      </c>
      <c r="H2830" s="17"/>
      <c r="I2830" s="115" t="str">
        <f t="shared" ca="1" si="472"/>
        <v>.</v>
      </c>
      <c r="J2830" s="16" t="s">
        <v>2856</v>
      </c>
      <c r="K2830" s="16" t="s">
        <v>1769</v>
      </c>
      <c r="L2830" s="16" t="s">
        <v>2857</v>
      </c>
      <c r="M2830" s="16" t="s">
        <v>183</v>
      </c>
      <c r="N2830" s="15">
        <v>21</v>
      </c>
      <c r="O2830" s="15">
        <v>1995</v>
      </c>
      <c r="P2830" s="15">
        <v>12</v>
      </c>
      <c r="Q2830" s="18">
        <v>9</v>
      </c>
      <c r="R2830" s="18" t="s">
        <v>599</v>
      </c>
      <c r="S2830" s="54" t="s">
        <v>765</v>
      </c>
      <c r="T2830" s="54"/>
      <c r="U2830" s="69">
        <v>1301</v>
      </c>
      <c r="V2830" s="45" t="str">
        <f t="shared" si="471"/>
        <v>バドミントン競技の間欠的運動の特性からみたエネルギーシステムの検討</v>
      </c>
      <c r="W2830" s="70"/>
      <c r="X2830" s="88">
        <v>2820</v>
      </c>
      <c r="Y2830" s="66"/>
      <c r="Z2830" s="16"/>
    </row>
    <row r="2831" spans="1:26" s="13" customFormat="1" ht="13.5" hidden="1" customHeight="1">
      <c r="A2831" s="18">
        <v>74</v>
      </c>
      <c r="B2831" s="15">
        <v>1997</v>
      </c>
      <c r="C2831" s="15">
        <v>9</v>
      </c>
      <c r="D2831" s="18">
        <v>17</v>
      </c>
      <c r="E2831" s="15">
        <v>1317</v>
      </c>
      <c r="F2831" s="19" t="s">
        <v>5101</v>
      </c>
      <c r="G2831" s="16" t="s">
        <v>5102</v>
      </c>
      <c r="H2831" s="17"/>
      <c r="I2831" s="115" t="str">
        <f t="shared" ca="1" si="472"/>
        <v>.</v>
      </c>
      <c r="J2831" s="16" t="s">
        <v>2856</v>
      </c>
      <c r="K2831" s="16" t="s">
        <v>1769</v>
      </c>
      <c r="L2831" s="16" t="s">
        <v>2857</v>
      </c>
      <c r="M2831" s="16" t="s">
        <v>183</v>
      </c>
      <c r="N2831" s="15">
        <v>21</v>
      </c>
      <c r="O2831" s="15">
        <v>1995</v>
      </c>
      <c r="P2831" s="15">
        <v>12</v>
      </c>
      <c r="Q2831" s="18">
        <v>9</v>
      </c>
      <c r="R2831" s="18" t="s">
        <v>599</v>
      </c>
      <c r="S2831" s="54" t="s">
        <v>765</v>
      </c>
      <c r="T2831" s="54"/>
      <c r="U2831" s="69">
        <v>1301</v>
      </c>
      <c r="V2831" s="45" t="str">
        <f t="shared" si="471"/>
        <v>脊髄損傷者における上肢運動時の呼吸循環応答に及ぼす下肢他動的運動の影響</v>
      </c>
      <c r="W2831" s="70"/>
      <c r="X2831" s="88">
        <v>2821</v>
      </c>
      <c r="Y2831" s="66"/>
      <c r="Z2831" s="16"/>
    </row>
    <row r="2832" spans="1:26" s="13" customFormat="1" ht="13.5" hidden="1" customHeight="1">
      <c r="A2832" s="18">
        <v>74</v>
      </c>
      <c r="B2832" s="15">
        <v>1997</v>
      </c>
      <c r="C2832" s="15">
        <v>9</v>
      </c>
      <c r="D2832" s="18">
        <v>18</v>
      </c>
      <c r="E2832" s="15">
        <v>1318</v>
      </c>
      <c r="F2832" s="19" t="s">
        <v>5103</v>
      </c>
      <c r="G2832" s="16" t="s">
        <v>5104</v>
      </c>
      <c r="H2832" s="17"/>
      <c r="I2832" s="115" t="str">
        <f t="shared" ca="1" si="472"/>
        <v>.</v>
      </c>
      <c r="J2832" s="16" t="s">
        <v>2856</v>
      </c>
      <c r="K2832" s="16" t="s">
        <v>1769</v>
      </c>
      <c r="L2832" s="16" t="s">
        <v>2857</v>
      </c>
      <c r="M2832" s="16" t="s">
        <v>183</v>
      </c>
      <c r="N2832" s="15">
        <v>21</v>
      </c>
      <c r="O2832" s="15">
        <v>1995</v>
      </c>
      <c r="P2832" s="15">
        <v>12</v>
      </c>
      <c r="Q2832" s="18">
        <v>9</v>
      </c>
      <c r="R2832" s="18" t="s">
        <v>599</v>
      </c>
      <c r="S2832" s="54" t="s">
        <v>765</v>
      </c>
      <c r="T2832" s="54"/>
      <c r="U2832" s="69">
        <v>1301</v>
      </c>
      <c r="V2832" s="45" t="str">
        <f t="shared" si="471"/>
        <v>学童の基礎運動能力に及ぼす日常生活の影響</v>
      </c>
      <c r="W2832" s="70"/>
      <c r="X2832" s="88">
        <v>2822</v>
      </c>
      <c r="Y2832" s="66"/>
      <c r="Z2832" s="16"/>
    </row>
    <row r="2833" spans="1:26" s="13" customFormat="1" ht="13.5" hidden="1" customHeight="1">
      <c r="A2833" s="18">
        <v>74</v>
      </c>
      <c r="B2833" s="15">
        <v>1997</v>
      </c>
      <c r="C2833" s="15">
        <v>9</v>
      </c>
      <c r="D2833" s="18">
        <v>18</v>
      </c>
      <c r="E2833" s="15">
        <v>1318</v>
      </c>
      <c r="F2833" s="19" t="s">
        <v>5105</v>
      </c>
      <c r="G2833" s="16" t="s">
        <v>5106</v>
      </c>
      <c r="H2833" s="17" t="s">
        <v>7083</v>
      </c>
      <c r="I2833" s="115" t="str">
        <f t="shared" ca="1" si="472"/>
        <v>.</v>
      </c>
      <c r="J2833" s="16" t="s">
        <v>1487</v>
      </c>
      <c r="K2833" s="16" t="s">
        <v>1769</v>
      </c>
      <c r="L2833" s="16" t="s">
        <v>7079</v>
      </c>
      <c r="M2833" s="16" t="s">
        <v>183</v>
      </c>
      <c r="N2833" s="15">
        <v>21</v>
      </c>
      <c r="O2833" s="15">
        <v>1995</v>
      </c>
      <c r="P2833" s="15">
        <v>12</v>
      </c>
      <c r="Q2833" s="18">
        <v>9</v>
      </c>
      <c r="R2833" s="18" t="s">
        <v>599</v>
      </c>
      <c r="S2833" s="54" t="s">
        <v>765</v>
      </c>
      <c r="T2833" s="54"/>
      <c r="U2833" s="69">
        <v>1301</v>
      </c>
      <c r="V2833" s="45" t="str">
        <f t="shared" si="471"/>
        <v>特別講演空気環境と健康</v>
      </c>
      <c r="W2833" s="70"/>
      <c r="X2833" s="88">
        <v>2823</v>
      </c>
      <c r="Y2833" s="66"/>
      <c r="Z2833" s="16"/>
    </row>
    <row r="2834" spans="1:26" ht="13.5" hidden="1" customHeight="1">
      <c r="A2834" s="29">
        <f t="shared" ref="A2834:A2844" ca="1" si="473">IF(LEN($J2834)&gt;0,IF($J2834="●",K2834,OFFSET(A2834,IF(LEN(OFFSET(A2834,-1,0))&gt;=1,-1,-2),0)),"")</f>
        <v>74</v>
      </c>
      <c r="B2834" s="32">
        <f t="shared" ref="B2834:B2844" ca="1" si="474">IF(LEN($J2834)&gt;0,IF($J2834="●",N2834,OFFSET(B2834,IF(LEN(OFFSET(B2834,-1,0))&gt;=1,-1,-2),0)),"")</f>
        <v>1997</v>
      </c>
      <c r="C2834" s="32">
        <f t="shared" ref="C2834:C2844" ca="1" si="475">IF(LEN($J2834)&gt;0,IF($J2834="●",O2834,OFFSET(C2834,IF(LEN(OFFSET(C2834,-1,0))&gt;=1,-1,-2),0)),"")</f>
        <v>9</v>
      </c>
      <c r="D2834" s="28">
        <v>18</v>
      </c>
      <c r="E2834" s="32">
        <f t="shared" ref="E2834:E2844" ca="1" si="476">IF(LEN($J2834)&gt;0,IF($J2834="●",U2834,IF(LEN(D2834)&gt;0,U2834+D2834-1,"")),"")</f>
        <v>1318</v>
      </c>
      <c r="F2834" s="28" t="str">
        <f t="shared" ref="F2834:F2836" si="477">H2834&amp;IF(LEN(O2834)&gt;0,$W$18&amp;IF(LEN(O2834)&gt;3,O2834&amp;"年度","第"&amp;O2834&amp;IF(LEN(P2834)&gt;0,"期","回"))&amp;IF(LEN(P2834)&gt;0,"第"&amp;P2834&amp;"回",""),"")</f>
        <v>幹事会：第14期第2回</v>
      </c>
      <c r="G2834" s="40"/>
      <c r="H2834" s="40" t="s">
        <v>7101</v>
      </c>
      <c r="I2834" s="115" t="str">
        <f t="shared" ca="1" si="472"/>
        <v>.</v>
      </c>
      <c r="J2834" s="40" t="s">
        <v>7111</v>
      </c>
      <c r="K2834" s="40" t="s">
        <v>1050</v>
      </c>
      <c r="L2834" s="40" t="s">
        <v>7103</v>
      </c>
      <c r="M2834" s="40"/>
      <c r="N2834" s="47"/>
      <c r="O2834" s="47">
        <v>14</v>
      </c>
      <c r="P2834" s="47">
        <v>2</v>
      </c>
      <c r="Q2834" s="40"/>
      <c r="R2834" s="40"/>
      <c r="S2834" s="48"/>
      <c r="T2834" s="48"/>
      <c r="U2834" s="31">
        <f t="shared" ref="U2834:U2844" ca="1" si="478">IF(LEN($J2834)&gt;0,IF($J2834="●",Q2834,OFFSET(U2834,IF(LEN(OFFSET(U2834,-1,0))&gt;=1,-1,-2),0)),"")</f>
        <v>1301</v>
      </c>
      <c r="V2834" s="45" t="str">
        <f t="shared" si="471"/>
        <v>幹事会幹事会：第14期第2回</v>
      </c>
      <c r="W2834" s="51"/>
      <c r="X2834" s="88">
        <v>2824</v>
      </c>
      <c r="Y2834" s="65"/>
      <c r="Z2834" s="46"/>
    </row>
    <row r="2835" spans="1:26" ht="13.5" hidden="1" customHeight="1">
      <c r="A2835" s="29">
        <f t="shared" ca="1" si="473"/>
        <v>74</v>
      </c>
      <c r="B2835" s="32">
        <f t="shared" ca="1" si="474"/>
        <v>1997</v>
      </c>
      <c r="C2835" s="32">
        <f t="shared" ca="1" si="475"/>
        <v>9</v>
      </c>
      <c r="D2835" s="28">
        <v>19</v>
      </c>
      <c r="E2835" s="32">
        <f t="shared" ca="1" si="476"/>
        <v>1319</v>
      </c>
      <c r="F2835" s="28" t="str">
        <f t="shared" si="477"/>
        <v>人類働態学会創立25周年記念第31回大会実行委員会：第9回</v>
      </c>
      <c r="G2835" s="40"/>
      <c r="H2835" s="40" t="s">
        <v>7743</v>
      </c>
      <c r="I2835" s="115" t="str">
        <f t="shared" ca="1" si="472"/>
        <v>.</v>
      </c>
      <c r="J2835" s="40" t="s">
        <v>7111</v>
      </c>
      <c r="K2835" s="40" t="s">
        <v>1050</v>
      </c>
      <c r="L2835" s="40" t="s">
        <v>7771</v>
      </c>
      <c r="M2835" s="40"/>
      <c r="N2835" s="47"/>
      <c r="O2835" s="47">
        <v>9</v>
      </c>
      <c r="P2835" s="47"/>
      <c r="Q2835" s="40"/>
      <c r="R2835" s="40"/>
      <c r="S2835" s="48"/>
      <c r="T2835" s="48"/>
      <c r="U2835" s="31">
        <f t="shared" ca="1" si="478"/>
        <v>1301</v>
      </c>
      <c r="V2835" s="45" t="str">
        <f t="shared" si="471"/>
        <v>人類働態学会創立25周年記念第31回大会実行委員会人類働態学会創立25周年記念第31回大会実行委員会：第9回</v>
      </c>
      <c r="W2835" s="51"/>
      <c r="X2835" s="88">
        <v>2825</v>
      </c>
      <c r="Y2835" s="65"/>
      <c r="Z2835" s="46"/>
    </row>
    <row r="2836" spans="1:26" ht="13.5" hidden="1" customHeight="1">
      <c r="A2836" s="29">
        <f t="shared" ca="1" si="473"/>
        <v>74</v>
      </c>
      <c r="B2836" s="32">
        <f t="shared" ca="1" si="474"/>
        <v>1997</v>
      </c>
      <c r="C2836" s="32">
        <f t="shared" ca="1" si="475"/>
        <v>9</v>
      </c>
      <c r="D2836" s="28">
        <v>19</v>
      </c>
      <c r="E2836" s="32">
        <f t="shared" ca="1" si="476"/>
        <v>1319</v>
      </c>
      <c r="F2836" s="28" t="str">
        <f t="shared" si="477"/>
        <v>人類働態学会創立25周年記念第31回大会実行委員会：第10回</v>
      </c>
      <c r="G2836" s="40"/>
      <c r="H2836" s="40" t="s">
        <v>7743</v>
      </c>
      <c r="I2836" s="115" t="str">
        <f t="shared" ca="1" si="472"/>
        <v>.</v>
      </c>
      <c r="J2836" s="40" t="s">
        <v>7111</v>
      </c>
      <c r="K2836" s="40" t="s">
        <v>1050</v>
      </c>
      <c r="L2836" s="40" t="s">
        <v>7771</v>
      </c>
      <c r="M2836" s="40"/>
      <c r="N2836" s="47"/>
      <c r="O2836" s="47">
        <v>10</v>
      </c>
      <c r="P2836" s="47"/>
      <c r="Q2836" s="40"/>
      <c r="R2836" s="40"/>
      <c r="S2836" s="48"/>
      <c r="T2836" s="48"/>
      <c r="U2836" s="31">
        <f t="shared" ca="1" si="478"/>
        <v>1301</v>
      </c>
      <c r="V2836" s="45" t="str">
        <f t="shared" si="471"/>
        <v>人類働態学会創立25周年記念第31回大会実行委員会人類働態学会創立25周年記念第31回大会実行委員会：第10回</v>
      </c>
      <c r="W2836" s="51"/>
      <c r="X2836" s="88">
        <v>2826</v>
      </c>
      <c r="Y2836" s="65"/>
      <c r="Z2836" s="46"/>
    </row>
    <row r="2837" spans="1:26" ht="13.5" hidden="1" customHeight="1">
      <c r="A2837" s="29">
        <f t="shared" ca="1" si="473"/>
        <v>74</v>
      </c>
      <c r="B2837" s="32">
        <f t="shared" ca="1" si="474"/>
        <v>1997</v>
      </c>
      <c r="C2837" s="32">
        <f t="shared" ca="1" si="475"/>
        <v>9</v>
      </c>
      <c r="D2837" s="28">
        <v>19</v>
      </c>
      <c r="E2837" s="32">
        <f t="shared" ca="1" si="476"/>
        <v>1319</v>
      </c>
      <c r="F2837" s="40" t="s">
        <v>1372</v>
      </c>
      <c r="G2837" s="40"/>
      <c r="H2837" s="43"/>
      <c r="I2837" s="115" t="str">
        <f t="shared" ca="1" si="472"/>
        <v>.</v>
      </c>
      <c r="J2837" s="40" t="s">
        <v>1700</v>
      </c>
      <c r="K2837" s="40" t="s">
        <v>1372</v>
      </c>
      <c r="L2837" s="43"/>
      <c r="M2837" s="40"/>
      <c r="N2837" s="47"/>
      <c r="O2837" s="47"/>
      <c r="P2837" s="47"/>
      <c r="Q2837" s="40"/>
      <c r="R2837" s="40"/>
      <c r="S2837" s="48"/>
      <c r="T2837" s="48"/>
      <c r="U2837" s="31">
        <f t="shared" ca="1" si="478"/>
        <v>1301</v>
      </c>
      <c r="V2837" s="45" t="str">
        <f t="shared" si="471"/>
        <v>働態ミニ情報</v>
      </c>
      <c r="W2837" s="51"/>
      <c r="X2837" s="88">
        <v>2827</v>
      </c>
      <c r="Y2837" s="65"/>
      <c r="Z2837" s="46"/>
    </row>
    <row r="2838" spans="1:26" ht="13.5" hidden="1" customHeight="1">
      <c r="A2838" s="29">
        <f t="shared" ca="1" si="473"/>
        <v>74</v>
      </c>
      <c r="B2838" s="32">
        <f t="shared" ca="1" si="474"/>
        <v>1997</v>
      </c>
      <c r="C2838" s="32">
        <f t="shared" ca="1" si="475"/>
        <v>9</v>
      </c>
      <c r="D2838" s="28">
        <v>20</v>
      </c>
      <c r="E2838" s="32">
        <f t="shared" ca="1" si="476"/>
        <v>1320</v>
      </c>
      <c r="F2838" s="40" t="s">
        <v>766</v>
      </c>
      <c r="G2838" s="40"/>
      <c r="H2838" s="43"/>
      <c r="I2838" s="115" t="str">
        <f t="shared" ca="1" si="472"/>
        <v>.</v>
      </c>
      <c r="J2838" s="40" t="s">
        <v>1487</v>
      </c>
      <c r="K2838" s="40" t="s">
        <v>1491</v>
      </c>
      <c r="L2838" s="40" t="s">
        <v>7615</v>
      </c>
      <c r="M2838" s="40" t="s">
        <v>2638</v>
      </c>
      <c r="N2838" s="47">
        <v>26</v>
      </c>
      <c r="O2838" s="47">
        <v>1997</v>
      </c>
      <c r="P2838" s="47">
        <v>12</v>
      </c>
      <c r="Q2838" s="40" t="s">
        <v>492</v>
      </c>
      <c r="R2838" s="40" t="s">
        <v>2317</v>
      </c>
      <c r="S2838" s="48" t="s">
        <v>768</v>
      </c>
      <c r="T2838" s="48"/>
      <c r="U2838" s="31">
        <f t="shared" ca="1" si="478"/>
        <v>1301</v>
      </c>
      <c r="V2838" s="45" t="str">
        <f t="shared" si="471"/>
        <v>人類働態学会東日本地方会（案内）</v>
      </c>
      <c r="W2838" s="51"/>
      <c r="X2838" s="88">
        <v>2828</v>
      </c>
      <c r="Y2838" s="65"/>
      <c r="Z2838" s="46"/>
    </row>
    <row r="2839" spans="1:26" ht="13.5" hidden="1" customHeight="1">
      <c r="A2839" s="29">
        <f t="shared" ca="1" si="473"/>
        <v>74</v>
      </c>
      <c r="B2839" s="32">
        <f t="shared" ca="1" si="474"/>
        <v>1997</v>
      </c>
      <c r="C2839" s="32">
        <f t="shared" ca="1" si="475"/>
        <v>9</v>
      </c>
      <c r="D2839" s="28">
        <v>20</v>
      </c>
      <c r="E2839" s="32">
        <f t="shared" ca="1" si="476"/>
        <v>1320</v>
      </c>
      <c r="F2839" s="40" t="s">
        <v>1289</v>
      </c>
      <c r="G2839" s="40"/>
      <c r="H2839" s="43"/>
      <c r="I2839" s="115" t="str">
        <f t="shared" ca="1" si="472"/>
        <v>.</v>
      </c>
      <c r="J2839" s="40" t="s">
        <v>7111</v>
      </c>
      <c r="K2839" s="40" t="s">
        <v>2762</v>
      </c>
      <c r="L2839" s="40" t="s">
        <v>2724</v>
      </c>
      <c r="M2839" s="40"/>
      <c r="N2839" s="47"/>
      <c r="O2839" s="47"/>
      <c r="P2839" s="47"/>
      <c r="Q2839" s="40"/>
      <c r="R2839" s="40"/>
      <c r="S2839" s="48"/>
      <c r="T2839" s="48"/>
      <c r="U2839" s="31">
        <f t="shared" ca="1" si="478"/>
        <v>1301</v>
      </c>
      <c r="V2839" s="45" t="str">
        <f t="shared" si="471"/>
        <v>編集後記</v>
      </c>
      <c r="W2839" s="51"/>
      <c r="X2839" s="88">
        <v>2829</v>
      </c>
      <c r="Y2839" s="65"/>
      <c r="Z2839" s="46"/>
    </row>
    <row r="2840" spans="1:26" ht="13.5" hidden="1" customHeight="1">
      <c r="A2840" s="29">
        <f t="shared" ca="1" si="473"/>
        <v>74</v>
      </c>
      <c r="B2840" s="32">
        <f t="shared" ca="1" si="474"/>
        <v>1997</v>
      </c>
      <c r="C2840" s="32">
        <f t="shared" ca="1" si="475"/>
        <v>9</v>
      </c>
      <c r="D2840" s="28">
        <v>1</v>
      </c>
      <c r="E2840" s="32">
        <f t="shared" ca="1" si="476"/>
        <v>1301</v>
      </c>
      <c r="F2840" s="40" t="s">
        <v>767</v>
      </c>
      <c r="G2840" s="40"/>
      <c r="H2840" s="43"/>
      <c r="I2840" s="115" t="str">
        <f t="shared" ca="1" si="472"/>
        <v>.</v>
      </c>
      <c r="J2840" s="40" t="s">
        <v>7111</v>
      </c>
      <c r="K2840" s="40" t="s">
        <v>7094</v>
      </c>
      <c r="L2840" s="43" t="s">
        <v>1653</v>
      </c>
      <c r="M2840" s="40"/>
      <c r="N2840" s="47"/>
      <c r="O2840" s="47">
        <v>1998</v>
      </c>
      <c r="P2840" s="47">
        <v>2</v>
      </c>
      <c r="Q2840" s="40" t="s">
        <v>492</v>
      </c>
      <c r="R2840" s="40"/>
      <c r="S2840" s="48"/>
      <c r="T2840" s="48"/>
      <c r="U2840" s="31">
        <f t="shared" ca="1" si="478"/>
        <v>1301</v>
      </c>
      <c r="V2840" s="45" t="str">
        <f t="shared" si="471"/>
        <v>人類働態学会会員名簿（1998/2/13）</v>
      </c>
      <c r="W2840" s="51"/>
      <c r="X2840" s="88">
        <v>2830</v>
      </c>
      <c r="Y2840" s="65"/>
      <c r="Z2840" s="46"/>
    </row>
    <row r="2841" spans="1:26" ht="13.5" hidden="1" customHeight="1">
      <c r="A2841" s="29" t="str">
        <f t="shared" ca="1" si="473"/>
        <v>75</v>
      </c>
      <c r="B2841" s="32">
        <f t="shared" ca="1" si="474"/>
        <v>1998</v>
      </c>
      <c r="C2841" s="32">
        <f t="shared" ca="1" si="475"/>
        <v>10</v>
      </c>
      <c r="D2841" s="28">
        <v>0</v>
      </c>
      <c r="E2841" s="32" t="str">
        <f t="shared" ca="1" si="476"/>
        <v>1335</v>
      </c>
      <c r="F2841" s="28" t="str">
        <f ca="1">$W$11&amp;$A2841&amp;$W$12&amp;B2841&amp;$W$13&amp;TEXT($C2841,"00")&amp;$W$14&amp;TEXT($P2841,"00")&amp;IF(LEN(U2841)&gt;=1,$W$15&amp;$U2841&amp;$W$16,"")&amp;$W$17&amp;$H2841</f>
        <v>第75号1998年10/01[1335]:研究室紹介／第31回大会・国際シンポジウム／西地22／東地25</v>
      </c>
      <c r="G2841" s="40"/>
      <c r="H2841" s="43" t="s">
        <v>6905</v>
      </c>
      <c r="I2841" s="115" t="str">
        <f t="shared" ca="1" si="472"/>
        <v>.</v>
      </c>
      <c r="J2841" s="40" t="s">
        <v>1179</v>
      </c>
      <c r="K2841" s="40" t="s">
        <v>1724</v>
      </c>
      <c r="L2841" s="43"/>
      <c r="M2841" s="40"/>
      <c r="N2841" s="47">
        <v>1998</v>
      </c>
      <c r="O2841" s="47">
        <v>10</v>
      </c>
      <c r="P2841" s="47">
        <v>1</v>
      </c>
      <c r="Q2841" s="40" t="s">
        <v>769</v>
      </c>
      <c r="R2841" s="40"/>
      <c r="S2841" s="48"/>
      <c r="T2841" s="48"/>
      <c r="U2841" s="31" t="str">
        <f t="shared" ca="1" si="478"/>
        <v>1335</v>
      </c>
      <c r="V2841" s="45" t="str">
        <f t="shared" ca="1" si="471"/>
        <v>研究室紹介／第31回大会・国際シンポジウム／西地22／東地25第75号1998年10/01[1335]:研究室紹介／第31回大会・国際シンポジウム／西地22／東地25</v>
      </c>
      <c r="W2841" s="51"/>
      <c r="X2841" s="88">
        <v>2831</v>
      </c>
      <c r="Y2841" s="65"/>
      <c r="Z2841" s="46"/>
    </row>
    <row r="2842" spans="1:26" ht="13.5" hidden="1" customHeight="1">
      <c r="A2842" s="29" t="str">
        <f t="shared" ca="1" si="473"/>
        <v>75</v>
      </c>
      <c r="B2842" s="32">
        <f t="shared" ca="1" si="474"/>
        <v>1998</v>
      </c>
      <c r="C2842" s="32">
        <f t="shared" ca="1" si="475"/>
        <v>10</v>
      </c>
      <c r="D2842" s="28">
        <v>1</v>
      </c>
      <c r="E2842" s="32">
        <f t="shared" ca="1" si="476"/>
        <v>1335</v>
      </c>
      <c r="F2842" s="40" t="s">
        <v>770</v>
      </c>
      <c r="G2842" s="40" t="s">
        <v>2536</v>
      </c>
      <c r="H2842" s="43"/>
      <c r="I2842" s="115" t="str">
        <f t="shared" ca="1" si="472"/>
        <v>.</v>
      </c>
      <c r="J2842" s="40" t="s">
        <v>7116</v>
      </c>
      <c r="K2842" s="40" t="s">
        <v>7117</v>
      </c>
      <c r="L2842" s="43"/>
      <c r="M2842" s="40"/>
      <c r="N2842" s="47"/>
      <c r="O2842" s="47"/>
      <c r="P2842" s="47"/>
      <c r="Q2842" s="40"/>
      <c r="R2842" s="40"/>
      <c r="S2842" s="48"/>
      <c r="T2842" s="48"/>
      <c r="U2842" s="31" t="str">
        <f t="shared" ca="1" si="478"/>
        <v>1335</v>
      </c>
      <c r="V2842" s="45" t="str">
        <f t="shared" si="471"/>
        <v>[大阪市立大学生活科学部生活環境学科人間工学研究室]</v>
      </c>
      <c r="W2842" s="51"/>
      <c r="X2842" s="88">
        <v>2832</v>
      </c>
      <c r="Y2842" s="65"/>
      <c r="Z2842" s="46"/>
    </row>
    <row r="2843" spans="1:26" ht="13.5" hidden="1" customHeight="1">
      <c r="A2843" s="29" t="str">
        <f t="shared" ca="1" si="473"/>
        <v>75</v>
      </c>
      <c r="B2843" s="32">
        <f t="shared" ca="1" si="474"/>
        <v>1998</v>
      </c>
      <c r="C2843" s="32">
        <f t="shared" ca="1" si="475"/>
        <v>10</v>
      </c>
      <c r="D2843" s="28">
        <v>2</v>
      </c>
      <c r="E2843" s="32">
        <f t="shared" ca="1" si="476"/>
        <v>1336</v>
      </c>
      <c r="F2843" s="28" t="str">
        <f>IF(RIGHT(L2843,1)=$W$24,"",M2843&amp;$W$25)&amp;J2843&amp;$W$22&amp;K2843&amp;IF(AND(LEN(N2843)&gt;0,LEN(N2843)&lt;4)," 第"&amp;N2843&amp;$W$21,N2843)&amp;$W$23&amp;O2843&amp;"/"&amp;P2843&amp;IF(RIGHT(L2843,1)=$W$24,"/"&amp;Q2843,"")&amp;"、"&amp;S2843&amp;"、"&amp;R2843&amp;IF(LEN(H2843)&gt;0,$W$27&amp;H2843,"")&amp;IF(RIGHT(L2843,1)=$W$24,"",$W$26)</f>
        <v>大会．全 第31回　1996/6/26-28、横浜テクノタワーホテル、横浜市/創立25周年記念大会・国際シンポジウム</v>
      </c>
      <c r="G2843" s="40" t="s">
        <v>1973</v>
      </c>
      <c r="H2843" s="41" t="s">
        <v>6931</v>
      </c>
      <c r="I2843" s="115" t="str">
        <f t="shared" ca="1" si="472"/>
        <v>.</v>
      </c>
      <c r="J2843" s="40" t="s">
        <v>1487</v>
      </c>
      <c r="K2843" s="40" t="s">
        <v>1292</v>
      </c>
      <c r="L2843" s="40" t="s">
        <v>6942</v>
      </c>
      <c r="M2843" s="40" t="s">
        <v>1302</v>
      </c>
      <c r="N2843" s="47">
        <v>31</v>
      </c>
      <c r="O2843" s="47">
        <v>1996</v>
      </c>
      <c r="P2843" s="47">
        <v>6</v>
      </c>
      <c r="Q2843" s="40" t="s">
        <v>754</v>
      </c>
      <c r="R2843" s="40" t="s">
        <v>1177</v>
      </c>
      <c r="S2843" s="48" t="s">
        <v>755</v>
      </c>
      <c r="T2843" s="48"/>
      <c r="U2843" s="31" t="str">
        <f t="shared" ca="1" si="478"/>
        <v>1335</v>
      </c>
      <c r="V2843" s="45" t="str">
        <f t="shared" si="471"/>
        <v>創立25周年記念大会・国際シンポジウム大会．全 第31回　1996/6/26-28、横浜テクノタワーホテル、横浜市/創立25周年記念大会・国際シンポジウム</v>
      </c>
      <c r="W2843" s="51"/>
      <c r="X2843" s="88">
        <v>2833</v>
      </c>
      <c r="Y2843" s="65"/>
      <c r="Z2843" s="46"/>
    </row>
    <row r="2844" spans="1:26" ht="13.5" hidden="1" customHeight="1">
      <c r="A2844" s="29" t="str">
        <f t="shared" ca="1" si="473"/>
        <v>75</v>
      </c>
      <c r="B2844" s="32">
        <f t="shared" ca="1" si="474"/>
        <v>1998</v>
      </c>
      <c r="C2844" s="32">
        <f t="shared" ca="1" si="475"/>
        <v>10</v>
      </c>
      <c r="D2844" s="28">
        <v>2</v>
      </c>
      <c r="E2844" s="32">
        <f t="shared" ca="1" si="476"/>
        <v>1336</v>
      </c>
      <c r="F2844" s="28" t="str">
        <f>M2844&amp;"（"&amp;J2844&amp;$W$19&amp;K2844&amp;IF(LEN(N2844)&gt;0," 第"&amp;N2844&amp;$W$21,"")&amp;" "&amp;O2844&amp;"/"&amp;P2844&amp;$W$20&amp;S2844&amp;IF(LEN(H2844)&gt;0,$W$19&amp;H2844,"")&amp;"）"</f>
        <v>抄録（大会/全 第31回 1996/6、横浜テクノタワーホテル）</v>
      </c>
      <c r="G2844" s="40" t="s">
        <v>757</v>
      </c>
      <c r="H2844" s="43"/>
      <c r="I2844" s="115" t="str">
        <f t="shared" ca="1" si="472"/>
        <v>.</v>
      </c>
      <c r="J2844" s="40" t="s">
        <v>1487</v>
      </c>
      <c r="K2844" s="40" t="s">
        <v>1292</v>
      </c>
      <c r="L2844" s="40" t="s">
        <v>6939</v>
      </c>
      <c r="M2844" s="40" t="s">
        <v>1486</v>
      </c>
      <c r="N2844" s="47">
        <v>31</v>
      </c>
      <c r="O2844" s="47">
        <v>1996</v>
      </c>
      <c r="P2844" s="47">
        <v>6</v>
      </c>
      <c r="Q2844" s="40" t="s">
        <v>754</v>
      </c>
      <c r="R2844" s="40" t="s">
        <v>1177</v>
      </c>
      <c r="S2844" s="48" t="s">
        <v>755</v>
      </c>
      <c r="T2844" s="48"/>
      <c r="U2844" s="31" t="str">
        <f t="shared" ca="1" si="478"/>
        <v>1335</v>
      </c>
      <c r="V2844" s="45" t="str">
        <f t="shared" si="471"/>
        <v>抄録（大会/全 第31回 1996/6、横浜テクノタワーホテル）</v>
      </c>
      <c r="W2844" s="51"/>
      <c r="X2844" s="88">
        <v>2834</v>
      </c>
      <c r="Y2844" s="65"/>
      <c r="Z2844" s="46"/>
    </row>
    <row r="2845" spans="1:26" s="13" customFormat="1" ht="13.5" hidden="1" customHeight="1">
      <c r="A2845" s="18">
        <v>75</v>
      </c>
      <c r="B2845" s="15">
        <v>1998</v>
      </c>
      <c r="C2845" s="15">
        <v>10</v>
      </c>
      <c r="D2845" s="18">
        <v>2</v>
      </c>
      <c r="E2845" s="15">
        <v>1336</v>
      </c>
      <c r="F2845" s="19" t="s">
        <v>5109</v>
      </c>
      <c r="G2845" s="16" t="s">
        <v>5110</v>
      </c>
      <c r="H2845" s="17"/>
      <c r="I2845" s="115" t="str">
        <f t="shared" ca="1" si="472"/>
        <v>.</v>
      </c>
      <c r="J2845" s="16" t="s">
        <v>2856</v>
      </c>
      <c r="K2845" s="16" t="s">
        <v>1194</v>
      </c>
      <c r="L2845" s="16" t="s">
        <v>2857</v>
      </c>
      <c r="M2845" s="16" t="s">
        <v>183</v>
      </c>
      <c r="N2845" s="15">
        <v>31</v>
      </c>
      <c r="O2845" s="15">
        <v>1996</v>
      </c>
      <c r="P2845" s="15">
        <v>6</v>
      </c>
      <c r="Q2845" s="18" t="s">
        <v>5107</v>
      </c>
      <c r="R2845" s="18" t="s">
        <v>1945</v>
      </c>
      <c r="S2845" s="54" t="s">
        <v>5108</v>
      </c>
      <c r="T2845" s="54"/>
      <c r="U2845" s="69">
        <v>1335</v>
      </c>
      <c r="V2845" s="45" t="str">
        <f t="shared" si="471"/>
        <v>東京の幼児の成長の時代変化</v>
      </c>
      <c r="W2845" s="70"/>
      <c r="X2845" s="88">
        <v>2835</v>
      </c>
      <c r="Y2845" s="66"/>
      <c r="Z2845" s="16"/>
    </row>
    <row r="2846" spans="1:26" s="13" customFormat="1" ht="13.5" hidden="1" customHeight="1">
      <c r="A2846" s="18">
        <v>75</v>
      </c>
      <c r="B2846" s="15">
        <v>1998</v>
      </c>
      <c r="C2846" s="15">
        <v>10</v>
      </c>
      <c r="D2846" s="18">
        <v>2</v>
      </c>
      <c r="E2846" s="15">
        <v>1336</v>
      </c>
      <c r="F2846" s="19" t="s">
        <v>5111</v>
      </c>
      <c r="G2846" s="16" t="s">
        <v>5112</v>
      </c>
      <c r="H2846" s="17"/>
      <c r="I2846" s="115" t="str">
        <f t="shared" ca="1" si="472"/>
        <v>.</v>
      </c>
      <c r="J2846" s="16" t="s">
        <v>2856</v>
      </c>
      <c r="K2846" s="16" t="s">
        <v>1194</v>
      </c>
      <c r="L2846" s="16" t="s">
        <v>2857</v>
      </c>
      <c r="M2846" s="16" t="s">
        <v>1302</v>
      </c>
      <c r="N2846" s="15">
        <v>31</v>
      </c>
      <c r="O2846" s="15">
        <v>1996</v>
      </c>
      <c r="P2846" s="15">
        <v>6</v>
      </c>
      <c r="Q2846" s="18" t="s">
        <v>5107</v>
      </c>
      <c r="R2846" s="18" t="s">
        <v>1945</v>
      </c>
      <c r="S2846" s="54" t="s">
        <v>5108</v>
      </c>
      <c r="T2846" s="54"/>
      <c r="U2846" s="69">
        <v>1335</v>
      </c>
      <c r="V2846" s="45" t="str">
        <f t="shared" si="471"/>
        <v>ヒトの乳幼児の足部形態形成に関する縦断的研究</v>
      </c>
      <c r="W2846" s="70"/>
      <c r="X2846" s="88">
        <v>2836</v>
      </c>
      <c r="Y2846" s="66"/>
      <c r="Z2846" s="16"/>
    </row>
    <row r="2847" spans="1:26" s="13" customFormat="1" ht="13.5" hidden="1" customHeight="1">
      <c r="A2847" s="18">
        <v>75</v>
      </c>
      <c r="B2847" s="15">
        <v>1998</v>
      </c>
      <c r="C2847" s="15">
        <v>10</v>
      </c>
      <c r="D2847" s="18">
        <v>2</v>
      </c>
      <c r="E2847" s="15">
        <v>1336</v>
      </c>
      <c r="F2847" s="19" t="s">
        <v>5113</v>
      </c>
      <c r="G2847" s="16" t="s">
        <v>5114</v>
      </c>
      <c r="H2847" s="17"/>
      <c r="I2847" s="115" t="str">
        <f t="shared" ca="1" si="472"/>
        <v>.</v>
      </c>
      <c r="J2847" s="16" t="s">
        <v>2856</v>
      </c>
      <c r="K2847" s="16" t="s">
        <v>1194</v>
      </c>
      <c r="L2847" s="16" t="s">
        <v>2857</v>
      </c>
      <c r="M2847" s="16" t="s">
        <v>183</v>
      </c>
      <c r="N2847" s="15">
        <v>31</v>
      </c>
      <c r="O2847" s="15">
        <v>1996</v>
      </c>
      <c r="P2847" s="15">
        <v>6</v>
      </c>
      <c r="Q2847" s="18" t="s">
        <v>5107</v>
      </c>
      <c r="R2847" s="18" t="s">
        <v>1945</v>
      </c>
      <c r="S2847" s="54" t="s">
        <v>5108</v>
      </c>
      <c r="T2847" s="54"/>
      <c r="U2847" s="69">
        <v>1335</v>
      </c>
      <c r="V2847" s="45" t="str">
        <f t="shared" si="471"/>
        <v>重畳M波を応用した局所筋疲労評価の試み</v>
      </c>
      <c r="W2847" s="70"/>
      <c r="X2847" s="88">
        <v>2837</v>
      </c>
      <c r="Y2847" s="66"/>
      <c r="Z2847" s="16"/>
    </row>
    <row r="2848" spans="1:26" s="13" customFormat="1" ht="13.5" hidden="1" customHeight="1">
      <c r="A2848" s="18">
        <v>75</v>
      </c>
      <c r="B2848" s="15">
        <v>1998</v>
      </c>
      <c r="C2848" s="15">
        <v>10</v>
      </c>
      <c r="D2848" s="18">
        <v>3</v>
      </c>
      <c r="E2848" s="15">
        <v>1337</v>
      </c>
      <c r="F2848" s="19" t="s">
        <v>5115</v>
      </c>
      <c r="G2848" s="16" t="s">
        <v>5116</v>
      </c>
      <c r="H2848" s="17"/>
      <c r="I2848" s="115" t="str">
        <f t="shared" ca="1" si="472"/>
        <v>.</v>
      </c>
      <c r="J2848" s="16" t="s">
        <v>2856</v>
      </c>
      <c r="K2848" s="16" t="s">
        <v>1194</v>
      </c>
      <c r="L2848" s="16" t="s">
        <v>2857</v>
      </c>
      <c r="M2848" s="16" t="s">
        <v>183</v>
      </c>
      <c r="N2848" s="15">
        <v>31</v>
      </c>
      <c r="O2848" s="15">
        <v>1996</v>
      </c>
      <c r="P2848" s="15">
        <v>6</v>
      </c>
      <c r="Q2848" s="18" t="s">
        <v>5107</v>
      </c>
      <c r="R2848" s="18" t="s">
        <v>1945</v>
      </c>
      <c r="S2848" s="54" t="s">
        <v>5108</v>
      </c>
      <c r="T2848" s="54"/>
      <c r="U2848" s="69">
        <v>1335</v>
      </c>
      <c r="V2848" s="45" t="str">
        <f t="shared" si="471"/>
        <v>足底圧測定器による歩行パターンの解析</v>
      </c>
      <c r="W2848" s="70"/>
      <c r="X2848" s="88">
        <v>2838</v>
      </c>
      <c r="Y2848" s="66"/>
      <c r="Z2848" s="16"/>
    </row>
    <row r="2849" spans="1:26" s="13" customFormat="1" ht="13.5" hidden="1" customHeight="1">
      <c r="A2849" s="18">
        <v>75</v>
      </c>
      <c r="B2849" s="15">
        <v>1998</v>
      </c>
      <c r="C2849" s="15">
        <v>10</v>
      </c>
      <c r="D2849" s="18">
        <v>3</v>
      </c>
      <c r="E2849" s="15">
        <v>1337</v>
      </c>
      <c r="F2849" s="19" t="s">
        <v>5117</v>
      </c>
      <c r="G2849" s="16" t="s">
        <v>1282</v>
      </c>
      <c r="H2849" s="17"/>
      <c r="I2849" s="115" t="str">
        <f t="shared" ca="1" si="472"/>
        <v>.</v>
      </c>
      <c r="J2849" s="16" t="s">
        <v>2856</v>
      </c>
      <c r="K2849" s="16" t="s">
        <v>1194</v>
      </c>
      <c r="L2849" s="16" t="s">
        <v>2857</v>
      </c>
      <c r="M2849" s="16" t="s">
        <v>183</v>
      </c>
      <c r="N2849" s="15">
        <v>31</v>
      </c>
      <c r="O2849" s="15">
        <v>1996</v>
      </c>
      <c r="P2849" s="15">
        <v>6</v>
      </c>
      <c r="Q2849" s="18" t="s">
        <v>5107</v>
      </c>
      <c r="R2849" s="18" t="s">
        <v>1945</v>
      </c>
      <c r="S2849" s="54" t="s">
        <v>5108</v>
      </c>
      <c r="T2849" s="54"/>
      <c r="U2849" s="69">
        <v>1335</v>
      </c>
      <c r="V2849" s="45" t="str">
        <f t="shared" si="471"/>
        <v>抱っこの姿勢の時間的変容</v>
      </c>
      <c r="W2849" s="70"/>
      <c r="X2849" s="88">
        <v>2839</v>
      </c>
      <c r="Y2849" s="66"/>
      <c r="Z2849" s="16"/>
    </row>
    <row r="2850" spans="1:26" s="13" customFormat="1" ht="13.5" hidden="1" customHeight="1">
      <c r="A2850" s="18">
        <v>75</v>
      </c>
      <c r="B2850" s="15">
        <v>1998</v>
      </c>
      <c r="C2850" s="15">
        <v>10</v>
      </c>
      <c r="D2850" s="18">
        <v>4</v>
      </c>
      <c r="E2850" s="15">
        <v>1338</v>
      </c>
      <c r="F2850" s="19" t="s">
        <v>5118</v>
      </c>
      <c r="G2850" s="16" t="s">
        <v>5119</v>
      </c>
      <c r="H2850" s="17"/>
      <c r="I2850" s="115" t="str">
        <f t="shared" ca="1" si="472"/>
        <v>.</v>
      </c>
      <c r="J2850" s="16" t="s">
        <v>2856</v>
      </c>
      <c r="K2850" s="16" t="s">
        <v>1194</v>
      </c>
      <c r="L2850" s="16" t="s">
        <v>2857</v>
      </c>
      <c r="M2850" s="16" t="s">
        <v>183</v>
      </c>
      <c r="N2850" s="15">
        <v>31</v>
      </c>
      <c r="O2850" s="15">
        <v>1996</v>
      </c>
      <c r="P2850" s="15">
        <v>6</v>
      </c>
      <c r="Q2850" s="18" t="s">
        <v>5107</v>
      </c>
      <c r="R2850" s="18" t="s">
        <v>1945</v>
      </c>
      <c r="S2850" s="54" t="s">
        <v>5108</v>
      </c>
      <c r="T2850" s="54"/>
      <c r="U2850" s="69">
        <v>1335</v>
      </c>
      <c r="V2850" s="45" t="str">
        <f t="shared" si="471"/>
        <v>加齢が直立姿勢保持能力に及ぼす影響</v>
      </c>
      <c r="W2850" s="70"/>
      <c r="X2850" s="88">
        <v>2840</v>
      </c>
      <c r="Y2850" s="66"/>
      <c r="Z2850" s="16"/>
    </row>
    <row r="2851" spans="1:26" s="13" customFormat="1" ht="13.5" hidden="1" customHeight="1">
      <c r="A2851" s="18">
        <v>75</v>
      </c>
      <c r="B2851" s="15">
        <v>1998</v>
      </c>
      <c r="C2851" s="15">
        <v>10</v>
      </c>
      <c r="D2851" s="18">
        <v>4</v>
      </c>
      <c r="E2851" s="15">
        <v>1338</v>
      </c>
      <c r="F2851" s="19" t="s">
        <v>5120</v>
      </c>
      <c r="G2851" s="16" t="s">
        <v>5121</v>
      </c>
      <c r="H2851" s="17"/>
      <c r="I2851" s="115" t="str">
        <f t="shared" ca="1" si="472"/>
        <v>.</v>
      </c>
      <c r="J2851" s="16" t="s">
        <v>2856</v>
      </c>
      <c r="K2851" s="16" t="s">
        <v>1194</v>
      </c>
      <c r="L2851" s="16" t="s">
        <v>2857</v>
      </c>
      <c r="M2851" s="16" t="s">
        <v>183</v>
      </c>
      <c r="N2851" s="15">
        <v>31</v>
      </c>
      <c r="O2851" s="15">
        <v>1996</v>
      </c>
      <c r="P2851" s="15">
        <v>6</v>
      </c>
      <c r="Q2851" s="18" t="s">
        <v>5107</v>
      </c>
      <c r="R2851" s="18" t="s">
        <v>1945</v>
      </c>
      <c r="S2851" s="54" t="s">
        <v>5108</v>
      </c>
      <c r="T2851" s="54"/>
      <c r="U2851" s="69">
        <v>1335</v>
      </c>
      <c r="V2851" s="45" t="str">
        <f t="shared" si="471"/>
        <v>視覚障害を持つ女子の社会的スキルの般化と維持：自己評価の効果</v>
      </c>
      <c r="W2851" s="70"/>
      <c r="X2851" s="88">
        <v>2841</v>
      </c>
      <c r="Y2851" s="66"/>
      <c r="Z2851" s="16"/>
    </row>
    <row r="2852" spans="1:26" s="13" customFormat="1" ht="13.5" hidden="1" customHeight="1">
      <c r="A2852" s="18">
        <v>75</v>
      </c>
      <c r="B2852" s="15">
        <v>1998</v>
      </c>
      <c r="C2852" s="15">
        <v>10</v>
      </c>
      <c r="D2852" s="18">
        <v>5</v>
      </c>
      <c r="E2852" s="15">
        <v>1339</v>
      </c>
      <c r="F2852" s="19" t="s">
        <v>5122</v>
      </c>
      <c r="G2852" s="16" t="s">
        <v>5123</v>
      </c>
      <c r="H2852" s="17"/>
      <c r="I2852" s="115" t="str">
        <f t="shared" ca="1" si="472"/>
        <v>.</v>
      </c>
      <c r="J2852" s="16" t="s">
        <v>2856</v>
      </c>
      <c r="K2852" s="16" t="s">
        <v>1194</v>
      </c>
      <c r="L2852" s="16" t="s">
        <v>2857</v>
      </c>
      <c r="M2852" s="16" t="s">
        <v>183</v>
      </c>
      <c r="N2852" s="15">
        <v>31</v>
      </c>
      <c r="O2852" s="15">
        <v>1996</v>
      </c>
      <c r="P2852" s="15">
        <v>6</v>
      </c>
      <c r="Q2852" s="18" t="s">
        <v>5107</v>
      </c>
      <c r="R2852" s="18" t="s">
        <v>1945</v>
      </c>
      <c r="S2852" s="54" t="s">
        <v>5108</v>
      </c>
      <c r="T2852" s="54"/>
      <c r="U2852" s="69">
        <v>1335</v>
      </c>
      <c r="V2852" s="45" t="str">
        <f t="shared" si="471"/>
        <v>精神的負荷が経路学習に及ぼす影響</v>
      </c>
      <c r="W2852" s="70"/>
      <c r="X2852" s="88">
        <v>2842</v>
      </c>
      <c r="Y2852" s="66"/>
      <c r="Z2852" s="16"/>
    </row>
    <row r="2853" spans="1:26" s="13" customFormat="1" ht="13.5" hidden="1" customHeight="1">
      <c r="A2853" s="18">
        <v>75</v>
      </c>
      <c r="B2853" s="15">
        <v>1998</v>
      </c>
      <c r="C2853" s="15">
        <v>10</v>
      </c>
      <c r="D2853" s="18">
        <v>5</v>
      </c>
      <c r="E2853" s="15">
        <v>1339</v>
      </c>
      <c r="F2853" s="19" t="s">
        <v>5124</v>
      </c>
      <c r="G2853" s="16" t="s">
        <v>5125</v>
      </c>
      <c r="H2853" s="17"/>
      <c r="I2853" s="115" t="str">
        <f t="shared" ca="1" si="472"/>
        <v>.</v>
      </c>
      <c r="J2853" s="16" t="s">
        <v>2856</v>
      </c>
      <c r="K2853" s="16" t="s">
        <v>1194</v>
      </c>
      <c r="L2853" s="16" t="s">
        <v>2857</v>
      </c>
      <c r="M2853" s="16" t="s">
        <v>183</v>
      </c>
      <c r="N2853" s="15">
        <v>31</v>
      </c>
      <c r="O2853" s="15">
        <v>1996</v>
      </c>
      <c r="P2853" s="15">
        <v>6</v>
      </c>
      <c r="Q2853" s="18" t="s">
        <v>5107</v>
      </c>
      <c r="R2853" s="18" t="s">
        <v>1945</v>
      </c>
      <c r="S2853" s="54" t="s">
        <v>5108</v>
      </c>
      <c r="T2853" s="54"/>
      <c r="U2853" s="69">
        <v>1335</v>
      </c>
      <c r="V2853" s="45" t="str">
        <f t="shared" si="471"/>
        <v>蒲団製造工場従業員の労働負担と作業改善</v>
      </c>
      <c r="W2853" s="70"/>
      <c r="X2853" s="88">
        <v>2843</v>
      </c>
      <c r="Y2853" s="66"/>
      <c r="Z2853" s="16"/>
    </row>
    <row r="2854" spans="1:26" s="13" customFormat="1" ht="13.5" hidden="1" customHeight="1">
      <c r="A2854" s="18">
        <v>75</v>
      </c>
      <c r="B2854" s="15">
        <v>1998</v>
      </c>
      <c r="C2854" s="15">
        <v>10</v>
      </c>
      <c r="D2854" s="18">
        <v>6</v>
      </c>
      <c r="E2854" s="15">
        <v>1340</v>
      </c>
      <c r="F2854" s="19" t="s">
        <v>5126</v>
      </c>
      <c r="G2854" s="16" t="s">
        <v>5127</v>
      </c>
      <c r="H2854" s="17"/>
      <c r="I2854" s="115" t="str">
        <f t="shared" ca="1" si="472"/>
        <v>.</v>
      </c>
      <c r="J2854" s="16" t="s">
        <v>2856</v>
      </c>
      <c r="K2854" s="16" t="s">
        <v>1194</v>
      </c>
      <c r="L2854" s="16" t="s">
        <v>2857</v>
      </c>
      <c r="M2854" s="16" t="s">
        <v>183</v>
      </c>
      <c r="N2854" s="15">
        <v>31</v>
      </c>
      <c r="O2854" s="15">
        <v>1996</v>
      </c>
      <c r="P2854" s="15">
        <v>6</v>
      </c>
      <c r="Q2854" s="18" t="s">
        <v>5107</v>
      </c>
      <c r="R2854" s="18" t="s">
        <v>1945</v>
      </c>
      <c r="S2854" s="54" t="s">
        <v>5108</v>
      </c>
      <c r="T2854" s="54"/>
      <c r="U2854" s="69">
        <v>1335</v>
      </c>
      <c r="V2854" s="45" t="str">
        <f t="shared" si="471"/>
        <v>切符購入時の操作ミスと人間行動</v>
      </c>
      <c r="W2854" s="70"/>
      <c r="X2854" s="88">
        <v>2844</v>
      </c>
      <c r="Y2854" s="66"/>
      <c r="Z2854" s="16"/>
    </row>
    <row r="2855" spans="1:26" s="13" customFormat="1" ht="13.5" hidden="1" customHeight="1">
      <c r="A2855" s="18">
        <v>75</v>
      </c>
      <c r="B2855" s="15">
        <v>1998</v>
      </c>
      <c r="C2855" s="15">
        <v>10</v>
      </c>
      <c r="D2855" s="18">
        <v>7</v>
      </c>
      <c r="E2855" s="15">
        <v>1341</v>
      </c>
      <c r="F2855" s="19" t="s">
        <v>5128</v>
      </c>
      <c r="G2855" s="16" t="s">
        <v>5129</v>
      </c>
      <c r="H2855" s="17"/>
      <c r="I2855" s="115" t="str">
        <f t="shared" ca="1" si="472"/>
        <v>.</v>
      </c>
      <c r="J2855" s="16" t="s">
        <v>2856</v>
      </c>
      <c r="K2855" s="16" t="s">
        <v>1194</v>
      </c>
      <c r="L2855" s="16" t="s">
        <v>2857</v>
      </c>
      <c r="M2855" s="16" t="s">
        <v>183</v>
      </c>
      <c r="N2855" s="15">
        <v>31</v>
      </c>
      <c r="O2855" s="15">
        <v>1996</v>
      </c>
      <c r="P2855" s="15">
        <v>6</v>
      </c>
      <c r="Q2855" s="18" t="s">
        <v>5107</v>
      </c>
      <c r="R2855" s="18" t="s">
        <v>1945</v>
      </c>
      <c r="S2855" s="54" t="s">
        <v>5108</v>
      </c>
      <c r="T2855" s="54"/>
      <c r="U2855" s="69">
        <v>1335</v>
      </c>
      <c r="V2855" s="45" t="str">
        <f t="shared" si="471"/>
        <v>住宅における使いやすいインターフェースデザインに関する基礎的検討</v>
      </c>
      <c r="W2855" s="70"/>
      <c r="X2855" s="88">
        <v>2845</v>
      </c>
      <c r="Y2855" s="66"/>
      <c r="Z2855" s="16"/>
    </row>
    <row r="2856" spans="1:26" s="13" customFormat="1" ht="13.5" hidden="1" customHeight="1">
      <c r="A2856" s="18">
        <v>75</v>
      </c>
      <c r="B2856" s="15">
        <v>1998</v>
      </c>
      <c r="C2856" s="15">
        <v>10</v>
      </c>
      <c r="D2856" s="18">
        <v>7</v>
      </c>
      <c r="E2856" s="15">
        <v>1341</v>
      </c>
      <c r="F2856" s="19" t="s">
        <v>5130</v>
      </c>
      <c r="G2856" s="16" t="s">
        <v>4995</v>
      </c>
      <c r="H2856" s="17"/>
      <c r="I2856" s="115" t="str">
        <f t="shared" ca="1" si="472"/>
        <v>.</v>
      </c>
      <c r="J2856" s="16" t="s">
        <v>2856</v>
      </c>
      <c r="K2856" s="16" t="s">
        <v>1194</v>
      </c>
      <c r="L2856" s="16" t="s">
        <v>2857</v>
      </c>
      <c r="M2856" s="16" t="s">
        <v>1302</v>
      </c>
      <c r="N2856" s="15">
        <v>31</v>
      </c>
      <c r="O2856" s="15">
        <v>1996</v>
      </c>
      <c r="P2856" s="15">
        <v>6</v>
      </c>
      <c r="Q2856" s="18" t="s">
        <v>5107</v>
      </c>
      <c r="R2856" s="18" t="s">
        <v>1945</v>
      </c>
      <c r="S2856" s="54" t="s">
        <v>5108</v>
      </c>
      <c r="T2856" s="54"/>
      <c r="U2856" s="69">
        <v>1335</v>
      </c>
      <c r="V2856" s="45" t="str">
        <f t="shared" si="471"/>
        <v>被服製作技能構造に関する研究(1)被服製作と知識について</v>
      </c>
      <c r="W2856" s="70"/>
      <c r="X2856" s="88">
        <v>2846</v>
      </c>
      <c r="Y2856" s="66"/>
      <c r="Z2856" s="16"/>
    </row>
    <row r="2857" spans="1:26" s="13" customFormat="1" ht="13.5" hidden="1" customHeight="1">
      <c r="A2857" s="18">
        <v>75</v>
      </c>
      <c r="B2857" s="15">
        <v>1998</v>
      </c>
      <c r="C2857" s="15">
        <v>10</v>
      </c>
      <c r="D2857" s="18">
        <v>7</v>
      </c>
      <c r="E2857" s="15">
        <v>1341</v>
      </c>
      <c r="F2857" s="19" t="s">
        <v>5131</v>
      </c>
      <c r="G2857" s="16" t="s">
        <v>5132</v>
      </c>
      <c r="H2857" s="17"/>
      <c r="I2857" s="115" t="str">
        <f t="shared" ca="1" si="472"/>
        <v>.</v>
      </c>
      <c r="J2857" s="16" t="s">
        <v>2856</v>
      </c>
      <c r="K2857" s="16" t="s">
        <v>1194</v>
      </c>
      <c r="L2857" s="16" t="s">
        <v>2857</v>
      </c>
      <c r="M2857" s="16" t="s">
        <v>1302</v>
      </c>
      <c r="N2857" s="15">
        <v>31</v>
      </c>
      <c r="O2857" s="15">
        <v>1996</v>
      </c>
      <c r="P2857" s="15">
        <v>6</v>
      </c>
      <c r="Q2857" s="18" t="s">
        <v>5107</v>
      </c>
      <c r="R2857" s="18" t="s">
        <v>1945</v>
      </c>
      <c r="S2857" s="54" t="s">
        <v>5108</v>
      </c>
      <c r="T2857" s="54"/>
      <c r="U2857" s="69">
        <v>1335</v>
      </c>
      <c r="V2857" s="45" t="str">
        <f t="shared" si="471"/>
        <v>いつ睡眠から起こされるか分からない環境下での睡眠と確実にとれる短時間睡眠の比較</v>
      </c>
      <c r="W2857" s="70"/>
      <c r="X2857" s="88">
        <v>2847</v>
      </c>
      <c r="Y2857" s="66"/>
      <c r="Z2857" s="16"/>
    </row>
    <row r="2858" spans="1:26" s="13" customFormat="1" ht="13.5" hidden="1" customHeight="1">
      <c r="A2858" s="18">
        <v>75</v>
      </c>
      <c r="B2858" s="15">
        <v>1998</v>
      </c>
      <c r="C2858" s="15">
        <v>10</v>
      </c>
      <c r="D2858" s="18">
        <v>7</v>
      </c>
      <c r="E2858" s="15">
        <v>1341</v>
      </c>
      <c r="F2858" s="19" t="s">
        <v>5133</v>
      </c>
      <c r="G2858" s="16" t="s">
        <v>5134</v>
      </c>
      <c r="H2858" s="17"/>
      <c r="I2858" s="115" t="str">
        <f t="shared" ca="1" si="472"/>
        <v>.</v>
      </c>
      <c r="J2858" s="16" t="s">
        <v>2856</v>
      </c>
      <c r="K2858" s="16" t="s">
        <v>1194</v>
      </c>
      <c r="L2858" s="16" t="s">
        <v>2857</v>
      </c>
      <c r="M2858" s="16" t="s">
        <v>183</v>
      </c>
      <c r="N2858" s="15">
        <v>31</v>
      </c>
      <c r="O2858" s="15">
        <v>1996</v>
      </c>
      <c r="P2858" s="15">
        <v>6</v>
      </c>
      <c r="Q2858" s="18" t="s">
        <v>5107</v>
      </c>
      <c r="R2858" s="18" t="s">
        <v>1945</v>
      </c>
      <c r="S2858" s="54" t="s">
        <v>5108</v>
      </c>
      <c r="T2858" s="54"/>
      <c r="U2858" s="69">
        <v>1335</v>
      </c>
      <c r="V2858" s="45" t="str">
        <f t="shared" si="471"/>
        <v>社会的な諸事実（Tatsachen）に対する規範（Normen）の立て方－人類働態学に期待すること－</v>
      </c>
      <c r="W2858" s="70"/>
      <c r="X2858" s="88">
        <v>2848</v>
      </c>
      <c r="Y2858" s="66"/>
      <c r="Z2858" s="16"/>
    </row>
    <row r="2859" spans="1:26" s="13" customFormat="1" ht="13.5" hidden="1" customHeight="1">
      <c r="A2859" s="18">
        <v>75</v>
      </c>
      <c r="B2859" s="15">
        <v>1998</v>
      </c>
      <c r="C2859" s="15">
        <v>10</v>
      </c>
      <c r="D2859" s="18">
        <v>8</v>
      </c>
      <c r="E2859" s="15">
        <v>1342</v>
      </c>
      <c r="F2859" s="19" t="s">
        <v>5135</v>
      </c>
      <c r="G2859" s="16" t="s">
        <v>5136</v>
      </c>
      <c r="H2859" s="17"/>
      <c r="I2859" s="115" t="str">
        <f t="shared" ca="1" si="472"/>
        <v>.</v>
      </c>
      <c r="J2859" s="16" t="s">
        <v>2856</v>
      </c>
      <c r="K2859" s="16" t="s">
        <v>1194</v>
      </c>
      <c r="L2859" s="16" t="s">
        <v>2857</v>
      </c>
      <c r="M2859" s="16" t="s">
        <v>183</v>
      </c>
      <c r="N2859" s="15">
        <v>31</v>
      </c>
      <c r="O2859" s="15">
        <v>1996</v>
      </c>
      <c r="P2859" s="15">
        <v>6</v>
      </c>
      <c r="Q2859" s="18" t="s">
        <v>5107</v>
      </c>
      <c r="R2859" s="18" t="s">
        <v>1945</v>
      </c>
      <c r="S2859" s="54" t="s">
        <v>5108</v>
      </c>
      <c r="T2859" s="54"/>
      <c r="U2859" s="69">
        <v>1335</v>
      </c>
      <c r="V2859" s="45" t="str">
        <f t="shared" si="471"/>
        <v>パプアニューギニア高地民フリ族の心拍数・時間利用・エネルギー消費量－母村集団と都市移住者集団の比較研究－</v>
      </c>
      <c r="W2859" s="70"/>
      <c r="X2859" s="88">
        <v>2849</v>
      </c>
      <c r="Y2859" s="66"/>
      <c r="Z2859" s="16"/>
    </row>
    <row r="2860" spans="1:26" s="13" customFormat="1" ht="13.5" hidden="1" customHeight="1">
      <c r="A2860" s="18">
        <v>75</v>
      </c>
      <c r="B2860" s="15">
        <v>1998</v>
      </c>
      <c r="C2860" s="15">
        <v>10</v>
      </c>
      <c r="D2860" s="18">
        <v>8</v>
      </c>
      <c r="E2860" s="15">
        <v>1342</v>
      </c>
      <c r="F2860" s="19" t="s">
        <v>5137</v>
      </c>
      <c r="G2860" s="16" t="s">
        <v>5138</v>
      </c>
      <c r="H2860" s="17"/>
      <c r="I2860" s="115" t="str">
        <f t="shared" ca="1" si="472"/>
        <v>.</v>
      </c>
      <c r="J2860" s="16" t="s">
        <v>2856</v>
      </c>
      <c r="K2860" s="16" t="s">
        <v>1194</v>
      </c>
      <c r="L2860" s="16" t="s">
        <v>2857</v>
      </c>
      <c r="M2860" s="16" t="s">
        <v>183</v>
      </c>
      <c r="N2860" s="15">
        <v>31</v>
      </c>
      <c r="O2860" s="15">
        <v>1996</v>
      </c>
      <c r="P2860" s="15">
        <v>6</v>
      </c>
      <c r="Q2860" s="18" t="s">
        <v>5107</v>
      </c>
      <c r="R2860" s="18" t="s">
        <v>1945</v>
      </c>
      <c r="S2860" s="54" t="s">
        <v>5108</v>
      </c>
      <c r="T2860" s="54"/>
      <c r="U2860" s="69">
        <v>1335</v>
      </c>
      <c r="V2860" s="45" t="str">
        <f t="shared" si="471"/>
        <v>北タイ山地民の民間・伝統医療調査(1)</v>
      </c>
      <c r="W2860" s="70"/>
      <c r="X2860" s="88">
        <v>2850</v>
      </c>
      <c r="Y2860" s="66"/>
      <c r="Z2860" s="16"/>
    </row>
    <row r="2861" spans="1:26" s="13" customFormat="1" ht="13.5" hidden="1" customHeight="1">
      <c r="A2861" s="18">
        <v>75</v>
      </c>
      <c r="B2861" s="15">
        <v>1998</v>
      </c>
      <c r="C2861" s="15">
        <v>10</v>
      </c>
      <c r="D2861" s="18">
        <v>9</v>
      </c>
      <c r="E2861" s="15">
        <v>1343</v>
      </c>
      <c r="F2861" s="19" t="s">
        <v>5139</v>
      </c>
      <c r="G2861" s="16" t="s">
        <v>5140</v>
      </c>
      <c r="H2861" s="17"/>
      <c r="I2861" s="115" t="str">
        <f t="shared" ca="1" si="472"/>
        <v>.</v>
      </c>
      <c r="J2861" s="16" t="s">
        <v>2856</v>
      </c>
      <c r="K2861" s="16" t="s">
        <v>1194</v>
      </c>
      <c r="L2861" s="16" t="s">
        <v>2857</v>
      </c>
      <c r="M2861" s="16" t="s">
        <v>1302</v>
      </c>
      <c r="N2861" s="15">
        <v>31</v>
      </c>
      <c r="O2861" s="15">
        <v>1996</v>
      </c>
      <c r="P2861" s="15">
        <v>6</v>
      </c>
      <c r="Q2861" s="18" t="s">
        <v>5107</v>
      </c>
      <c r="R2861" s="18" t="s">
        <v>1945</v>
      </c>
      <c r="S2861" s="54" t="s">
        <v>5108</v>
      </c>
      <c r="T2861" s="54"/>
      <c r="U2861" s="69">
        <v>1335</v>
      </c>
      <c r="V2861" s="45" t="str">
        <f t="shared" si="471"/>
        <v>乳幼児の栄養状態に影響を及ぼす因子－タンザニア・ムソウェロ村における調査研究－</v>
      </c>
      <c r="W2861" s="70"/>
      <c r="X2861" s="88">
        <v>2851</v>
      </c>
      <c r="Y2861" s="66"/>
      <c r="Z2861" s="16"/>
    </row>
    <row r="2862" spans="1:26" ht="13.5" hidden="1" customHeight="1">
      <c r="A2862" s="29">
        <f ca="1">IF(LEN($J2862)&gt;0,IF($J2862="●",K2862,OFFSET(A2862,IF(LEN(OFFSET(A2862,-1,0))&gt;=1,-1,-2),0)),"")</f>
        <v>75</v>
      </c>
      <c r="B2862" s="32">
        <f ca="1">IF(LEN($J2862)&gt;0,IF($J2862="●",N2862,OFFSET(B2862,IF(LEN(OFFSET(B2862,-1,0))&gt;=1,-1,-2),0)),"")</f>
        <v>1998</v>
      </c>
      <c r="C2862" s="32">
        <f ca="1">IF(LEN($J2862)&gt;0,IF($J2862="●",O2862,OFFSET(C2862,IF(LEN(OFFSET(C2862,-1,0))&gt;=1,-1,-2),0)),"")</f>
        <v>10</v>
      </c>
      <c r="D2862" s="28">
        <v>9</v>
      </c>
      <c r="E2862" s="32">
        <f ca="1">IF(LEN($J2862)&gt;0,IF($J2862="●",U2862,IF(LEN(D2862)&gt;0,U2862+D2862-1,"")),"")</f>
        <v>1343</v>
      </c>
      <c r="F2862" s="28" t="str">
        <f>M2862&amp;"（"&amp;J2862&amp;$W$19&amp;K2862&amp;IF(LEN(N2862)&gt;0," 第"&amp;N2862&amp;$W$21,"")&amp;" "&amp;O2862&amp;"/"&amp;P2862&amp;$W$20&amp;S2862&amp;IF(LEN(H2862)&gt;0,$W$19&amp;H2862,"")&amp;"）"</f>
        <v>抄録（大会/国際 第31回 1996/6、横浜テクノタワーホテル/創立25周年記念国際シンポジウム）</v>
      </c>
      <c r="G2862" s="40" t="s">
        <v>757</v>
      </c>
      <c r="H2862" s="40" t="s">
        <v>7809</v>
      </c>
      <c r="I2862" s="115" t="str">
        <f t="shared" ca="1" si="472"/>
        <v>.</v>
      </c>
      <c r="J2862" s="40" t="s">
        <v>1487</v>
      </c>
      <c r="K2862" s="40" t="s">
        <v>678</v>
      </c>
      <c r="L2862" s="40" t="s">
        <v>6939</v>
      </c>
      <c r="M2862" s="40" t="s">
        <v>1486</v>
      </c>
      <c r="N2862" s="47">
        <v>31</v>
      </c>
      <c r="O2862" s="47">
        <v>1996</v>
      </c>
      <c r="P2862" s="47">
        <v>6</v>
      </c>
      <c r="Q2862" s="40" t="s">
        <v>754</v>
      </c>
      <c r="R2862" s="40" t="s">
        <v>1177</v>
      </c>
      <c r="S2862" s="48" t="s">
        <v>755</v>
      </c>
      <c r="T2862" s="48"/>
      <c r="U2862" s="31">
        <f ca="1">IF(LEN($J2862)&gt;0,IF($J2862="●",Q2862,OFFSET(U2862,IF(LEN(OFFSET(U2862,-1,0))&gt;=1,-1,-2),0)),"")</f>
        <v>1335</v>
      </c>
      <c r="V2862" s="45" t="str">
        <f t="shared" si="471"/>
        <v>創立25周年記念国際シンポジウム抄録（大会/国際 第31回 1996/6、横浜テクノタワーホテル/創立25周年記念国際シンポジウム）</v>
      </c>
      <c r="W2862" s="51"/>
      <c r="X2862" s="88">
        <v>2852</v>
      </c>
      <c r="Y2862" s="65"/>
      <c r="Z2862" s="46"/>
    </row>
    <row r="2863" spans="1:26" s="13" customFormat="1" ht="13.5" hidden="1" customHeight="1">
      <c r="A2863" s="18">
        <v>75</v>
      </c>
      <c r="B2863" s="15">
        <v>1998</v>
      </c>
      <c r="C2863" s="15">
        <v>10</v>
      </c>
      <c r="D2863" s="18">
        <v>9</v>
      </c>
      <c r="E2863" s="15">
        <v>1343</v>
      </c>
      <c r="F2863" s="19" t="s">
        <v>5141</v>
      </c>
      <c r="G2863" s="16" t="s">
        <v>5142</v>
      </c>
      <c r="H2863" s="17"/>
      <c r="I2863" s="115" t="str">
        <f t="shared" ca="1" si="472"/>
        <v>.</v>
      </c>
      <c r="J2863" s="16" t="s">
        <v>2856</v>
      </c>
      <c r="K2863" s="40" t="s">
        <v>678</v>
      </c>
      <c r="L2863" s="16" t="s">
        <v>2857</v>
      </c>
      <c r="M2863" s="16" t="s">
        <v>183</v>
      </c>
      <c r="N2863" s="15">
        <v>31</v>
      </c>
      <c r="O2863" s="15">
        <v>1996</v>
      </c>
      <c r="P2863" s="15">
        <v>6</v>
      </c>
      <c r="Q2863" s="18" t="s">
        <v>5107</v>
      </c>
      <c r="R2863" s="18" t="s">
        <v>1945</v>
      </c>
      <c r="S2863" s="54" t="s">
        <v>5108</v>
      </c>
      <c r="T2863" s="54"/>
      <c r="U2863" s="69">
        <v>1335</v>
      </c>
      <c r="V2863" s="45" t="str">
        <f t="shared" si="471"/>
        <v>A study on the workload of employees and improvement of working condition in the Futon-mattress factory</v>
      </c>
      <c r="W2863" s="70"/>
      <c r="X2863" s="88">
        <v>2853</v>
      </c>
      <c r="Y2863" s="66"/>
      <c r="Z2863" s="16"/>
    </row>
    <row r="2864" spans="1:26" s="13" customFormat="1" ht="13.5" hidden="1" customHeight="1">
      <c r="A2864" s="18">
        <v>75</v>
      </c>
      <c r="B2864" s="15">
        <v>1998</v>
      </c>
      <c r="C2864" s="15">
        <v>10</v>
      </c>
      <c r="D2864" s="18">
        <v>10</v>
      </c>
      <c r="E2864" s="15">
        <v>1344</v>
      </c>
      <c r="F2864" s="19" t="s">
        <v>5143</v>
      </c>
      <c r="G2864" s="16" t="s">
        <v>5144</v>
      </c>
      <c r="H2864" s="17"/>
      <c r="I2864" s="115" t="str">
        <f t="shared" ca="1" si="472"/>
        <v>.</v>
      </c>
      <c r="J2864" s="16" t="s">
        <v>2856</v>
      </c>
      <c r="K2864" s="40" t="s">
        <v>678</v>
      </c>
      <c r="L2864" s="16" t="s">
        <v>2857</v>
      </c>
      <c r="M2864" s="16" t="s">
        <v>183</v>
      </c>
      <c r="N2864" s="15">
        <v>31</v>
      </c>
      <c r="O2864" s="15">
        <v>1996</v>
      </c>
      <c r="P2864" s="15">
        <v>6</v>
      </c>
      <c r="Q2864" s="18" t="s">
        <v>5107</v>
      </c>
      <c r="R2864" s="18" t="s">
        <v>1945</v>
      </c>
      <c r="S2864" s="54" t="s">
        <v>5108</v>
      </c>
      <c r="T2864" s="54"/>
      <c r="U2864" s="69">
        <v>1335</v>
      </c>
      <c r="V2864" s="45" t="str">
        <f t="shared" si="471"/>
        <v>A study operation error using ticket vending machine</v>
      </c>
      <c r="W2864" s="70"/>
      <c r="X2864" s="88">
        <v>2854</v>
      </c>
      <c r="Y2864" s="66"/>
      <c r="Z2864" s="16"/>
    </row>
    <row r="2865" spans="1:26" s="13" customFormat="1" ht="13.5" hidden="1" customHeight="1">
      <c r="A2865" s="18">
        <v>75</v>
      </c>
      <c r="B2865" s="15">
        <v>1998</v>
      </c>
      <c r="C2865" s="15">
        <v>10</v>
      </c>
      <c r="D2865" s="18">
        <v>11</v>
      </c>
      <c r="E2865" s="15">
        <v>1345</v>
      </c>
      <c r="F2865" s="19" t="s">
        <v>5145</v>
      </c>
      <c r="G2865" s="16" t="s">
        <v>5146</v>
      </c>
      <c r="H2865" s="17"/>
      <c r="I2865" s="115" t="str">
        <f t="shared" ca="1" si="472"/>
        <v>.</v>
      </c>
      <c r="J2865" s="16" t="s">
        <v>2856</v>
      </c>
      <c r="K2865" s="40" t="s">
        <v>678</v>
      </c>
      <c r="L2865" s="16" t="s">
        <v>2857</v>
      </c>
      <c r="M2865" s="16" t="s">
        <v>183</v>
      </c>
      <c r="N2865" s="15">
        <v>31</v>
      </c>
      <c r="O2865" s="15">
        <v>1996</v>
      </c>
      <c r="P2865" s="15">
        <v>6</v>
      </c>
      <c r="Q2865" s="18" t="s">
        <v>5107</v>
      </c>
      <c r="R2865" s="18" t="s">
        <v>1945</v>
      </c>
      <c r="S2865" s="54" t="s">
        <v>5108</v>
      </c>
      <c r="T2865" s="54"/>
      <c r="U2865" s="69">
        <v>1335</v>
      </c>
      <c r="V2865" s="45" t="str">
        <f t="shared" si="471"/>
        <v>Generalization and maintenance of social skills of a girl with visual impairment using self-evaluation procedures</v>
      </c>
      <c r="W2865" s="70"/>
      <c r="X2865" s="88">
        <v>2855</v>
      </c>
      <c r="Y2865" s="66"/>
      <c r="Z2865" s="16"/>
    </row>
    <row r="2866" spans="1:26" s="13" customFormat="1" ht="13.5" hidden="1" customHeight="1">
      <c r="A2866" s="18">
        <v>75</v>
      </c>
      <c r="B2866" s="15">
        <v>1998</v>
      </c>
      <c r="C2866" s="15">
        <v>10</v>
      </c>
      <c r="D2866" s="18">
        <v>12</v>
      </c>
      <c r="E2866" s="15">
        <v>1346</v>
      </c>
      <c r="F2866" s="19" t="s">
        <v>5147</v>
      </c>
      <c r="G2866" s="16" t="s">
        <v>5148</v>
      </c>
      <c r="H2866" s="17"/>
      <c r="I2866" s="115" t="str">
        <f t="shared" ca="1" si="472"/>
        <v>.</v>
      </c>
      <c r="J2866" s="16" t="s">
        <v>2856</v>
      </c>
      <c r="K2866" s="40" t="s">
        <v>678</v>
      </c>
      <c r="L2866" s="16" t="s">
        <v>2857</v>
      </c>
      <c r="M2866" s="16" t="s">
        <v>183</v>
      </c>
      <c r="N2866" s="15">
        <v>31</v>
      </c>
      <c r="O2866" s="15">
        <v>1996</v>
      </c>
      <c r="P2866" s="15">
        <v>6</v>
      </c>
      <c r="Q2866" s="18" t="s">
        <v>5107</v>
      </c>
      <c r="R2866" s="18" t="s">
        <v>1945</v>
      </c>
      <c r="S2866" s="54" t="s">
        <v>5108</v>
      </c>
      <c r="T2866" s="54"/>
      <c r="U2866" s="69">
        <v>1335</v>
      </c>
      <c r="V2866" s="45" t="str">
        <f t="shared" si="471"/>
        <v>An experimental study on the work load of continuous sign language interpretation</v>
      </c>
      <c r="W2866" s="70"/>
      <c r="X2866" s="88">
        <v>2856</v>
      </c>
      <c r="Y2866" s="66"/>
      <c r="Z2866" s="16"/>
    </row>
    <row r="2867" spans="1:26" s="13" customFormat="1" ht="13.5" hidden="1" customHeight="1">
      <c r="A2867" s="18">
        <v>75</v>
      </c>
      <c r="B2867" s="15">
        <v>1998</v>
      </c>
      <c r="C2867" s="15">
        <v>10</v>
      </c>
      <c r="D2867" s="18">
        <v>12</v>
      </c>
      <c r="E2867" s="15">
        <v>1346</v>
      </c>
      <c r="F2867" s="19" t="s">
        <v>5149</v>
      </c>
      <c r="G2867" s="16" t="s">
        <v>5150</v>
      </c>
      <c r="H2867" s="17"/>
      <c r="I2867" s="115" t="str">
        <f t="shared" ca="1" si="472"/>
        <v>.</v>
      </c>
      <c r="J2867" s="16" t="s">
        <v>2856</v>
      </c>
      <c r="K2867" s="40" t="s">
        <v>678</v>
      </c>
      <c r="L2867" s="16" t="s">
        <v>2857</v>
      </c>
      <c r="M2867" s="16" t="s">
        <v>183</v>
      </c>
      <c r="N2867" s="15">
        <v>31</v>
      </c>
      <c r="O2867" s="15">
        <v>1996</v>
      </c>
      <c r="P2867" s="15">
        <v>6</v>
      </c>
      <c r="Q2867" s="18" t="s">
        <v>5107</v>
      </c>
      <c r="R2867" s="18" t="s">
        <v>1945</v>
      </c>
      <c r="S2867" s="54" t="s">
        <v>5108</v>
      </c>
      <c r="T2867" s="54"/>
      <c r="U2867" s="69">
        <v>1335</v>
      </c>
      <c r="V2867" s="45" t="str">
        <f t="shared" si="471"/>
        <v>Relationships between wakefulness of mothers and their infants' movements during night sleep in postpartum periods: Differences of mothers' adaptation to postpartum periods</v>
      </c>
      <c r="W2867" s="70"/>
      <c r="X2867" s="88">
        <v>2857</v>
      </c>
      <c r="Y2867" s="66"/>
      <c r="Z2867" s="16"/>
    </row>
    <row r="2868" spans="1:26" s="13" customFormat="1" ht="13.5" hidden="1" customHeight="1">
      <c r="A2868" s="18">
        <v>75</v>
      </c>
      <c r="B2868" s="15">
        <v>1998</v>
      </c>
      <c r="C2868" s="15">
        <v>10</v>
      </c>
      <c r="D2868" s="18">
        <v>13</v>
      </c>
      <c r="E2868" s="15">
        <v>1347</v>
      </c>
      <c r="F2868" s="19" t="s">
        <v>5151</v>
      </c>
      <c r="G2868" s="16" t="s">
        <v>5152</v>
      </c>
      <c r="H2868" s="17"/>
      <c r="I2868" s="115" t="str">
        <f t="shared" ca="1" si="472"/>
        <v>.</v>
      </c>
      <c r="J2868" s="16" t="s">
        <v>2856</v>
      </c>
      <c r="K2868" s="40" t="s">
        <v>678</v>
      </c>
      <c r="L2868" s="16" t="s">
        <v>2857</v>
      </c>
      <c r="M2868" s="16" t="s">
        <v>183</v>
      </c>
      <c r="N2868" s="15">
        <v>31</v>
      </c>
      <c r="O2868" s="15">
        <v>1996</v>
      </c>
      <c r="P2868" s="15">
        <v>6</v>
      </c>
      <c r="Q2868" s="18" t="s">
        <v>5107</v>
      </c>
      <c r="R2868" s="18" t="s">
        <v>1945</v>
      </c>
      <c r="S2868" s="54" t="s">
        <v>5108</v>
      </c>
      <c r="T2868" s="54"/>
      <c r="U2868" s="69">
        <v>1335</v>
      </c>
      <c r="V2868" s="45" t="str">
        <f t="shared" si="471"/>
        <v>Age-related changes on the ability to maintain postural balance</v>
      </c>
      <c r="W2868" s="70"/>
      <c r="X2868" s="88">
        <v>2858</v>
      </c>
      <c r="Y2868" s="66"/>
      <c r="Z2868" s="16"/>
    </row>
    <row r="2869" spans="1:26" s="13" customFormat="1" ht="13.5" hidden="1" customHeight="1">
      <c r="A2869" s="18">
        <v>75</v>
      </c>
      <c r="B2869" s="15">
        <v>1998</v>
      </c>
      <c r="C2869" s="15">
        <v>10</v>
      </c>
      <c r="D2869" s="18">
        <v>14</v>
      </c>
      <c r="E2869" s="15">
        <v>1348</v>
      </c>
      <c r="F2869" s="19" t="s">
        <v>5153</v>
      </c>
      <c r="G2869" s="16" t="s">
        <v>5154</v>
      </c>
      <c r="H2869" s="17"/>
      <c r="I2869" s="115" t="str">
        <f t="shared" ca="1" si="472"/>
        <v>.</v>
      </c>
      <c r="J2869" s="16" t="s">
        <v>2856</v>
      </c>
      <c r="K2869" s="40" t="s">
        <v>678</v>
      </c>
      <c r="L2869" s="16" t="s">
        <v>2857</v>
      </c>
      <c r="M2869" s="16" t="s">
        <v>183</v>
      </c>
      <c r="N2869" s="15">
        <v>31</v>
      </c>
      <c r="O2869" s="15">
        <v>1996</v>
      </c>
      <c r="P2869" s="15">
        <v>6</v>
      </c>
      <c r="Q2869" s="18" t="s">
        <v>5107</v>
      </c>
      <c r="R2869" s="18" t="s">
        <v>1945</v>
      </c>
      <c r="S2869" s="54" t="s">
        <v>5108</v>
      </c>
      <c r="T2869" s="54"/>
      <c r="U2869" s="69">
        <v>1335</v>
      </c>
      <c r="V2869" s="45" t="str">
        <f t="shared" si="471"/>
        <v>How effective is health counselling with continuous shiftworkers? a controlled evaluation</v>
      </c>
      <c r="W2869" s="70"/>
      <c r="X2869" s="88">
        <v>2859</v>
      </c>
      <c r="Y2869" s="66"/>
      <c r="Z2869" s="16"/>
    </row>
    <row r="2870" spans="1:26" s="13" customFormat="1" ht="13.5" hidden="1" customHeight="1">
      <c r="A2870" s="18">
        <v>75</v>
      </c>
      <c r="B2870" s="15">
        <v>1998</v>
      </c>
      <c r="C2870" s="15">
        <v>10</v>
      </c>
      <c r="D2870" s="18">
        <v>14</v>
      </c>
      <c r="E2870" s="15">
        <v>1348</v>
      </c>
      <c r="F2870" s="19" t="s">
        <v>5155</v>
      </c>
      <c r="G2870" s="16" t="s">
        <v>5156</v>
      </c>
      <c r="H2870" s="17"/>
      <c r="I2870" s="115" t="str">
        <f t="shared" ca="1" si="472"/>
        <v>.</v>
      </c>
      <c r="J2870" s="16" t="s">
        <v>2856</v>
      </c>
      <c r="K2870" s="40" t="s">
        <v>678</v>
      </c>
      <c r="L2870" s="16" t="s">
        <v>2857</v>
      </c>
      <c r="M2870" s="16" t="s">
        <v>183</v>
      </c>
      <c r="N2870" s="15">
        <v>31</v>
      </c>
      <c r="O2870" s="15">
        <v>1996</v>
      </c>
      <c r="P2870" s="15">
        <v>6</v>
      </c>
      <c r="Q2870" s="18" t="s">
        <v>5107</v>
      </c>
      <c r="R2870" s="18" t="s">
        <v>1945</v>
      </c>
      <c r="S2870" s="54" t="s">
        <v>5108</v>
      </c>
      <c r="T2870" s="54"/>
      <c r="U2870" s="69">
        <v>1335</v>
      </c>
      <c r="V2870" s="45" t="str">
        <f t="shared" si="471"/>
        <v>Workload of social welfare facility workers engaged in irregular shift systems</v>
      </c>
      <c r="W2870" s="70"/>
      <c r="X2870" s="88">
        <v>2860</v>
      </c>
      <c r="Y2870" s="66"/>
      <c r="Z2870" s="16"/>
    </row>
    <row r="2871" spans="1:26" s="13" customFormat="1" ht="13.5" hidden="1" customHeight="1">
      <c r="A2871" s="18">
        <v>75</v>
      </c>
      <c r="B2871" s="15">
        <v>1998</v>
      </c>
      <c r="C2871" s="15">
        <v>10</v>
      </c>
      <c r="D2871" s="18">
        <v>15</v>
      </c>
      <c r="E2871" s="15">
        <v>1349</v>
      </c>
      <c r="F2871" s="19" t="s">
        <v>5157</v>
      </c>
      <c r="G2871" s="16" t="s">
        <v>5158</v>
      </c>
      <c r="H2871" s="17"/>
      <c r="I2871" s="115" t="str">
        <f t="shared" ca="1" si="472"/>
        <v>.</v>
      </c>
      <c r="J2871" s="16" t="s">
        <v>2856</v>
      </c>
      <c r="K2871" s="40" t="s">
        <v>678</v>
      </c>
      <c r="L2871" s="16" t="s">
        <v>2857</v>
      </c>
      <c r="M2871" s="16" t="s">
        <v>1302</v>
      </c>
      <c r="N2871" s="15">
        <v>31</v>
      </c>
      <c r="O2871" s="15">
        <v>1996</v>
      </c>
      <c r="P2871" s="15">
        <v>6</v>
      </c>
      <c r="Q2871" s="18" t="s">
        <v>5107</v>
      </c>
      <c r="R2871" s="18" t="s">
        <v>1945</v>
      </c>
      <c r="S2871" s="54" t="s">
        <v>5108</v>
      </c>
      <c r="T2871" s="54"/>
      <c r="U2871" s="69">
        <v>1335</v>
      </c>
      <c r="V2871" s="45" t="str">
        <f t="shared" si="471"/>
        <v>A study on casual relationship among structural variables representing job adaptation</v>
      </c>
      <c r="W2871" s="70"/>
      <c r="X2871" s="88">
        <v>2861</v>
      </c>
      <c r="Y2871" s="66"/>
      <c r="Z2871" s="16"/>
    </row>
    <row r="2872" spans="1:26" s="13" customFormat="1" ht="13.5" hidden="1" customHeight="1">
      <c r="A2872" s="18">
        <v>75</v>
      </c>
      <c r="B2872" s="15">
        <v>1998</v>
      </c>
      <c r="C2872" s="15">
        <v>10</v>
      </c>
      <c r="D2872" s="18">
        <v>15</v>
      </c>
      <c r="E2872" s="15">
        <v>1349</v>
      </c>
      <c r="F2872" s="19" t="s">
        <v>5159</v>
      </c>
      <c r="G2872" s="16" t="s">
        <v>5160</v>
      </c>
      <c r="H2872" s="17"/>
      <c r="I2872" s="115" t="str">
        <f t="shared" ca="1" si="472"/>
        <v>.</v>
      </c>
      <c r="J2872" s="16" t="s">
        <v>2856</v>
      </c>
      <c r="K2872" s="40" t="s">
        <v>678</v>
      </c>
      <c r="L2872" s="16" t="s">
        <v>2857</v>
      </c>
      <c r="M2872" s="16" t="s">
        <v>1302</v>
      </c>
      <c r="N2872" s="15">
        <v>31</v>
      </c>
      <c r="O2872" s="15">
        <v>1996</v>
      </c>
      <c r="P2872" s="15">
        <v>6</v>
      </c>
      <c r="Q2872" s="18" t="s">
        <v>5107</v>
      </c>
      <c r="R2872" s="18" t="s">
        <v>1945</v>
      </c>
      <c r="S2872" s="54" t="s">
        <v>5108</v>
      </c>
      <c r="T2872" s="54"/>
      <c r="U2872" s="69">
        <v>1335</v>
      </c>
      <c r="V2872" s="45" t="str">
        <f t="shared" si="471"/>
        <v>Longitudinal study on the change of plantar shape during early infancy</v>
      </c>
      <c r="W2872" s="70"/>
      <c r="X2872" s="88">
        <v>2862</v>
      </c>
      <c r="Y2872" s="66"/>
      <c r="Z2872" s="16"/>
    </row>
    <row r="2873" spans="1:26" s="13" customFormat="1" ht="13.5" hidden="1" customHeight="1">
      <c r="A2873" s="18">
        <v>75</v>
      </c>
      <c r="B2873" s="15">
        <v>1998</v>
      </c>
      <c r="C2873" s="15">
        <v>10</v>
      </c>
      <c r="D2873" s="18">
        <v>15</v>
      </c>
      <c r="E2873" s="15">
        <v>1349</v>
      </c>
      <c r="F2873" s="19" t="s">
        <v>5161</v>
      </c>
      <c r="G2873" s="16" t="s">
        <v>5162</v>
      </c>
      <c r="H2873" s="17"/>
      <c r="I2873" s="115" t="str">
        <f t="shared" ca="1" si="472"/>
        <v>.</v>
      </c>
      <c r="J2873" s="16" t="s">
        <v>2856</v>
      </c>
      <c r="K2873" s="40" t="s">
        <v>678</v>
      </c>
      <c r="L2873" s="16" t="s">
        <v>2857</v>
      </c>
      <c r="M2873" s="16" t="s">
        <v>183</v>
      </c>
      <c r="N2873" s="15">
        <v>31</v>
      </c>
      <c r="O2873" s="15">
        <v>1996</v>
      </c>
      <c r="P2873" s="15">
        <v>6</v>
      </c>
      <c r="Q2873" s="18" t="s">
        <v>5107</v>
      </c>
      <c r="R2873" s="18" t="s">
        <v>1945</v>
      </c>
      <c r="S2873" s="54" t="s">
        <v>5108</v>
      </c>
      <c r="T2873" s="54"/>
      <c r="U2873" s="69">
        <v>1335</v>
      </c>
      <c r="V2873" s="45" t="str">
        <f t="shared" si="471"/>
        <v>Evaluation of muscle fatigue using evoked and volitional myoelectric potentials</v>
      </c>
      <c r="W2873" s="70"/>
      <c r="X2873" s="88">
        <v>2863</v>
      </c>
      <c r="Y2873" s="66"/>
      <c r="Z2873" s="16"/>
    </row>
    <row r="2874" spans="1:26" s="13" customFormat="1" ht="13.5" hidden="1" customHeight="1">
      <c r="A2874" s="18">
        <v>75</v>
      </c>
      <c r="B2874" s="15">
        <v>1998</v>
      </c>
      <c r="C2874" s="15">
        <v>10</v>
      </c>
      <c r="D2874" s="18">
        <v>16</v>
      </c>
      <c r="E2874" s="15">
        <v>1350</v>
      </c>
      <c r="F2874" s="19" t="s">
        <v>5163</v>
      </c>
      <c r="G2874" s="16" t="s">
        <v>5164</v>
      </c>
      <c r="H2874" s="17"/>
      <c r="I2874" s="115" t="str">
        <f t="shared" ca="1" si="472"/>
        <v>.</v>
      </c>
      <c r="J2874" s="16" t="s">
        <v>2856</v>
      </c>
      <c r="K2874" s="40" t="s">
        <v>678</v>
      </c>
      <c r="L2874" s="16" t="s">
        <v>2857</v>
      </c>
      <c r="M2874" s="16" t="s">
        <v>1302</v>
      </c>
      <c r="N2874" s="15">
        <v>31</v>
      </c>
      <c r="O2874" s="15">
        <v>1996</v>
      </c>
      <c r="P2874" s="15">
        <v>6</v>
      </c>
      <c r="Q2874" s="18" t="s">
        <v>5107</v>
      </c>
      <c r="R2874" s="18" t="s">
        <v>1945</v>
      </c>
      <c r="S2874" s="54" t="s">
        <v>5108</v>
      </c>
      <c r="T2874" s="54"/>
      <c r="U2874" s="69">
        <v>1335</v>
      </c>
      <c r="V2874" s="45" t="str">
        <f t="shared" si="471"/>
        <v>Influence of muscle length on surface EMG as modified with geometric relationship between electrodes and underlying muscle</v>
      </c>
      <c r="W2874" s="70"/>
      <c r="X2874" s="88">
        <v>2864</v>
      </c>
      <c r="Y2874" s="66"/>
      <c r="Z2874" s="16"/>
    </row>
    <row r="2875" spans="1:26" s="13" customFormat="1" ht="13.5" hidden="1" customHeight="1">
      <c r="A2875" s="18">
        <v>75</v>
      </c>
      <c r="B2875" s="15">
        <v>1998</v>
      </c>
      <c r="C2875" s="15">
        <v>10</v>
      </c>
      <c r="D2875" s="18">
        <v>16</v>
      </c>
      <c r="E2875" s="15">
        <v>1350</v>
      </c>
      <c r="F2875" s="19" t="s">
        <v>5165</v>
      </c>
      <c r="G2875" s="16" t="s">
        <v>5166</v>
      </c>
      <c r="H2875" s="17"/>
      <c r="I2875" s="115" t="str">
        <f t="shared" ca="1" si="472"/>
        <v>.</v>
      </c>
      <c r="J2875" s="16" t="s">
        <v>2856</v>
      </c>
      <c r="K2875" s="40" t="s">
        <v>678</v>
      </c>
      <c r="L2875" s="16" t="s">
        <v>2857</v>
      </c>
      <c r="M2875" s="16" t="s">
        <v>1302</v>
      </c>
      <c r="N2875" s="15">
        <v>31</v>
      </c>
      <c r="O2875" s="15">
        <v>1996</v>
      </c>
      <c r="P2875" s="15">
        <v>6</v>
      </c>
      <c r="Q2875" s="18" t="s">
        <v>5107</v>
      </c>
      <c r="R2875" s="18" t="s">
        <v>1945</v>
      </c>
      <c r="S2875" s="54" t="s">
        <v>5108</v>
      </c>
      <c r="T2875" s="54"/>
      <c r="U2875" s="69">
        <v>1335</v>
      </c>
      <c r="V2875" s="45" t="str">
        <f t="shared" si="471"/>
        <v>The factors affecting the nutritional status of infants in Msowero village, Tanzania</v>
      </c>
      <c r="W2875" s="70"/>
      <c r="X2875" s="88">
        <v>2865</v>
      </c>
      <c r="Y2875" s="66"/>
      <c r="Z2875" s="16"/>
    </row>
    <row r="2876" spans="1:26" s="13" customFormat="1" ht="13.5" hidden="1" customHeight="1">
      <c r="A2876" s="18">
        <v>75</v>
      </c>
      <c r="B2876" s="15">
        <v>1998</v>
      </c>
      <c r="C2876" s="15">
        <v>10</v>
      </c>
      <c r="D2876" s="18">
        <v>16</v>
      </c>
      <c r="E2876" s="15">
        <v>1350</v>
      </c>
      <c r="F2876" s="19" t="s">
        <v>5167</v>
      </c>
      <c r="G2876" s="16" t="s">
        <v>5168</v>
      </c>
      <c r="H2876" s="17"/>
      <c r="I2876" s="115" t="str">
        <f t="shared" ca="1" si="472"/>
        <v>.</v>
      </c>
      <c r="J2876" s="16" t="s">
        <v>2856</v>
      </c>
      <c r="K2876" s="40" t="s">
        <v>678</v>
      </c>
      <c r="L2876" s="16" t="s">
        <v>2857</v>
      </c>
      <c r="M2876" s="16" t="s">
        <v>183</v>
      </c>
      <c r="N2876" s="15">
        <v>31</v>
      </c>
      <c r="O2876" s="15">
        <v>1996</v>
      </c>
      <c r="P2876" s="15">
        <v>6</v>
      </c>
      <c r="Q2876" s="18" t="s">
        <v>5107</v>
      </c>
      <c r="R2876" s="18" t="s">
        <v>1945</v>
      </c>
      <c r="S2876" s="54" t="s">
        <v>5108</v>
      </c>
      <c r="T2876" s="54"/>
      <c r="U2876" s="69">
        <v>1335</v>
      </c>
      <c r="V2876" s="45" t="str">
        <f t="shared" si="471"/>
        <v>Managerial evaluation for quasinonprofit organization －From point of view in compared management of organizations for the employment of severely disabled persons' in China, in Korea, and in Japan</v>
      </c>
      <c r="W2876" s="70"/>
      <c r="X2876" s="88">
        <v>2866</v>
      </c>
      <c r="Y2876" s="66"/>
      <c r="Z2876" s="16"/>
    </row>
    <row r="2877" spans="1:26" s="13" customFormat="1" ht="13.5" hidden="1" customHeight="1">
      <c r="A2877" s="18">
        <v>75</v>
      </c>
      <c r="B2877" s="15">
        <v>1998</v>
      </c>
      <c r="C2877" s="15">
        <v>10</v>
      </c>
      <c r="D2877" s="18">
        <v>18</v>
      </c>
      <c r="E2877" s="15">
        <v>1352</v>
      </c>
      <c r="F2877" s="19" t="s">
        <v>5169</v>
      </c>
      <c r="G2877" s="16" t="s">
        <v>5170</v>
      </c>
      <c r="H2877" s="17"/>
      <c r="I2877" s="115" t="str">
        <f t="shared" ca="1" si="472"/>
        <v>.</v>
      </c>
      <c r="J2877" s="16" t="s">
        <v>2856</v>
      </c>
      <c r="K2877" s="40" t="s">
        <v>678</v>
      </c>
      <c r="L2877" s="16" t="s">
        <v>2857</v>
      </c>
      <c r="M2877" s="16" t="s">
        <v>183</v>
      </c>
      <c r="N2877" s="15">
        <v>31</v>
      </c>
      <c r="O2877" s="15">
        <v>1996</v>
      </c>
      <c r="P2877" s="15">
        <v>6</v>
      </c>
      <c r="Q2877" s="18" t="s">
        <v>5107</v>
      </c>
      <c r="R2877" s="18" t="s">
        <v>1945</v>
      </c>
      <c r="S2877" s="54" t="s">
        <v>5108</v>
      </c>
      <c r="T2877" s="54"/>
      <c r="U2877" s="69">
        <v>1335</v>
      </c>
      <c r="V2877" s="45" t="str">
        <f t="shared" si="471"/>
        <v>Basic consideration of interface design for building appliances</v>
      </c>
      <c r="W2877" s="70"/>
      <c r="X2877" s="88">
        <v>2867</v>
      </c>
      <c r="Y2877" s="66"/>
      <c r="Z2877" s="16"/>
    </row>
    <row r="2878" spans="1:26" ht="13.5" hidden="1" customHeight="1">
      <c r="A2878" s="29">
        <f ca="1">IF(LEN($J2878)&gt;0,IF($J2878="●",K2878,OFFSET(A2878,IF(LEN(OFFSET(A2878,-1,0))&gt;=1,-1,-2),0)),"")</f>
        <v>75</v>
      </c>
      <c r="B2878" s="32">
        <f ca="1">IF(LEN($J2878)&gt;0,IF($J2878="●",N2878,OFFSET(B2878,IF(LEN(OFFSET(B2878,-1,0))&gt;=1,-1,-2),0)),"")</f>
        <v>1998</v>
      </c>
      <c r="C2878" s="32">
        <f ca="1">IF(LEN($J2878)&gt;0,IF($J2878="●",O2878,OFFSET(C2878,IF(LEN(OFFSET(C2878,-1,0))&gt;=1,-1,-2),0)),"")</f>
        <v>10</v>
      </c>
      <c r="D2878" s="28">
        <v>19</v>
      </c>
      <c r="E2878" s="32">
        <f ca="1">IF(LEN($J2878)&gt;0,IF($J2878="●",U2878,IF(LEN(D2878)&gt;0,U2878+D2878-1,"")),"")</f>
        <v>1353</v>
      </c>
      <c r="F2878" s="28" t="str">
        <f>IF(RIGHT(L2878,1)=$W$24,"",M2878&amp;$W$25)&amp;J2878&amp;$W$22&amp;K2878&amp;IF(AND(LEN(N2878)&gt;0,LEN(N2878)&lt;4)," 第"&amp;N2878&amp;$W$21,N2878)&amp;$W$23&amp;O2878&amp;"/"&amp;P2878&amp;IF(RIGHT(L2878,1)=$W$24,"/"&amp;Q2878,"")&amp;"、"&amp;S2878&amp;"、"&amp;R2878&amp;IF(LEN(H2878)&gt;0,$W$27&amp;H2878,"")&amp;IF(RIGHT(L2878,1)=$W$24,"",$W$26)</f>
        <v>大会．西 第22回　1996/12/7、広島工業大、広島市</v>
      </c>
      <c r="G2878" s="40" t="s">
        <v>1973</v>
      </c>
      <c r="H2878" s="41" t="s">
        <v>2820</v>
      </c>
      <c r="I2878" s="115" t="str">
        <f t="shared" ca="1" si="472"/>
        <v>.</v>
      </c>
      <c r="J2878" s="40" t="s">
        <v>252</v>
      </c>
      <c r="K2878" s="40" t="s">
        <v>1769</v>
      </c>
      <c r="L2878" s="40" t="s">
        <v>6942</v>
      </c>
      <c r="M2878" s="40" t="s">
        <v>2742</v>
      </c>
      <c r="N2878" s="47">
        <v>22</v>
      </c>
      <c r="O2878" s="47">
        <v>1996</v>
      </c>
      <c r="P2878" s="47">
        <v>12</v>
      </c>
      <c r="Q2878" s="40" t="s">
        <v>2122</v>
      </c>
      <c r="R2878" s="40" t="s">
        <v>634</v>
      </c>
      <c r="S2878" s="48" t="s">
        <v>772</v>
      </c>
      <c r="T2878" s="48"/>
      <c r="U2878" s="31">
        <f ca="1">IF(LEN($J2878)&gt;0,IF($J2878="●",Q2878,OFFSET(U2878,IF(LEN(OFFSET(U2878,-1,0))&gt;=1,-1,-2),0)),"")</f>
        <v>1335</v>
      </c>
      <c r="V2878" s="45" t="str">
        <f t="shared" si="471"/>
        <v>大会．西 第22回　1996/12/7、広島工業大、広島市</v>
      </c>
      <c r="W2878" s="51"/>
      <c r="X2878" s="88">
        <v>2868</v>
      </c>
      <c r="Y2878" s="65"/>
      <c r="Z2878" s="46"/>
    </row>
    <row r="2879" spans="1:26" ht="13.5" hidden="1" customHeight="1">
      <c r="A2879" s="29">
        <f ca="1">IF(LEN($J2879)&gt;0,IF($J2879="●",K2879,OFFSET(A2879,IF(LEN(OFFSET(A2879,-1,0))&gt;=1,-1,-2),0)),"")</f>
        <v>75</v>
      </c>
      <c r="B2879" s="32">
        <f ca="1">IF(LEN($J2879)&gt;0,IF($J2879="●",N2879,OFFSET(B2879,IF(LEN(OFFSET(B2879,-1,0))&gt;=1,-1,-2),0)),"")</f>
        <v>1998</v>
      </c>
      <c r="C2879" s="32">
        <f ca="1">IF(LEN($J2879)&gt;0,IF($J2879="●",O2879,OFFSET(C2879,IF(LEN(OFFSET(C2879,-1,0))&gt;=1,-1,-2),0)),"")</f>
        <v>10</v>
      </c>
      <c r="D2879" s="28">
        <v>19</v>
      </c>
      <c r="E2879" s="32">
        <f ca="1">IF(LEN($J2879)&gt;0,IF($J2879="●",U2879,IF(LEN(D2879)&gt;0,U2879+D2879-1,"")),"")</f>
        <v>1353</v>
      </c>
      <c r="F2879" s="28" t="str">
        <f>M2879&amp;"（"&amp;J2879&amp;$W$19&amp;K2879&amp;IF(LEN(N2879)&gt;0," 第"&amp;N2879&amp;$W$21,"")&amp;" "&amp;O2879&amp;"/"&amp;P2879&amp;$W$20&amp;S2879&amp;IF(LEN(H2879)&gt;0,$W$19&amp;H2879,"")&amp;"）"</f>
        <v>抄録（大会/西 第22回 1996/12、広島工業大）</v>
      </c>
      <c r="G2879" s="40" t="s">
        <v>771</v>
      </c>
      <c r="H2879" s="43"/>
      <c r="I2879" s="115" t="str">
        <f t="shared" ca="1" si="472"/>
        <v>.</v>
      </c>
      <c r="J2879" s="40" t="s">
        <v>252</v>
      </c>
      <c r="K2879" s="40" t="s">
        <v>1769</v>
      </c>
      <c r="L2879" s="40" t="s">
        <v>6939</v>
      </c>
      <c r="M2879" s="40" t="s">
        <v>1486</v>
      </c>
      <c r="N2879" s="47">
        <v>22</v>
      </c>
      <c r="O2879" s="47">
        <v>1996</v>
      </c>
      <c r="P2879" s="47">
        <v>12</v>
      </c>
      <c r="Q2879" s="40" t="s">
        <v>2122</v>
      </c>
      <c r="R2879" s="40" t="s">
        <v>634</v>
      </c>
      <c r="S2879" s="48" t="s">
        <v>772</v>
      </c>
      <c r="T2879" s="48"/>
      <c r="U2879" s="31">
        <f ca="1">IF(LEN($J2879)&gt;0,IF($J2879="●",Q2879,OFFSET(U2879,IF(LEN(OFFSET(U2879,-1,0))&gt;=1,-1,-2),0)),"")</f>
        <v>1335</v>
      </c>
      <c r="V2879" s="45" t="str">
        <f t="shared" si="471"/>
        <v>抄録（大会/西 第22回 1996/12、広島工業大）</v>
      </c>
      <c r="W2879" s="51"/>
      <c r="X2879" s="88">
        <v>2869</v>
      </c>
      <c r="Y2879" s="65"/>
      <c r="Z2879" s="46"/>
    </row>
    <row r="2880" spans="1:26" s="13" customFormat="1" ht="13.5" hidden="1" customHeight="1">
      <c r="A2880" s="18">
        <v>75</v>
      </c>
      <c r="B2880" s="15">
        <v>1998</v>
      </c>
      <c r="C2880" s="15">
        <v>10</v>
      </c>
      <c r="D2880" s="18">
        <v>19</v>
      </c>
      <c r="E2880" s="15">
        <v>1353</v>
      </c>
      <c r="F2880" s="19" t="s">
        <v>5185</v>
      </c>
      <c r="G2880" s="16" t="s">
        <v>5186</v>
      </c>
      <c r="H2880" s="17"/>
      <c r="I2880" s="115" t="str">
        <f t="shared" ca="1" si="472"/>
        <v>.</v>
      </c>
      <c r="J2880" s="16" t="s">
        <v>2856</v>
      </c>
      <c r="K2880" s="16" t="s">
        <v>1769</v>
      </c>
      <c r="L2880" s="16" t="s">
        <v>2857</v>
      </c>
      <c r="M2880" s="16" t="s">
        <v>183</v>
      </c>
      <c r="N2880" s="15">
        <v>22</v>
      </c>
      <c r="O2880" s="15">
        <v>1996</v>
      </c>
      <c r="P2880" s="15">
        <v>12</v>
      </c>
      <c r="Q2880" s="18">
        <v>7</v>
      </c>
      <c r="R2880" s="18" t="s">
        <v>634</v>
      </c>
      <c r="S2880" s="54" t="s">
        <v>772</v>
      </c>
      <c r="T2880" s="54"/>
      <c r="U2880" s="69">
        <v>1335</v>
      </c>
      <c r="V2880" s="45" t="str">
        <f t="shared" si="471"/>
        <v>中高年ジョガーのランニング障害要因に関する基礎的研究</v>
      </c>
      <c r="W2880" s="70"/>
      <c r="X2880" s="88">
        <v>2870</v>
      </c>
      <c r="Y2880" s="66"/>
      <c r="Z2880" s="16"/>
    </row>
    <row r="2881" spans="1:26" s="13" customFormat="1" ht="13.5" hidden="1" customHeight="1">
      <c r="A2881" s="18">
        <v>75</v>
      </c>
      <c r="B2881" s="15">
        <v>1998</v>
      </c>
      <c r="C2881" s="15">
        <v>10</v>
      </c>
      <c r="D2881" s="18">
        <v>19</v>
      </c>
      <c r="E2881" s="15">
        <v>1353</v>
      </c>
      <c r="F2881" s="19" t="s">
        <v>5187</v>
      </c>
      <c r="G2881" s="16" t="s">
        <v>5188</v>
      </c>
      <c r="H2881" s="17"/>
      <c r="I2881" s="115" t="str">
        <f t="shared" ca="1" si="472"/>
        <v>.</v>
      </c>
      <c r="J2881" s="16" t="s">
        <v>2856</v>
      </c>
      <c r="K2881" s="16" t="s">
        <v>1769</v>
      </c>
      <c r="L2881" s="16" t="s">
        <v>2857</v>
      </c>
      <c r="M2881" s="16" t="s">
        <v>183</v>
      </c>
      <c r="N2881" s="15">
        <v>22</v>
      </c>
      <c r="O2881" s="15">
        <v>1996</v>
      </c>
      <c r="P2881" s="15">
        <v>12</v>
      </c>
      <c r="Q2881" s="18">
        <v>7</v>
      </c>
      <c r="R2881" s="18" t="s">
        <v>634</v>
      </c>
      <c r="S2881" s="54" t="s">
        <v>772</v>
      </c>
      <c r="T2881" s="54"/>
      <c r="U2881" s="69">
        <v>1335</v>
      </c>
      <c r="V2881" s="45" t="str">
        <f t="shared" si="471"/>
        <v>皮下脂肪の沈着パターンからみた男子学生の身体的特性</v>
      </c>
      <c r="W2881" s="70"/>
      <c r="X2881" s="88">
        <v>2871</v>
      </c>
      <c r="Y2881" s="66"/>
      <c r="Z2881" s="16"/>
    </row>
    <row r="2882" spans="1:26" s="13" customFormat="1" ht="13.5" hidden="1" customHeight="1">
      <c r="A2882" s="18">
        <v>75</v>
      </c>
      <c r="B2882" s="15">
        <v>1998</v>
      </c>
      <c r="C2882" s="15">
        <v>10</v>
      </c>
      <c r="D2882" s="18">
        <v>20</v>
      </c>
      <c r="E2882" s="15">
        <v>1354</v>
      </c>
      <c r="F2882" s="19" t="s">
        <v>5189</v>
      </c>
      <c r="G2882" s="16" t="s">
        <v>5190</v>
      </c>
      <c r="H2882" s="17"/>
      <c r="I2882" s="115" t="str">
        <f t="shared" ca="1" si="472"/>
        <v>.</v>
      </c>
      <c r="J2882" s="16" t="s">
        <v>2856</v>
      </c>
      <c r="K2882" s="16" t="s">
        <v>1769</v>
      </c>
      <c r="L2882" s="16" t="s">
        <v>2857</v>
      </c>
      <c r="M2882" s="16" t="s">
        <v>183</v>
      </c>
      <c r="N2882" s="15">
        <v>22</v>
      </c>
      <c r="O2882" s="15">
        <v>1996</v>
      </c>
      <c r="P2882" s="15">
        <v>12</v>
      </c>
      <c r="Q2882" s="18">
        <v>7</v>
      </c>
      <c r="R2882" s="18" t="s">
        <v>634</v>
      </c>
      <c r="S2882" s="54" t="s">
        <v>772</v>
      </c>
      <c r="T2882" s="54"/>
      <c r="U2882" s="69">
        <v>1335</v>
      </c>
      <c r="V2882" s="45" t="str">
        <f t="shared" si="471"/>
        <v>異なる走運動におけるVTレベルの至適 Step Frequency とエネルギーコストの検討</v>
      </c>
      <c r="W2882" s="70"/>
      <c r="X2882" s="88">
        <v>2872</v>
      </c>
      <c r="Y2882" s="66"/>
      <c r="Z2882" s="16"/>
    </row>
    <row r="2883" spans="1:26" s="13" customFormat="1" ht="13.5" hidden="1" customHeight="1">
      <c r="A2883" s="18">
        <v>75</v>
      </c>
      <c r="B2883" s="15">
        <v>1998</v>
      </c>
      <c r="C2883" s="15">
        <v>10</v>
      </c>
      <c r="D2883" s="18">
        <v>20</v>
      </c>
      <c r="E2883" s="15">
        <v>1354</v>
      </c>
      <c r="F2883" s="19" t="s">
        <v>5191</v>
      </c>
      <c r="G2883" s="16" t="s">
        <v>5192</v>
      </c>
      <c r="H2883" s="17"/>
      <c r="I2883" s="115" t="str">
        <f t="shared" ca="1" si="472"/>
        <v>.</v>
      </c>
      <c r="J2883" s="16" t="s">
        <v>2856</v>
      </c>
      <c r="K2883" s="16" t="s">
        <v>1769</v>
      </c>
      <c r="L2883" s="16" t="s">
        <v>2857</v>
      </c>
      <c r="M2883" s="16" t="s">
        <v>183</v>
      </c>
      <c r="N2883" s="15">
        <v>22</v>
      </c>
      <c r="O2883" s="15">
        <v>1996</v>
      </c>
      <c r="P2883" s="15">
        <v>12</v>
      </c>
      <c r="Q2883" s="18">
        <v>7</v>
      </c>
      <c r="R2883" s="18" t="s">
        <v>634</v>
      </c>
      <c r="S2883" s="54" t="s">
        <v>772</v>
      </c>
      <c r="T2883" s="54"/>
      <c r="U2883" s="69">
        <v>1335</v>
      </c>
      <c r="V2883" s="45" t="str">
        <f t="shared" si="471"/>
        <v>脳波におけるカオス解析の一考察</v>
      </c>
      <c r="W2883" s="70"/>
      <c r="X2883" s="88">
        <v>2873</v>
      </c>
      <c r="Y2883" s="66"/>
      <c r="Z2883" s="16"/>
    </row>
    <row r="2884" spans="1:26" s="13" customFormat="1" ht="13.5" hidden="1" customHeight="1">
      <c r="A2884" s="18">
        <v>75</v>
      </c>
      <c r="B2884" s="15">
        <v>1998</v>
      </c>
      <c r="C2884" s="15">
        <v>10</v>
      </c>
      <c r="D2884" s="18">
        <v>21</v>
      </c>
      <c r="E2884" s="15">
        <v>1355</v>
      </c>
      <c r="F2884" s="19" t="s">
        <v>5193</v>
      </c>
      <c r="G2884" s="16" t="s">
        <v>5194</v>
      </c>
      <c r="H2884" s="17"/>
      <c r="I2884" s="115" t="str">
        <f t="shared" ca="1" si="472"/>
        <v>.</v>
      </c>
      <c r="J2884" s="16" t="s">
        <v>2856</v>
      </c>
      <c r="K2884" s="16" t="s">
        <v>1769</v>
      </c>
      <c r="L2884" s="16" t="s">
        <v>2857</v>
      </c>
      <c r="M2884" s="16" t="s">
        <v>183</v>
      </c>
      <c r="N2884" s="15">
        <v>22</v>
      </c>
      <c r="O2884" s="15">
        <v>1996</v>
      </c>
      <c r="P2884" s="15">
        <v>12</v>
      </c>
      <c r="Q2884" s="18">
        <v>7</v>
      </c>
      <c r="R2884" s="18" t="s">
        <v>634</v>
      </c>
      <c r="S2884" s="54" t="s">
        <v>772</v>
      </c>
      <c r="T2884" s="54"/>
      <c r="U2884" s="69">
        <v>1335</v>
      </c>
      <c r="V2884" s="45" t="str">
        <f t="shared" ref="V2884:V2945" si="479">$H2884&amp;$F2884</f>
        <v>歯周組織における挺出力の一考察</v>
      </c>
      <c r="W2884" s="70"/>
      <c r="X2884" s="88">
        <v>2874</v>
      </c>
      <c r="Y2884" s="66"/>
      <c r="Z2884" s="16"/>
    </row>
    <row r="2885" spans="1:26" s="13" customFormat="1" ht="13.5" hidden="1" customHeight="1">
      <c r="A2885" s="18">
        <v>75</v>
      </c>
      <c r="B2885" s="15">
        <v>1998</v>
      </c>
      <c r="C2885" s="15">
        <v>10</v>
      </c>
      <c r="D2885" s="18">
        <v>21</v>
      </c>
      <c r="E2885" s="15">
        <v>1355</v>
      </c>
      <c r="F2885" s="19" t="s">
        <v>5195</v>
      </c>
      <c r="G2885" s="16" t="s">
        <v>5196</v>
      </c>
      <c r="H2885" s="17"/>
      <c r="I2885" s="115" t="str">
        <f t="shared" ca="1" si="472"/>
        <v>.</v>
      </c>
      <c r="J2885" s="16" t="s">
        <v>2856</v>
      </c>
      <c r="K2885" s="16" t="s">
        <v>1769</v>
      </c>
      <c r="L2885" s="16" t="s">
        <v>2857</v>
      </c>
      <c r="M2885" s="16" t="s">
        <v>183</v>
      </c>
      <c r="N2885" s="15">
        <v>22</v>
      </c>
      <c r="O2885" s="15">
        <v>1996</v>
      </c>
      <c r="P2885" s="15">
        <v>12</v>
      </c>
      <c r="Q2885" s="18">
        <v>7</v>
      </c>
      <c r="R2885" s="18" t="s">
        <v>634</v>
      </c>
      <c r="S2885" s="54" t="s">
        <v>772</v>
      </c>
      <c r="T2885" s="54"/>
      <c r="U2885" s="69">
        <v>1335</v>
      </c>
      <c r="V2885" s="45" t="str">
        <f t="shared" si="479"/>
        <v>新たな運動強度指標：Fatigue threshold（θF）の生理的意義</v>
      </c>
      <c r="W2885" s="70"/>
      <c r="X2885" s="88">
        <v>2875</v>
      </c>
      <c r="Y2885" s="66"/>
      <c r="Z2885" s="16"/>
    </row>
    <row r="2886" spans="1:26" s="13" customFormat="1" ht="13.5" hidden="1" customHeight="1">
      <c r="A2886" s="18">
        <v>75</v>
      </c>
      <c r="B2886" s="15">
        <v>1998</v>
      </c>
      <c r="C2886" s="15">
        <v>10</v>
      </c>
      <c r="D2886" s="18">
        <v>22</v>
      </c>
      <c r="E2886" s="15">
        <v>1356</v>
      </c>
      <c r="F2886" s="19" t="s">
        <v>5197</v>
      </c>
      <c r="G2886" s="16" t="s">
        <v>5198</v>
      </c>
      <c r="H2886" s="17"/>
      <c r="I2886" s="115" t="str">
        <f t="shared" ca="1" si="472"/>
        <v>.</v>
      </c>
      <c r="J2886" s="16" t="s">
        <v>2856</v>
      </c>
      <c r="K2886" s="16" t="s">
        <v>1769</v>
      </c>
      <c r="L2886" s="16" t="s">
        <v>2857</v>
      </c>
      <c r="M2886" s="16" t="s">
        <v>183</v>
      </c>
      <c r="N2886" s="15">
        <v>22</v>
      </c>
      <c r="O2886" s="15">
        <v>1996</v>
      </c>
      <c r="P2886" s="15">
        <v>12</v>
      </c>
      <c r="Q2886" s="18">
        <v>7</v>
      </c>
      <c r="R2886" s="18" t="s">
        <v>634</v>
      </c>
      <c r="S2886" s="54" t="s">
        <v>772</v>
      </c>
      <c r="T2886" s="54"/>
      <c r="U2886" s="69">
        <v>1335</v>
      </c>
      <c r="V2886" s="45" t="str">
        <f t="shared" si="479"/>
        <v>能動触による図形知覚に対する加齢の影響</v>
      </c>
      <c r="W2886" s="70"/>
      <c r="X2886" s="88">
        <v>2876</v>
      </c>
      <c r="Y2886" s="66"/>
      <c r="Z2886" s="16"/>
    </row>
    <row r="2887" spans="1:26" s="13" customFormat="1" ht="13.5" hidden="1" customHeight="1">
      <c r="A2887" s="18">
        <v>75</v>
      </c>
      <c r="B2887" s="15">
        <v>1998</v>
      </c>
      <c r="C2887" s="15">
        <v>10</v>
      </c>
      <c r="D2887" s="18">
        <v>22</v>
      </c>
      <c r="E2887" s="15">
        <v>1356</v>
      </c>
      <c r="F2887" s="19" t="s">
        <v>5199</v>
      </c>
      <c r="G2887" s="16" t="s">
        <v>4644</v>
      </c>
      <c r="H2887" s="17"/>
      <c r="I2887" s="115" t="str">
        <f t="shared" ca="1" si="472"/>
        <v>.</v>
      </c>
      <c r="J2887" s="16" t="s">
        <v>2856</v>
      </c>
      <c r="K2887" s="16" t="s">
        <v>1769</v>
      </c>
      <c r="L2887" s="16" t="s">
        <v>2857</v>
      </c>
      <c r="M2887" s="16" t="s">
        <v>183</v>
      </c>
      <c r="N2887" s="15">
        <v>22</v>
      </c>
      <c r="O2887" s="15">
        <v>1996</v>
      </c>
      <c r="P2887" s="15">
        <v>12</v>
      </c>
      <c r="Q2887" s="18">
        <v>7</v>
      </c>
      <c r="R2887" s="18" t="s">
        <v>634</v>
      </c>
      <c r="S2887" s="54" t="s">
        <v>772</v>
      </c>
      <c r="T2887" s="54"/>
      <c r="U2887" s="69">
        <v>1335</v>
      </c>
      <c r="V2887" s="45" t="str">
        <f t="shared" si="479"/>
        <v>福岡市およびその近郊に在住する脊髄損傷者の外出について</v>
      </c>
      <c r="W2887" s="70"/>
      <c r="X2887" s="88">
        <v>2877</v>
      </c>
      <c r="Y2887" s="66"/>
      <c r="Z2887" s="16"/>
    </row>
    <row r="2888" spans="1:26" s="13" customFormat="1" ht="13.5" hidden="1" customHeight="1">
      <c r="A2888" s="18">
        <v>75</v>
      </c>
      <c r="B2888" s="15">
        <v>1998</v>
      </c>
      <c r="C2888" s="15">
        <v>10</v>
      </c>
      <c r="D2888" s="18">
        <v>22</v>
      </c>
      <c r="E2888" s="15">
        <v>1356</v>
      </c>
      <c r="F2888" s="19" t="s">
        <v>5200</v>
      </c>
      <c r="G2888" s="16" t="s">
        <v>5201</v>
      </c>
      <c r="H2888" s="17"/>
      <c r="I2888" s="115" t="str">
        <f t="shared" ca="1" si="472"/>
        <v>.</v>
      </c>
      <c r="J2888" s="16" t="s">
        <v>2856</v>
      </c>
      <c r="K2888" s="16" t="s">
        <v>1769</v>
      </c>
      <c r="L2888" s="16" t="s">
        <v>2857</v>
      </c>
      <c r="M2888" s="16" t="s">
        <v>183</v>
      </c>
      <c r="N2888" s="15">
        <v>22</v>
      </c>
      <c r="O2888" s="15">
        <v>1996</v>
      </c>
      <c r="P2888" s="15">
        <v>12</v>
      </c>
      <c r="Q2888" s="18">
        <v>7</v>
      </c>
      <c r="R2888" s="18" t="s">
        <v>634</v>
      </c>
      <c r="S2888" s="54" t="s">
        <v>772</v>
      </c>
      <c r="T2888" s="54"/>
      <c r="U2888" s="69">
        <v>1335</v>
      </c>
      <c r="V2888" s="45" t="str">
        <f t="shared" si="479"/>
        <v>フィールド調査を目的としたヒト四肢断面画像測定システムの試作</v>
      </c>
      <c r="W2888" s="70"/>
      <c r="X2888" s="88">
        <v>2878</v>
      </c>
      <c r="Y2888" s="66"/>
      <c r="Z2888" s="16"/>
    </row>
    <row r="2889" spans="1:26" s="13" customFormat="1" ht="13.5" hidden="1" customHeight="1">
      <c r="A2889" s="18">
        <v>75</v>
      </c>
      <c r="B2889" s="15">
        <v>1998</v>
      </c>
      <c r="C2889" s="15">
        <v>10</v>
      </c>
      <c r="D2889" s="18">
        <v>23</v>
      </c>
      <c r="E2889" s="15">
        <v>1357</v>
      </c>
      <c r="F2889" s="19" t="s">
        <v>5202</v>
      </c>
      <c r="G2889" s="16" t="s">
        <v>5203</v>
      </c>
      <c r="H2889" s="17"/>
      <c r="I2889" s="115" t="str">
        <f t="shared" ca="1" si="472"/>
        <v>.</v>
      </c>
      <c r="J2889" s="16" t="s">
        <v>2856</v>
      </c>
      <c r="K2889" s="16" t="s">
        <v>1769</v>
      </c>
      <c r="L2889" s="16" t="s">
        <v>2857</v>
      </c>
      <c r="M2889" s="16" t="s">
        <v>183</v>
      </c>
      <c r="N2889" s="15">
        <v>22</v>
      </c>
      <c r="O2889" s="15">
        <v>1996</v>
      </c>
      <c r="P2889" s="15">
        <v>12</v>
      </c>
      <c r="Q2889" s="18">
        <v>7</v>
      </c>
      <c r="R2889" s="18" t="s">
        <v>634</v>
      </c>
      <c r="S2889" s="54" t="s">
        <v>772</v>
      </c>
      <c r="T2889" s="54"/>
      <c r="U2889" s="69">
        <v>1335</v>
      </c>
      <c r="V2889" s="45" t="str">
        <f t="shared" si="479"/>
        <v>居間の使用実態に関する韓・日の比較研究</v>
      </c>
      <c r="W2889" s="70"/>
      <c r="X2889" s="88">
        <v>2879</v>
      </c>
      <c r="Y2889" s="66"/>
      <c r="Z2889" s="16"/>
    </row>
    <row r="2890" spans="1:26" s="13" customFormat="1" ht="13.5" hidden="1" customHeight="1">
      <c r="A2890" s="18">
        <v>75</v>
      </c>
      <c r="B2890" s="15">
        <v>1998</v>
      </c>
      <c r="C2890" s="15">
        <v>10</v>
      </c>
      <c r="D2890" s="18">
        <v>24</v>
      </c>
      <c r="E2890" s="15">
        <v>1358</v>
      </c>
      <c r="F2890" s="19" t="s">
        <v>5204</v>
      </c>
      <c r="G2890" s="16" t="s">
        <v>5205</v>
      </c>
      <c r="H2890" s="17"/>
      <c r="I2890" s="115" t="str">
        <f t="shared" ca="1" si="472"/>
        <v>.</v>
      </c>
      <c r="J2890" s="16" t="s">
        <v>2856</v>
      </c>
      <c r="K2890" s="16" t="s">
        <v>1769</v>
      </c>
      <c r="L2890" s="16" t="s">
        <v>2857</v>
      </c>
      <c r="M2890" s="16" t="s">
        <v>183</v>
      </c>
      <c r="N2890" s="15">
        <v>22</v>
      </c>
      <c r="O2890" s="15">
        <v>1996</v>
      </c>
      <c r="P2890" s="15">
        <v>12</v>
      </c>
      <c r="Q2890" s="18">
        <v>7</v>
      </c>
      <c r="R2890" s="18" t="s">
        <v>634</v>
      </c>
      <c r="S2890" s="54" t="s">
        <v>772</v>
      </c>
      <c r="T2890" s="54"/>
      <c r="U2890" s="69">
        <v>1335</v>
      </c>
      <c r="V2890" s="45" t="str">
        <f t="shared" si="479"/>
        <v>ノートパソコンを用いた生体電気現象用監視記録ソフトウェアの開発</v>
      </c>
      <c r="W2890" s="70"/>
      <c r="X2890" s="88">
        <v>2880</v>
      </c>
      <c r="Y2890" s="66"/>
      <c r="Z2890" s="16"/>
    </row>
    <row r="2891" spans="1:26" s="13" customFormat="1" ht="13.5" hidden="1" customHeight="1">
      <c r="A2891" s="18">
        <v>75</v>
      </c>
      <c r="B2891" s="15">
        <v>1998</v>
      </c>
      <c r="C2891" s="15">
        <v>10</v>
      </c>
      <c r="D2891" s="18">
        <v>24</v>
      </c>
      <c r="E2891" s="15">
        <v>1358</v>
      </c>
      <c r="F2891" s="19" t="s">
        <v>5206</v>
      </c>
      <c r="G2891" s="16" t="s">
        <v>5207</v>
      </c>
      <c r="H2891" s="17" t="s">
        <v>7083</v>
      </c>
      <c r="I2891" s="115" t="str">
        <f t="shared" ca="1" si="472"/>
        <v>.</v>
      </c>
      <c r="J2891" s="16" t="s">
        <v>1487</v>
      </c>
      <c r="K2891" s="16" t="s">
        <v>1769</v>
      </c>
      <c r="L2891" s="16" t="s">
        <v>7079</v>
      </c>
      <c r="M2891" s="16" t="s">
        <v>1302</v>
      </c>
      <c r="N2891" s="15">
        <v>22</v>
      </c>
      <c r="O2891" s="15">
        <v>1996</v>
      </c>
      <c r="P2891" s="15">
        <v>12</v>
      </c>
      <c r="Q2891" s="18">
        <v>7</v>
      </c>
      <c r="R2891" s="18" t="s">
        <v>634</v>
      </c>
      <c r="S2891" s="54" t="s">
        <v>772</v>
      </c>
      <c r="T2891" s="54"/>
      <c r="U2891" s="69">
        <v>1335</v>
      </c>
      <c r="V2891" s="45" t="str">
        <f t="shared" si="479"/>
        <v>特別講演スポーツリハビリテーションの最近の動向</v>
      </c>
      <c r="W2891" s="70"/>
      <c r="X2891" s="88">
        <v>2881</v>
      </c>
      <c r="Y2891" s="66"/>
      <c r="Z2891" s="16"/>
    </row>
    <row r="2892" spans="1:26" ht="13.5" hidden="1" customHeight="1">
      <c r="A2892" s="29">
        <f ca="1">IF(LEN($J2892)&gt;0,IF($J2892="●",K2892,OFFSET(A2892,IF(LEN(OFFSET(A2892,-1,0))&gt;=1,-1,-2),0)),"")</f>
        <v>75</v>
      </c>
      <c r="B2892" s="32">
        <f ca="1">IF(LEN($J2892)&gt;0,IF($J2892="●",N2892,OFFSET(B2892,IF(LEN(OFFSET(B2892,-1,0))&gt;=1,-1,-2),0)),"")</f>
        <v>1998</v>
      </c>
      <c r="C2892" s="32">
        <f ca="1">IF(LEN($J2892)&gt;0,IF($J2892="●",O2892,OFFSET(C2892,IF(LEN(OFFSET(C2892,-1,0))&gt;=1,-1,-2),0)),"")</f>
        <v>10</v>
      </c>
      <c r="D2892" s="28">
        <v>25</v>
      </c>
      <c r="E2892" s="32">
        <f ca="1">IF(LEN($J2892)&gt;0,IF($J2892="●",U2892,IF(LEN(D2892)&gt;0,U2892+D2892-1,"")),"")</f>
        <v>1359</v>
      </c>
      <c r="F2892" s="28" t="str">
        <f>IF(RIGHT(L2892,1)=$W$24,"",M2892&amp;$W$25)&amp;J2892&amp;$W$22&amp;K2892&amp;IF(AND(LEN(N2892)&gt;0,LEN(N2892)&lt;4)," 第"&amp;N2892&amp;$W$21,N2892)&amp;$W$23&amp;O2892&amp;"/"&amp;P2892&amp;IF(RIGHT(L2892,1)=$W$24,"/"&amp;Q2892,"")&amp;"、"&amp;S2892&amp;"、"&amp;R2892&amp;IF(LEN(H2892)&gt;0,$W$27&amp;H2892,"")&amp;IF(RIGHT(L2892,1)=$W$24,"",$W$26)</f>
        <v>大会．東 第25回　1996/12/7、筑波大、東京都</v>
      </c>
      <c r="G2892" s="40" t="s">
        <v>183</v>
      </c>
      <c r="H2892" s="41" t="s">
        <v>2820</v>
      </c>
      <c r="I2892" s="115" t="str">
        <f t="shared" ref="I2892:I2955" ca="1" si="480">IF(OR($S$1,IF($N$2,OFFSET($O$2,0,ISERROR(FIND($F$2,OFFSET($G2892,0,$T$2)))+$S$2),0)+IF($N$3,OFFSET($O$3,0,ISERROR(FIND($F$3,OFFSET($G2892,0,$T$3)))+$S$3),0)+IF($N$4,OFFSET($O$4,0,ISERROR(FIND($F$4,OFFSET($G2892,0,$T$4)))+$S$4),0)+IF($N$5,OFFSET($O$5,0,ISERROR(FIND($F$5,OFFSET($G2892,0,$T$5)))+$S$5),0)+IF($N$6,OFFSET($O$6,0,ISERROR(FIND($F$6,OFFSET($G2892,0,$T$6)))+$S$6),0)+IF($N$7,OFFSET($O$7,0,ISERROR(FIND($F$7,OFFSET($G2892,0,$T$7)))+$S$7),0)+IF($N$8,OFFSET($O$8,0,ISERROR(FIND($F$8,OFFSET($G2892,0,$T$8)))+$S$8),0)&gt;$Y$1),$W$28,$W$29)</f>
        <v>.</v>
      </c>
      <c r="J2892" s="40" t="s">
        <v>252</v>
      </c>
      <c r="K2892" s="40" t="s">
        <v>1185</v>
      </c>
      <c r="L2892" s="40" t="s">
        <v>6942</v>
      </c>
      <c r="M2892" s="40" t="s">
        <v>2742</v>
      </c>
      <c r="N2892" s="47">
        <v>25</v>
      </c>
      <c r="O2892" s="47">
        <v>1996</v>
      </c>
      <c r="P2892" s="47">
        <v>12</v>
      </c>
      <c r="Q2892" s="40" t="s">
        <v>2122</v>
      </c>
      <c r="R2892" s="40" t="s">
        <v>804</v>
      </c>
      <c r="S2892" s="48" t="s">
        <v>1625</v>
      </c>
      <c r="T2892" s="48"/>
      <c r="U2892" s="31">
        <f ca="1">IF(LEN($J2892)&gt;0,IF($J2892="●",Q2892,OFFSET(U2892,IF(LEN(OFFSET(U2892,-1,0))&gt;=1,-1,-2),0)),"")</f>
        <v>1335</v>
      </c>
      <c r="V2892" s="45" t="str">
        <f t="shared" si="479"/>
        <v>大会．東 第25回　1996/12/7、筑波大、東京都</v>
      </c>
      <c r="W2892" s="51"/>
      <c r="X2892" s="88">
        <v>2882</v>
      </c>
      <c r="Y2892" s="65"/>
      <c r="Z2892" s="46"/>
    </row>
    <row r="2893" spans="1:26" ht="13.5" hidden="1" customHeight="1">
      <c r="A2893" s="29">
        <f ca="1">IF(LEN($J2893)&gt;0,IF($J2893="●",K2893,OFFSET(A2893,IF(LEN(OFFSET(A2893,-1,0))&gt;=1,-1,-2),0)),"")</f>
        <v>75</v>
      </c>
      <c r="B2893" s="32">
        <f ca="1">IF(LEN($J2893)&gt;0,IF($J2893="●",N2893,OFFSET(B2893,IF(LEN(OFFSET(B2893,-1,0))&gt;=1,-1,-2),0)),"")</f>
        <v>1998</v>
      </c>
      <c r="C2893" s="32">
        <f ca="1">IF(LEN($J2893)&gt;0,IF($J2893="●",O2893,OFFSET(C2893,IF(LEN(OFFSET(C2893,-1,0))&gt;=1,-1,-2),0)),"")</f>
        <v>10</v>
      </c>
      <c r="D2893" s="28">
        <v>25</v>
      </c>
      <c r="E2893" s="32">
        <f ca="1">IF(LEN($J2893)&gt;0,IF($J2893="●",U2893,IF(LEN(D2893)&gt;0,U2893+D2893-1,"")),"")</f>
        <v>1359</v>
      </c>
      <c r="F2893" s="28" t="str">
        <f>M2893&amp;"（"&amp;J2893&amp;$W$19&amp;K2893&amp;IF(LEN(N2893)&gt;0," 第"&amp;N2893&amp;$W$21,"")&amp;" "&amp;O2893&amp;"/"&amp;P2893&amp;$W$20&amp;S2893&amp;IF(LEN(H2893)&gt;0,$W$19&amp;H2893,"")&amp;"）"</f>
        <v>抄録（大会/東 第25回 1996/12、筑波大）</v>
      </c>
      <c r="G2893" s="40" t="s">
        <v>1624</v>
      </c>
      <c r="H2893" s="43"/>
      <c r="I2893" s="115" t="str">
        <f t="shared" ca="1" si="480"/>
        <v>.</v>
      </c>
      <c r="J2893" s="40" t="s">
        <v>252</v>
      </c>
      <c r="K2893" s="40" t="s">
        <v>1185</v>
      </c>
      <c r="L2893" s="40" t="s">
        <v>6939</v>
      </c>
      <c r="M2893" s="40" t="s">
        <v>1486</v>
      </c>
      <c r="N2893" s="47">
        <v>25</v>
      </c>
      <c r="O2893" s="47">
        <v>1996</v>
      </c>
      <c r="P2893" s="47">
        <v>12</v>
      </c>
      <c r="Q2893" s="40" t="s">
        <v>2122</v>
      </c>
      <c r="R2893" s="40" t="s">
        <v>804</v>
      </c>
      <c r="S2893" s="48" t="s">
        <v>1625</v>
      </c>
      <c r="T2893" s="48"/>
      <c r="U2893" s="31">
        <f ca="1">IF(LEN($J2893)&gt;0,IF($J2893="●",Q2893,OFFSET(U2893,IF(LEN(OFFSET(U2893,-1,0))&gt;=1,-1,-2),0)),"")</f>
        <v>1335</v>
      </c>
      <c r="V2893" s="45" t="str">
        <f t="shared" si="479"/>
        <v>抄録（大会/東 第25回 1996/12、筑波大）</v>
      </c>
      <c r="W2893" s="51"/>
      <c r="X2893" s="88">
        <v>2883</v>
      </c>
      <c r="Y2893" s="65"/>
      <c r="Z2893" s="46"/>
    </row>
    <row r="2894" spans="1:26" s="13" customFormat="1" ht="13.5" hidden="1" customHeight="1">
      <c r="A2894" s="18">
        <v>75</v>
      </c>
      <c r="B2894" s="15">
        <v>1998</v>
      </c>
      <c r="C2894" s="15">
        <v>10</v>
      </c>
      <c r="D2894" s="18">
        <v>25</v>
      </c>
      <c r="E2894" s="15">
        <v>1359</v>
      </c>
      <c r="F2894" s="19" t="s">
        <v>5171</v>
      </c>
      <c r="G2894" s="16" t="s">
        <v>4736</v>
      </c>
      <c r="H2894" s="17"/>
      <c r="I2894" s="115" t="str">
        <f t="shared" ca="1" si="480"/>
        <v>.</v>
      </c>
      <c r="J2894" s="16" t="s">
        <v>2856</v>
      </c>
      <c r="K2894" s="16" t="s">
        <v>1185</v>
      </c>
      <c r="L2894" s="16" t="s">
        <v>2857</v>
      </c>
      <c r="M2894" s="16" t="s">
        <v>183</v>
      </c>
      <c r="N2894" s="15">
        <v>25</v>
      </c>
      <c r="O2894" s="15">
        <v>1996</v>
      </c>
      <c r="P2894" s="15">
        <v>12</v>
      </c>
      <c r="Q2894" s="18">
        <v>7</v>
      </c>
      <c r="R2894" s="18" t="s">
        <v>804</v>
      </c>
      <c r="S2894" s="54" t="s">
        <v>2484</v>
      </c>
      <c r="T2894" s="54"/>
      <c r="U2894" s="69">
        <v>1335</v>
      </c>
      <c r="V2894" s="45" t="str">
        <f t="shared" si="479"/>
        <v>保育者の労働負担に関する研究－予備調査の結果から</v>
      </c>
      <c r="W2894" s="70"/>
      <c r="X2894" s="88">
        <v>2884</v>
      </c>
      <c r="Y2894" s="66"/>
      <c r="Z2894" s="16"/>
    </row>
    <row r="2895" spans="1:26" s="13" customFormat="1" ht="13.5" hidden="1" customHeight="1">
      <c r="A2895" s="18">
        <v>75</v>
      </c>
      <c r="B2895" s="15">
        <v>1998</v>
      </c>
      <c r="C2895" s="15">
        <v>10</v>
      </c>
      <c r="D2895" s="18">
        <v>25</v>
      </c>
      <c r="E2895" s="15">
        <v>1359</v>
      </c>
      <c r="F2895" s="19" t="s">
        <v>5172</v>
      </c>
      <c r="G2895" s="16" t="s">
        <v>5173</v>
      </c>
      <c r="H2895" s="17"/>
      <c r="I2895" s="115" t="str">
        <f t="shared" ca="1" si="480"/>
        <v>.</v>
      </c>
      <c r="J2895" s="16" t="s">
        <v>2856</v>
      </c>
      <c r="K2895" s="16" t="s">
        <v>1185</v>
      </c>
      <c r="L2895" s="16" t="s">
        <v>2857</v>
      </c>
      <c r="M2895" s="16" t="s">
        <v>183</v>
      </c>
      <c r="N2895" s="15">
        <v>25</v>
      </c>
      <c r="O2895" s="15">
        <v>1996</v>
      </c>
      <c r="P2895" s="15">
        <v>12</v>
      </c>
      <c r="Q2895" s="18">
        <v>7</v>
      </c>
      <c r="R2895" s="18" t="s">
        <v>804</v>
      </c>
      <c r="S2895" s="54" t="s">
        <v>2484</v>
      </c>
      <c r="T2895" s="54"/>
      <c r="U2895" s="69">
        <v>1335</v>
      </c>
      <c r="V2895" s="45" t="str">
        <f t="shared" si="479"/>
        <v>運動負荷による好みのテンポの変化について</v>
      </c>
      <c r="W2895" s="70"/>
      <c r="X2895" s="88">
        <v>2885</v>
      </c>
      <c r="Y2895" s="66"/>
      <c r="Z2895" s="16"/>
    </row>
    <row r="2896" spans="1:26" s="13" customFormat="1" ht="13.5" hidden="1" customHeight="1">
      <c r="A2896" s="18">
        <v>75</v>
      </c>
      <c r="B2896" s="15">
        <v>1998</v>
      </c>
      <c r="C2896" s="15">
        <v>10</v>
      </c>
      <c r="D2896" s="18">
        <v>26</v>
      </c>
      <c r="E2896" s="15">
        <v>1360</v>
      </c>
      <c r="F2896" s="19" t="s">
        <v>5174</v>
      </c>
      <c r="G2896" s="16" t="s">
        <v>5175</v>
      </c>
      <c r="H2896" s="17"/>
      <c r="I2896" s="115" t="str">
        <f t="shared" ca="1" si="480"/>
        <v>.</v>
      </c>
      <c r="J2896" s="16" t="s">
        <v>2856</v>
      </c>
      <c r="K2896" s="16" t="s">
        <v>1185</v>
      </c>
      <c r="L2896" s="16" t="s">
        <v>2857</v>
      </c>
      <c r="M2896" s="16" t="s">
        <v>183</v>
      </c>
      <c r="N2896" s="15">
        <v>25</v>
      </c>
      <c r="O2896" s="15">
        <v>1996</v>
      </c>
      <c r="P2896" s="15">
        <v>12</v>
      </c>
      <c r="Q2896" s="18">
        <v>7</v>
      </c>
      <c r="R2896" s="18" t="s">
        <v>804</v>
      </c>
      <c r="S2896" s="54" t="s">
        <v>2484</v>
      </c>
      <c r="T2896" s="54"/>
      <c r="U2896" s="69">
        <v>1335</v>
      </c>
      <c r="V2896" s="45" t="str">
        <f t="shared" si="479"/>
        <v>ヒトの手筋と足筋の筋線維構成の比較</v>
      </c>
      <c r="W2896" s="70"/>
      <c r="X2896" s="88">
        <v>2886</v>
      </c>
      <c r="Y2896" s="66"/>
      <c r="Z2896" s="16"/>
    </row>
    <row r="2897" spans="1:26" s="13" customFormat="1" ht="13.5" hidden="1" customHeight="1">
      <c r="A2897" s="18">
        <v>75</v>
      </c>
      <c r="B2897" s="15">
        <v>1998</v>
      </c>
      <c r="C2897" s="15">
        <v>10</v>
      </c>
      <c r="D2897" s="18">
        <v>26</v>
      </c>
      <c r="E2897" s="15">
        <v>1360</v>
      </c>
      <c r="F2897" s="19" t="s">
        <v>5176</v>
      </c>
      <c r="G2897" s="16" t="s">
        <v>5177</v>
      </c>
      <c r="H2897" s="17"/>
      <c r="I2897" s="115" t="str">
        <f t="shared" ca="1" si="480"/>
        <v>.</v>
      </c>
      <c r="J2897" s="16" t="s">
        <v>2856</v>
      </c>
      <c r="K2897" s="16" t="s">
        <v>1185</v>
      </c>
      <c r="L2897" s="16" t="s">
        <v>2857</v>
      </c>
      <c r="M2897" s="16" t="s">
        <v>183</v>
      </c>
      <c r="N2897" s="15">
        <v>25</v>
      </c>
      <c r="O2897" s="15">
        <v>1996</v>
      </c>
      <c r="P2897" s="15">
        <v>12</v>
      </c>
      <c r="Q2897" s="18">
        <v>7</v>
      </c>
      <c r="R2897" s="18" t="s">
        <v>804</v>
      </c>
      <c r="S2897" s="54" t="s">
        <v>2484</v>
      </c>
      <c r="T2897" s="54"/>
      <c r="U2897" s="69">
        <v>1335</v>
      </c>
      <c r="V2897" s="45" t="str">
        <f t="shared" si="479"/>
        <v>すばやい力発揮における筋力レベルと発揮戦略</v>
      </c>
      <c r="W2897" s="70"/>
      <c r="X2897" s="88">
        <v>2887</v>
      </c>
      <c r="Y2897" s="66"/>
      <c r="Z2897" s="16"/>
    </row>
    <row r="2898" spans="1:26" s="13" customFormat="1" ht="13.5" hidden="1" customHeight="1">
      <c r="A2898" s="18">
        <v>75</v>
      </c>
      <c r="B2898" s="15">
        <v>1998</v>
      </c>
      <c r="C2898" s="15">
        <v>10</v>
      </c>
      <c r="D2898" s="18">
        <v>26</v>
      </c>
      <c r="E2898" s="15">
        <v>1360</v>
      </c>
      <c r="F2898" s="19" t="s">
        <v>5178</v>
      </c>
      <c r="G2898" s="16" t="s">
        <v>1262</v>
      </c>
      <c r="H2898" s="17"/>
      <c r="I2898" s="115" t="str">
        <f t="shared" ca="1" si="480"/>
        <v>.</v>
      </c>
      <c r="J2898" s="16" t="s">
        <v>2856</v>
      </c>
      <c r="K2898" s="16" t="s">
        <v>1185</v>
      </c>
      <c r="L2898" s="16" t="s">
        <v>2857</v>
      </c>
      <c r="M2898" s="16" t="s">
        <v>183</v>
      </c>
      <c r="N2898" s="15">
        <v>25</v>
      </c>
      <c r="O2898" s="15">
        <v>1996</v>
      </c>
      <c r="P2898" s="15">
        <v>12</v>
      </c>
      <c r="Q2898" s="18">
        <v>7</v>
      </c>
      <c r="R2898" s="18" t="s">
        <v>804</v>
      </c>
      <c r="S2898" s="54" t="s">
        <v>2484</v>
      </c>
      <c r="T2898" s="54"/>
      <c r="U2898" s="69">
        <v>1335</v>
      </c>
      <c r="V2898" s="45" t="str">
        <f t="shared" si="479"/>
        <v>猿人大腿骨骨幹遠位部横断面の力学的特性値</v>
      </c>
      <c r="W2898" s="70"/>
      <c r="X2898" s="88">
        <v>2888</v>
      </c>
      <c r="Y2898" s="66"/>
      <c r="Z2898" s="16"/>
    </row>
    <row r="2899" spans="1:26" s="13" customFormat="1" ht="13.5" hidden="1" customHeight="1">
      <c r="A2899" s="18">
        <v>75</v>
      </c>
      <c r="B2899" s="15">
        <v>1998</v>
      </c>
      <c r="C2899" s="15">
        <v>10</v>
      </c>
      <c r="D2899" s="18">
        <v>27</v>
      </c>
      <c r="E2899" s="15">
        <v>1361</v>
      </c>
      <c r="F2899" s="19" t="s">
        <v>5179</v>
      </c>
      <c r="G2899" s="16" t="s">
        <v>5180</v>
      </c>
      <c r="H2899" s="17"/>
      <c r="I2899" s="115" t="str">
        <f t="shared" ca="1" si="480"/>
        <v>.</v>
      </c>
      <c r="J2899" s="16" t="s">
        <v>2856</v>
      </c>
      <c r="K2899" s="16" t="s">
        <v>1185</v>
      </c>
      <c r="L2899" s="16" t="s">
        <v>2857</v>
      </c>
      <c r="M2899" s="16" t="s">
        <v>1302</v>
      </c>
      <c r="N2899" s="15">
        <v>25</v>
      </c>
      <c r="O2899" s="15">
        <v>1996</v>
      </c>
      <c r="P2899" s="15">
        <v>12</v>
      </c>
      <c r="Q2899" s="18">
        <v>7</v>
      </c>
      <c r="R2899" s="18" t="s">
        <v>804</v>
      </c>
      <c r="S2899" s="54" t="s">
        <v>2484</v>
      </c>
      <c r="T2899" s="54"/>
      <c r="U2899" s="69">
        <v>1335</v>
      </c>
      <c r="V2899" s="45" t="str">
        <f t="shared" si="479"/>
        <v>起立台移動刺激に対する盲人の非視覚性直立姿勢保持</v>
      </c>
      <c r="W2899" s="70"/>
      <c r="X2899" s="88">
        <v>2889</v>
      </c>
      <c r="Y2899" s="66"/>
      <c r="Z2899" s="16"/>
    </row>
    <row r="2900" spans="1:26" s="13" customFormat="1" ht="13.5" hidden="1" customHeight="1">
      <c r="A2900" s="18">
        <v>75</v>
      </c>
      <c r="B2900" s="15">
        <v>1998</v>
      </c>
      <c r="C2900" s="15">
        <v>10</v>
      </c>
      <c r="D2900" s="18">
        <v>27</v>
      </c>
      <c r="E2900" s="15">
        <v>1361</v>
      </c>
      <c r="F2900" s="19" t="s">
        <v>5181</v>
      </c>
      <c r="G2900" s="16" t="s">
        <v>5182</v>
      </c>
      <c r="H2900" s="17"/>
      <c r="I2900" s="115" t="str">
        <f t="shared" ca="1" si="480"/>
        <v>.</v>
      </c>
      <c r="J2900" s="16" t="s">
        <v>2856</v>
      </c>
      <c r="K2900" s="16" t="s">
        <v>1185</v>
      </c>
      <c r="L2900" s="16" t="s">
        <v>2857</v>
      </c>
      <c r="M2900" s="16" t="s">
        <v>183</v>
      </c>
      <c r="N2900" s="15">
        <v>25</v>
      </c>
      <c r="O2900" s="15">
        <v>1996</v>
      </c>
      <c r="P2900" s="15">
        <v>12</v>
      </c>
      <c r="Q2900" s="18">
        <v>7</v>
      </c>
      <c r="R2900" s="18" t="s">
        <v>804</v>
      </c>
      <c r="S2900" s="54" t="s">
        <v>2484</v>
      </c>
      <c r="T2900" s="54"/>
      <c r="U2900" s="69">
        <v>1335</v>
      </c>
      <c r="V2900" s="45" t="str">
        <f t="shared" si="479"/>
        <v>高齢者のボタンかけ動作</v>
      </c>
      <c r="W2900" s="70"/>
      <c r="X2900" s="88">
        <v>2890</v>
      </c>
      <c r="Y2900" s="66"/>
      <c r="Z2900" s="16"/>
    </row>
    <row r="2901" spans="1:26" s="13" customFormat="1" ht="13.5" hidden="1" customHeight="1">
      <c r="A2901" s="18">
        <v>75</v>
      </c>
      <c r="B2901" s="15">
        <v>1998</v>
      </c>
      <c r="C2901" s="15">
        <v>10</v>
      </c>
      <c r="D2901" s="18">
        <v>27</v>
      </c>
      <c r="E2901" s="15">
        <v>1361</v>
      </c>
      <c r="F2901" s="19" t="s">
        <v>5183</v>
      </c>
      <c r="G2901" s="16" t="s">
        <v>5184</v>
      </c>
      <c r="H2901" s="17"/>
      <c r="I2901" s="115" t="str">
        <f t="shared" ca="1" si="480"/>
        <v>.</v>
      </c>
      <c r="J2901" s="16" t="s">
        <v>2856</v>
      </c>
      <c r="K2901" s="16" t="s">
        <v>1185</v>
      </c>
      <c r="L2901" s="16" t="s">
        <v>2857</v>
      </c>
      <c r="M2901" s="16" t="s">
        <v>183</v>
      </c>
      <c r="N2901" s="15">
        <v>25</v>
      </c>
      <c r="O2901" s="15">
        <v>1996</v>
      </c>
      <c r="P2901" s="15">
        <v>12</v>
      </c>
      <c r="Q2901" s="18">
        <v>7</v>
      </c>
      <c r="R2901" s="18" t="s">
        <v>804</v>
      </c>
      <c r="S2901" s="54" t="s">
        <v>2484</v>
      </c>
      <c r="T2901" s="54"/>
      <c r="U2901" s="69">
        <v>1335</v>
      </c>
      <c r="V2901" s="45" t="str">
        <f t="shared" si="479"/>
        <v>長寿社会対応住宅設計の効果の検証</v>
      </c>
      <c r="W2901" s="70"/>
      <c r="X2901" s="88">
        <v>2891</v>
      </c>
      <c r="Y2901" s="66"/>
      <c r="Z2901" s="16"/>
    </row>
    <row r="2902" spans="1:26" ht="13.5" hidden="1" customHeight="1">
      <c r="A2902" s="29">
        <f t="shared" ref="A2902:A2908" ca="1" si="481">IF(LEN($J2902)&gt;0,IF($J2902="●",K2902,OFFSET(A2902,IF(LEN(OFFSET(A2902,-1,0))&gt;=1,-1,-2),0)),"")</f>
        <v>75</v>
      </c>
      <c r="B2902" s="32">
        <f t="shared" ref="B2902:C2908" ca="1" si="482">IF(LEN($J2902)&gt;0,IF($J2902="●",N2902,OFFSET(B2902,IF(LEN(OFFSET(B2902,-1,0))&gt;=1,-1,-2),0)),"")</f>
        <v>1998</v>
      </c>
      <c r="C2902" s="32">
        <f t="shared" ca="1" si="482"/>
        <v>10</v>
      </c>
      <c r="D2902" s="28">
        <v>28</v>
      </c>
      <c r="E2902" s="32">
        <f t="shared" ref="E2902:E2908" ca="1" si="483">IF(LEN($J2902)&gt;0,IF($J2902="●",U2902,IF(LEN(D2902)&gt;0,U2902+D2902-1,"")),"")</f>
        <v>1362</v>
      </c>
      <c r="F2902" s="40" t="s">
        <v>1626</v>
      </c>
      <c r="G2902" s="40"/>
      <c r="H2902" s="43"/>
      <c r="I2902" s="115" t="str">
        <f t="shared" ca="1" si="480"/>
        <v>.</v>
      </c>
      <c r="J2902" s="40" t="s">
        <v>7110</v>
      </c>
      <c r="K2902" s="40" t="s">
        <v>7768</v>
      </c>
      <c r="L2902" s="40" t="s">
        <v>7098</v>
      </c>
      <c r="M2902" s="40"/>
      <c r="N2902" s="47"/>
      <c r="O2902" s="47"/>
      <c r="P2902" s="47"/>
      <c r="Q2902" s="40"/>
      <c r="R2902" s="40"/>
      <c r="S2902" s="48"/>
      <c r="T2902" s="48"/>
      <c r="U2902" s="31">
        <f t="shared" ref="U2902:U2908" ca="1" si="484">IF(LEN($J2902)&gt;0,IF($J2902="●",Q2902,OFFSET(U2902,IF(LEN(OFFSET(U2902,-1,0))&gt;=1,-1,-2),0)),"")</f>
        <v>1335</v>
      </c>
      <c r="V2902" s="45" t="str">
        <f t="shared" si="479"/>
        <v>[ホームページの開設]</v>
      </c>
      <c r="W2902" s="51"/>
      <c r="X2902" s="88">
        <v>2892</v>
      </c>
      <c r="Y2902" s="65"/>
      <c r="Z2902" s="46"/>
    </row>
    <row r="2903" spans="1:26" ht="13.5" hidden="1" customHeight="1">
      <c r="A2903" s="29">
        <f t="shared" ca="1" si="481"/>
        <v>75</v>
      </c>
      <c r="B2903" s="32">
        <f t="shared" ca="1" si="482"/>
        <v>1998</v>
      </c>
      <c r="C2903" s="32">
        <f t="shared" ca="1" si="482"/>
        <v>10</v>
      </c>
      <c r="D2903" s="28">
        <v>28</v>
      </c>
      <c r="E2903" s="32">
        <f t="shared" ca="1" si="483"/>
        <v>1362</v>
      </c>
      <c r="F2903" s="40" t="s">
        <v>1627</v>
      </c>
      <c r="G2903" s="40"/>
      <c r="H2903" s="43"/>
      <c r="I2903" s="115" t="str">
        <f t="shared" ca="1" si="480"/>
        <v>.</v>
      </c>
      <c r="J2903" s="40" t="s">
        <v>1487</v>
      </c>
      <c r="K2903" s="40" t="s">
        <v>1292</v>
      </c>
      <c r="L2903" s="40" t="s">
        <v>7615</v>
      </c>
      <c r="M2903" s="40" t="s">
        <v>2638</v>
      </c>
      <c r="N2903" s="47">
        <v>34</v>
      </c>
      <c r="O2903" s="47">
        <v>1999</v>
      </c>
      <c r="P2903" s="47">
        <v>6</v>
      </c>
      <c r="Q2903" s="40" t="s">
        <v>1145</v>
      </c>
      <c r="R2903" s="40" t="s">
        <v>2317</v>
      </c>
      <c r="S2903" s="48" t="s">
        <v>2161</v>
      </c>
      <c r="T2903" s="48"/>
      <c r="U2903" s="31">
        <f t="shared" ca="1" si="484"/>
        <v>1335</v>
      </c>
      <c r="V2903" s="45" t="str">
        <f t="shared" si="479"/>
        <v>人類働態学会第34回大会（案内）</v>
      </c>
      <c r="W2903" s="51"/>
      <c r="X2903" s="88">
        <v>2893</v>
      </c>
      <c r="Y2903" s="65"/>
      <c r="Z2903" s="46"/>
    </row>
    <row r="2904" spans="1:26" ht="13.5" hidden="1" customHeight="1">
      <c r="A2904" s="29">
        <f t="shared" ca="1" si="481"/>
        <v>75</v>
      </c>
      <c r="B2904" s="32">
        <f t="shared" ca="1" si="482"/>
        <v>1998</v>
      </c>
      <c r="C2904" s="32">
        <f t="shared" ca="1" si="482"/>
        <v>10</v>
      </c>
      <c r="D2904" s="28">
        <v>28</v>
      </c>
      <c r="E2904" s="32">
        <f t="shared" ca="1" si="483"/>
        <v>1362</v>
      </c>
      <c r="F2904" s="40" t="s">
        <v>1289</v>
      </c>
      <c r="G2904" s="40"/>
      <c r="H2904" s="43"/>
      <c r="I2904" s="115" t="str">
        <f t="shared" ca="1" si="480"/>
        <v>.</v>
      </c>
      <c r="J2904" s="40" t="s">
        <v>7111</v>
      </c>
      <c r="K2904" s="40" t="s">
        <v>2762</v>
      </c>
      <c r="L2904" s="40" t="s">
        <v>2724</v>
      </c>
      <c r="M2904" s="40"/>
      <c r="N2904" s="47"/>
      <c r="O2904" s="47"/>
      <c r="P2904" s="47"/>
      <c r="Q2904" s="40"/>
      <c r="R2904" s="40"/>
      <c r="S2904" s="48"/>
      <c r="T2904" s="48"/>
      <c r="U2904" s="31">
        <f t="shared" ca="1" si="484"/>
        <v>1335</v>
      </c>
      <c r="V2904" s="45" t="str">
        <f t="shared" si="479"/>
        <v>編集後記</v>
      </c>
      <c r="W2904" s="51"/>
      <c r="X2904" s="88">
        <v>2894</v>
      </c>
      <c r="Y2904" s="65"/>
      <c r="Z2904" s="46"/>
    </row>
    <row r="2905" spans="1:26" ht="13.5" hidden="1" customHeight="1">
      <c r="A2905" s="29" t="str">
        <f t="shared" ca="1" si="481"/>
        <v>76</v>
      </c>
      <c r="B2905" s="32">
        <f t="shared" ca="1" si="482"/>
        <v>1999</v>
      </c>
      <c r="C2905" s="32">
        <f t="shared" ca="1" si="482"/>
        <v>9</v>
      </c>
      <c r="D2905" s="28">
        <v>0</v>
      </c>
      <c r="E2905" s="32" t="str">
        <f t="shared" ca="1" si="483"/>
        <v>1363</v>
      </c>
      <c r="F2905" s="28" t="str">
        <f ca="1">$W$11&amp;$A2905&amp;$W$12&amp;B2905&amp;$W$13&amp;TEXT($C2905,"00")&amp;$W$14&amp;TEXT($P2905,"00")&amp;IF(LEN(U2905)&gt;=1,$W$15&amp;$U2905&amp;$W$16,"")&amp;$W$17&amp;$H2905</f>
        <v>第76号1999年09/01[1363]:住めば雪国／西地23／東地26</v>
      </c>
      <c r="G2905" s="40"/>
      <c r="H2905" s="43" t="s">
        <v>6906</v>
      </c>
      <c r="I2905" s="115" t="str">
        <f t="shared" ca="1" si="480"/>
        <v>.</v>
      </c>
      <c r="J2905" s="40" t="s">
        <v>1179</v>
      </c>
      <c r="K2905" s="40" t="s">
        <v>1628</v>
      </c>
      <c r="L2905" s="43"/>
      <c r="M2905" s="40"/>
      <c r="N2905" s="47">
        <v>1999</v>
      </c>
      <c r="O2905" s="47">
        <v>9</v>
      </c>
      <c r="P2905" s="47">
        <v>1</v>
      </c>
      <c r="Q2905" s="40" t="s">
        <v>1629</v>
      </c>
      <c r="R2905" s="40"/>
      <c r="S2905" s="48"/>
      <c r="T2905" s="48"/>
      <c r="U2905" s="31" t="str">
        <f t="shared" ca="1" si="484"/>
        <v>1363</v>
      </c>
      <c r="V2905" s="45" t="str">
        <f t="shared" ca="1" si="479"/>
        <v>住めば雪国／西地23／東地26第76号1999年09/01[1363]:住めば雪国／西地23／東地26</v>
      </c>
      <c r="W2905" s="51"/>
      <c r="X2905" s="88">
        <v>2895</v>
      </c>
      <c r="Y2905" s="65"/>
      <c r="Z2905" s="46"/>
    </row>
    <row r="2906" spans="1:26" ht="13.5" hidden="1" customHeight="1">
      <c r="A2906" s="29" t="str">
        <f t="shared" ca="1" si="481"/>
        <v>76</v>
      </c>
      <c r="B2906" s="32">
        <f t="shared" ca="1" si="482"/>
        <v>1999</v>
      </c>
      <c r="C2906" s="32">
        <f t="shared" ca="1" si="482"/>
        <v>9</v>
      </c>
      <c r="D2906" s="28">
        <v>1</v>
      </c>
      <c r="E2906" s="32">
        <f t="shared" ca="1" si="483"/>
        <v>1363</v>
      </c>
      <c r="F2906" s="40" t="s">
        <v>1630</v>
      </c>
      <c r="G2906" s="40" t="s">
        <v>1631</v>
      </c>
      <c r="H2906" s="43" t="s">
        <v>7201</v>
      </c>
      <c r="I2906" s="115" t="str">
        <f t="shared" ca="1" si="480"/>
        <v>.</v>
      </c>
      <c r="J2906" s="40" t="s">
        <v>7205</v>
      </c>
      <c r="K2906" s="40"/>
      <c r="L2906" s="43" t="s">
        <v>2008</v>
      </c>
      <c r="M2906" s="40"/>
      <c r="N2906" s="47"/>
      <c r="O2906" s="47"/>
      <c r="P2906" s="47"/>
      <c r="Q2906" s="40"/>
      <c r="R2906" s="40"/>
      <c r="S2906" s="48"/>
      <c r="T2906" s="48"/>
      <c r="U2906" s="31" t="str">
        <f t="shared" ca="1" si="484"/>
        <v>1363</v>
      </c>
      <c r="V2906" s="45" t="str">
        <f t="shared" si="479"/>
        <v>生活文化住めば雪国</v>
      </c>
      <c r="W2906" s="51"/>
      <c r="X2906" s="88">
        <v>2896</v>
      </c>
      <c r="Y2906" s="65"/>
      <c r="Z2906" s="46"/>
    </row>
    <row r="2907" spans="1:26" ht="13.5" hidden="1" customHeight="1">
      <c r="A2907" s="29" t="str">
        <f t="shared" ca="1" si="481"/>
        <v>76</v>
      </c>
      <c r="B2907" s="32">
        <f t="shared" ca="1" si="482"/>
        <v>1999</v>
      </c>
      <c r="C2907" s="32">
        <f t="shared" ca="1" si="482"/>
        <v>9</v>
      </c>
      <c r="D2907" s="28">
        <v>2</v>
      </c>
      <c r="E2907" s="32">
        <f t="shared" ca="1" si="483"/>
        <v>1364</v>
      </c>
      <c r="F2907" s="28" t="str">
        <f>IF(RIGHT(L2907,1)=$W$24,"",M2907&amp;$W$25)&amp;J2907&amp;$W$22&amp;K2907&amp;IF(AND(LEN(N2907)&gt;0,LEN(N2907)&lt;4)," 第"&amp;N2907&amp;$W$21,N2907)&amp;$W$23&amp;O2907&amp;"/"&amp;P2907&amp;IF(RIGHT(L2907,1)=$W$24,"/"&amp;Q2907,"")&amp;"、"&amp;S2907&amp;"、"&amp;R2907&amp;IF(LEN(H2907)&gt;0,$W$27&amp;H2907,"")&amp;IF(RIGHT(L2907,1)=$W$24,"",$W$26)</f>
        <v>大会．西 第23回　1997/12/6、福岡教育大、宗像市</v>
      </c>
      <c r="G2907" s="40" t="s">
        <v>1634</v>
      </c>
      <c r="H2907" s="41" t="s">
        <v>2820</v>
      </c>
      <c r="I2907" s="115" t="str">
        <f t="shared" ca="1" si="480"/>
        <v>.</v>
      </c>
      <c r="J2907" s="40" t="s">
        <v>252</v>
      </c>
      <c r="K2907" s="40" t="s">
        <v>1769</v>
      </c>
      <c r="L2907" s="40" t="s">
        <v>6942</v>
      </c>
      <c r="M2907" s="40" t="s">
        <v>2742</v>
      </c>
      <c r="N2907" s="47">
        <v>23</v>
      </c>
      <c r="O2907" s="47">
        <v>1997</v>
      </c>
      <c r="P2907" s="47">
        <v>12</v>
      </c>
      <c r="Q2907" s="40" t="s">
        <v>1246</v>
      </c>
      <c r="R2907" s="40" t="s">
        <v>952</v>
      </c>
      <c r="S2907" s="48" t="s">
        <v>1633</v>
      </c>
      <c r="T2907" s="48"/>
      <c r="U2907" s="31" t="str">
        <f t="shared" ca="1" si="484"/>
        <v>1363</v>
      </c>
      <c r="V2907" s="45" t="str">
        <f t="shared" si="479"/>
        <v>大会．西 第23回　1997/12/6、福岡教育大、宗像市</v>
      </c>
      <c r="W2907" s="51"/>
      <c r="X2907" s="88">
        <v>2897</v>
      </c>
      <c r="Y2907" s="65"/>
      <c r="Z2907" s="46"/>
    </row>
    <row r="2908" spans="1:26" ht="13.5" hidden="1" customHeight="1">
      <c r="A2908" s="29" t="str">
        <f t="shared" ca="1" si="481"/>
        <v>76</v>
      </c>
      <c r="B2908" s="32">
        <f t="shared" ca="1" si="482"/>
        <v>1999</v>
      </c>
      <c r="C2908" s="32">
        <f t="shared" ca="1" si="482"/>
        <v>9</v>
      </c>
      <c r="D2908" s="28">
        <v>2</v>
      </c>
      <c r="E2908" s="32">
        <f t="shared" ca="1" si="483"/>
        <v>1364</v>
      </c>
      <c r="F2908" s="28" t="str">
        <f>M2908&amp;"（"&amp;J2908&amp;$W$19&amp;K2908&amp;IF(LEN(N2908)&gt;0," 第"&amp;N2908&amp;$W$21,"")&amp;" "&amp;O2908&amp;"/"&amp;P2908&amp;$W$20&amp;S2908&amp;IF(LEN(H2908)&gt;0,$W$19&amp;H2908,"")&amp;"）"</f>
        <v>抄録（大会/西 第23回 1997/12、福岡教育大）</v>
      </c>
      <c r="G2908" s="40" t="s">
        <v>1632</v>
      </c>
      <c r="H2908" s="43"/>
      <c r="I2908" s="115" t="str">
        <f t="shared" ca="1" si="480"/>
        <v>.</v>
      </c>
      <c r="J2908" s="40" t="s">
        <v>252</v>
      </c>
      <c r="K2908" s="40" t="s">
        <v>1769</v>
      </c>
      <c r="L2908" s="40" t="s">
        <v>6939</v>
      </c>
      <c r="M2908" s="40" t="s">
        <v>1486</v>
      </c>
      <c r="N2908" s="47">
        <v>23</v>
      </c>
      <c r="O2908" s="47">
        <v>1997</v>
      </c>
      <c r="P2908" s="47">
        <v>12</v>
      </c>
      <c r="Q2908" s="40" t="s">
        <v>1246</v>
      </c>
      <c r="R2908" s="40" t="s">
        <v>952</v>
      </c>
      <c r="S2908" s="48" t="s">
        <v>1633</v>
      </c>
      <c r="T2908" s="48"/>
      <c r="U2908" s="31" t="str">
        <f t="shared" ca="1" si="484"/>
        <v>1363</v>
      </c>
      <c r="V2908" s="45" t="str">
        <f t="shared" si="479"/>
        <v>抄録（大会/西 第23回 1997/12、福岡教育大）</v>
      </c>
      <c r="W2908" s="51"/>
      <c r="X2908" s="88">
        <v>2898</v>
      </c>
      <c r="Y2908" s="65"/>
      <c r="Z2908" s="46"/>
    </row>
    <row r="2909" spans="1:26" s="13" customFormat="1" ht="13.5" hidden="1" customHeight="1">
      <c r="A2909" s="18">
        <v>76</v>
      </c>
      <c r="B2909" s="15">
        <v>1999</v>
      </c>
      <c r="C2909" s="15">
        <v>9</v>
      </c>
      <c r="D2909" s="18">
        <v>2</v>
      </c>
      <c r="E2909" s="15">
        <v>1364</v>
      </c>
      <c r="F2909" s="19" t="s">
        <v>5221</v>
      </c>
      <c r="G2909" s="16" t="s">
        <v>5222</v>
      </c>
      <c r="H2909" s="17"/>
      <c r="I2909" s="115" t="str">
        <f t="shared" ca="1" si="480"/>
        <v>.</v>
      </c>
      <c r="J2909" s="16" t="s">
        <v>2856</v>
      </c>
      <c r="K2909" s="16" t="s">
        <v>1769</v>
      </c>
      <c r="L2909" s="16" t="s">
        <v>2857</v>
      </c>
      <c r="M2909" s="16" t="s">
        <v>183</v>
      </c>
      <c r="N2909" s="15">
        <v>23</v>
      </c>
      <c r="O2909" s="15">
        <v>1997</v>
      </c>
      <c r="P2909" s="15">
        <v>12</v>
      </c>
      <c r="Q2909" s="18">
        <v>6</v>
      </c>
      <c r="R2909" s="18" t="s">
        <v>952</v>
      </c>
      <c r="S2909" s="54" t="s">
        <v>1633</v>
      </c>
      <c r="T2909" s="54"/>
      <c r="U2909" s="69">
        <v>1363</v>
      </c>
      <c r="V2909" s="45" t="str">
        <f t="shared" si="479"/>
        <v>中国の伝統技術「蹴羽根スポーツ」に関する研究</v>
      </c>
      <c r="W2909" s="70"/>
      <c r="X2909" s="88">
        <v>2899</v>
      </c>
      <c r="Y2909" s="66"/>
      <c r="Z2909" s="16"/>
    </row>
    <row r="2910" spans="1:26" s="13" customFormat="1" ht="13.5" hidden="1" customHeight="1">
      <c r="A2910" s="18">
        <v>76</v>
      </c>
      <c r="B2910" s="15">
        <v>1999</v>
      </c>
      <c r="C2910" s="15">
        <v>9</v>
      </c>
      <c r="D2910" s="18">
        <v>2</v>
      </c>
      <c r="E2910" s="15">
        <v>1364</v>
      </c>
      <c r="F2910" s="19" t="s">
        <v>5223</v>
      </c>
      <c r="G2910" s="16" t="s">
        <v>5224</v>
      </c>
      <c r="H2910" s="17"/>
      <c r="I2910" s="115" t="str">
        <f t="shared" ca="1" si="480"/>
        <v>.</v>
      </c>
      <c r="J2910" s="16" t="s">
        <v>2856</v>
      </c>
      <c r="K2910" s="16" t="s">
        <v>1769</v>
      </c>
      <c r="L2910" s="16" t="s">
        <v>2857</v>
      </c>
      <c r="M2910" s="16" t="s">
        <v>1302</v>
      </c>
      <c r="N2910" s="15">
        <v>23</v>
      </c>
      <c r="O2910" s="15">
        <v>1997</v>
      </c>
      <c r="P2910" s="15">
        <v>12</v>
      </c>
      <c r="Q2910" s="18">
        <v>6</v>
      </c>
      <c r="R2910" s="18" t="s">
        <v>952</v>
      </c>
      <c r="S2910" s="54" t="s">
        <v>1633</v>
      </c>
      <c r="T2910" s="54"/>
      <c r="U2910" s="69">
        <v>1363</v>
      </c>
      <c r="V2910" s="45" t="str">
        <f t="shared" si="479"/>
        <v>成人男女における上腕筋群横断面関と筋力との関係について</v>
      </c>
      <c r="W2910" s="70"/>
      <c r="X2910" s="88">
        <v>2900</v>
      </c>
      <c r="Y2910" s="66"/>
      <c r="Z2910" s="16"/>
    </row>
    <row r="2911" spans="1:26" s="13" customFormat="1" ht="13.5" hidden="1" customHeight="1">
      <c r="A2911" s="18">
        <v>76</v>
      </c>
      <c r="B2911" s="15">
        <v>1999</v>
      </c>
      <c r="C2911" s="15">
        <v>9</v>
      </c>
      <c r="D2911" s="18">
        <v>3</v>
      </c>
      <c r="E2911" s="15">
        <v>1365</v>
      </c>
      <c r="F2911" s="19" t="s">
        <v>5225</v>
      </c>
      <c r="G2911" s="16" t="s">
        <v>5226</v>
      </c>
      <c r="H2911" s="17"/>
      <c r="I2911" s="115" t="str">
        <f t="shared" ca="1" si="480"/>
        <v>.</v>
      </c>
      <c r="J2911" s="16" t="s">
        <v>2856</v>
      </c>
      <c r="K2911" s="16" t="s">
        <v>1769</v>
      </c>
      <c r="L2911" s="16" t="s">
        <v>2857</v>
      </c>
      <c r="M2911" s="16" t="s">
        <v>183</v>
      </c>
      <c r="N2911" s="15">
        <v>23</v>
      </c>
      <c r="O2911" s="15">
        <v>1997</v>
      </c>
      <c r="P2911" s="15">
        <v>12</v>
      </c>
      <c r="Q2911" s="18">
        <v>6</v>
      </c>
      <c r="R2911" s="18" t="s">
        <v>952</v>
      </c>
      <c r="S2911" s="54" t="s">
        <v>1633</v>
      </c>
      <c r="T2911" s="54"/>
      <c r="U2911" s="69">
        <v>1363</v>
      </c>
      <c r="V2911" s="45" t="str">
        <f t="shared" si="479"/>
        <v>マウスのボールの位置の違いによる手の操作性の違いについて</v>
      </c>
      <c r="W2911" s="70"/>
      <c r="X2911" s="88">
        <v>2901</v>
      </c>
      <c r="Y2911" s="66"/>
      <c r="Z2911" s="16"/>
    </row>
    <row r="2912" spans="1:26" s="13" customFormat="1" ht="13.5" hidden="1" customHeight="1">
      <c r="A2912" s="18">
        <v>76</v>
      </c>
      <c r="B2912" s="15">
        <v>1999</v>
      </c>
      <c r="C2912" s="15">
        <v>9</v>
      </c>
      <c r="D2912" s="18">
        <v>3</v>
      </c>
      <c r="E2912" s="15">
        <v>1365</v>
      </c>
      <c r="F2912" s="19" t="s">
        <v>5227</v>
      </c>
      <c r="G2912" s="16" t="s">
        <v>5228</v>
      </c>
      <c r="H2912" s="17"/>
      <c r="I2912" s="115" t="str">
        <f t="shared" ca="1" si="480"/>
        <v>.</v>
      </c>
      <c r="J2912" s="16" t="s">
        <v>2856</v>
      </c>
      <c r="K2912" s="16" t="s">
        <v>1769</v>
      </c>
      <c r="L2912" s="16" t="s">
        <v>2857</v>
      </c>
      <c r="M2912" s="16" t="s">
        <v>183</v>
      </c>
      <c r="N2912" s="15">
        <v>23</v>
      </c>
      <c r="O2912" s="15">
        <v>1997</v>
      </c>
      <c r="P2912" s="15">
        <v>12</v>
      </c>
      <c r="Q2912" s="18">
        <v>6</v>
      </c>
      <c r="R2912" s="18" t="s">
        <v>952</v>
      </c>
      <c r="S2912" s="54" t="s">
        <v>1633</v>
      </c>
      <c r="T2912" s="54"/>
      <c r="U2912" s="69">
        <v>1363</v>
      </c>
      <c r="V2912" s="45" t="str">
        <f t="shared" si="479"/>
        <v>光源の色温度と演色性が覚醒水準に及ぼす影響</v>
      </c>
      <c r="W2912" s="70"/>
      <c r="X2912" s="88">
        <v>2902</v>
      </c>
      <c r="Y2912" s="66"/>
      <c r="Z2912" s="16"/>
    </row>
    <row r="2913" spans="1:26" s="13" customFormat="1" ht="13.5" hidden="1" customHeight="1">
      <c r="A2913" s="18">
        <v>76</v>
      </c>
      <c r="B2913" s="15">
        <v>1999</v>
      </c>
      <c r="C2913" s="15">
        <v>9</v>
      </c>
      <c r="D2913" s="18">
        <v>4</v>
      </c>
      <c r="E2913" s="15">
        <v>1366</v>
      </c>
      <c r="F2913" s="19" t="s">
        <v>5229</v>
      </c>
      <c r="G2913" s="16" t="s">
        <v>5230</v>
      </c>
      <c r="H2913" s="17"/>
      <c r="I2913" s="115" t="str">
        <f t="shared" ca="1" si="480"/>
        <v>.</v>
      </c>
      <c r="J2913" s="16" t="s">
        <v>2856</v>
      </c>
      <c r="K2913" s="16" t="s">
        <v>1769</v>
      </c>
      <c r="L2913" s="16" t="s">
        <v>2857</v>
      </c>
      <c r="M2913" s="16" t="s">
        <v>183</v>
      </c>
      <c r="N2913" s="15">
        <v>23</v>
      </c>
      <c r="O2913" s="15">
        <v>1997</v>
      </c>
      <c r="P2913" s="15">
        <v>12</v>
      </c>
      <c r="Q2913" s="18">
        <v>6</v>
      </c>
      <c r="R2913" s="18" t="s">
        <v>952</v>
      </c>
      <c r="S2913" s="54" t="s">
        <v>1633</v>
      </c>
      <c r="T2913" s="54"/>
      <c r="U2913" s="69">
        <v>1363</v>
      </c>
      <c r="V2913" s="45" t="str">
        <f t="shared" si="479"/>
        <v>公共交通施設における障害者用トイレの現状に対する一考察</v>
      </c>
      <c r="W2913" s="70"/>
      <c r="X2913" s="88">
        <v>2903</v>
      </c>
      <c r="Y2913" s="66"/>
      <c r="Z2913" s="16"/>
    </row>
    <row r="2914" spans="1:26" s="13" customFormat="1" ht="13.5" hidden="1" customHeight="1">
      <c r="A2914" s="18">
        <v>76</v>
      </c>
      <c r="B2914" s="15">
        <v>1999</v>
      </c>
      <c r="C2914" s="15">
        <v>9</v>
      </c>
      <c r="D2914" s="18">
        <v>4</v>
      </c>
      <c r="E2914" s="15">
        <v>1366</v>
      </c>
      <c r="F2914" s="19" t="s">
        <v>5231</v>
      </c>
      <c r="G2914" s="16" t="s">
        <v>5232</v>
      </c>
      <c r="H2914" s="17"/>
      <c r="I2914" s="115" t="str">
        <f t="shared" ca="1" si="480"/>
        <v>.</v>
      </c>
      <c r="J2914" s="16" t="s">
        <v>2856</v>
      </c>
      <c r="K2914" s="16" t="s">
        <v>1769</v>
      </c>
      <c r="L2914" s="16" t="s">
        <v>2857</v>
      </c>
      <c r="M2914" s="16" t="s">
        <v>1302</v>
      </c>
      <c r="N2914" s="15">
        <v>23</v>
      </c>
      <c r="O2914" s="15">
        <v>1997</v>
      </c>
      <c r="P2914" s="15">
        <v>12</v>
      </c>
      <c r="Q2914" s="18">
        <v>6</v>
      </c>
      <c r="R2914" s="18" t="s">
        <v>952</v>
      </c>
      <c r="S2914" s="54" t="s">
        <v>1633</v>
      </c>
      <c r="T2914" s="54"/>
      <c r="U2914" s="69">
        <v>1363</v>
      </c>
      <c r="V2914" s="45" t="str">
        <f t="shared" si="479"/>
        <v>福岡市天神地区における点字ブロックの現状について</v>
      </c>
      <c r="W2914" s="70"/>
      <c r="X2914" s="88">
        <v>2904</v>
      </c>
      <c r="Y2914" s="66"/>
      <c r="Z2914" s="16"/>
    </row>
    <row r="2915" spans="1:26" s="13" customFormat="1" ht="13.5" hidden="1" customHeight="1">
      <c r="A2915" s="18">
        <v>76</v>
      </c>
      <c r="B2915" s="15">
        <v>1999</v>
      </c>
      <c r="C2915" s="15">
        <v>9</v>
      </c>
      <c r="D2915" s="18">
        <v>4</v>
      </c>
      <c r="E2915" s="15">
        <v>1366</v>
      </c>
      <c r="F2915" s="19" t="s">
        <v>5233</v>
      </c>
      <c r="G2915" s="16" t="s">
        <v>5234</v>
      </c>
      <c r="H2915" s="17"/>
      <c r="I2915" s="115" t="str">
        <f t="shared" ca="1" si="480"/>
        <v>.</v>
      </c>
      <c r="J2915" s="16" t="s">
        <v>2856</v>
      </c>
      <c r="K2915" s="16" t="s">
        <v>1769</v>
      </c>
      <c r="L2915" s="16" t="s">
        <v>2857</v>
      </c>
      <c r="M2915" s="16" t="s">
        <v>1302</v>
      </c>
      <c r="N2915" s="15">
        <v>23</v>
      </c>
      <c r="O2915" s="15">
        <v>1997</v>
      </c>
      <c r="P2915" s="15">
        <v>12</v>
      </c>
      <c r="Q2915" s="18">
        <v>6</v>
      </c>
      <c r="R2915" s="18" t="s">
        <v>952</v>
      </c>
      <c r="S2915" s="54" t="s">
        <v>1633</v>
      </c>
      <c r="T2915" s="54"/>
      <c r="U2915" s="69">
        <v>1363</v>
      </c>
      <c r="V2915" s="45" t="str">
        <f t="shared" si="479"/>
        <v>脊髄損傷者における体型の因子構造とその特徴</v>
      </c>
      <c r="W2915" s="70"/>
      <c r="X2915" s="88">
        <v>2905</v>
      </c>
      <c r="Y2915" s="66"/>
      <c r="Z2915" s="16"/>
    </row>
    <row r="2916" spans="1:26" s="13" customFormat="1" ht="13.5" hidden="1" customHeight="1">
      <c r="A2916" s="18">
        <v>76</v>
      </c>
      <c r="B2916" s="15">
        <v>1999</v>
      </c>
      <c r="C2916" s="15">
        <v>9</v>
      </c>
      <c r="D2916" s="18">
        <v>4</v>
      </c>
      <c r="E2916" s="15">
        <v>1366</v>
      </c>
      <c r="F2916" s="19" t="s">
        <v>5235</v>
      </c>
      <c r="G2916" s="16" t="s">
        <v>5236</v>
      </c>
      <c r="H2916" s="17"/>
      <c r="I2916" s="115" t="str">
        <f t="shared" ca="1" si="480"/>
        <v>.</v>
      </c>
      <c r="J2916" s="16" t="s">
        <v>2856</v>
      </c>
      <c r="K2916" s="16" t="s">
        <v>1769</v>
      </c>
      <c r="L2916" s="16" t="s">
        <v>2857</v>
      </c>
      <c r="M2916" s="16" t="s">
        <v>183</v>
      </c>
      <c r="N2916" s="15">
        <v>23</v>
      </c>
      <c r="O2916" s="15">
        <v>1997</v>
      </c>
      <c r="P2916" s="15">
        <v>12</v>
      </c>
      <c r="Q2916" s="18">
        <v>6</v>
      </c>
      <c r="R2916" s="18" t="s">
        <v>952</v>
      </c>
      <c r="S2916" s="54" t="s">
        <v>1633</v>
      </c>
      <c r="T2916" s="54"/>
      <c r="U2916" s="69">
        <v>1363</v>
      </c>
      <c r="V2916" s="45" t="str">
        <f t="shared" si="479"/>
        <v>背板はフィッティングによって楽に背負えるか</v>
      </c>
      <c r="W2916" s="70"/>
      <c r="X2916" s="88">
        <v>2906</v>
      </c>
      <c r="Y2916" s="66"/>
      <c r="Z2916" s="16"/>
    </row>
    <row r="2917" spans="1:26" s="13" customFormat="1" ht="13.5" hidden="1" customHeight="1">
      <c r="A2917" s="18">
        <v>76</v>
      </c>
      <c r="B2917" s="15">
        <v>1999</v>
      </c>
      <c r="C2917" s="15">
        <v>9</v>
      </c>
      <c r="D2917" s="18">
        <v>5</v>
      </c>
      <c r="E2917" s="15">
        <v>1367</v>
      </c>
      <c r="F2917" s="19" t="s">
        <v>5237</v>
      </c>
      <c r="G2917" s="16" t="s">
        <v>5238</v>
      </c>
      <c r="H2917" s="17" t="s">
        <v>7083</v>
      </c>
      <c r="I2917" s="115" t="str">
        <f t="shared" ca="1" si="480"/>
        <v>.</v>
      </c>
      <c r="J2917" s="16" t="s">
        <v>1487</v>
      </c>
      <c r="K2917" s="16" t="s">
        <v>1769</v>
      </c>
      <c r="L2917" s="16" t="s">
        <v>7079</v>
      </c>
      <c r="M2917" s="16" t="s">
        <v>1302</v>
      </c>
      <c r="N2917" s="15">
        <v>23</v>
      </c>
      <c r="O2917" s="15">
        <v>1997</v>
      </c>
      <c r="P2917" s="15">
        <v>12</v>
      </c>
      <c r="Q2917" s="18">
        <v>6</v>
      </c>
      <c r="R2917" s="18" t="s">
        <v>952</v>
      </c>
      <c r="S2917" s="54" t="s">
        <v>1633</v>
      </c>
      <c r="T2917" s="54"/>
      <c r="U2917" s="69">
        <v>1363</v>
      </c>
      <c r="V2917" s="45" t="str">
        <f t="shared" si="479"/>
        <v>特別講演心身のリズムと健康</v>
      </c>
      <c r="W2917" s="70"/>
      <c r="X2917" s="88">
        <v>2907</v>
      </c>
      <c r="Y2917" s="66"/>
      <c r="Z2917" s="16"/>
    </row>
    <row r="2918" spans="1:26" ht="13.5" hidden="1" customHeight="1">
      <c r="A2918" s="29">
        <f ca="1">IF(LEN($J2918)&gt;0,IF($J2918="●",K2918,OFFSET(A2918,IF(LEN(OFFSET(A2918,-1,0))&gt;=1,-1,-2),0)),"")</f>
        <v>76</v>
      </c>
      <c r="B2918" s="32">
        <f ca="1">IF(LEN($J2918)&gt;0,IF($J2918="●",N2918,OFFSET(B2918,IF(LEN(OFFSET(B2918,-1,0))&gt;=1,-1,-2),0)),"")</f>
        <v>1999</v>
      </c>
      <c r="C2918" s="32">
        <f ca="1">IF(LEN($J2918)&gt;0,IF($J2918="●",O2918,OFFSET(C2918,IF(LEN(OFFSET(C2918,-1,0))&gt;=1,-1,-2),0)),"")</f>
        <v>9</v>
      </c>
      <c r="D2918" s="28">
        <v>5</v>
      </c>
      <c r="E2918" s="32">
        <f ca="1">IF(LEN($J2918)&gt;0,IF($J2918="●",U2918,IF(LEN(D2918)&gt;0,U2918+D2918-1,"")),"")</f>
        <v>1367</v>
      </c>
      <c r="F2918" s="28" t="str">
        <f>IF(RIGHT(L2918,1)=$W$24,"",M2918&amp;$W$25)&amp;J2918&amp;$W$22&amp;K2918&amp;IF(AND(LEN(N2918)&gt;0,LEN(N2918)&lt;4)," 第"&amp;N2918&amp;$W$21,N2918)&amp;$W$23&amp;O2918&amp;"/"&amp;P2918&amp;IF(RIGHT(L2918,1)=$W$24,"/"&amp;Q2918,"")&amp;"、"&amp;S2918&amp;"、"&amp;R2918&amp;IF(LEN(H2918)&gt;0,$W$27&amp;H2918,"")&amp;IF(RIGHT(L2918,1)=$W$24,"",$W$26)</f>
        <v>大会．東 第26回　1997/12/13、筑波大、東京都</v>
      </c>
      <c r="G2918" s="40" t="s">
        <v>1636</v>
      </c>
      <c r="H2918" s="41" t="s">
        <v>2820</v>
      </c>
      <c r="I2918" s="115" t="str">
        <f t="shared" ca="1" si="480"/>
        <v>.</v>
      </c>
      <c r="J2918" s="40" t="s">
        <v>252</v>
      </c>
      <c r="K2918" s="40" t="s">
        <v>1185</v>
      </c>
      <c r="L2918" s="40" t="s">
        <v>6942</v>
      </c>
      <c r="M2918" s="40" t="s">
        <v>2742</v>
      </c>
      <c r="N2918" s="47">
        <v>26</v>
      </c>
      <c r="O2918" s="47">
        <v>1997</v>
      </c>
      <c r="P2918" s="47">
        <v>12</v>
      </c>
      <c r="Q2918" s="40" t="s">
        <v>1332</v>
      </c>
      <c r="R2918" s="40" t="s">
        <v>804</v>
      </c>
      <c r="S2918" s="48" t="s">
        <v>2484</v>
      </c>
      <c r="T2918" s="48"/>
      <c r="U2918" s="31">
        <f ca="1">IF(LEN($J2918)&gt;0,IF($J2918="●",Q2918,OFFSET(U2918,IF(LEN(OFFSET(U2918,-1,0))&gt;=1,-1,-2),0)),"")</f>
        <v>1363</v>
      </c>
      <c r="V2918" s="45" t="str">
        <f t="shared" si="479"/>
        <v>大会．東 第26回　1997/12/13、筑波大、東京都</v>
      </c>
      <c r="W2918" s="51"/>
      <c r="X2918" s="88">
        <v>2908</v>
      </c>
      <c r="Y2918" s="65"/>
      <c r="Z2918" s="46"/>
    </row>
    <row r="2919" spans="1:26" ht="13.5" hidden="1" customHeight="1">
      <c r="A2919" s="29">
        <f ca="1">IF(LEN($J2919)&gt;0,IF($J2919="●",K2919,OFFSET(A2919,IF(LEN(OFFSET(A2919,-1,0))&gt;=1,-1,-2),0)),"")</f>
        <v>76</v>
      </c>
      <c r="B2919" s="32">
        <f ca="1">IF(LEN($J2919)&gt;0,IF($J2919="●",N2919,OFFSET(B2919,IF(LEN(OFFSET(B2919,-1,0))&gt;=1,-1,-2),0)),"")</f>
        <v>1999</v>
      </c>
      <c r="C2919" s="32">
        <f ca="1">IF(LEN($J2919)&gt;0,IF($J2919="●",O2919,OFFSET(C2919,IF(LEN(OFFSET(C2919,-1,0))&gt;=1,-1,-2),0)),"")</f>
        <v>9</v>
      </c>
      <c r="D2919" s="28">
        <v>5</v>
      </c>
      <c r="E2919" s="32">
        <f ca="1">IF(LEN($J2919)&gt;0,IF($J2919="●",U2919,IF(LEN(D2919)&gt;0,U2919+D2919-1,"")),"")</f>
        <v>1367</v>
      </c>
      <c r="F2919" s="28" t="str">
        <f>M2919&amp;"（"&amp;J2919&amp;$W$19&amp;K2919&amp;IF(LEN(N2919)&gt;0," 第"&amp;N2919&amp;$W$21,"")&amp;" "&amp;O2919&amp;"/"&amp;P2919&amp;$W$20&amp;S2919&amp;IF(LEN(H2919)&gt;0,$W$19&amp;H2919,"")&amp;"）"</f>
        <v>抄録（大会/東 第26回 1997/12、筑波大）</v>
      </c>
      <c r="G2919" s="40" t="s">
        <v>1635</v>
      </c>
      <c r="H2919" s="43"/>
      <c r="I2919" s="115" t="str">
        <f t="shared" ca="1" si="480"/>
        <v>.</v>
      </c>
      <c r="J2919" s="40" t="s">
        <v>252</v>
      </c>
      <c r="K2919" s="40" t="s">
        <v>1185</v>
      </c>
      <c r="L2919" s="40" t="s">
        <v>6939</v>
      </c>
      <c r="M2919" s="40" t="s">
        <v>1486</v>
      </c>
      <c r="N2919" s="47">
        <v>26</v>
      </c>
      <c r="O2919" s="47">
        <v>1997</v>
      </c>
      <c r="P2919" s="47">
        <v>12</v>
      </c>
      <c r="Q2919" s="40" t="s">
        <v>1332</v>
      </c>
      <c r="R2919" s="40" t="s">
        <v>804</v>
      </c>
      <c r="S2919" s="48" t="s">
        <v>2484</v>
      </c>
      <c r="T2919" s="48"/>
      <c r="U2919" s="31">
        <f ca="1">IF(LEN($J2919)&gt;0,IF($J2919="●",Q2919,OFFSET(U2919,IF(LEN(OFFSET(U2919,-1,0))&gt;=1,-1,-2),0)),"")</f>
        <v>1363</v>
      </c>
      <c r="V2919" s="45" t="str">
        <f t="shared" si="479"/>
        <v>抄録（大会/東 第26回 1997/12、筑波大）</v>
      </c>
      <c r="W2919" s="51"/>
      <c r="X2919" s="88">
        <v>2909</v>
      </c>
      <c r="Y2919" s="65"/>
      <c r="Z2919" s="46"/>
    </row>
    <row r="2920" spans="1:26" s="13" customFormat="1" ht="13.5" hidden="1" customHeight="1">
      <c r="A2920" s="18">
        <v>76</v>
      </c>
      <c r="B2920" s="15">
        <v>1999</v>
      </c>
      <c r="C2920" s="15">
        <v>9</v>
      </c>
      <c r="D2920" s="18">
        <v>5</v>
      </c>
      <c r="E2920" s="15">
        <v>1367</v>
      </c>
      <c r="F2920" s="19" t="s">
        <v>5208</v>
      </c>
      <c r="G2920" s="16" t="s">
        <v>5209</v>
      </c>
      <c r="H2920" s="17"/>
      <c r="I2920" s="115" t="str">
        <f t="shared" ca="1" si="480"/>
        <v>.</v>
      </c>
      <c r="J2920" s="16" t="s">
        <v>2856</v>
      </c>
      <c r="K2920" s="16" t="s">
        <v>1185</v>
      </c>
      <c r="L2920" s="16" t="s">
        <v>2857</v>
      </c>
      <c r="M2920" s="16" t="s">
        <v>183</v>
      </c>
      <c r="N2920" s="15">
        <v>26</v>
      </c>
      <c r="O2920" s="15">
        <v>1997</v>
      </c>
      <c r="P2920" s="15">
        <v>12</v>
      </c>
      <c r="Q2920" s="18">
        <v>13</v>
      </c>
      <c r="R2920" s="18" t="s">
        <v>804</v>
      </c>
      <c r="S2920" s="54" t="s">
        <v>2484</v>
      </c>
      <c r="T2920" s="54"/>
      <c r="U2920" s="69">
        <v>1363</v>
      </c>
      <c r="V2920" s="45" t="str">
        <f t="shared" si="479"/>
        <v>起立台移動時の直立姿勢保持能力の加齢変化</v>
      </c>
      <c r="W2920" s="70"/>
      <c r="X2920" s="88">
        <v>2910</v>
      </c>
      <c r="Y2920" s="66"/>
      <c r="Z2920" s="16"/>
    </row>
    <row r="2921" spans="1:26" s="13" customFormat="1" ht="13.5" hidden="1" customHeight="1">
      <c r="A2921" s="18">
        <v>76</v>
      </c>
      <c r="B2921" s="15">
        <v>1999</v>
      </c>
      <c r="C2921" s="15">
        <v>9</v>
      </c>
      <c r="D2921" s="18">
        <v>5</v>
      </c>
      <c r="E2921" s="15">
        <v>1367</v>
      </c>
      <c r="F2921" s="19" t="s">
        <v>5210</v>
      </c>
      <c r="G2921" s="16" t="s">
        <v>5211</v>
      </c>
      <c r="H2921" s="17"/>
      <c r="I2921" s="115" t="str">
        <f t="shared" ca="1" si="480"/>
        <v>.</v>
      </c>
      <c r="J2921" s="16" t="s">
        <v>2856</v>
      </c>
      <c r="K2921" s="16" t="s">
        <v>1185</v>
      </c>
      <c r="L2921" s="16" t="s">
        <v>2857</v>
      </c>
      <c r="M2921" s="16" t="s">
        <v>183</v>
      </c>
      <c r="N2921" s="15">
        <v>26</v>
      </c>
      <c r="O2921" s="15">
        <v>1997</v>
      </c>
      <c r="P2921" s="15">
        <v>12</v>
      </c>
      <c r="Q2921" s="18">
        <v>13</v>
      </c>
      <c r="R2921" s="18" t="s">
        <v>804</v>
      </c>
      <c r="S2921" s="54" t="s">
        <v>2484</v>
      </c>
      <c r="T2921" s="54"/>
      <c r="U2921" s="69">
        <v>1363</v>
      </c>
      <c r="V2921" s="45" t="str">
        <f t="shared" si="479"/>
        <v>すばやい力発揮における力レベルと発揮戦略</v>
      </c>
      <c r="W2921" s="70"/>
      <c r="X2921" s="88">
        <v>2911</v>
      </c>
      <c r="Y2921" s="66"/>
      <c r="Z2921" s="16"/>
    </row>
    <row r="2922" spans="1:26" s="13" customFormat="1" ht="13.5" hidden="1" customHeight="1">
      <c r="A2922" s="18">
        <v>76</v>
      </c>
      <c r="B2922" s="15">
        <v>1999</v>
      </c>
      <c r="C2922" s="15">
        <v>9</v>
      </c>
      <c r="D2922" s="18">
        <v>6</v>
      </c>
      <c r="E2922" s="15">
        <v>1368</v>
      </c>
      <c r="F2922" s="19" t="s">
        <v>5212</v>
      </c>
      <c r="G2922" s="16" t="s">
        <v>5213</v>
      </c>
      <c r="H2922" s="17"/>
      <c r="I2922" s="115" t="str">
        <f t="shared" ca="1" si="480"/>
        <v>.</v>
      </c>
      <c r="J2922" s="16" t="s">
        <v>2856</v>
      </c>
      <c r="K2922" s="16" t="s">
        <v>1185</v>
      </c>
      <c r="L2922" s="16" t="s">
        <v>2857</v>
      </c>
      <c r="M2922" s="16" t="s">
        <v>1302</v>
      </c>
      <c r="N2922" s="15">
        <v>26</v>
      </c>
      <c r="O2922" s="15">
        <v>1997</v>
      </c>
      <c r="P2922" s="15">
        <v>12</v>
      </c>
      <c r="Q2922" s="18">
        <v>13</v>
      </c>
      <c r="R2922" s="18" t="s">
        <v>804</v>
      </c>
      <c r="S2922" s="54" t="s">
        <v>2484</v>
      </c>
      <c r="T2922" s="54"/>
      <c r="U2922" s="69">
        <v>1363</v>
      </c>
      <c r="V2922" s="45" t="str">
        <f t="shared" si="479"/>
        <v>足背の短指伸筋・短母指伸筋における形態比較：カニクイザルとヒトとの比較</v>
      </c>
      <c r="W2922" s="70"/>
      <c r="X2922" s="88">
        <v>2912</v>
      </c>
      <c r="Y2922" s="66"/>
      <c r="Z2922" s="16"/>
    </row>
    <row r="2923" spans="1:26" s="13" customFormat="1" ht="13.5" hidden="1" customHeight="1">
      <c r="A2923" s="18">
        <v>76</v>
      </c>
      <c r="B2923" s="15">
        <v>1999</v>
      </c>
      <c r="C2923" s="15">
        <v>9</v>
      </c>
      <c r="D2923" s="18">
        <v>6</v>
      </c>
      <c r="E2923" s="15">
        <v>1368</v>
      </c>
      <c r="F2923" s="19" t="s">
        <v>5214</v>
      </c>
      <c r="G2923" s="16" t="s">
        <v>5088</v>
      </c>
      <c r="H2923" s="17"/>
      <c r="I2923" s="115" t="str">
        <f t="shared" ca="1" si="480"/>
        <v>.</v>
      </c>
      <c r="J2923" s="16" t="s">
        <v>2856</v>
      </c>
      <c r="K2923" s="16" t="s">
        <v>1185</v>
      </c>
      <c r="L2923" s="16" t="s">
        <v>2857</v>
      </c>
      <c r="M2923" s="16" t="s">
        <v>1302</v>
      </c>
      <c r="N2923" s="15">
        <v>26</v>
      </c>
      <c r="O2923" s="15">
        <v>1997</v>
      </c>
      <c r="P2923" s="15">
        <v>12</v>
      </c>
      <c r="Q2923" s="18">
        <v>13</v>
      </c>
      <c r="R2923" s="18" t="s">
        <v>804</v>
      </c>
      <c r="S2923" s="54" t="s">
        <v>2484</v>
      </c>
      <c r="T2923" s="54"/>
      <c r="U2923" s="69">
        <v>1363</v>
      </c>
      <c r="V2923" s="45" t="str">
        <f t="shared" si="479"/>
        <v>問題解決型「人間工学チェックポイント」を英語教材としたグループ学習と学生の活性化</v>
      </c>
      <c r="W2923" s="70"/>
      <c r="X2923" s="88">
        <v>2913</v>
      </c>
      <c r="Y2923" s="66"/>
      <c r="Z2923" s="16"/>
    </row>
    <row r="2924" spans="1:26" s="13" customFormat="1" ht="13.5" hidden="1" customHeight="1">
      <c r="A2924" s="18">
        <v>76</v>
      </c>
      <c r="B2924" s="15">
        <v>1999</v>
      </c>
      <c r="C2924" s="15">
        <v>9</v>
      </c>
      <c r="D2924" s="18">
        <v>6</v>
      </c>
      <c r="E2924" s="15">
        <v>1368</v>
      </c>
      <c r="F2924" s="19" t="s">
        <v>5215</v>
      </c>
      <c r="G2924" s="16" t="s">
        <v>5020</v>
      </c>
      <c r="H2924" s="17"/>
      <c r="I2924" s="115" t="str">
        <f t="shared" ca="1" si="480"/>
        <v>.</v>
      </c>
      <c r="J2924" s="16" t="s">
        <v>2856</v>
      </c>
      <c r="K2924" s="16" t="s">
        <v>1185</v>
      </c>
      <c r="L2924" s="16" t="s">
        <v>2857</v>
      </c>
      <c r="M2924" s="16" t="s">
        <v>1302</v>
      </c>
      <c r="N2924" s="15">
        <v>26</v>
      </c>
      <c r="O2924" s="15">
        <v>1997</v>
      </c>
      <c r="P2924" s="15">
        <v>12</v>
      </c>
      <c r="Q2924" s="18">
        <v>13</v>
      </c>
      <c r="R2924" s="18" t="s">
        <v>804</v>
      </c>
      <c r="S2924" s="54" t="s">
        <v>2484</v>
      </c>
      <c r="T2924" s="54"/>
      <c r="U2924" s="69">
        <v>1363</v>
      </c>
      <c r="V2924" s="45" t="str">
        <f t="shared" si="479"/>
        <v>タスク分析に基づくデザイン方法の提案</v>
      </c>
      <c r="W2924" s="70"/>
      <c r="X2924" s="88">
        <v>2914</v>
      </c>
      <c r="Y2924" s="66"/>
      <c r="Z2924" s="16"/>
    </row>
    <row r="2925" spans="1:26" s="13" customFormat="1" ht="13.5" hidden="1" customHeight="1">
      <c r="A2925" s="18">
        <v>76</v>
      </c>
      <c r="B2925" s="15">
        <v>1999</v>
      </c>
      <c r="C2925" s="15">
        <v>9</v>
      </c>
      <c r="D2925" s="18">
        <v>6</v>
      </c>
      <c r="E2925" s="15">
        <v>1368</v>
      </c>
      <c r="F2925" s="19" t="s">
        <v>5216</v>
      </c>
      <c r="G2925" s="16" t="s">
        <v>5217</v>
      </c>
      <c r="H2925" s="17"/>
      <c r="I2925" s="115" t="str">
        <f t="shared" ca="1" si="480"/>
        <v>.</v>
      </c>
      <c r="J2925" s="16" t="s">
        <v>2856</v>
      </c>
      <c r="K2925" s="16" t="s">
        <v>1185</v>
      </c>
      <c r="L2925" s="16" t="s">
        <v>2857</v>
      </c>
      <c r="M2925" s="16" t="s">
        <v>1302</v>
      </c>
      <c r="N2925" s="15">
        <v>26</v>
      </c>
      <c r="O2925" s="15">
        <v>1997</v>
      </c>
      <c r="P2925" s="15">
        <v>12</v>
      </c>
      <c r="Q2925" s="18">
        <v>13</v>
      </c>
      <c r="R2925" s="18" t="s">
        <v>804</v>
      </c>
      <c r="S2925" s="54" t="s">
        <v>2484</v>
      </c>
      <c r="T2925" s="54"/>
      <c r="U2925" s="69">
        <v>1363</v>
      </c>
      <c r="V2925" s="45" t="str">
        <f t="shared" si="479"/>
        <v>自動化機器の使用における使用者の属性と行動特性から見たユーザビリティ評価について</v>
      </c>
      <c r="W2925" s="70"/>
      <c r="X2925" s="88">
        <v>2915</v>
      </c>
      <c r="Y2925" s="66"/>
      <c r="Z2925" s="16"/>
    </row>
    <row r="2926" spans="1:26" s="13" customFormat="1" ht="13.5" hidden="1" customHeight="1">
      <c r="A2926" s="18">
        <v>76</v>
      </c>
      <c r="B2926" s="15">
        <v>1999</v>
      </c>
      <c r="C2926" s="15">
        <v>9</v>
      </c>
      <c r="D2926" s="18">
        <v>6</v>
      </c>
      <c r="E2926" s="15">
        <v>1368</v>
      </c>
      <c r="F2926" s="19" t="s">
        <v>5218</v>
      </c>
      <c r="G2926" s="16" t="s">
        <v>2491</v>
      </c>
      <c r="H2926" s="17"/>
      <c r="I2926" s="115" t="str">
        <f t="shared" ca="1" si="480"/>
        <v>.</v>
      </c>
      <c r="J2926" s="16" t="s">
        <v>2856</v>
      </c>
      <c r="K2926" s="16" t="s">
        <v>1185</v>
      </c>
      <c r="L2926" s="16" t="s">
        <v>2857</v>
      </c>
      <c r="M2926" s="16" t="s">
        <v>183</v>
      </c>
      <c r="N2926" s="15">
        <v>26</v>
      </c>
      <c r="O2926" s="15">
        <v>1997</v>
      </c>
      <c r="P2926" s="15">
        <v>12</v>
      </c>
      <c r="Q2926" s="18">
        <v>13</v>
      </c>
      <c r="R2926" s="18" t="s">
        <v>804</v>
      </c>
      <c r="S2926" s="54" t="s">
        <v>2484</v>
      </c>
      <c r="T2926" s="54"/>
      <c r="U2926" s="69">
        <v>1363</v>
      </c>
      <c r="V2926" s="45" t="str">
        <f t="shared" si="479"/>
        <v>長寿社会対応住宅設計の有効性の検証：居住者による評価</v>
      </c>
      <c r="W2926" s="70"/>
      <c r="X2926" s="88">
        <v>2916</v>
      </c>
      <c r="Y2926" s="66"/>
      <c r="Z2926" s="16"/>
    </row>
    <row r="2927" spans="1:26" s="13" customFormat="1" ht="13.5" hidden="1" customHeight="1">
      <c r="A2927" s="18">
        <v>76</v>
      </c>
      <c r="B2927" s="15">
        <v>1999</v>
      </c>
      <c r="C2927" s="15">
        <v>9</v>
      </c>
      <c r="D2927" s="18">
        <v>7</v>
      </c>
      <c r="E2927" s="15">
        <v>1369</v>
      </c>
      <c r="F2927" s="19" t="s">
        <v>5219</v>
      </c>
      <c r="G2927" s="16" t="s">
        <v>5220</v>
      </c>
      <c r="H2927" s="17"/>
      <c r="I2927" s="115" t="str">
        <f t="shared" ca="1" si="480"/>
        <v>.</v>
      </c>
      <c r="J2927" s="16" t="s">
        <v>2856</v>
      </c>
      <c r="K2927" s="16" t="s">
        <v>1185</v>
      </c>
      <c r="L2927" s="16" t="s">
        <v>2857</v>
      </c>
      <c r="M2927" s="16" t="s">
        <v>183</v>
      </c>
      <c r="N2927" s="15">
        <v>26</v>
      </c>
      <c r="O2927" s="15">
        <v>1997</v>
      </c>
      <c r="P2927" s="15">
        <v>12</v>
      </c>
      <c r="Q2927" s="18">
        <v>13</v>
      </c>
      <c r="R2927" s="18" t="s">
        <v>804</v>
      </c>
      <c r="S2927" s="54" t="s">
        <v>2484</v>
      </c>
      <c r="T2927" s="54"/>
      <c r="U2927" s="69">
        <v>1363</v>
      </c>
      <c r="V2927" s="45" t="str">
        <f t="shared" si="479"/>
        <v>産褥9週，12週の母親の夜間睡眠パターンと子供の動きの変化</v>
      </c>
      <c r="W2927" s="70"/>
      <c r="X2927" s="88">
        <v>2917</v>
      </c>
      <c r="Y2927" s="66"/>
      <c r="Z2927" s="16"/>
    </row>
    <row r="2928" spans="1:26" s="12" customFormat="1" ht="13.5" hidden="1" customHeight="1">
      <c r="A2928" s="18">
        <v>76</v>
      </c>
      <c r="B2928" s="15">
        <v>1999</v>
      </c>
      <c r="C2928" s="15">
        <v>9</v>
      </c>
      <c r="D2928" s="18">
        <v>7</v>
      </c>
      <c r="E2928" s="15">
        <v>1369</v>
      </c>
      <c r="F2928" s="19" t="s">
        <v>1637</v>
      </c>
      <c r="G2928" s="16" t="s">
        <v>6987</v>
      </c>
      <c r="H2928" s="22"/>
      <c r="I2928" s="115" t="str">
        <f t="shared" ca="1" si="480"/>
        <v>.</v>
      </c>
      <c r="J2928" s="21" t="s">
        <v>878</v>
      </c>
      <c r="K2928" s="16" t="s">
        <v>1185</v>
      </c>
      <c r="L2928" s="16" t="s">
        <v>7004</v>
      </c>
      <c r="M2928" s="16" t="s">
        <v>1302</v>
      </c>
      <c r="N2928" s="15">
        <v>26</v>
      </c>
      <c r="O2928" s="15">
        <v>1997</v>
      </c>
      <c r="P2928" s="15">
        <v>12</v>
      </c>
      <c r="Q2928" s="18">
        <v>13</v>
      </c>
      <c r="R2928" s="18" t="s">
        <v>804</v>
      </c>
      <c r="S2928" s="54" t="s">
        <v>2484</v>
      </c>
      <c r="T2928" s="54"/>
      <c r="U2928" s="69">
        <v>1363</v>
      </c>
      <c r="V2928" s="45" t="str">
        <f t="shared" si="479"/>
        <v>人間機械系の人類働態学</v>
      </c>
      <c r="W2928" s="70"/>
      <c r="X2928" s="88">
        <v>2918</v>
      </c>
      <c r="Y2928" s="66"/>
      <c r="Z2928" s="16"/>
    </row>
    <row r="2929" spans="1:26" s="12" customFormat="1" ht="13.5" hidden="1" customHeight="1">
      <c r="A2929" s="18">
        <v>76</v>
      </c>
      <c r="B2929" s="15">
        <v>1999</v>
      </c>
      <c r="C2929" s="15">
        <v>9</v>
      </c>
      <c r="D2929" s="18">
        <v>7</v>
      </c>
      <c r="E2929" s="15">
        <v>1369</v>
      </c>
      <c r="F2929" s="19" t="s">
        <v>1638</v>
      </c>
      <c r="G2929" s="16" t="s">
        <v>1639</v>
      </c>
      <c r="H2929" s="17" t="s">
        <v>1637</v>
      </c>
      <c r="I2929" s="115" t="str">
        <f t="shared" ca="1" si="480"/>
        <v>.</v>
      </c>
      <c r="J2929" s="21" t="s">
        <v>878</v>
      </c>
      <c r="K2929" s="16" t="s">
        <v>1185</v>
      </c>
      <c r="L2929" s="16" t="s">
        <v>2918</v>
      </c>
      <c r="M2929" s="16" t="s">
        <v>183</v>
      </c>
      <c r="N2929" s="15">
        <v>26</v>
      </c>
      <c r="O2929" s="15">
        <v>1997</v>
      </c>
      <c r="P2929" s="15">
        <v>12</v>
      </c>
      <c r="Q2929" s="18">
        <v>13</v>
      </c>
      <c r="R2929" s="18" t="s">
        <v>804</v>
      </c>
      <c r="S2929" s="54" t="s">
        <v>2484</v>
      </c>
      <c r="T2929" s="54"/>
      <c r="U2929" s="69">
        <v>1363</v>
      </c>
      <c r="V2929" s="45" t="str">
        <f t="shared" si="479"/>
        <v>人間機械系の人類働態学クレーンオペレータをとりまく環境</v>
      </c>
      <c r="W2929" s="70"/>
      <c r="X2929" s="88">
        <v>2919</v>
      </c>
      <c r="Y2929" s="66"/>
      <c r="Z2929" s="16"/>
    </row>
    <row r="2930" spans="1:26" s="12" customFormat="1" ht="13.5" hidden="1" customHeight="1">
      <c r="A2930" s="18">
        <v>76</v>
      </c>
      <c r="B2930" s="15">
        <v>1999</v>
      </c>
      <c r="C2930" s="15">
        <v>9</v>
      </c>
      <c r="D2930" s="18">
        <v>8</v>
      </c>
      <c r="E2930" s="15">
        <v>1370</v>
      </c>
      <c r="F2930" s="19" t="s">
        <v>1640</v>
      </c>
      <c r="G2930" s="16" t="s">
        <v>1641</v>
      </c>
      <c r="H2930" s="17" t="s">
        <v>1637</v>
      </c>
      <c r="I2930" s="115" t="str">
        <f t="shared" ca="1" si="480"/>
        <v>.</v>
      </c>
      <c r="J2930" s="21" t="s">
        <v>878</v>
      </c>
      <c r="K2930" s="16" t="s">
        <v>1185</v>
      </c>
      <c r="L2930" s="16" t="s">
        <v>2918</v>
      </c>
      <c r="M2930" s="16" t="s">
        <v>183</v>
      </c>
      <c r="N2930" s="15">
        <v>26</v>
      </c>
      <c r="O2930" s="15">
        <v>1997</v>
      </c>
      <c r="P2930" s="15">
        <v>12</v>
      </c>
      <c r="Q2930" s="18">
        <v>13</v>
      </c>
      <c r="R2930" s="18" t="s">
        <v>804</v>
      </c>
      <c r="S2930" s="54" t="s">
        <v>2484</v>
      </c>
      <c r="T2930" s="54"/>
      <c r="U2930" s="69">
        <v>1363</v>
      </c>
      <c r="V2930" s="45" t="str">
        <f t="shared" si="479"/>
        <v>人間機械系の人類働態学建設機械の安全性と操作方法の統一</v>
      </c>
      <c r="W2930" s="70"/>
      <c r="X2930" s="88">
        <v>2920</v>
      </c>
      <c r="Y2930" s="66"/>
      <c r="Z2930" s="16"/>
    </row>
    <row r="2931" spans="1:26" ht="13.5" hidden="1" customHeight="1">
      <c r="A2931" s="29">
        <f t="shared" ref="A2931:A2941" ca="1" si="485">IF(LEN($J2931)&gt;0,IF($J2931="●",K2931,OFFSET(A2931,IF(LEN(OFFSET(A2931,-1,0))&gt;=1,-1,-2),0)),"")</f>
        <v>76</v>
      </c>
      <c r="B2931" s="32">
        <f t="shared" ref="B2931:B2941" ca="1" si="486">IF(LEN($J2931)&gt;0,IF($J2931="●",N2931,OFFSET(B2931,IF(LEN(OFFSET(B2931,-1,0))&gt;=1,-1,-2),0)),"")</f>
        <v>1999</v>
      </c>
      <c r="C2931" s="32">
        <f t="shared" ref="C2931:C2941" ca="1" si="487">IF(LEN($J2931)&gt;0,IF($J2931="●",O2931,OFFSET(C2931,IF(LEN(OFFSET(C2931,-1,0))&gt;=1,-1,-2),0)),"")</f>
        <v>9</v>
      </c>
      <c r="D2931" s="28">
        <v>8</v>
      </c>
      <c r="E2931" s="32">
        <f t="shared" ref="E2931:E2941" ca="1" si="488">IF(LEN($J2931)&gt;0,IF($J2931="●",U2931,IF(LEN(D2931)&gt;0,U2931+D2931-1,"")),"")</f>
        <v>1370</v>
      </c>
      <c r="F2931" s="28" t="str">
        <f>H2931&amp;IF(LEN(O2931)&gt;0,$W$18&amp;IF(LEN(O2931)&gt;3,O2931&amp;"年度","第"&amp;O2931&amp;IF(LEN(P2931)&gt;0,"期","回"))&amp;IF(LEN(P2931)&gt;0,"第"&amp;P2931&amp;"回",""),"")</f>
        <v>JHE編集委員会：1998年度第2回</v>
      </c>
      <c r="G2931" s="40"/>
      <c r="H2931" s="40" t="s">
        <v>7741</v>
      </c>
      <c r="I2931" s="115" t="str">
        <f t="shared" ca="1" si="480"/>
        <v>.</v>
      </c>
      <c r="J2931" s="40" t="s">
        <v>7111</v>
      </c>
      <c r="K2931" s="40" t="s">
        <v>1050</v>
      </c>
      <c r="L2931" s="40" t="s">
        <v>7772</v>
      </c>
      <c r="M2931" s="40"/>
      <c r="N2931" s="47"/>
      <c r="O2931" s="47">
        <v>1998</v>
      </c>
      <c r="P2931" s="47">
        <v>2</v>
      </c>
      <c r="Q2931" s="40"/>
      <c r="R2931" s="40"/>
      <c r="S2931" s="48"/>
      <c r="T2931" s="48"/>
      <c r="U2931" s="31">
        <f t="shared" ref="U2931:U2941" ca="1" si="489">IF(LEN($J2931)&gt;0,IF($J2931="●",Q2931,OFFSET(U2931,IF(LEN(OFFSET(U2931,-1,0))&gt;=1,-1,-2),0)),"")</f>
        <v>1363</v>
      </c>
      <c r="V2931" s="45" t="str">
        <f t="shared" si="479"/>
        <v>JHE編集委員会JHE編集委員会：1998年度第2回</v>
      </c>
      <c r="W2931" s="51"/>
      <c r="X2931" s="88">
        <v>2921</v>
      </c>
      <c r="Y2931" s="65"/>
      <c r="Z2931" s="46"/>
    </row>
    <row r="2932" spans="1:26" ht="13.5" hidden="1" customHeight="1">
      <c r="A2932" s="29">
        <f t="shared" ca="1" si="485"/>
        <v>76</v>
      </c>
      <c r="B2932" s="32">
        <f t="shared" ca="1" si="486"/>
        <v>1999</v>
      </c>
      <c r="C2932" s="32">
        <f t="shared" ca="1" si="487"/>
        <v>9</v>
      </c>
      <c r="D2932" s="28">
        <v>8</v>
      </c>
      <c r="E2932" s="32">
        <f t="shared" ca="1" si="488"/>
        <v>1370</v>
      </c>
      <c r="F2932" s="40" t="s">
        <v>1642</v>
      </c>
      <c r="G2932" s="40"/>
      <c r="H2932" s="43"/>
      <c r="I2932" s="115" t="str">
        <f t="shared" ca="1" si="480"/>
        <v>.</v>
      </c>
      <c r="J2932" s="40" t="s">
        <v>7111</v>
      </c>
      <c r="K2932" s="40" t="s">
        <v>1199</v>
      </c>
      <c r="L2932" s="40" t="s">
        <v>1436</v>
      </c>
      <c r="M2932" s="40" t="s">
        <v>874</v>
      </c>
      <c r="N2932" s="47"/>
      <c r="O2932" s="47"/>
      <c r="P2932" s="47"/>
      <c r="Q2932" s="40"/>
      <c r="R2932" s="40"/>
      <c r="S2932" s="48"/>
      <c r="T2932" s="48"/>
      <c r="U2932" s="31">
        <f t="shared" ca="1" si="489"/>
        <v>1363</v>
      </c>
      <c r="V2932" s="45" t="str">
        <f t="shared" si="479"/>
        <v>JHE編集委員会および投稿規定（英文）</v>
      </c>
      <c r="W2932" s="51"/>
      <c r="X2932" s="88">
        <v>2922</v>
      </c>
      <c r="Y2932" s="65"/>
      <c r="Z2932" s="46"/>
    </row>
    <row r="2933" spans="1:26" ht="13.5" hidden="1" customHeight="1">
      <c r="A2933" s="29">
        <f t="shared" ca="1" si="485"/>
        <v>76</v>
      </c>
      <c r="B2933" s="32">
        <f t="shared" ca="1" si="486"/>
        <v>1999</v>
      </c>
      <c r="C2933" s="32">
        <f t="shared" ca="1" si="487"/>
        <v>9</v>
      </c>
      <c r="D2933" s="28">
        <v>10</v>
      </c>
      <c r="E2933" s="32">
        <f t="shared" ca="1" si="488"/>
        <v>1372</v>
      </c>
      <c r="F2933" s="40" t="s">
        <v>1643</v>
      </c>
      <c r="G2933" s="40"/>
      <c r="H2933" s="43"/>
      <c r="I2933" s="115" t="str">
        <f t="shared" ca="1" si="480"/>
        <v>.</v>
      </c>
      <c r="J2933" s="40" t="s">
        <v>1700</v>
      </c>
      <c r="K2933" s="40" t="s">
        <v>1372</v>
      </c>
      <c r="L2933" s="43"/>
      <c r="M2933" s="40"/>
      <c r="N2933" s="47"/>
      <c r="O2933" s="47"/>
      <c r="P2933" s="47"/>
      <c r="Q2933" s="40"/>
      <c r="R2933" s="40"/>
      <c r="S2933" s="48"/>
      <c r="T2933" s="48"/>
      <c r="U2933" s="31">
        <f t="shared" ca="1" si="489"/>
        <v>1363</v>
      </c>
      <c r="V2933" s="45" t="str">
        <f t="shared" si="479"/>
        <v>ミニ情報</v>
      </c>
      <c r="W2933" s="51"/>
      <c r="X2933" s="88">
        <v>2923</v>
      </c>
      <c r="Y2933" s="65"/>
      <c r="Z2933" s="46"/>
    </row>
    <row r="2934" spans="1:26" ht="13.5" hidden="1" customHeight="1">
      <c r="A2934" s="29">
        <f t="shared" ca="1" si="485"/>
        <v>76</v>
      </c>
      <c r="B2934" s="32">
        <f t="shared" ca="1" si="486"/>
        <v>1999</v>
      </c>
      <c r="C2934" s="32">
        <f t="shared" ca="1" si="487"/>
        <v>9</v>
      </c>
      <c r="D2934" s="28">
        <v>10</v>
      </c>
      <c r="E2934" s="32">
        <f t="shared" ca="1" si="488"/>
        <v>1372</v>
      </c>
      <c r="F2934" s="40" t="s">
        <v>1644</v>
      </c>
      <c r="G2934" s="40" t="s">
        <v>1645</v>
      </c>
      <c r="H2934" s="43"/>
      <c r="I2934" s="115" t="str">
        <f t="shared" ca="1" si="480"/>
        <v>.</v>
      </c>
      <c r="J2934" s="40" t="s">
        <v>7780</v>
      </c>
      <c r="K2934" s="40" t="s">
        <v>2019</v>
      </c>
      <c r="L2934" s="40" t="s">
        <v>7615</v>
      </c>
      <c r="M2934" s="40" t="s">
        <v>2638</v>
      </c>
      <c r="N2934" s="47"/>
      <c r="O2934" s="47">
        <v>1999</v>
      </c>
      <c r="P2934" s="47">
        <v>11</v>
      </c>
      <c r="Q2934" s="40"/>
      <c r="R2934" s="40" t="s">
        <v>2235</v>
      </c>
      <c r="S2934" s="48" t="s">
        <v>2236</v>
      </c>
      <c r="T2934" s="48"/>
      <c r="U2934" s="31">
        <f t="shared" ca="1" si="489"/>
        <v>1363</v>
      </c>
      <c r="V2934" s="45" t="str">
        <f t="shared" si="479"/>
        <v>人類働態学会秋季（？）研修会（案）</v>
      </c>
      <c r="W2934" s="51"/>
      <c r="X2934" s="88">
        <v>2924</v>
      </c>
      <c r="Y2934" s="65"/>
      <c r="Z2934" s="46"/>
    </row>
    <row r="2935" spans="1:26" ht="13.5" hidden="1" customHeight="1">
      <c r="A2935" s="29">
        <f t="shared" ca="1" si="485"/>
        <v>76</v>
      </c>
      <c r="B2935" s="32">
        <f t="shared" ca="1" si="486"/>
        <v>1999</v>
      </c>
      <c r="C2935" s="32">
        <f t="shared" ca="1" si="487"/>
        <v>9</v>
      </c>
      <c r="D2935" s="28">
        <v>10</v>
      </c>
      <c r="E2935" s="32">
        <f t="shared" ca="1" si="488"/>
        <v>1372</v>
      </c>
      <c r="F2935" s="40" t="s">
        <v>2234</v>
      </c>
      <c r="G2935" s="40"/>
      <c r="H2935" s="43"/>
      <c r="I2935" s="115" t="str">
        <f t="shared" ca="1" si="480"/>
        <v>.</v>
      </c>
      <c r="J2935" s="40" t="s">
        <v>1487</v>
      </c>
      <c r="K2935" s="40" t="s">
        <v>1292</v>
      </c>
      <c r="L2935" s="40" t="s">
        <v>7615</v>
      </c>
      <c r="M2935" s="40" t="s">
        <v>2638</v>
      </c>
      <c r="N2935" s="47"/>
      <c r="O2935" s="47">
        <v>2000</v>
      </c>
      <c r="P2935" s="47">
        <v>7</v>
      </c>
      <c r="Q2935" s="40" t="s">
        <v>1077</v>
      </c>
      <c r="R2935" s="40"/>
      <c r="S2935" s="48" t="s">
        <v>2237</v>
      </c>
      <c r="T2935" s="48"/>
      <c r="U2935" s="31">
        <f t="shared" ca="1" si="489"/>
        <v>1363</v>
      </c>
      <c r="V2935" s="45" t="str">
        <f t="shared" si="479"/>
        <v>人類働態学会第35回大会（予定の案内）</v>
      </c>
      <c r="W2935" s="51"/>
      <c r="X2935" s="88">
        <v>2925</v>
      </c>
      <c r="Y2935" s="65"/>
      <c r="Z2935" s="46"/>
    </row>
    <row r="2936" spans="1:26" ht="13.5" hidden="1" customHeight="1">
      <c r="A2936" s="29" t="str">
        <f t="shared" ca="1" si="485"/>
        <v>77</v>
      </c>
      <c r="B2936" s="32">
        <f t="shared" ca="1" si="486"/>
        <v>2000</v>
      </c>
      <c r="C2936" s="32">
        <f t="shared" ca="1" si="487"/>
        <v>6</v>
      </c>
      <c r="D2936" s="28">
        <v>0</v>
      </c>
      <c r="E2936" s="32" t="str">
        <f t="shared" ca="1" si="488"/>
        <v>1373</v>
      </c>
      <c r="F2936" s="28" t="str">
        <f ca="1">$W$11&amp;$A2936&amp;$W$12&amp;B2936&amp;$W$13&amp;TEXT($C2936,"00")&amp;$W$14&amp;TEXT($P2936,"00")&amp;IF(LEN(U2936)&gt;=1,$W$15&amp;$U2936&amp;$W$16,"")&amp;$W$17&amp;$H2936</f>
        <v>第77号2000年06/01[1373]:研究室紹介／人類働態学会の活性化と人類働態学会研究／第32回大会</v>
      </c>
      <c r="G2936" s="40"/>
      <c r="H2936" s="43" t="s">
        <v>6907</v>
      </c>
      <c r="I2936" s="115" t="str">
        <f t="shared" ca="1" si="480"/>
        <v>.</v>
      </c>
      <c r="J2936" s="40" t="s">
        <v>1179</v>
      </c>
      <c r="K2936" s="40" t="s">
        <v>2238</v>
      </c>
      <c r="L2936" s="43"/>
      <c r="M2936" s="40"/>
      <c r="N2936" s="47">
        <v>2000</v>
      </c>
      <c r="O2936" s="47">
        <v>6</v>
      </c>
      <c r="P2936" s="47">
        <v>1</v>
      </c>
      <c r="Q2936" s="40" t="s">
        <v>2239</v>
      </c>
      <c r="R2936" s="40"/>
      <c r="S2936" s="48"/>
      <c r="T2936" s="48"/>
      <c r="U2936" s="31" t="str">
        <f t="shared" ca="1" si="489"/>
        <v>1373</v>
      </c>
      <c r="V2936" s="45" t="str">
        <f t="shared" ca="1" si="479"/>
        <v>研究室紹介／人類働態学会の活性化と人類働態学会研究／第32回大会第77号2000年06/01[1373]:研究室紹介／人類働態学会の活性化と人類働態学会研究／第32回大会</v>
      </c>
      <c r="W2936" s="51"/>
      <c r="X2936" s="88">
        <v>2926</v>
      </c>
      <c r="Y2936" s="65"/>
      <c r="Z2936" s="46"/>
    </row>
    <row r="2937" spans="1:26" ht="13.5" hidden="1" customHeight="1">
      <c r="A2937" s="29" t="str">
        <f t="shared" ca="1" si="485"/>
        <v>77</v>
      </c>
      <c r="B2937" s="32">
        <f t="shared" ca="1" si="486"/>
        <v>2000</v>
      </c>
      <c r="C2937" s="32">
        <f t="shared" ca="1" si="487"/>
        <v>6</v>
      </c>
      <c r="D2937" s="28">
        <v>1</v>
      </c>
      <c r="E2937" s="32">
        <f t="shared" ca="1" si="488"/>
        <v>1373</v>
      </c>
      <c r="F2937" s="40" t="s">
        <v>2240</v>
      </c>
      <c r="G2937" s="40" t="s">
        <v>24</v>
      </c>
      <c r="H2937" s="43"/>
      <c r="I2937" s="115" t="str">
        <f t="shared" ca="1" si="480"/>
        <v>.</v>
      </c>
      <c r="J2937" s="40" t="s">
        <v>1700</v>
      </c>
      <c r="K2937" s="40" t="s">
        <v>1300</v>
      </c>
      <c r="L2937" s="43"/>
      <c r="M2937" s="40"/>
      <c r="N2937" s="47"/>
      <c r="O2937" s="47"/>
      <c r="P2937" s="47"/>
      <c r="Q2937" s="40"/>
      <c r="R2937" s="40"/>
      <c r="S2937" s="48"/>
      <c r="T2937" s="48"/>
      <c r="U2937" s="31" t="str">
        <f t="shared" ca="1" si="489"/>
        <v>1373</v>
      </c>
      <c r="V2937" s="45" t="str">
        <f t="shared" si="479"/>
        <v>[信州大学繊維学部感性工学科佐渡山研究室]</v>
      </c>
      <c r="W2937" s="51"/>
      <c r="X2937" s="88">
        <v>2927</v>
      </c>
      <c r="Y2937" s="65"/>
      <c r="Z2937" s="46"/>
    </row>
    <row r="2938" spans="1:26" ht="13.5" hidden="1" customHeight="1">
      <c r="A2938" s="29" t="str">
        <f t="shared" ca="1" si="485"/>
        <v>77</v>
      </c>
      <c r="B2938" s="32">
        <f t="shared" ca="1" si="486"/>
        <v>2000</v>
      </c>
      <c r="C2938" s="32">
        <f t="shared" ca="1" si="487"/>
        <v>6</v>
      </c>
      <c r="D2938" s="28">
        <v>2</v>
      </c>
      <c r="E2938" s="32">
        <f t="shared" ca="1" si="488"/>
        <v>1374</v>
      </c>
      <c r="F2938" s="40" t="s">
        <v>2241</v>
      </c>
      <c r="G2938" s="40" t="s">
        <v>1223</v>
      </c>
      <c r="H2938" s="43" t="s">
        <v>7676</v>
      </c>
      <c r="I2938" s="115" t="str">
        <f t="shared" ca="1" si="480"/>
        <v>.</v>
      </c>
      <c r="J2938" s="40" t="s">
        <v>7205</v>
      </c>
      <c r="K2938" s="40"/>
      <c r="L2938" s="43"/>
      <c r="M2938" s="40" t="s">
        <v>7630</v>
      </c>
      <c r="N2938" s="47"/>
      <c r="O2938" s="47"/>
      <c r="P2938" s="47"/>
      <c r="Q2938" s="40"/>
      <c r="R2938" s="40"/>
      <c r="S2938" s="48"/>
      <c r="T2938" s="48"/>
      <c r="U2938" s="31" t="str">
        <f t="shared" ca="1" si="489"/>
        <v>1373</v>
      </c>
      <c r="V2938" s="45" t="str">
        <f t="shared" si="479"/>
        <v>メッセージ、人類働態学人類働態学会の活性化と人類働態学会研究</v>
      </c>
      <c r="W2938" s="51"/>
      <c r="X2938" s="88">
        <v>2928</v>
      </c>
      <c r="Y2938" s="65"/>
      <c r="Z2938" s="46"/>
    </row>
    <row r="2939" spans="1:26" ht="13.5" hidden="1" customHeight="1">
      <c r="A2939" s="29" t="str">
        <f t="shared" ca="1" si="485"/>
        <v>77</v>
      </c>
      <c r="B2939" s="32">
        <f t="shared" ca="1" si="486"/>
        <v>2000</v>
      </c>
      <c r="C2939" s="32">
        <f t="shared" ca="1" si="487"/>
        <v>6</v>
      </c>
      <c r="D2939" s="28">
        <v>3</v>
      </c>
      <c r="E2939" s="32">
        <f t="shared" ca="1" si="488"/>
        <v>1375</v>
      </c>
      <c r="F2939" s="40" t="s">
        <v>2242</v>
      </c>
      <c r="G2939" s="40" t="s">
        <v>1329</v>
      </c>
      <c r="H2939" s="43"/>
      <c r="I2939" s="115" t="str">
        <f t="shared" ca="1" si="480"/>
        <v>.</v>
      </c>
      <c r="J2939" s="40" t="s">
        <v>1700</v>
      </c>
      <c r="K2939" s="40" t="s">
        <v>7208</v>
      </c>
      <c r="L2939" s="43"/>
      <c r="M2939" s="40" t="s">
        <v>7636</v>
      </c>
      <c r="N2939" s="47"/>
      <c r="O2939" s="47"/>
      <c r="P2939" s="47"/>
      <c r="Q2939" s="40"/>
      <c r="R2939" s="40"/>
      <c r="S2939" s="48"/>
      <c r="T2939" s="48"/>
      <c r="U2939" s="31" t="str">
        <f t="shared" ca="1" si="489"/>
        <v>1373</v>
      </c>
      <c r="V2939" s="45" t="str">
        <f t="shared" si="479"/>
        <v>第11回国際女性技術者・科学者会議に参加して</v>
      </c>
      <c r="W2939" s="51"/>
      <c r="X2939" s="88">
        <v>2929</v>
      </c>
      <c r="Y2939" s="65"/>
      <c r="Z2939" s="46"/>
    </row>
    <row r="2940" spans="1:26" ht="13.5" hidden="1" customHeight="1">
      <c r="A2940" s="29" t="str">
        <f t="shared" ca="1" si="485"/>
        <v>77</v>
      </c>
      <c r="B2940" s="32">
        <f t="shared" ca="1" si="486"/>
        <v>2000</v>
      </c>
      <c r="C2940" s="32">
        <f t="shared" ca="1" si="487"/>
        <v>6</v>
      </c>
      <c r="D2940" s="28">
        <v>4</v>
      </c>
      <c r="E2940" s="32">
        <f t="shared" ca="1" si="488"/>
        <v>1376</v>
      </c>
      <c r="F2940" s="28" t="str">
        <f>IF(RIGHT(L2940,1)=$W$24,"",M2940&amp;$W$25)&amp;J2940&amp;$W$22&amp;K2940&amp;IF(AND(LEN(N2940)&gt;0,LEN(N2940)&lt;4)," 第"&amp;N2940&amp;$W$21,N2940)&amp;$W$23&amp;O2940&amp;"/"&amp;P2940&amp;IF(RIGHT(L2940,1)=$W$24,"/"&amp;Q2940,"")&amp;"、"&amp;S2940&amp;"、"&amp;R2940&amp;IF(LEN(H2940)&gt;0,$W$27&amp;H2940,"")&amp;IF(RIGHT(L2940,1)=$W$24,"",$W$26)</f>
        <v>大会．全 第32回　1997/6/6-7、名古屋市立大学医学部、名古屋市</v>
      </c>
      <c r="G2940" s="40" t="s">
        <v>2246</v>
      </c>
      <c r="H2940" s="41" t="s">
        <v>2820</v>
      </c>
      <c r="I2940" s="115" t="str">
        <f t="shared" ca="1" si="480"/>
        <v>.</v>
      </c>
      <c r="J2940" s="40" t="s">
        <v>252</v>
      </c>
      <c r="K2940" s="40" t="s">
        <v>1194</v>
      </c>
      <c r="L2940" s="40" t="s">
        <v>6942</v>
      </c>
      <c r="M2940" s="40" t="s">
        <v>2742</v>
      </c>
      <c r="N2940" s="47">
        <v>32</v>
      </c>
      <c r="O2940" s="47">
        <v>1997</v>
      </c>
      <c r="P2940" s="47">
        <v>6</v>
      </c>
      <c r="Q2940" s="40" t="s">
        <v>598</v>
      </c>
      <c r="R2940" s="40" t="s">
        <v>2244</v>
      </c>
      <c r="S2940" s="48" t="s">
        <v>2245</v>
      </c>
      <c r="T2940" s="48"/>
      <c r="U2940" s="31" t="str">
        <f t="shared" ca="1" si="489"/>
        <v>1373</v>
      </c>
      <c r="V2940" s="45" t="str">
        <f t="shared" si="479"/>
        <v>大会．全 第32回　1997/6/6-7、名古屋市立大学医学部、名古屋市</v>
      </c>
      <c r="W2940" s="51"/>
      <c r="X2940" s="88">
        <v>2930</v>
      </c>
      <c r="Y2940" s="65"/>
      <c r="Z2940" s="46"/>
    </row>
    <row r="2941" spans="1:26" ht="13.5" hidden="1" customHeight="1">
      <c r="A2941" s="29" t="str">
        <f t="shared" ca="1" si="485"/>
        <v>77</v>
      </c>
      <c r="B2941" s="32">
        <f t="shared" ca="1" si="486"/>
        <v>2000</v>
      </c>
      <c r="C2941" s="32">
        <f t="shared" ca="1" si="487"/>
        <v>6</v>
      </c>
      <c r="D2941" s="28">
        <v>4</v>
      </c>
      <c r="E2941" s="32">
        <f t="shared" ca="1" si="488"/>
        <v>1376</v>
      </c>
      <c r="F2941" s="28" t="str">
        <f>M2941&amp;"（"&amp;J2941&amp;$W$19&amp;K2941&amp;IF(LEN(N2941)&gt;0," 第"&amp;N2941&amp;$W$21,"")&amp;" "&amp;O2941&amp;"/"&amp;P2941&amp;$W$20&amp;S2941&amp;IF(LEN(H2941)&gt;0,$W$19&amp;H2941,"")&amp;"）"</f>
        <v>抄録（大会/全 第32回 1997/6、名古屋市立大学医学部）</v>
      </c>
      <c r="G2941" s="40" t="s">
        <v>2243</v>
      </c>
      <c r="H2941" s="43"/>
      <c r="I2941" s="115" t="str">
        <f t="shared" ca="1" si="480"/>
        <v>.</v>
      </c>
      <c r="J2941" s="40" t="s">
        <v>252</v>
      </c>
      <c r="K2941" s="40" t="s">
        <v>1194</v>
      </c>
      <c r="L2941" s="40" t="s">
        <v>6939</v>
      </c>
      <c r="M2941" s="40" t="s">
        <v>1486</v>
      </c>
      <c r="N2941" s="47">
        <v>32</v>
      </c>
      <c r="O2941" s="47">
        <v>1997</v>
      </c>
      <c r="P2941" s="47">
        <v>6</v>
      </c>
      <c r="Q2941" s="40" t="s">
        <v>598</v>
      </c>
      <c r="R2941" s="40" t="s">
        <v>2244</v>
      </c>
      <c r="S2941" s="48" t="s">
        <v>2245</v>
      </c>
      <c r="T2941" s="48"/>
      <c r="U2941" s="31" t="str">
        <f t="shared" ca="1" si="489"/>
        <v>1373</v>
      </c>
      <c r="V2941" s="45" t="str">
        <f t="shared" si="479"/>
        <v>抄録（大会/全 第32回 1997/6、名古屋市立大学医学部）</v>
      </c>
      <c r="W2941" s="51"/>
      <c r="X2941" s="88">
        <v>2931</v>
      </c>
      <c r="Y2941" s="65"/>
      <c r="Z2941" s="46"/>
    </row>
    <row r="2942" spans="1:26" s="13" customFormat="1" ht="13.5" hidden="1" customHeight="1">
      <c r="A2942" s="18">
        <v>77</v>
      </c>
      <c r="B2942" s="15">
        <v>2000</v>
      </c>
      <c r="C2942" s="15">
        <v>6</v>
      </c>
      <c r="D2942" s="18">
        <v>4</v>
      </c>
      <c r="E2942" s="15">
        <v>1376</v>
      </c>
      <c r="F2942" s="19" t="s">
        <v>5240</v>
      </c>
      <c r="G2942" s="16" t="s">
        <v>5241</v>
      </c>
      <c r="H2942" s="17"/>
      <c r="I2942" s="115" t="str">
        <f t="shared" ca="1" si="480"/>
        <v>.</v>
      </c>
      <c r="J2942" s="16" t="s">
        <v>2856</v>
      </c>
      <c r="K2942" s="16" t="s">
        <v>1194</v>
      </c>
      <c r="L2942" s="16" t="s">
        <v>2857</v>
      </c>
      <c r="M2942" s="16" t="s">
        <v>183</v>
      </c>
      <c r="N2942" s="15">
        <v>32</v>
      </c>
      <c r="O2942" s="15">
        <v>1997</v>
      </c>
      <c r="P2942" s="15">
        <v>6</v>
      </c>
      <c r="Q2942" s="18" t="s">
        <v>5239</v>
      </c>
      <c r="R2942" s="18" t="s">
        <v>2244</v>
      </c>
      <c r="S2942" s="54" t="s">
        <v>2245</v>
      </c>
      <c r="T2942" s="54"/>
      <c r="U2942" s="69">
        <v>1373</v>
      </c>
      <c r="V2942" s="45" t="str">
        <f t="shared" si="479"/>
        <v>ヒトの歩行筋電図の制御工学的考察</v>
      </c>
      <c r="W2942" s="70"/>
      <c r="X2942" s="88">
        <v>2932</v>
      </c>
      <c r="Y2942" s="66"/>
      <c r="Z2942" s="16"/>
    </row>
    <row r="2943" spans="1:26" s="13" customFormat="1" ht="13.5" hidden="1" customHeight="1">
      <c r="A2943" s="18">
        <v>77</v>
      </c>
      <c r="B2943" s="15">
        <v>2000</v>
      </c>
      <c r="C2943" s="15">
        <v>6</v>
      </c>
      <c r="D2943" s="18">
        <v>4</v>
      </c>
      <c r="E2943" s="15">
        <v>1376</v>
      </c>
      <c r="F2943" s="19" t="s">
        <v>5242</v>
      </c>
      <c r="G2943" s="16" t="s">
        <v>5243</v>
      </c>
      <c r="H2943" s="17"/>
      <c r="I2943" s="115" t="str">
        <f t="shared" ca="1" si="480"/>
        <v>.</v>
      </c>
      <c r="J2943" s="16" t="s">
        <v>2856</v>
      </c>
      <c r="K2943" s="16" t="s">
        <v>1194</v>
      </c>
      <c r="L2943" s="16" t="s">
        <v>2857</v>
      </c>
      <c r="M2943" s="16" t="s">
        <v>183</v>
      </c>
      <c r="N2943" s="15">
        <v>32</v>
      </c>
      <c r="O2943" s="15">
        <v>1997</v>
      </c>
      <c r="P2943" s="15">
        <v>6</v>
      </c>
      <c r="Q2943" s="18" t="s">
        <v>5239</v>
      </c>
      <c r="R2943" s="18" t="s">
        <v>2244</v>
      </c>
      <c r="S2943" s="54" t="s">
        <v>2245</v>
      </c>
      <c r="T2943" s="54"/>
      <c r="U2943" s="69">
        <v>1373</v>
      </c>
      <c r="V2943" s="45" t="str">
        <f t="shared" si="479"/>
        <v>盲人マラソンにおける盲人ランナーと伴走者の相互関係</v>
      </c>
      <c r="W2943" s="70"/>
      <c r="X2943" s="88">
        <v>2933</v>
      </c>
      <c r="Y2943" s="66"/>
      <c r="Z2943" s="16"/>
    </row>
    <row r="2944" spans="1:26" s="13" customFormat="1" ht="13.5" hidden="1" customHeight="1">
      <c r="A2944" s="18">
        <v>77</v>
      </c>
      <c r="B2944" s="15">
        <v>2000</v>
      </c>
      <c r="C2944" s="15">
        <v>6</v>
      </c>
      <c r="D2944" s="18">
        <v>5</v>
      </c>
      <c r="E2944" s="15">
        <v>1377</v>
      </c>
      <c r="F2944" s="19" t="s">
        <v>5244</v>
      </c>
      <c r="G2944" s="16" t="s">
        <v>5245</v>
      </c>
      <c r="H2944" s="17"/>
      <c r="I2944" s="115" t="str">
        <f t="shared" ca="1" si="480"/>
        <v>.</v>
      </c>
      <c r="J2944" s="16" t="s">
        <v>2856</v>
      </c>
      <c r="K2944" s="16" t="s">
        <v>1194</v>
      </c>
      <c r="L2944" s="16" t="s">
        <v>2857</v>
      </c>
      <c r="M2944" s="16" t="s">
        <v>183</v>
      </c>
      <c r="N2944" s="15">
        <v>32</v>
      </c>
      <c r="O2944" s="15">
        <v>1997</v>
      </c>
      <c r="P2944" s="15">
        <v>6</v>
      </c>
      <c r="Q2944" s="18" t="s">
        <v>5239</v>
      </c>
      <c r="R2944" s="18" t="s">
        <v>2244</v>
      </c>
      <c r="S2944" s="54" t="s">
        <v>2245</v>
      </c>
      <c r="T2944" s="54"/>
      <c r="U2944" s="69">
        <v>1373</v>
      </c>
      <c r="V2944" s="45" t="str">
        <f t="shared" si="479"/>
        <v>下肢筋の筋電図からみた平面床上と盲人用点字ブロック上の歩容の比較</v>
      </c>
      <c r="W2944" s="70"/>
      <c r="X2944" s="88">
        <v>2934</v>
      </c>
      <c r="Y2944" s="66"/>
      <c r="Z2944" s="16"/>
    </row>
    <row r="2945" spans="1:26" s="13" customFormat="1" ht="13.5" hidden="1" customHeight="1">
      <c r="A2945" s="18">
        <v>77</v>
      </c>
      <c r="B2945" s="15">
        <v>2000</v>
      </c>
      <c r="C2945" s="15">
        <v>6</v>
      </c>
      <c r="D2945" s="18">
        <v>6</v>
      </c>
      <c r="E2945" s="15">
        <v>1378</v>
      </c>
      <c r="F2945" s="19" t="s">
        <v>5246</v>
      </c>
      <c r="G2945" s="16" t="s">
        <v>5247</v>
      </c>
      <c r="H2945" s="17"/>
      <c r="I2945" s="115" t="str">
        <f t="shared" ca="1" si="480"/>
        <v>.</v>
      </c>
      <c r="J2945" s="16" t="s">
        <v>2856</v>
      </c>
      <c r="K2945" s="16" t="s">
        <v>1194</v>
      </c>
      <c r="L2945" s="16" t="s">
        <v>2857</v>
      </c>
      <c r="M2945" s="16" t="s">
        <v>183</v>
      </c>
      <c r="N2945" s="15">
        <v>32</v>
      </c>
      <c r="O2945" s="15">
        <v>1997</v>
      </c>
      <c r="P2945" s="15">
        <v>6</v>
      </c>
      <c r="Q2945" s="18" t="s">
        <v>5239</v>
      </c>
      <c r="R2945" s="18" t="s">
        <v>2244</v>
      </c>
      <c r="S2945" s="54" t="s">
        <v>2245</v>
      </c>
      <c r="T2945" s="54"/>
      <c r="U2945" s="69">
        <v>1373</v>
      </c>
      <c r="V2945" s="45" t="str">
        <f t="shared" si="479"/>
        <v>玄関上がりかまち部での昇降動作と手摺の使われ方に関する研究</v>
      </c>
      <c r="W2945" s="70"/>
      <c r="X2945" s="88">
        <v>2935</v>
      </c>
      <c r="Y2945" s="66"/>
      <c r="Z2945" s="16"/>
    </row>
    <row r="2946" spans="1:26" s="13" customFormat="1" ht="13.5" hidden="1" customHeight="1">
      <c r="A2946" s="18">
        <v>77</v>
      </c>
      <c r="B2946" s="15">
        <v>2000</v>
      </c>
      <c r="C2946" s="15">
        <v>6</v>
      </c>
      <c r="D2946" s="18">
        <v>6</v>
      </c>
      <c r="E2946" s="15">
        <v>1378</v>
      </c>
      <c r="F2946" s="19" t="s">
        <v>5248</v>
      </c>
      <c r="G2946" s="16" t="s">
        <v>5249</v>
      </c>
      <c r="H2946" s="17"/>
      <c r="I2946" s="115" t="str">
        <f t="shared" ca="1" si="480"/>
        <v>.</v>
      </c>
      <c r="J2946" s="16" t="s">
        <v>2856</v>
      </c>
      <c r="K2946" s="16" t="s">
        <v>1194</v>
      </c>
      <c r="L2946" s="16" t="s">
        <v>2857</v>
      </c>
      <c r="M2946" s="16" t="s">
        <v>183</v>
      </c>
      <c r="N2946" s="15">
        <v>32</v>
      </c>
      <c r="O2946" s="15">
        <v>1997</v>
      </c>
      <c r="P2946" s="15">
        <v>6</v>
      </c>
      <c r="Q2946" s="18" t="s">
        <v>5239</v>
      </c>
      <c r="R2946" s="18" t="s">
        <v>2244</v>
      </c>
      <c r="S2946" s="54" t="s">
        <v>2245</v>
      </c>
      <c r="T2946" s="54"/>
      <c r="U2946" s="69">
        <v>1373</v>
      </c>
      <c r="V2946" s="45" t="str">
        <f t="shared" ref="V2946:V3008" si="490">$H2946&amp;$F2946</f>
        <v>上肢作業によるエネルギー消費量の推定</v>
      </c>
      <c r="W2946" s="70"/>
      <c r="X2946" s="88">
        <v>2936</v>
      </c>
      <c r="Y2946" s="66"/>
      <c r="Z2946" s="16"/>
    </row>
    <row r="2947" spans="1:26" s="13" customFormat="1" ht="13.5" hidden="1" customHeight="1">
      <c r="A2947" s="18">
        <v>77</v>
      </c>
      <c r="B2947" s="15">
        <v>2000</v>
      </c>
      <c r="C2947" s="15">
        <v>6</v>
      </c>
      <c r="D2947" s="18">
        <v>7</v>
      </c>
      <c r="E2947" s="15">
        <v>1379</v>
      </c>
      <c r="F2947" s="19" t="s">
        <v>5250</v>
      </c>
      <c r="G2947" s="16" t="s">
        <v>5251</v>
      </c>
      <c r="H2947" s="17"/>
      <c r="I2947" s="115" t="str">
        <f t="shared" ca="1" si="480"/>
        <v>.</v>
      </c>
      <c r="J2947" s="16" t="s">
        <v>2856</v>
      </c>
      <c r="K2947" s="16" t="s">
        <v>1194</v>
      </c>
      <c r="L2947" s="16" t="s">
        <v>2857</v>
      </c>
      <c r="M2947" s="16" t="s">
        <v>183</v>
      </c>
      <c r="N2947" s="15">
        <v>32</v>
      </c>
      <c r="O2947" s="15">
        <v>1997</v>
      </c>
      <c r="P2947" s="15">
        <v>6</v>
      </c>
      <c r="Q2947" s="18" t="s">
        <v>5239</v>
      </c>
      <c r="R2947" s="18" t="s">
        <v>2244</v>
      </c>
      <c r="S2947" s="54" t="s">
        <v>2245</v>
      </c>
      <c r="T2947" s="54"/>
      <c r="U2947" s="69">
        <v>1373</v>
      </c>
      <c r="V2947" s="45" t="str">
        <f t="shared" si="490"/>
        <v>圧迫痛閾値から見た肩の疲労</v>
      </c>
      <c r="W2947" s="70"/>
      <c r="X2947" s="88">
        <v>2937</v>
      </c>
      <c r="Y2947" s="66"/>
      <c r="Z2947" s="16"/>
    </row>
    <row r="2948" spans="1:26" s="13" customFormat="1" ht="13.5" hidden="1" customHeight="1">
      <c r="A2948" s="18">
        <v>77</v>
      </c>
      <c r="B2948" s="15">
        <v>2000</v>
      </c>
      <c r="C2948" s="15">
        <v>6</v>
      </c>
      <c r="D2948" s="18">
        <v>7</v>
      </c>
      <c r="E2948" s="15">
        <v>1379</v>
      </c>
      <c r="F2948" s="19" t="s">
        <v>5252</v>
      </c>
      <c r="G2948" s="16" t="s">
        <v>5253</v>
      </c>
      <c r="H2948" s="17"/>
      <c r="I2948" s="115" t="str">
        <f t="shared" ca="1" si="480"/>
        <v>.</v>
      </c>
      <c r="J2948" s="16" t="s">
        <v>2856</v>
      </c>
      <c r="K2948" s="16" t="s">
        <v>1194</v>
      </c>
      <c r="L2948" s="16" t="s">
        <v>2857</v>
      </c>
      <c r="M2948" s="16" t="s">
        <v>1302</v>
      </c>
      <c r="N2948" s="15">
        <v>32</v>
      </c>
      <c r="O2948" s="15">
        <v>1997</v>
      </c>
      <c r="P2948" s="15">
        <v>6</v>
      </c>
      <c r="Q2948" s="18" t="s">
        <v>5239</v>
      </c>
      <c r="R2948" s="18" t="s">
        <v>2244</v>
      </c>
      <c r="S2948" s="54" t="s">
        <v>2245</v>
      </c>
      <c r="T2948" s="54"/>
      <c r="U2948" s="69">
        <v>1373</v>
      </c>
      <c r="V2948" s="45" t="str">
        <f t="shared" si="490"/>
        <v>惣菜製造業における労働負担に関する一考察</v>
      </c>
      <c r="W2948" s="70"/>
      <c r="X2948" s="88">
        <v>2938</v>
      </c>
      <c r="Y2948" s="66"/>
      <c r="Z2948" s="16"/>
    </row>
    <row r="2949" spans="1:26" s="13" customFormat="1" ht="13.5" hidden="1" customHeight="1">
      <c r="A2949" s="18">
        <v>77</v>
      </c>
      <c r="B2949" s="15">
        <v>2000</v>
      </c>
      <c r="C2949" s="15">
        <v>6</v>
      </c>
      <c r="D2949" s="18">
        <v>7</v>
      </c>
      <c r="E2949" s="15">
        <v>1379</v>
      </c>
      <c r="F2949" s="19" t="s">
        <v>5254</v>
      </c>
      <c r="G2949" s="16" t="s">
        <v>5255</v>
      </c>
      <c r="H2949" s="17"/>
      <c r="I2949" s="115" t="str">
        <f t="shared" ca="1" si="480"/>
        <v>.</v>
      </c>
      <c r="J2949" s="16" t="s">
        <v>2856</v>
      </c>
      <c r="K2949" s="16" t="s">
        <v>1194</v>
      </c>
      <c r="L2949" s="16" t="s">
        <v>2857</v>
      </c>
      <c r="M2949" s="16" t="s">
        <v>183</v>
      </c>
      <c r="N2949" s="15">
        <v>32</v>
      </c>
      <c r="O2949" s="15">
        <v>1997</v>
      </c>
      <c r="P2949" s="15">
        <v>6</v>
      </c>
      <c r="Q2949" s="18" t="s">
        <v>5239</v>
      </c>
      <c r="R2949" s="18" t="s">
        <v>2244</v>
      </c>
      <c r="S2949" s="54" t="s">
        <v>2245</v>
      </c>
      <c r="T2949" s="54"/>
      <c r="U2949" s="69">
        <v>1373</v>
      </c>
      <c r="V2949" s="45" t="str">
        <f t="shared" si="490"/>
        <v>日本とスウェーデンの保育所保母の身体作業負担</v>
      </c>
      <c r="W2949" s="70"/>
      <c r="X2949" s="88">
        <v>2939</v>
      </c>
      <c r="Y2949" s="66"/>
      <c r="Z2949" s="16"/>
    </row>
    <row r="2950" spans="1:26" s="13" customFormat="1" ht="13.5" hidden="1" customHeight="1">
      <c r="A2950" s="18">
        <v>77</v>
      </c>
      <c r="B2950" s="15">
        <v>2000</v>
      </c>
      <c r="C2950" s="15">
        <v>6</v>
      </c>
      <c r="D2950" s="18">
        <v>8</v>
      </c>
      <c r="E2950" s="15">
        <v>1380</v>
      </c>
      <c r="F2950" s="19" t="s">
        <v>5256</v>
      </c>
      <c r="G2950" s="16" t="s">
        <v>5257</v>
      </c>
      <c r="H2950" s="17"/>
      <c r="I2950" s="115" t="str">
        <f t="shared" ca="1" si="480"/>
        <v>.</v>
      </c>
      <c r="J2950" s="16" t="s">
        <v>2856</v>
      </c>
      <c r="K2950" s="16" t="s">
        <v>1194</v>
      </c>
      <c r="L2950" s="16" t="s">
        <v>2857</v>
      </c>
      <c r="M2950" s="16" t="s">
        <v>183</v>
      </c>
      <c r="N2950" s="15">
        <v>32</v>
      </c>
      <c r="O2950" s="15">
        <v>1997</v>
      </c>
      <c r="P2950" s="15">
        <v>6</v>
      </c>
      <c r="Q2950" s="18" t="s">
        <v>5239</v>
      </c>
      <c r="R2950" s="18" t="s">
        <v>2244</v>
      </c>
      <c r="S2950" s="54" t="s">
        <v>2245</v>
      </c>
      <c r="T2950" s="54"/>
      <c r="U2950" s="69">
        <v>1373</v>
      </c>
      <c r="V2950" s="45" t="str">
        <f t="shared" si="490"/>
        <v>マレーシアのワイヤー製造工場における夜勤・交代勤務調査</v>
      </c>
      <c r="W2950" s="70"/>
      <c r="X2950" s="88">
        <v>2940</v>
      </c>
      <c r="Y2950" s="66"/>
      <c r="Z2950" s="16"/>
    </row>
    <row r="2951" spans="1:26" s="13" customFormat="1" ht="13.5" hidden="1" customHeight="1">
      <c r="A2951" s="18">
        <v>77</v>
      </c>
      <c r="B2951" s="15">
        <v>2000</v>
      </c>
      <c r="C2951" s="15">
        <v>6</v>
      </c>
      <c r="D2951" s="18">
        <v>8</v>
      </c>
      <c r="E2951" s="15">
        <v>1380</v>
      </c>
      <c r="F2951" s="19" t="s">
        <v>5258</v>
      </c>
      <c r="G2951" s="16" t="s">
        <v>5259</v>
      </c>
      <c r="H2951" s="17"/>
      <c r="I2951" s="115" t="str">
        <f t="shared" ca="1" si="480"/>
        <v>.</v>
      </c>
      <c r="J2951" s="16" t="s">
        <v>2856</v>
      </c>
      <c r="K2951" s="16" t="s">
        <v>1194</v>
      </c>
      <c r="L2951" s="16" t="s">
        <v>2857</v>
      </c>
      <c r="M2951" s="16" t="s">
        <v>1302</v>
      </c>
      <c r="N2951" s="15">
        <v>32</v>
      </c>
      <c r="O2951" s="15">
        <v>1997</v>
      </c>
      <c r="P2951" s="15">
        <v>6</v>
      </c>
      <c r="Q2951" s="18" t="s">
        <v>5239</v>
      </c>
      <c r="R2951" s="18" t="s">
        <v>2244</v>
      </c>
      <c r="S2951" s="54" t="s">
        <v>2245</v>
      </c>
      <c r="T2951" s="54"/>
      <c r="U2951" s="69">
        <v>1373</v>
      </c>
      <c r="V2951" s="45" t="str">
        <f t="shared" si="490"/>
        <v>官民協力による交通安全</v>
      </c>
      <c r="W2951" s="70"/>
      <c r="X2951" s="88">
        <v>2941</v>
      </c>
      <c r="Y2951" s="66"/>
      <c r="Z2951" s="16"/>
    </row>
    <row r="2952" spans="1:26" s="13" customFormat="1" ht="13.5" hidden="1" customHeight="1">
      <c r="A2952" s="18">
        <v>77</v>
      </c>
      <c r="B2952" s="15">
        <v>2000</v>
      </c>
      <c r="C2952" s="15">
        <v>6</v>
      </c>
      <c r="D2952" s="18">
        <v>8</v>
      </c>
      <c r="E2952" s="15">
        <v>1380</v>
      </c>
      <c r="F2952" s="19" t="s">
        <v>5260</v>
      </c>
      <c r="G2952" s="16" t="s">
        <v>5261</v>
      </c>
      <c r="H2952" s="17"/>
      <c r="I2952" s="115" t="str">
        <f t="shared" ca="1" si="480"/>
        <v>.</v>
      </c>
      <c r="J2952" s="16" t="s">
        <v>2856</v>
      </c>
      <c r="K2952" s="16" t="s">
        <v>1194</v>
      </c>
      <c r="L2952" s="16" t="s">
        <v>2857</v>
      </c>
      <c r="M2952" s="16" t="s">
        <v>183</v>
      </c>
      <c r="N2952" s="15">
        <v>32</v>
      </c>
      <c r="O2952" s="15">
        <v>1997</v>
      </c>
      <c r="P2952" s="15">
        <v>6</v>
      </c>
      <c r="Q2952" s="18" t="s">
        <v>5239</v>
      </c>
      <c r="R2952" s="18" t="s">
        <v>2244</v>
      </c>
      <c r="S2952" s="54" t="s">
        <v>2245</v>
      </c>
      <c r="T2952" s="54"/>
      <c r="U2952" s="69">
        <v>1373</v>
      </c>
      <c r="V2952" s="45" t="str">
        <f t="shared" si="490"/>
        <v>「背板」（背負い梯子）はどのようにからだにフィットしているか</v>
      </c>
      <c r="W2952" s="70"/>
      <c r="X2952" s="88">
        <v>2942</v>
      </c>
      <c r="Y2952" s="66"/>
      <c r="Z2952" s="16"/>
    </row>
    <row r="2953" spans="1:26" s="13" customFormat="1" ht="13.5" hidden="1" customHeight="1">
      <c r="A2953" s="18">
        <v>77</v>
      </c>
      <c r="B2953" s="15">
        <v>2000</v>
      </c>
      <c r="C2953" s="15">
        <v>6</v>
      </c>
      <c r="D2953" s="18">
        <v>9</v>
      </c>
      <c r="E2953" s="15">
        <v>1381</v>
      </c>
      <c r="F2953" s="19" t="s">
        <v>5262</v>
      </c>
      <c r="G2953" s="16" t="s">
        <v>5263</v>
      </c>
      <c r="H2953" s="17"/>
      <c r="I2953" s="115" t="str">
        <f t="shared" ca="1" si="480"/>
        <v>.</v>
      </c>
      <c r="J2953" s="16" t="s">
        <v>2856</v>
      </c>
      <c r="K2953" s="16" t="s">
        <v>1194</v>
      </c>
      <c r="L2953" s="16" t="s">
        <v>2857</v>
      </c>
      <c r="M2953" s="16" t="s">
        <v>183</v>
      </c>
      <c r="N2953" s="15">
        <v>32</v>
      </c>
      <c r="O2953" s="15">
        <v>1997</v>
      </c>
      <c r="P2953" s="15">
        <v>6</v>
      </c>
      <c r="Q2953" s="18" t="s">
        <v>5239</v>
      </c>
      <c r="R2953" s="18" t="s">
        <v>2244</v>
      </c>
      <c r="S2953" s="54" t="s">
        <v>2245</v>
      </c>
      <c r="T2953" s="54"/>
      <c r="U2953" s="69">
        <v>1373</v>
      </c>
      <c r="V2953" s="45" t="str">
        <f t="shared" si="490"/>
        <v>両耳分離聴認知と利き手と大脳半球機能差</v>
      </c>
      <c r="W2953" s="70"/>
      <c r="X2953" s="88">
        <v>2943</v>
      </c>
      <c r="Y2953" s="66"/>
      <c r="Z2953" s="16"/>
    </row>
    <row r="2954" spans="1:26" s="13" customFormat="1" ht="13.5" hidden="1" customHeight="1">
      <c r="A2954" s="18">
        <v>77</v>
      </c>
      <c r="B2954" s="15">
        <v>2000</v>
      </c>
      <c r="C2954" s="15">
        <v>6</v>
      </c>
      <c r="D2954" s="18">
        <v>9</v>
      </c>
      <c r="E2954" s="15">
        <v>1381</v>
      </c>
      <c r="F2954" s="19" t="s">
        <v>5264</v>
      </c>
      <c r="G2954" s="16" t="s">
        <v>5265</v>
      </c>
      <c r="H2954" s="17"/>
      <c r="I2954" s="115" t="str">
        <f t="shared" ca="1" si="480"/>
        <v>.</v>
      </c>
      <c r="J2954" s="16" t="s">
        <v>2856</v>
      </c>
      <c r="K2954" s="16" t="s">
        <v>1194</v>
      </c>
      <c r="L2954" s="16" t="s">
        <v>2857</v>
      </c>
      <c r="M2954" s="16" t="s">
        <v>183</v>
      </c>
      <c r="N2954" s="15">
        <v>32</v>
      </c>
      <c r="O2954" s="15">
        <v>1997</v>
      </c>
      <c r="P2954" s="15">
        <v>6</v>
      </c>
      <c r="Q2954" s="18" t="s">
        <v>5239</v>
      </c>
      <c r="R2954" s="18" t="s">
        <v>2244</v>
      </c>
      <c r="S2954" s="54" t="s">
        <v>2245</v>
      </c>
      <c r="T2954" s="54"/>
      <c r="U2954" s="69">
        <v>1373</v>
      </c>
      <c r="V2954" s="45" t="str">
        <f t="shared" si="490"/>
        <v>食べものが美味しくみえる照明について</v>
      </c>
      <c r="W2954" s="70"/>
      <c r="X2954" s="88">
        <v>2944</v>
      </c>
      <c r="Y2954" s="66"/>
      <c r="Z2954" s="16"/>
    </row>
    <row r="2955" spans="1:26" s="13" customFormat="1" ht="13.5" hidden="1" customHeight="1">
      <c r="A2955" s="18">
        <v>77</v>
      </c>
      <c r="B2955" s="15">
        <v>2000</v>
      </c>
      <c r="C2955" s="15">
        <v>6</v>
      </c>
      <c r="D2955" s="18">
        <v>10</v>
      </c>
      <c r="E2955" s="15">
        <v>1382</v>
      </c>
      <c r="F2955" s="19" t="s">
        <v>5266</v>
      </c>
      <c r="G2955" s="16" t="s">
        <v>4995</v>
      </c>
      <c r="H2955" s="17"/>
      <c r="I2955" s="115" t="str">
        <f t="shared" ca="1" si="480"/>
        <v>.</v>
      </c>
      <c r="J2955" s="16" t="s">
        <v>2856</v>
      </c>
      <c r="K2955" s="16" t="s">
        <v>1194</v>
      </c>
      <c r="L2955" s="16" t="s">
        <v>2857</v>
      </c>
      <c r="M2955" s="16" t="s">
        <v>1302</v>
      </c>
      <c r="N2955" s="15">
        <v>32</v>
      </c>
      <c r="O2955" s="15">
        <v>1997</v>
      </c>
      <c r="P2955" s="15">
        <v>6</v>
      </c>
      <c r="Q2955" s="18" t="s">
        <v>5239</v>
      </c>
      <c r="R2955" s="18" t="s">
        <v>2244</v>
      </c>
      <c r="S2955" s="54" t="s">
        <v>2245</v>
      </c>
      <c r="T2955" s="54"/>
      <c r="U2955" s="69">
        <v>1373</v>
      </c>
      <c r="V2955" s="45" t="str">
        <f t="shared" si="490"/>
        <v>被服製作技能に関する研究(2)製作経験と技能の自己評価，知識について</v>
      </c>
      <c r="W2955" s="70"/>
      <c r="X2955" s="88">
        <v>2945</v>
      </c>
      <c r="Y2955" s="66"/>
      <c r="Z2955" s="16"/>
    </row>
    <row r="2956" spans="1:26" s="13" customFormat="1" ht="13.5" hidden="1" customHeight="1">
      <c r="A2956" s="18">
        <v>77</v>
      </c>
      <c r="B2956" s="15">
        <v>2000</v>
      </c>
      <c r="C2956" s="15">
        <v>6</v>
      </c>
      <c r="D2956" s="18">
        <v>10</v>
      </c>
      <c r="E2956" s="15">
        <v>1382</v>
      </c>
      <c r="F2956" s="19" t="s">
        <v>5267</v>
      </c>
      <c r="G2956" s="16" t="s">
        <v>4808</v>
      </c>
      <c r="H2956" s="17"/>
      <c r="I2956" s="115" t="str">
        <f t="shared" ref="I2956:I3019" ca="1" si="491">IF(OR($S$1,IF($N$2,OFFSET($O$2,0,ISERROR(FIND($F$2,OFFSET($G2956,0,$T$2)))+$S$2),0)+IF($N$3,OFFSET($O$3,0,ISERROR(FIND($F$3,OFFSET($G2956,0,$T$3)))+$S$3),0)+IF($N$4,OFFSET($O$4,0,ISERROR(FIND($F$4,OFFSET($G2956,0,$T$4)))+$S$4),0)+IF($N$5,OFFSET($O$5,0,ISERROR(FIND($F$5,OFFSET($G2956,0,$T$5)))+$S$5),0)+IF($N$6,OFFSET($O$6,0,ISERROR(FIND($F$6,OFFSET($G2956,0,$T$6)))+$S$6),0)+IF($N$7,OFFSET($O$7,0,ISERROR(FIND($F$7,OFFSET($G2956,0,$T$7)))+$S$7),0)+IF($N$8,OFFSET($O$8,0,ISERROR(FIND($F$8,OFFSET($G2956,0,$T$8)))+$S$8),0)&gt;$Y$1),$W$28,$W$29)</f>
        <v>.</v>
      </c>
      <c r="J2956" s="16" t="s">
        <v>2856</v>
      </c>
      <c r="K2956" s="16" t="s">
        <v>1194</v>
      </c>
      <c r="L2956" s="16" t="s">
        <v>2857</v>
      </c>
      <c r="M2956" s="16" t="s">
        <v>183</v>
      </c>
      <c r="N2956" s="15">
        <v>32</v>
      </c>
      <c r="O2956" s="15">
        <v>1997</v>
      </c>
      <c r="P2956" s="15">
        <v>6</v>
      </c>
      <c r="Q2956" s="18" t="s">
        <v>5239</v>
      </c>
      <c r="R2956" s="18" t="s">
        <v>2244</v>
      </c>
      <c r="S2956" s="54" t="s">
        <v>2245</v>
      </c>
      <c r="T2956" s="54"/>
      <c r="U2956" s="69">
        <v>1373</v>
      </c>
      <c r="V2956" s="45" t="str">
        <f t="shared" si="490"/>
        <v>パン配送作業における作業負担</v>
      </c>
      <c r="W2956" s="70"/>
      <c r="X2956" s="88">
        <v>2946</v>
      </c>
      <c r="Y2956" s="66"/>
      <c r="Z2956" s="16"/>
    </row>
    <row r="2957" spans="1:26" s="13" customFormat="1" ht="13.5" hidden="1" customHeight="1">
      <c r="A2957" s="18">
        <v>77</v>
      </c>
      <c r="B2957" s="15">
        <v>2000</v>
      </c>
      <c r="C2957" s="15">
        <v>6</v>
      </c>
      <c r="D2957" s="18">
        <v>10</v>
      </c>
      <c r="E2957" s="15">
        <v>1382</v>
      </c>
      <c r="F2957" s="19" t="s">
        <v>5268</v>
      </c>
      <c r="G2957" s="16" t="s">
        <v>5269</v>
      </c>
      <c r="H2957" s="17"/>
      <c r="I2957" s="115" t="str">
        <f t="shared" ca="1" si="491"/>
        <v>.</v>
      </c>
      <c r="J2957" s="16" t="s">
        <v>2856</v>
      </c>
      <c r="K2957" s="16" t="s">
        <v>1194</v>
      </c>
      <c r="L2957" s="16" t="s">
        <v>2857</v>
      </c>
      <c r="M2957" s="16" t="s">
        <v>183</v>
      </c>
      <c r="N2957" s="15">
        <v>32</v>
      </c>
      <c r="O2957" s="15">
        <v>1997</v>
      </c>
      <c r="P2957" s="15">
        <v>6</v>
      </c>
      <c r="Q2957" s="18" t="s">
        <v>5239</v>
      </c>
      <c r="R2957" s="18" t="s">
        <v>2244</v>
      </c>
      <c r="S2957" s="54" t="s">
        <v>2245</v>
      </c>
      <c r="T2957" s="54"/>
      <c r="U2957" s="69">
        <v>1373</v>
      </c>
      <c r="V2957" s="45" t="str">
        <f t="shared" si="490"/>
        <v>乗務・生活時間調査からみた国際線航空機乗務員のフライトと睡眠</v>
      </c>
      <c r="W2957" s="70"/>
      <c r="X2957" s="88">
        <v>2947</v>
      </c>
      <c r="Y2957" s="66"/>
      <c r="Z2957" s="16"/>
    </row>
    <row r="2958" spans="1:26" s="13" customFormat="1" ht="13.5" hidden="1" customHeight="1">
      <c r="A2958" s="18">
        <v>77</v>
      </c>
      <c r="B2958" s="15">
        <v>2000</v>
      </c>
      <c r="C2958" s="15">
        <v>6</v>
      </c>
      <c r="D2958" s="18">
        <v>11</v>
      </c>
      <c r="E2958" s="15">
        <v>1383</v>
      </c>
      <c r="F2958" s="19" t="s">
        <v>5270</v>
      </c>
      <c r="G2958" s="16" t="s">
        <v>5271</v>
      </c>
      <c r="H2958" s="17"/>
      <c r="I2958" s="115" t="str">
        <f t="shared" ca="1" si="491"/>
        <v>.</v>
      </c>
      <c r="J2958" s="16" t="s">
        <v>2856</v>
      </c>
      <c r="K2958" s="16" t="s">
        <v>1194</v>
      </c>
      <c r="L2958" s="16" t="s">
        <v>2857</v>
      </c>
      <c r="M2958" s="16" t="s">
        <v>183</v>
      </c>
      <c r="N2958" s="15">
        <v>32</v>
      </c>
      <c r="O2958" s="15">
        <v>1997</v>
      </c>
      <c r="P2958" s="15">
        <v>6</v>
      </c>
      <c r="Q2958" s="18" t="s">
        <v>5239</v>
      </c>
      <c r="R2958" s="18" t="s">
        <v>2244</v>
      </c>
      <c r="S2958" s="54" t="s">
        <v>2245</v>
      </c>
      <c r="T2958" s="54"/>
      <c r="U2958" s="69">
        <v>1373</v>
      </c>
      <c r="V2958" s="45" t="str">
        <f t="shared" si="490"/>
        <v>オペレータのやる気を高めるクレーンコンセプトの検討</v>
      </c>
      <c r="W2958" s="70"/>
      <c r="X2958" s="88">
        <v>2948</v>
      </c>
      <c r="Y2958" s="66"/>
      <c r="Z2958" s="16"/>
    </row>
    <row r="2959" spans="1:26" s="13" customFormat="1" ht="13.5" hidden="1" customHeight="1">
      <c r="A2959" s="18">
        <v>77</v>
      </c>
      <c r="B2959" s="15">
        <v>2000</v>
      </c>
      <c r="C2959" s="15">
        <v>6</v>
      </c>
      <c r="D2959" s="18">
        <v>11</v>
      </c>
      <c r="E2959" s="15">
        <v>1383</v>
      </c>
      <c r="F2959" s="19" t="s">
        <v>5272</v>
      </c>
      <c r="G2959" s="16" t="s">
        <v>2506</v>
      </c>
      <c r="H2959" s="17"/>
      <c r="I2959" s="115" t="str">
        <f t="shared" ca="1" si="491"/>
        <v>.</v>
      </c>
      <c r="J2959" s="16" t="s">
        <v>2856</v>
      </c>
      <c r="K2959" s="16" t="s">
        <v>1194</v>
      </c>
      <c r="L2959" s="16" t="s">
        <v>2857</v>
      </c>
      <c r="M2959" s="16" t="s">
        <v>183</v>
      </c>
      <c r="N2959" s="15">
        <v>32</v>
      </c>
      <c r="O2959" s="15">
        <v>1997</v>
      </c>
      <c r="P2959" s="15">
        <v>6</v>
      </c>
      <c r="Q2959" s="18" t="s">
        <v>5239</v>
      </c>
      <c r="R2959" s="18" t="s">
        <v>2244</v>
      </c>
      <c r="S2959" s="54" t="s">
        <v>2245</v>
      </c>
      <c r="T2959" s="54"/>
      <c r="U2959" s="69">
        <v>1373</v>
      </c>
      <c r="V2959" s="45" t="str">
        <f t="shared" si="490"/>
        <v>第3次産業労働者に求められる職業能力</v>
      </c>
      <c r="W2959" s="70"/>
      <c r="X2959" s="88">
        <v>2949</v>
      </c>
      <c r="Y2959" s="66"/>
      <c r="Z2959" s="16"/>
    </row>
    <row r="2960" spans="1:26" s="13" customFormat="1" ht="13.5" hidden="1" customHeight="1">
      <c r="A2960" s="18">
        <v>77</v>
      </c>
      <c r="B2960" s="15">
        <v>2000</v>
      </c>
      <c r="C2960" s="15">
        <v>6</v>
      </c>
      <c r="D2960" s="18">
        <v>12</v>
      </c>
      <c r="E2960" s="15">
        <v>1384</v>
      </c>
      <c r="F2960" s="19" t="s">
        <v>5273</v>
      </c>
      <c r="G2960" s="16" t="s">
        <v>5274</v>
      </c>
      <c r="H2960" s="17"/>
      <c r="I2960" s="115" t="str">
        <f t="shared" ca="1" si="491"/>
        <v>.</v>
      </c>
      <c r="J2960" s="16" t="s">
        <v>2856</v>
      </c>
      <c r="K2960" s="16" t="s">
        <v>1194</v>
      </c>
      <c r="L2960" s="16" t="s">
        <v>2857</v>
      </c>
      <c r="M2960" s="16" t="s">
        <v>183</v>
      </c>
      <c r="N2960" s="15">
        <v>32</v>
      </c>
      <c r="O2960" s="15">
        <v>1997</v>
      </c>
      <c r="P2960" s="15">
        <v>6</v>
      </c>
      <c r="Q2960" s="18" t="s">
        <v>5239</v>
      </c>
      <c r="R2960" s="18" t="s">
        <v>2244</v>
      </c>
      <c r="S2960" s="54" t="s">
        <v>2245</v>
      </c>
      <c r="T2960" s="54"/>
      <c r="U2960" s="69">
        <v>1373</v>
      </c>
      <c r="V2960" s="45" t="str">
        <f t="shared" si="490"/>
        <v>筋骨格系の相違にともなう系先端の制御機能 その1 ヒトを含めた動物の筋配列の相違</v>
      </c>
      <c r="W2960" s="70"/>
      <c r="X2960" s="88">
        <v>2950</v>
      </c>
      <c r="Y2960" s="66"/>
      <c r="Z2960" s="16"/>
    </row>
    <row r="2961" spans="1:26" s="13" customFormat="1" ht="13.5" hidden="1" customHeight="1">
      <c r="A2961" s="18">
        <v>77</v>
      </c>
      <c r="B2961" s="15">
        <v>2000</v>
      </c>
      <c r="C2961" s="15">
        <v>6</v>
      </c>
      <c r="D2961" s="18">
        <v>12</v>
      </c>
      <c r="E2961" s="15">
        <v>1384</v>
      </c>
      <c r="F2961" s="19" t="s">
        <v>5275</v>
      </c>
      <c r="G2961" s="16" t="s">
        <v>5276</v>
      </c>
      <c r="H2961" s="17"/>
      <c r="I2961" s="115" t="str">
        <f t="shared" ca="1" si="491"/>
        <v>.</v>
      </c>
      <c r="J2961" s="16" t="s">
        <v>2856</v>
      </c>
      <c r="K2961" s="16" t="s">
        <v>1194</v>
      </c>
      <c r="L2961" s="16" t="s">
        <v>2857</v>
      </c>
      <c r="M2961" s="16" t="s">
        <v>183</v>
      </c>
      <c r="N2961" s="15">
        <v>32</v>
      </c>
      <c r="O2961" s="15">
        <v>1997</v>
      </c>
      <c r="P2961" s="15">
        <v>6</v>
      </c>
      <c r="Q2961" s="18" t="s">
        <v>5239</v>
      </c>
      <c r="R2961" s="18" t="s">
        <v>2244</v>
      </c>
      <c r="S2961" s="54" t="s">
        <v>2245</v>
      </c>
      <c r="T2961" s="54"/>
      <c r="U2961" s="69">
        <v>1373</v>
      </c>
      <c r="V2961" s="45" t="str">
        <f t="shared" si="490"/>
        <v>筋骨格系の相違にともなう系先端の制御機能 その2 二関節リンクモデルによる解析</v>
      </c>
      <c r="W2961" s="70"/>
      <c r="X2961" s="88">
        <v>2951</v>
      </c>
      <c r="Y2961" s="66"/>
      <c r="Z2961" s="16"/>
    </row>
    <row r="2962" spans="1:26" s="13" customFormat="1" ht="13.5" hidden="1" customHeight="1">
      <c r="A2962" s="18">
        <v>77</v>
      </c>
      <c r="B2962" s="15">
        <v>2000</v>
      </c>
      <c r="C2962" s="15">
        <v>6</v>
      </c>
      <c r="D2962" s="18">
        <v>13</v>
      </c>
      <c r="E2962" s="15">
        <v>1385</v>
      </c>
      <c r="F2962" s="19" t="s">
        <v>5277</v>
      </c>
      <c r="G2962" s="16" t="s">
        <v>5278</v>
      </c>
      <c r="H2962" s="17"/>
      <c r="I2962" s="115" t="str">
        <f t="shared" ca="1" si="491"/>
        <v>.</v>
      </c>
      <c r="J2962" s="16" t="s">
        <v>2856</v>
      </c>
      <c r="K2962" s="16" t="s">
        <v>1194</v>
      </c>
      <c r="L2962" s="16" t="s">
        <v>2857</v>
      </c>
      <c r="M2962" s="16" t="s">
        <v>183</v>
      </c>
      <c r="N2962" s="15">
        <v>32</v>
      </c>
      <c r="O2962" s="15">
        <v>1997</v>
      </c>
      <c r="P2962" s="15">
        <v>6</v>
      </c>
      <c r="Q2962" s="18" t="s">
        <v>5239</v>
      </c>
      <c r="R2962" s="18" t="s">
        <v>2244</v>
      </c>
      <c r="S2962" s="54" t="s">
        <v>2245</v>
      </c>
      <c r="T2962" s="54"/>
      <c r="U2962" s="69">
        <v>1373</v>
      </c>
      <c r="V2962" s="45" t="str">
        <f t="shared" si="490"/>
        <v>遊びごころで跳び箱運動</v>
      </c>
      <c r="W2962" s="70"/>
      <c r="X2962" s="88">
        <v>2952</v>
      </c>
      <c r="Y2962" s="66"/>
      <c r="Z2962" s="16"/>
    </row>
    <row r="2963" spans="1:26" s="13" customFormat="1" ht="13.5" hidden="1" customHeight="1">
      <c r="A2963" s="18">
        <v>77</v>
      </c>
      <c r="B2963" s="15">
        <v>2000</v>
      </c>
      <c r="C2963" s="15">
        <v>6</v>
      </c>
      <c r="D2963" s="18">
        <v>14</v>
      </c>
      <c r="E2963" s="15">
        <v>1386</v>
      </c>
      <c r="F2963" s="19" t="s">
        <v>5279</v>
      </c>
      <c r="G2963" s="16" t="s">
        <v>1282</v>
      </c>
      <c r="H2963" s="17"/>
      <c r="I2963" s="115" t="str">
        <f t="shared" ca="1" si="491"/>
        <v>.</v>
      </c>
      <c r="J2963" s="16" t="s">
        <v>2856</v>
      </c>
      <c r="K2963" s="16" t="s">
        <v>1194</v>
      </c>
      <c r="L2963" s="16" t="s">
        <v>2857</v>
      </c>
      <c r="M2963" s="16" t="s">
        <v>183</v>
      </c>
      <c r="N2963" s="15">
        <v>32</v>
      </c>
      <c r="O2963" s="15">
        <v>1997</v>
      </c>
      <c r="P2963" s="15">
        <v>6</v>
      </c>
      <c r="Q2963" s="18" t="s">
        <v>5239</v>
      </c>
      <c r="R2963" s="18" t="s">
        <v>2244</v>
      </c>
      <c r="S2963" s="54" t="s">
        <v>2245</v>
      </c>
      <c r="T2963" s="54"/>
      <c r="U2963" s="69">
        <v>1373</v>
      </c>
      <c r="V2963" s="45" t="str">
        <f t="shared" si="490"/>
        <v>緑地公園に見る休息姿勢－座位姿勢と臥位姿勢について－</v>
      </c>
      <c r="W2963" s="70"/>
      <c r="X2963" s="88">
        <v>2953</v>
      </c>
      <c r="Y2963" s="66"/>
      <c r="Z2963" s="16"/>
    </row>
    <row r="2964" spans="1:26" s="13" customFormat="1" ht="13.5" hidden="1" customHeight="1">
      <c r="A2964" s="18">
        <v>77</v>
      </c>
      <c r="B2964" s="15">
        <v>2000</v>
      </c>
      <c r="C2964" s="15">
        <v>6</v>
      </c>
      <c r="D2964" s="18">
        <v>14</v>
      </c>
      <c r="E2964" s="15">
        <v>1386</v>
      </c>
      <c r="F2964" s="19" t="s">
        <v>5280</v>
      </c>
      <c r="G2964" s="16" t="s">
        <v>5281</v>
      </c>
      <c r="H2964" s="17"/>
      <c r="I2964" s="115" t="str">
        <f t="shared" ca="1" si="491"/>
        <v>.</v>
      </c>
      <c r="J2964" s="16" t="s">
        <v>2856</v>
      </c>
      <c r="K2964" s="16" t="s">
        <v>1194</v>
      </c>
      <c r="L2964" s="16" t="s">
        <v>2857</v>
      </c>
      <c r="M2964" s="16" t="s">
        <v>183</v>
      </c>
      <c r="N2964" s="15">
        <v>32</v>
      </c>
      <c r="O2964" s="15">
        <v>1997</v>
      </c>
      <c r="P2964" s="15">
        <v>6</v>
      </c>
      <c r="Q2964" s="18" t="s">
        <v>5239</v>
      </c>
      <c r="R2964" s="18" t="s">
        <v>2244</v>
      </c>
      <c r="S2964" s="54" t="s">
        <v>2245</v>
      </c>
      <c r="T2964" s="54"/>
      <c r="U2964" s="69">
        <v>1373</v>
      </c>
      <c r="V2964" s="45" t="str">
        <f t="shared" si="490"/>
        <v>南極越冬隊小集団研究の働態学的意味</v>
      </c>
      <c r="W2964" s="70"/>
      <c r="X2964" s="88">
        <v>2954</v>
      </c>
      <c r="Y2964" s="66"/>
      <c r="Z2964" s="16"/>
    </row>
    <row r="2965" spans="1:26" s="13" customFormat="1" ht="13.5" hidden="1" customHeight="1">
      <c r="A2965" s="18">
        <v>77</v>
      </c>
      <c r="B2965" s="15">
        <v>2000</v>
      </c>
      <c r="C2965" s="15">
        <v>6</v>
      </c>
      <c r="D2965" s="18">
        <v>15</v>
      </c>
      <c r="E2965" s="15">
        <v>1387</v>
      </c>
      <c r="F2965" s="19" t="s">
        <v>5282</v>
      </c>
      <c r="G2965" s="16" t="s">
        <v>5283</v>
      </c>
      <c r="H2965" s="17"/>
      <c r="I2965" s="115" t="str">
        <f t="shared" ca="1" si="491"/>
        <v>.</v>
      </c>
      <c r="J2965" s="16" t="s">
        <v>2856</v>
      </c>
      <c r="K2965" s="16" t="s">
        <v>1194</v>
      </c>
      <c r="L2965" s="16" t="s">
        <v>2857</v>
      </c>
      <c r="M2965" s="16" t="s">
        <v>1302</v>
      </c>
      <c r="N2965" s="15">
        <v>32</v>
      </c>
      <c r="O2965" s="15">
        <v>1997</v>
      </c>
      <c r="P2965" s="15">
        <v>6</v>
      </c>
      <c r="Q2965" s="18" t="s">
        <v>5239</v>
      </c>
      <c r="R2965" s="18" t="s">
        <v>2244</v>
      </c>
      <c r="S2965" s="54" t="s">
        <v>2245</v>
      </c>
      <c r="T2965" s="54"/>
      <c r="U2965" s="69">
        <v>1373</v>
      </c>
      <c r="V2965" s="45" t="str">
        <f t="shared" si="490"/>
        <v>携帯電話の使用マナーに関する意識調査からみた使用実態</v>
      </c>
      <c r="W2965" s="70"/>
      <c r="X2965" s="88">
        <v>2955</v>
      </c>
      <c r="Y2965" s="66"/>
      <c r="Z2965" s="16"/>
    </row>
    <row r="2966" spans="1:26" s="13" customFormat="1" ht="13.5" hidden="1" customHeight="1">
      <c r="A2966" s="18">
        <v>77</v>
      </c>
      <c r="B2966" s="15">
        <v>2000</v>
      </c>
      <c r="C2966" s="15">
        <v>6</v>
      </c>
      <c r="D2966" s="18">
        <v>15</v>
      </c>
      <c r="E2966" s="15">
        <v>1387</v>
      </c>
      <c r="F2966" s="19" t="s">
        <v>5284</v>
      </c>
      <c r="G2966" s="16" t="s">
        <v>5285</v>
      </c>
      <c r="H2966" s="17"/>
      <c r="I2966" s="115" t="str">
        <f t="shared" ca="1" si="491"/>
        <v>.</v>
      </c>
      <c r="J2966" s="16" t="s">
        <v>2856</v>
      </c>
      <c r="K2966" s="16" t="s">
        <v>1194</v>
      </c>
      <c r="L2966" s="16" t="s">
        <v>2857</v>
      </c>
      <c r="M2966" s="16" t="s">
        <v>183</v>
      </c>
      <c r="N2966" s="15">
        <v>32</v>
      </c>
      <c r="O2966" s="15">
        <v>1997</v>
      </c>
      <c r="P2966" s="15">
        <v>6</v>
      </c>
      <c r="Q2966" s="18" t="s">
        <v>5239</v>
      </c>
      <c r="R2966" s="18" t="s">
        <v>2244</v>
      </c>
      <c r="S2966" s="54" t="s">
        <v>2245</v>
      </c>
      <c r="T2966" s="54"/>
      <c r="U2966" s="69">
        <v>1373</v>
      </c>
      <c r="V2966" s="45" t="str">
        <f t="shared" si="490"/>
        <v>自動機器使用時の行動特性－駅構内における自動券売機と高齢者－</v>
      </c>
      <c r="W2966" s="70"/>
      <c r="X2966" s="88">
        <v>2956</v>
      </c>
      <c r="Y2966" s="66"/>
      <c r="Z2966" s="16"/>
    </row>
    <row r="2967" spans="1:26" s="13" customFormat="1" ht="13.5" hidden="1" customHeight="1">
      <c r="A2967" s="18">
        <v>77</v>
      </c>
      <c r="B2967" s="15">
        <v>2000</v>
      </c>
      <c r="C2967" s="15">
        <v>6</v>
      </c>
      <c r="D2967" s="18">
        <v>16</v>
      </c>
      <c r="E2967" s="15">
        <v>1388</v>
      </c>
      <c r="F2967" s="19" t="s">
        <v>5286</v>
      </c>
      <c r="G2967" s="16" t="s">
        <v>5287</v>
      </c>
      <c r="H2967" s="17" t="s">
        <v>7083</v>
      </c>
      <c r="I2967" s="115" t="str">
        <f t="shared" ca="1" si="491"/>
        <v>.</v>
      </c>
      <c r="J2967" s="16" t="s">
        <v>1487</v>
      </c>
      <c r="K2967" s="16" t="s">
        <v>1194</v>
      </c>
      <c r="L2967" s="16" t="s">
        <v>7079</v>
      </c>
      <c r="M2967" s="16" t="s">
        <v>1302</v>
      </c>
      <c r="N2967" s="15">
        <v>32</v>
      </c>
      <c r="O2967" s="15">
        <v>1997</v>
      </c>
      <c r="P2967" s="15">
        <v>6</v>
      </c>
      <c r="Q2967" s="18" t="s">
        <v>5239</v>
      </c>
      <c r="R2967" s="18" t="s">
        <v>2244</v>
      </c>
      <c r="S2967" s="54" t="s">
        <v>2245</v>
      </c>
      <c r="T2967" s="54"/>
      <c r="U2967" s="69">
        <v>1373</v>
      </c>
      <c r="V2967" s="45" t="str">
        <f t="shared" si="490"/>
        <v>特別講演Practical application of ergonomics in the Indian context</v>
      </c>
      <c r="W2967" s="70"/>
      <c r="X2967" s="88">
        <v>2957</v>
      </c>
      <c r="Y2967" s="66"/>
      <c r="Z2967" s="16"/>
    </row>
    <row r="2968" spans="1:26" s="13" customFormat="1" ht="13.5" hidden="1" customHeight="1">
      <c r="A2968" s="18">
        <v>77</v>
      </c>
      <c r="B2968" s="15">
        <v>2000</v>
      </c>
      <c r="C2968" s="15">
        <v>6</v>
      </c>
      <c r="D2968" s="18">
        <v>16</v>
      </c>
      <c r="E2968" s="15">
        <v>1388</v>
      </c>
      <c r="F2968" s="19" t="s">
        <v>5288</v>
      </c>
      <c r="G2968" s="16" t="s">
        <v>5289</v>
      </c>
      <c r="H2968" s="17" t="s">
        <v>7083</v>
      </c>
      <c r="I2968" s="115" t="str">
        <f t="shared" ca="1" si="491"/>
        <v>.</v>
      </c>
      <c r="J2968" s="16" t="s">
        <v>1487</v>
      </c>
      <c r="K2968" s="16" t="s">
        <v>1194</v>
      </c>
      <c r="L2968" s="16" t="s">
        <v>7079</v>
      </c>
      <c r="M2968" s="16" t="s">
        <v>1302</v>
      </c>
      <c r="N2968" s="15">
        <v>32</v>
      </c>
      <c r="O2968" s="15">
        <v>1997</v>
      </c>
      <c r="P2968" s="15">
        <v>6</v>
      </c>
      <c r="Q2968" s="18" t="s">
        <v>5239</v>
      </c>
      <c r="R2968" s="18" t="s">
        <v>2244</v>
      </c>
      <c r="S2968" s="54" t="s">
        <v>2245</v>
      </c>
      <c r="T2968" s="54"/>
      <c r="U2968" s="69">
        <v>1373</v>
      </c>
      <c r="V2968" s="45" t="str">
        <f t="shared" si="490"/>
        <v>特別講演子どもと高齢者の交通事故防止対策について</v>
      </c>
      <c r="W2968" s="70"/>
      <c r="X2968" s="88">
        <v>2958</v>
      </c>
      <c r="Y2968" s="66"/>
      <c r="Z2968" s="16"/>
    </row>
    <row r="2969" spans="1:26" ht="13.5" hidden="1" customHeight="1">
      <c r="A2969" s="29">
        <f t="shared" ref="A2969:A2979" ca="1" si="492">IF(LEN($J2969)&gt;0,IF($J2969="●",K2969,OFFSET(A2969,IF(LEN(OFFSET(A2969,-1,0))&gt;=1,-1,-2),0)),"")</f>
        <v>77</v>
      </c>
      <c r="B2969" s="32">
        <f t="shared" ref="B2969:B2979" ca="1" si="493">IF(LEN($J2969)&gt;0,IF($J2969="●",N2969,OFFSET(B2969,IF(LEN(OFFSET(B2969,-1,0))&gt;=1,-1,-2),0)),"")</f>
        <v>2000</v>
      </c>
      <c r="C2969" s="32">
        <f t="shared" ref="C2969:C2979" ca="1" si="494">IF(LEN($J2969)&gt;0,IF($J2969="●",O2969,OFFSET(C2969,IF(LEN(OFFSET(C2969,-1,0))&gt;=1,-1,-2),0)),"")</f>
        <v>6</v>
      </c>
      <c r="D2969" s="28">
        <v>16</v>
      </c>
      <c r="E2969" s="32">
        <f t="shared" ref="E2969:E2974" ca="1" si="495">IF(LEN($J2969)&gt;0,IF($J2969="●",U2969,IF(LEN(D2969)&gt;0,U2969+D2969-1,"")),"")</f>
        <v>1388</v>
      </c>
      <c r="F2969" s="40" t="s">
        <v>876</v>
      </c>
      <c r="G2969" s="40" t="s">
        <v>6988</v>
      </c>
      <c r="H2969" s="43"/>
      <c r="I2969" s="115" t="str">
        <f t="shared" ca="1" si="491"/>
        <v>.</v>
      </c>
      <c r="J2969" s="40" t="s">
        <v>2164</v>
      </c>
      <c r="K2969" s="40" t="s">
        <v>1194</v>
      </c>
      <c r="L2969" s="16" t="s">
        <v>7004</v>
      </c>
      <c r="M2969" s="40" t="s">
        <v>1302</v>
      </c>
      <c r="N2969" s="47">
        <v>32</v>
      </c>
      <c r="O2969" s="47">
        <v>1997</v>
      </c>
      <c r="P2969" s="47">
        <v>6</v>
      </c>
      <c r="Q2969" s="40" t="s">
        <v>598</v>
      </c>
      <c r="R2969" s="40" t="s">
        <v>2244</v>
      </c>
      <c r="S2969" s="53" t="s">
        <v>2245</v>
      </c>
      <c r="T2969" s="53"/>
      <c r="U2969" s="31">
        <f t="shared" ref="U2969:U2974" ca="1" si="496">IF(LEN($J2969)&gt;0,IF($J2969="●",Q2969,OFFSET(U2969,IF(LEN(OFFSET(U2969,-1,0))&gt;=1,-1,-2),0)),"")</f>
        <v>1373</v>
      </c>
      <c r="V2969" s="45" t="str">
        <f t="shared" si="490"/>
        <v>「遊び」を考える</v>
      </c>
      <c r="W2969" s="51"/>
      <c r="X2969" s="88">
        <v>2959</v>
      </c>
      <c r="Y2969" s="65"/>
      <c r="Z2969" s="46"/>
    </row>
    <row r="2970" spans="1:26" ht="13.5" hidden="1" customHeight="1">
      <c r="A2970" s="29">
        <f t="shared" ca="1" si="492"/>
        <v>77</v>
      </c>
      <c r="B2970" s="32">
        <f t="shared" ca="1" si="493"/>
        <v>2000</v>
      </c>
      <c r="C2970" s="32">
        <f t="shared" ca="1" si="494"/>
        <v>6</v>
      </c>
      <c r="D2970" s="28">
        <v>16</v>
      </c>
      <c r="E2970" s="32">
        <f t="shared" ca="1" si="495"/>
        <v>1388</v>
      </c>
      <c r="F2970" s="40" t="s">
        <v>2247</v>
      </c>
      <c r="G2970" s="40" t="s">
        <v>811</v>
      </c>
      <c r="H2970" s="43" t="s">
        <v>876</v>
      </c>
      <c r="I2970" s="115" t="str">
        <f t="shared" ca="1" si="491"/>
        <v>.</v>
      </c>
      <c r="J2970" s="40" t="s">
        <v>2164</v>
      </c>
      <c r="K2970" s="40" t="s">
        <v>1194</v>
      </c>
      <c r="L2970" s="40" t="s">
        <v>2918</v>
      </c>
      <c r="M2970" s="40" t="s">
        <v>1486</v>
      </c>
      <c r="N2970" s="47">
        <v>32</v>
      </c>
      <c r="O2970" s="47">
        <v>1997</v>
      </c>
      <c r="P2970" s="47">
        <v>6</v>
      </c>
      <c r="Q2970" s="40" t="s">
        <v>598</v>
      </c>
      <c r="R2970" s="40" t="s">
        <v>2244</v>
      </c>
      <c r="S2970" s="53" t="s">
        <v>2245</v>
      </c>
      <c r="T2970" s="53"/>
      <c r="U2970" s="31">
        <f t="shared" ca="1" si="496"/>
        <v>1373</v>
      </c>
      <c r="V2970" s="45" t="str">
        <f t="shared" si="490"/>
        <v>「遊び」を考える人類史的にみた遊び</v>
      </c>
      <c r="W2970" s="51"/>
      <c r="X2970" s="88">
        <v>2960</v>
      </c>
      <c r="Y2970" s="65"/>
      <c r="Z2970" s="46"/>
    </row>
    <row r="2971" spans="1:26" ht="13.5" hidden="1" customHeight="1">
      <c r="A2971" s="29">
        <f t="shared" ca="1" si="492"/>
        <v>77</v>
      </c>
      <c r="B2971" s="32">
        <f t="shared" ca="1" si="493"/>
        <v>2000</v>
      </c>
      <c r="C2971" s="32">
        <f t="shared" ca="1" si="494"/>
        <v>6</v>
      </c>
      <c r="D2971" s="28"/>
      <c r="E2971" s="32" t="str">
        <f t="shared" si="495"/>
        <v/>
      </c>
      <c r="F2971" s="40" t="s">
        <v>2248</v>
      </c>
      <c r="G2971" s="40" t="s">
        <v>1126</v>
      </c>
      <c r="H2971" s="43" t="s">
        <v>876</v>
      </c>
      <c r="I2971" s="115" t="str">
        <f t="shared" ca="1" si="491"/>
        <v>.</v>
      </c>
      <c r="J2971" s="40" t="s">
        <v>2164</v>
      </c>
      <c r="K2971" s="40" t="s">
        <v>1194</v>
      </c>
      <c r="L2971" s="40" t="s">
        <v>2918</v>
      </c>
      <c r="M2971" s="40" t="s">
        <v>1302</v>
      </c>
      <c r="N2971" s="47">
        <v>32</v>
      </c>
      <c r="O2971" s="47">
        <v>1997</v>
      </c>
      <c r="P2971" s="47">
        <v>6</v>
      </c>
      <c r="Q2971" s="40" t="s">
        <v>598</v>
      </c>
      <c r="R2971" s="40" t="s">
        <v>2244</v>
      </c>
      <c r="S2971" s="53" t="s">
        <v>2245</v>
      </c>
      <c r="T2971" s="53"/>
      <c r="U2971" s="31">
        <f t="shared" ca="1" si="496"/>
        <v>1373</v>
      </c>
      <c r="V2971" s="45" t="str">
        <f t="shared" si="490"/>
        <v>「遊び」を考えるタイ国農村の生活と子供遊びの変容</v>
      </c>
      <c r="W2971" s="51"/>
      <c r="X2971" s="88">
        <v>2961</v>
      </c>
      <c r="Y2971" s="65"/>
      <c r="Z2971" s="46"/>
    </row>
    <row r="2972" spans="1:26" ht="13.5" hidden="1" customHeight="1">
      <c r="A2972" s="29">
        <f t="shared" ca="1" si="492"/>
        <v>77</v>
      </c>
      <c r="B2972" s="32">
        <f t="shared" ca="1" si="493"/>
        <v>2000</v>
      </c>
      <c r="C2972" s="32">
        <f t="shared" ca="1" si="494"/>
        <v>6</v>
      </c>
      <c r="D2972" s="28"/>
      <c r="E2972" s="32" t="str">
        <f t="shared" si="495"/>
        <v/>
      </c>
      <c r="F2972" s="40" t="s">
        <v>2249</v>
      </c>
      <c r="G2972" s="40" t="s">
        <v>2202</v>
      </c>
      <c r="H2972" s="43" t="s">
        <v>876</v>
      </c>
      <c r="I2972" s="115" t="str">
        <f t="shared" ca="1" si="491"/>
        <v>.</v>
      </c>
      <c r="J2972" s="40" t="s">
        <v>2164</v>
      </c>
      <c r="K2972" s="40" t="s">
        <v>1194</v>
      </c>
      <c r="L2972" s="40" t="s">
        <v>2918</v>
      </c>
      <c r="M2972" s="40" t="s">
        <v>1302</v>
      </c>
      <c r="N2972" s="47">
        <v>32</v>
      </c>
      <c r="O2972" s="47">
        <v>1997</v>
      </c>
      <c r="P2972" s="47">
        <v>6</v>
      </c>
      <c r="Q2972" s="40" t="s">
        <v>598</v>
      </c>
      <c r="R2972" s="40" t="s">
        <v>2244</v>
      </c>
      <c r="S2972" s="53" t="s">
        <v>2245</v>
      </c>
      <c r="T2972" s="53"/>
      <c r="U2972" s="31">
        <f t="shared" ca="1" si="496"/>
        <v>1373</v>
      </c>
      <c r="V2972" s="45" t="str">
        <f t="shared" si="490"/>
        <v>「遊び」を考える異文化を持つ人々で組織されている職場における遊びの効用</v>
      </c>
      <c r="W2972" s="51"/>
      <c r="X2972" s="88">
        <v>2962</v>
      </c>
      <c r="Y2972" s="65"/>
      <c r="Z2972" s="46"/>
    </row>
    <row r="2973" spans="1:26" ht="13.5" hidden="1" customHeight="1">
      <c r="A2973" s="29">
        <f t="shared" ca="1" si="492"/>
        <v>77</v>
      </c>
      <c r="B2973" s="32">
        <f t="shared" ca="1" si="493"/>
        <v>2000</v>
      </c>
      <c r="C2973" s="32">
        <f t="shared" ca="1" si="494"/>
        <v>6</v>
      </c>
      <c r="D2973" s="28"/>
      <c r="E2973" s="32" t="str">
        <f t="shared" si="495"/>
        <v/>
      </c>
      <c r="F2973" s="40" t="s">
        <v>2250</v>
      </c>
      <c r="G2973" s="40" t="s">
        <v>2203</v>
      </c>
      <c r="H2973" s="43" t="s">
        <v>876</v>
      </c>
      <c r="I2973" s="115" t="str">
        <f t="shared" ca="1" si="491"/>
        <v>.</v>
      </c>
      <c r="J2973" s="40" t="s">
        <v>2164</v>
      </c>
      <c r="K2973" s="40" t="s">
        <v>1194</v>
      </c>
      <c r="L2973" s="40" t="s">
        <v>2918</v>
      </c>
      <c r="M2973" s="40" t="s">
        <v>1302</v>
      </c>
      <c r="N2973" s="47">
        <v>32</v>
      </c>
      <c r="O2973" s="47">
        <v>1997</v>
      </c>
      <c r="P2973" s="47">
        <v>6</v>
      </c>
      <c r="Q2973" s="40" t="s">
        <v>598</v>
      </c>
      <c r="R2973" s="40" t="s">
        <v>2244</v>
      </c>
      <c r="S2973" s="53" t="s">
        <v>2245</v>
      </c>
      <c r="T2973" s="53"/>
      <c r="U2973" s="31">
        <f t="shared" ca="1" si="496"/>
        <v>1373</v>
      </c>
      <c r="V2973" s="45" t="str">
        <f t="shared" si="490"/>
        <v>「遊び」を考える休養・遊び・ウェルネス</v>
      </c>
      <c r="W2973" s="51"/>
      <c r="X2973" s="88">
        <v>2963</v>
      </c>
      <c r="Y2973" s="65"/>
      <c r="Z2973" s="46"/>
    </row>
    <row r="2974" spans="1:26" ht="13.5" hidden="1" customHeight="1">
      <c r="A2974" s="29">
        <f t="shared" ca="1" si="492"/>
        <v>77</v>
      </c>
      <c r="B2974" s="32">
        <f t="shared" ca="1" si="493"/>
        <v>2000</v>
      </c>
      <c r="C2974" s="32">
        <f t="shared" ca="1" si="494"/>
        <v>6</v>
      </c>
      <c r="D2974" s="28">
        <v>18</v>
      </c>
      <c r="E2974" s="32">
        <f t="shared" ca="1" si="495"/>
        <v>1390</v>
      </c>
      <c r="F2974" s="40" t="s">
        <v>2251</v>
      </c>
      <c r="G2974" s="40" t="s">
        <v>2252</v>
      </c>
      <c r="H2974" s="43"/>
      <c r="I2974" s="115" t="str">
        <f t="shared" ca="1" si="491"/>
        <v>.</v>
      </c>
      <c r="J2974" s="40" t="s">
        <v>1487</v>
      </c>
      <c r="K2974" s="40" t="s">
        <v>1292</v>
      </c>
      <c r="L2974" s="40" t="s">
        <v>7615</v>
      </c>
      <c r="M2974" s="40" t="s">
        <v>2638</v>
      </c>
      <c r="N2974" s="47">
        <v>35</v>
      </c>
      <c r="O2974" s="47">
        <v>2000</v>
      </c>
      <c r="P2974" s="47">
        <v>7</v>
      </c>
      <c r="Q2974" s="40" t="s">
        <v>1077</v>
      </c>
      <c r="R2974" s="40"/>
      <c r="S2974" s="48" t="s">
        <v>2237</v>
      </c>
      <c r="T2974" s="48"/>
      <c r="U2974" s="31">
        <f t="shared" ca="1" si="496"/>
        <v>1373</v>
      </c>
      <c r="V2974" s="45" t="str">
        <f t="shared" si="490"/>
        <v>人類働態学会第35回大会のご案内</v>
      </c>
      <c r="W2974" s="51"/>
      <c r="X2974" s="88">
        <v>2964</v>
      </c>
      <c r="Y2974" s="65"/>
      <c r="Z2974" s="46"/>
    </row>
    <row r="2975" spans="1:26" ht="13.5" hidden="1" customHeight="1">
      <c r="A2975" s="29">
        <f t="shared" ca="1" si="492"/>
        <v>77</v>
      </c>
      <c r="B2975" s="32">
        <f t="shared" ca="1" si="493"/>
        <v>2000</v>
      </c>
      <c r="C2975" s="32">
        <f t="shared" ca="1" si="494"/>
        <v>6</v>
      </c>
      <c r="D2975" s="28">
        <v>18</v>
      </c>
      <c r="E2975" s="32"/>
      <c r="F2975" s="40" t="s">
        <v>1289</v>
      </c>
      <c r="G2975" s="40"/>
      <c r="H2975" s="43"/>
      <c r="I2975" s="115" t="str">
        <f t="shared" ca="1" si="491"/>
        <v>.</v>
      </c>
      <c r="J2975" s="40" t="s">
        <v>7111</v>
      </c>
      <c r="K2975" s="40" t="s">
        <v>2762</v>
      </c>
      <c r="L2975" s="40" t="s">
        <v>2724</v>
      </c>
      <c r="M2975" s="40"/>
      <c r="N2975" s="47"/>
      <c r="O2975" s="47"/>
      <c r="P2975" s="47"/>
      <c r="Q2975" s="40"/>
      <c r="R2975" s="40"/>
      <c r="S2975" s="48"/>
      <c r="T2975" s="48"/>
      <c r="U2975" s="31"/>
      <c r="V2975" s="45" t="str">
        <f t="shared" si="490"/>
        <v>編集後記</v>
      </c>
      <c r="W2975" s="51"/>
      <c r="X2975" s="88">
        <v>2965</v>
      </c>
      <c r="Y2975" s="65"/>
      <c r="Z2975" s="46"/>
    </row>
    <row r="2976" spans="1:26" ht="13.5" hidden="1" customHeight="1">
      <c r="A2976" s="29" t="str">
        <f t="shared" ca="1" si="492"/>
        <v>78</v>
      </c>
      <c r="B2976" s="32">
        <f t="shared" ca="1" si="493"/>
        <v>2002</v>
      </c>
      <c r="C2976" s="32">
        <f t="shared" ca="1" si="494"/>
        <v>10</v>
      </c>
      <c r="D2976" s="28">
        <v>0</v>
      </c>
      <c r="E2976" s="32"/>
      <c r="F2976" s="28" t="str">
        <f ca="1">$W$11&amp;$A2976&amp;$W$12&amp;B2976&amp;$W$13&amp;TEXT($C2976,"00")&amp;$W$14&amp;TEXT($P2976,"00")&amp;IF(LEN(U2976)&gt;=1,$W$15&amp;$U2976&amp;$W$16,"")&amp;$W$17&amp;$H2976</f>
        <v>第78号2002年10/31:研究室紹介／第33回大会／西地24／西地25／西地26／東地27／東地28／東地29</v>
      </c>
      <c r="G2976" s="40"/>
      <c r="H2976" s="43" t="s">
        <v>6908</v>
      </c>
      <c r="I2976" s="115" t="str">
        <f t="shared" ca="1" si="491"/>
        <v>.</v>
      </c>
      <c r="J2976" s="40" t="s">
        <v>1179</v>
      </c>
      <c r="K2976" s="40" t="s">
        <v>324</v>
      </c>
      <c r="L2976" s="43"/>
      <c r="M2976" s="40"/>
      <c r="N2976" s="47">
        <v>2002</v>
      </c>
      <c r="O2976" s="47">
        <v>10</v>
      </c>
      <c r="P2976" s="47">
        <v>31</v>
      </c>
      <c r="Q2976" s="40"/>
      <c r="R2976" s="40"/>
      <c r="S2976" s="48"/>
      <c r="T2976" s="48"/>
      <c r="U2976" s="31"/>
      <c r="V2976" s="45" t="str">
        <f t="shared" ca="1" si="490"/>
        <v>研究室紹介／第33回大会／西地24／西地25／西地26／東地27／東地28／東地29第78号2002年10/31:研究室紹介／第33回大会／西地24／西地25／西地26／東地27／東地28／東地29</v>
      </c>
      <c r="W2976" s="51"/>
      <c r="X2976" s="88">
        <v>2966</v>
      </c>
      <c r="Y2976" s="65"/>
      <c r="Z2976" s="46"/>
    </row>
    <row r="2977" spans="1:26" ht="13.5" hidden="1" customHeight="1">
      <c r="A2977" s="29" t="str">
        <f t="shared" ca="1" si="492"/>
        <v>78</v>
      </c>
      <c r="B2977" s="32">
        <f t="shared" ca="1" si="493"/>
        <v>2002</v>
      </c>
      <c r="C2977" s="32">
        <f t="shared" ca="1" si="494"/>
        <v>10</v>
      </c>
      <c r="D2977" s="28">
        <v>1</v>
      </c>
      <c r="E2977" s="32"/>
      <c r="F2977" s="40" t="s">
        <v>2253</v>
      </c>
      <c r="G2977" s="40" t="s">
        <v>2254</v>
      </c>
      <c r="H2977" s="43"/>
      <c r="I2977" s="115" t="str">
        <f t="shared" ca="1" si="491"/>
        <v>.</v>
      </c>
      <c r="J2977" s="40" t="s">
        <v>1700</v>
      </c>
      <c r="K2977" s="40" t="s">
        <v>1300</v>
      </c>
      <c r="L2977" s="43"/>
      <c r="M2977" s="40"/>
      <c r="N2977" s="47"/>
      <c r="O2977" s="47"/>
      <c r="P2977" s="47"/>
      <c r="Q2977" s="40"/>
      <c r="R2977" s="40"/>
      <c r="S2977" s="48"/>
      <c r="T2977" s="48"/>
      <c r="U2977" s="31"/>
      <c r="V2977" s="45" t="str">
        <f t="shared" si="490"/>
        <v>[東京大学人類生態学教室]</v>
      </c>
      <c r="W2977" s="51"/>
      <c r="X2977" s="88">
        <v>2967</v>
      </c>
      <c r="Y2977" s="65"/>
      <c r="Z2977" s="46"/>
    </row>
    <row r="2978" spans="1:26" ht="13.5" hidden="1" customHeight="1">
      <c r="A2978" s="29" t="str">
        <f t="shared" ca="1" si="492"/>
        <v>78</v>
      </c>
      <c r="B2978" s="32">
        <f t="shared" ca="1" si="493"/>
        <v>2002</v>
      </c>
      <c r="C2978" s="32">
        <f t="shared" ca="1" si="494"/>
        <v>10</v>
      </c>
      <c r="D2978" s="28">
        <v>2</v>
      </c>
      <c r="E2978" s="32"/>
      <c r="F2978" s="28" t="str">
        <f>IF(RIGHT(L2978,1)=$W$24,"",M2978&amp;$W$25)&amp;J2978&amp;$W$22&amp;K2978&amp;IF(AND(LEN(N2978)&gt;0,LEN(N2978)&lt;4)," 第"&amp;N2978&amp;$W$21,N2978)&amp;$W$23&amp;O2978&amp;"/"&amp;P2978&amp;IF(RIGHT(L2978,1)=$W$24,"/"&amp;Q2978,"")&amp;"、"&amp;S2978&amp;"、"&amp;R2978&amp;IF(LEN(H2978)&gt;0,$W$27&amp;H2978,"")&amp;IF(RIGHT(L2978,1)=$W$24,"",$W$26)</f>
        <v>大会．全 第33回　1998/6/13-14、九州芸術工科大学、福岡市</v>
      </c>
      <c r="G2978" s="40" t="s">
        <v>1634</v>
      </c>
      <c r="H2978" s="41" t="s">
        <v>2820</v>
      </c>
      <c r="I2978" s="115" t="str">
        <f t="shared" ca="1" si="491"/>
        <v>.</v>
      </c>
      <c r="J2978" s="40" t="s">
        <v>252</v>
      </c>
      <c r="K2978" s="40" t="s">
        <v>1194</v>
      </c>
      <c r="L2978" s="40" t="s">
        <v>6942</v>
      </c>
      <c r="M2978" s="40" t="s">
        <v>2742</v>
      </c>
      <c r="N2978" s="47">
        <v>33</v>
      </c>
      <c r="O2978" s="47">
        <v>1998</v>
      </c>
      <c r="P2978" s="47">
        <v>6</v>
      </c>
      <c r="Q2978" s="40" t="s">
        <v>1944</v>
      </c>
      <c r="R2978" s="40" t="s">
        <v>1911</v>
      </c>
      <c r="S2978" s="48" t="s">
        <v>2256</v>
      </c>
      <c r="T2978" s="48"/>
      <c r="U2978" s="31"/>
      <c r="V2978" s="45" t="str">
        <f t="shared" si="490"/>
        <v>大会．全 第33回　1998/6/13-14、九州芸術工科大学、福岡市</v>
      </c>
      <c r="W2978" s="51"/>
      <c r="X2978" s="88">
        <v>2968</v>
      </c>
      <c r="Y2978" s="65"/>
      <c r="Z2978" s="46"/>
    </row>
    <row r="2979" spans="1:26" ht="13.5" hidden="1" customHeight="1">
      <c r="A2979" s="29" t="str">
        <f t="shared" ca="1" si="492"/>
        <v>78</v>
      </c>
      <c r="B2979" s="32">
        <f t="shared" ca="1" si="493"/>
        <v>2002</v>
      </c>
      <c r="C2979" s="32">
        <f t="shared" ca="1" si="494"/>
        <v>10</v>
      </c>
      <c r="D2979" s="28">
        <v>2</v>
      </c>
      <c r="E2979" s="32"/>
      <c r="F2979" s="28" t="str">
        <f>M2979&amp;"（"&amp;J2979&amp;$W$19&amp;K2979&amp;IF(LEN(N2979)&gt;0," 第"&amp;N2979&amp;$W$21,"")&amp;" "&amp;O2979&amp;"/"&amp;P2979&amp;$W$20&amp;S2979&amp;IF(LEN(H2979)&gt;0,$W$19&amp;H2979,"")&amp;"）"</f>
        <v>抄録（大会/全 第33回 1998/6、九州芸術工科大学）</v>
      </c>
      <c r="G2979" s="40" t="s">
        <v>2255</v>
      </c>
      <c r="H2979" s="43"/>
      <c r="I2979" s="115" t="str">
        <f t="shared" ca="1" si="491"/>
        <v>.</v>
      </c>
      <c r="J2979" s="40" t="s">
        <v>252</v>
      </c>
      <c r="K2979" s="40" t="s">
        <v>1194</v>
      </c>
      <c r="L2979" s="40" t="s">
        <v>6939</v>
      </c>
      <c r="M2979" s="40" t="s">
        <v>1486</v>
      </c>
      <c r="N2979" s="47">
        <v>33</v>
      </c>
      <c r="O2979" s="47">
        <v>1998</v>
      </c>
      <c r="P2979" s="47">
        <v>6</v>
      </c>
      <c r="Q2979" s="40" t="s">
        <v>1944</v>
      </c>
      <c r="R2979" s="40" t="s">
        <v>1911</v>
      </c>
      <c r="S2979" s="48" t="s">
        <v>2256</v>
      </c>
      <c r="T2979" s="48"/>
      <c r="U2979" s="31"/>
      <c r="V2979" s="45" t="str">
        <f t="shared" si="490"/>
        <v>抄録（大会/全 第33回 1998/6、九州芸術工科大学）</v>
      </c>
      <c r="W2979" s="51"/>
      <c r="X2979" s="88">
        <v>2969</v>
      </c>
      <c r="Y2979" s="65"/>
      <c r="Z2979" s="46"/>
    </row>
    <row r="2980" spans="1:26" s="13" customFormat="1" ht="13.5" hidden="1" customHeight="1">
      <c r="A2980" s="18">
        <v>78</v>
      </c>
      <c r="B2980" s="15">
        <v>2002</v>
      </c>
      <c r="C2980" s="15">
        <v>10</v>
      </c>
      <c r="D2980" s="18">
        <v>2</v>
      </c>
      <c r="E2980" s="15"/>
      <c r="F2980" s="19" t="s">
        <v>5290</v>
      </c>
      <c r="G2980" s="16" t="s">
        <v>5291</v>
      </c>
      <c r="H2980" s="17"/>
      <c r="I2980" s="115" t="str">
        <f t="shared" ca="1" si="491"/>
        <v>.</v>
      </c>
      <c r="J2980" s="16" t="s">
        <v>2856</v>
      </c>
      <c r="K2980" s="16" t="s">
        <v>1194</v>
      </c>
      <c r="L2980" s="16" t="s">
        <v>2857</v>
      </c>
      <c r="M2980" s="16" t="s">
        <v>183</v>
      </c>
      <c r="N2980" s="15">
        <v>33</v>
      </c>
      <c r="O2980" s="15">
        <v>1998</v>
      </c>
      <c r="P2980" s="15">
        <v>6</v>
      </c>
      <c r="Q2980" s="18" t="s">
        <v>1944</v>
      </c>
      <c r="R2980" s="18" t="s">
        <v>1911</v>
      </c>
      <c r="S2980" s="54" t="s">
        <v>2256</v>
      </c>
      <c r="T2980" s="54"/>
      <c r="U2980" s="69"/>
      <c r="V2980" s="45" t="str">
        <f t="shared" si="490"/>
        <v>前屈・起き上がり動作における体幹と骨盤の動き</v>
      </c>
      <c r="W2980" s="70"/>
      <c r="X2980" s="88">
        <v>2970</v>
      </c>
      <c r="Y2980" s="66"/>
      <c r="Z2980" s="16"/>
    </row>
    <row r="2981" spans="1:26" s="13" customFormat="1" ht="13.5" hidden="1" customHeight="1">
      <c r="A2981" s="18">
        <v>78</v>
      </c>
      <c r="B2981" s="15">
        <v>2002</v>
      </c>
      <c r="C2981" s="15">
        <v>10</v>
      </c>
      <c r="D2981" s="18">
        <v>3</v>
      </c>
      <c r="E2981" s="15"/>
      <c r="F2981" s="19" t="s">
        <v>5292</v>
      </c>
      <c r="G2981" s="16" t="s">
        <v>5293</v>
      </c>
      <c r="H2981" s="17"/>
      <c r="I2981" s="115" t="str">
        <f t="shared" ca="1" si="491"/>
        <v>.</v>
      </c>
      <c r="J2981" s="16" t="s">
        <v>2856</v>
      </c>
      <c r="K2981" s="16" t="s">
        <v>1194</v>
      </c>
      <c r="L2981" s="16" t="s">
        <v>2857</v>
      </c>
      <c r="M2981" s="16" t="s">
        <v>183</v>
      </c>
      <c r="N2981" s="15">
        <v>33</v>
      </c>
      <c r="O2981" s="15">
        <v>1998</v>
      </c>
      <c r="P2981" s="15">
        <v>6</v>
      </c>
      <c r="Q2981" s="18" t="s">
        <v>1944</v>
      </c>
      <c r="R2981" s="18" t="s">
        <v>1911</v>
      </c>
      <c r="S2981" s="54" t="s">
        <v>2256</v>
      </c>
      <c r="T2981" s="54"/>
      <c r="U2981" s="69"/>
      <c r="V2981" s="45" t="str">
        <f t="shared" si="490"/>
        <v>反動付きスイングは打球の速度や正確性に影響を及ぼすか</v>
      </c>
      <c r="W2981" s="70"/>
      <c r="X2981" s="88">
        <v>2971</v>
      </c>
      <c r="Y2981" s="66"/>
      <c r="Z2981" s="16"/>
    </row>
    <row r="2982" spans="1:26" s="13" customFormat="1" ht="13.5" hidden="1" customHeight="1">
      <c r="A2982" s="18">
        <v>78</v>
      </c>
      <c r="B2982" s="15">
        <v>2002</v>
      </c>
      <c r="C2982" s="15">
        <v>10</v>
      </c>
      <c r="D2982" s="18">
        <v>3</v>
      </c>
      <c r="E2982" s="15"/>
      <c r="F2982" s="19" t="s">
        <v>5294</v>
      </c>
      <c r="G2982" s="16" t="s">
        <v>5295</v>
      </c>
      <c r="H2982" s="17"/>
      <c r="I2982" s="115" t="str">
        <f t="shared" ca="1" si="491"/>
        <v>.</v>
      </c>
      <c r="J2982" s="16" t="s">
        <v>2856</v>
      </c>
      <c r="K2982" s="16" t="s">
        <v>1194</v>
      </c>
      <c r="L2982" s="16" t="s">
        <v>2857</v>
      </c>
      <c r="M2982" s="16" t="s">
        <v>183</v>
      </c>
      <c r="N2982" s="15">
        <v>33</v>
      </c>
      <c r="O2982" s="15">
        <v>1998</v>
      </c>
      <c r="P2982" s="15">
        <v>6</v>
      </c>
      <c r="Q2982" s="18" t="s">
        <v>1944</v>
      </c>
      <c r="R2982" s="18" t="s">
        <v>1911</v>
      </c>
      <c r="S2982" s="54" t="s">
        <v>2256</v>
      </c>
      <c r="T2982" s="54"/>
      <c r="U2982" s="69"/>
      <c r="V2982" s="45" t="str">
        <f t="shared" si="490"/>
        <v>背板はフィッティングによって楽に背負えるか（第二報）ー筋電図による評価ー</v>
      </c>
      <c r="W2982" s="70"/>
      <c r="X2982" s="88">
        <v>2972</v>
      </c>
      <c r="Y2982" s="66"/>
      <c r="Z2982" s="16"/>
    </row>
    <row r="2983" spans="1:26" s="13" customFormat="1" ht="13.5" hidden="1" customHeight="1">
      <c r="A2983" s="18">
        <v>78</v>
      </c>
      <c r="B2983" s="15">
        <v>2002</v>
      </c>
      <c r="C2983" s="15">
        <v>10</v>
      </c>
      <c r="D2983" s="18">
        <v>4</v>
      </c>
      <c r="E2983" s="15"/>
      <c r="F2983" s="19" t="s">
        <v>5296</v>
      </c>
      <c r="G2983" s="16" t="s">
        <v>8066</v>
      </c>
      <c r="H2983" s="17"/>
      <c r="I2983" s="115" t="str">
        <f t="shared" ca="1" si="491"/>
        <v>.</v>
      </c>
      <c r="J2983" s="16" t="s">
        <v>2856</v>
      </c>
      <c r="K2983" s="16" t="s">
        <v>1194</v>
      </c>
      <c r="L2983" s="16" t="s">
        <v>2857</v>
      </c>
      <c r="M2983" s="16" t="s">
        <v>183</v>
      </c>
      <c r="N2983" s="15">
        <v>33</v>
      </c>
      <c r="O2983" s="15">
        <v>1998</v>
      </c>
      <c r="P2983" s="15">
        <v>6</v>
      </c>
      <c r="Q2983" s="18" t="s">
        <v>1944</v>
      </c>
      <c r="R2983" s="18" t="s">
        <v>1911</v>
      </c>
      <c r="S2983" s="54" t="s">
        <v>2256</v>
      </c>
      <c r="T2983" s="54"/>
      <c r="U2983" s="69"/>
      <c r="V2983" s="45" t="str">
        <f t="shared" si="490"/>
        <v>模擬きのこ摘み作業時の表面筋電図の変化</v>
      </c>
      <c r="W2983" s="70"/>
      <c r="X2983" s="88">
        <v>2973</v>
      </c>
      <c r="Y2983" s="66"/>
      <c r="Z2983" s="16"/>
    </row>
    <row r="2984" spans="1:26" s="13" customFormat="1" ht="13.5" hidden="1" customHeight="1">
      <c r="A2984" s="18">
        <v>78</v>
      </c>
      <c r="B2984" s="15">
        <v>2002</v>
      </c>
      <c r="C2984" s="15">
        <v>10</v>
      </c>
      <c r="D2984" s="18">
        <v>5</v>
      </c>
      <c r="E2984" s="15"/>
      <c r="F2984" s="19" t="s">
        <v>5297</v>
      </c>
      <c r="G2984" s="16" t="s">
        <v>5298</v>
      </c>
      <c r="H2984" s="17"/>
      <c r="I2984" s="115" t="str">
        <f t="shared" ca="1" si="491"/>
        <v>.</v>
      </c>
      <c r="J2984" s="16" t="s">
        <v>2856</v>
      </c>
      <c r="K2984" s="16" t="s">
        <v>1194</v>
      </c>
      <c r="L2984" s="16" t="s">
        <v>2857</v>
      </c>
      <c r="M2984" s="16" t="s">
        <v>1302</v>
      </c>
      <c r="N2984" s="15">
        <v>33</v>
      </c>
      <c r="O2984" s="15">
        <v>1998</v>
      </c>
      <c r="P2984" s="15">
        <v>6</v>
      </c>
      <c r="Q2984" s="18" t="s">
        <v>1944</v>
      </c>
      <c r="R2984" s="18" t="s">
        <v>1911</v>
      </c>
      <c r="S2984" s="54" t="s">
        <v>2256</v>
      </c>
      <c r="T2984" s="54"/>
      <c r="U2984" s="69"/>
      <c r="V2984" s="45" t="str">
        <f t="shared" si="490"/>
        <v>20ｰ99歳男女における大腿部組成と筋力の年齢変化について</v>
      </c>
      <c r="W2984" s="70"/>
      <c r="X2984" s="88">
        <v>2974</v>
      </c>
      <c r="Y2984" s="66"/>
      <c r="Z2984" s="16"/>
    </row>
    <row r="2985" spans="1:26" s="13" customFormat="1" ht="13.5" hidden="1" customHeight="1">
      <c r="A2985" s="18">
        <v>78</v>
      </c>
      <c r="B2985" s="15">
        <v>2002</v>
      </c>
      <c r="C2985" s="15">
        <v>10</v>
      </c>
      <c r="D2985" s="18">
        <v>5</v>
      </c>
      <c r="E2985" s="15"/>
      <c r="F2985" s="19" t="s">
        <v>5299</v>
      </c>
      <c r="G2985" s="16" t="s">
        <v>5300</v>
      </c>
      <c r="H2985" s="17"/>
      <c r="I2985" s="115" t="str">
        <f t="shared" ca="1" si="491"/>
        <v>.</v>
      </c>
      <c r="J2985" s="16" t="s">
        <v>2856</v>
      </c>
      <c r="K2985" s="16" t="s">
        <v>1194</v>
      </c>
      <c r="L2985" s="16" t="s">
        <v>2857</v>
      </c>
      <c r="M2985" s="16" t="s">
        <v>1302</v>
      </c>
      <c r="N2985" s="15">
        <v>33</v>
      </c>
      <c r="O2985" s="15">
        <v>1998</v>
      </c>
      <c r="P2985" s="15">
        <v>6</v>
      </c>
      <c r="Q2985" s="18" t="s">
        <v>1944</v>
      </c>
      <c r="R2985" s="18" t="s">
        <v>1911</v>
      </c>
      <c r="S2985" s="54" t="s">
        <v>2256</v>
      </c>
      <c r="T2985" s="54"/>
      <c r="U2985" s="69"/>
      <c r="V2985" s="45" t="str">
        <f t="shared" si="490"/>
        <v>有酸素性片足駆動ペダリング・トレーニングが下肢組成に及ぼす影響</v>
      </c>
      <c r="W2985" s="70"/>
      <c r="X2985" s="88">
        <v>2975</v>
      </c>
      <c r="Y2985" s="66"/>
      <c r="Z2985" s="16"/>
    </row>
    <row r="2986" spans="1:26" s="13" customFormat="1" ht="13.5" hidden="1" customHeight="1">
      <c r="A2986" s="18">
        <v>78</v>
      </c>
      <c r="B2986" s="15">
        <v>2002</v>
      </c>
      <c r="C2986" s="15">
        <v>10</v>
      </c>
      <c r="D2986" s="18">
        <v>5</v>
      </c>
      <c r="E2986" s="15"/>
      <c r="F2986" s="19" t="s">
        <v>5301</v>
      </c>
      <c r="G2986" s="16" t="s">
        <v>7894</v>
      </c>
      <c r="H2986" s="17"/>
      <c r="I2986" s="115" t="str">
        <f t="shared" ca="1" si="491"/>
        <v>.</v>
      </c>
      <c r="J2986" s="16" t="s">
        <v>2856</v>
      </c>
      <c r="K2986" s="16" t="s">
        <v>1194</v>
      </c>
      <c r="L2986" s="16" t="s">
        <v>2857</v>
      </c>
      <c r="M2986" s="16" t="s">
        <v>1302</v>
      </c>
      <c r="N2986" s="15">
        <v>33</v>
      </c>
      <c r="O2986" s="15">
        <v>1998</v>
      </c>
      <c r="P2986" s="15">
        <v>6</v>
      </c>
      <c r="Q2986" s="18" t="s">
        <v>1944</v>
      </c>
      <c r="R2986" s="18" t="s">
        <v>1911</v>
      </c>
      <c r="S2986" s="54" t="s">
        <v>2256</v>
      </c>
      <c r="T2986" s="54"/>
      <c r="U2986" s="69"/>
      <c r="V2986" s="45" t="str">
        <f t="shared" si="490"/>
        <v>低圧シミュレーターを用いた高所順応トレーニングの有効性について</v>
      </c>
      <c r="W2986" s="70"/>
      <c r="X2986" s="88">
        <v>2976</v>
      </c>
      <c r="Y2986" s="66"/>
      <c r="Z2986" s="16"/>
    </row>
    <row r="2987" spans="1:26" s="13" customFormat="1" ht="13.5" hidden="1" customHeight="1">
      <c r="A2987" s="18">
        <v>78</v>
      </c>
      <c r="B2987" s="15">
        <v>2002</v>
      </c>
      <c r="C2987" s="15">
        <v>10</v>
      </c>
      <c r="D2987" s="18">
        <v>5</v>
      </c>
      <c r="E2987" s="15"/>
      <c r="F2987" s="19" t="s">
        <v>5302</v>
      </c>
      <c r="G2987" s="16" t="s">
        <v>2425</v>
      </c>
      <c r="H2987" s="17"/>
      <c r="I2987" s="115" t="str">
        <f t="shared" ca="1" si="491"/>
        <v>.</v>
      </c>
      <c r="J2987" s="16" t="s">
        <v>2856</v>
      </c>
      <c r="K2987" s="16" t="s">
        <v>1194</v>
      </c>
      <c r="L2987" s="16" t="s">
        <v>2857</v>
      </c>
      <c r="M2987" s="16" t="s">
        <v>183</v>
      </c>
      <c r="N2987" s="15">
        <v>33</v>
      </c>
      <c r="O2987" s="15">
        <v>1998</v>
      </c>
      <c r="P2987" s="15">
        <v>6</v>
      </c>
      <c r="Q2987" s="18" t="s">
        <v>1944</v>
      </c>
      <c r="R2987" s="18" t="s">
        <v>1911</v>
      </c>
      <c r="S2987" s="54" t="s">
        <v>2256</v>
      </c>
      <c r="T2987" s="54"/>
      <c r="U2987" s="69"/>
      <c r="V2987" s="45" t="str">
        <f t="shared" si="490"/>
        <v>BMI（カウプ指数）適用上の問題点</v>
      </c>
      <c r="W2987" s="70"/>
      <c r="X2987" s="88">
        <v>2977</v>
      </c>
      <c r="Y2987" s="66"/>
      <c r="Z2987" s="16"/>
    </row>
    <row r="2988" spans="1:26" s="13" customFormat="1" ht="13.5" hidden="1" customHeight="1">
      <c r="A2988" s="18">
        <v>78</v>
      </c>
      <c r="B2988" s="15">
        <v>2002</v>
      </c>
      <c r="C2988" s="15">
        <v>10</v>
      </c>
      <c r="D2988" s="18">
        <v>5</v>
      </c>
      <c r="E2988" s="15"/>
      <c r="F2988" s="19" t="s">
        <v>5303</v>
      </c>
      <c r="G2988" s="16" t="s">
        <v>5304</v>
      </c>
      <c r="H2988" s="17"/>
      <c r="I2988" s="115" t="str">
        <f t="shared" ca="1" si="491"/>
        <v>.</v>
      </c>
      <c r="J2988" s="16" t="s">
        <v>2856</v>
      </c>
      <c r="K2988" s="16" t="s">
        <v>1194</v>
      </c>
      <c r="L2988" s="16" t="s">
        <v>2857</v>
      </c>
      <c r="M2988" s="16" t="s">
        <v>1302</v>
      </c>
      <c r="N2988" s="15">
        <v>33</v>
      </c>
      <c r="O2988" s="15">
        <v>1998</v>
      </c>
      <c r="P2988" s="15">
        <v>6</v>
      </c>
      <c r="Q2988" s="18" t="s">
        <v>1944</v>
      </c>
      <c r="R2988" s="18" t="s">
        <v>1911</v>
      </c>
      <c r="S2988" s="54" t="s">
        <v>2256</v>
      </c>
      <c r="T2988" s="54"/>
      <c r="U2988" s="69"/>
      <c r="V2988" s="45" t="str">
        <f t="shared" si="490"/>
        <v>作業姿勢評価についての一考察ーナス収穫作業について－</v>
      </c>
      <c r="W2988" s="70"/>
      <c r="X2988" s="88">
        <v>2978</v>
      </c>
      <c r="Y2988" s="66"/>
      <c r="Z2988" s="16"/>
    </row>
    <row r="2989" spans="1:26" s="13" customFormat="1" ht="13.5" hidden="1" customHeight="1">
      <c r="A2989" s="18">
        <v>78</v>
      </c>
      <c r="B2989" s="15">
        <v>2002</v>
      </c>
      <c r="C2989" s="15">
        <v>10</v>
      </c>
      <c r="D2989" s="18">
        <v>5</v>
      </c>
      <c r="E2989" s="15"/>
      <c r="F2989" s="19" t="s">
        <v>5305</v>
      </c>
      <c r="G2989" s="16" t="s">
        <v>5306</v>
      </c>
      <c r="H2989" s="17"/>
      <c r="I2989" s="115" t="str">
        <f t="shared" ca="1" si="491"/>
        <v>.</v>
      </c>
      <c r="J2989" s="16" t="s">
        <v>2856</v>
      </c>
      <c r="K2989" s="16" t="s">
        <v>1194</v>
      </c>
      <c r="L2989" s="16" t="s">
        <v>2857</v>
      </c>
      <c r="M2989" s="16" t="s">
        <v>1302</v>
      </c>
      <c r="N2989" s="15">
        <v>33</v>
      </c>
      <c r="O2989" s="15">
        <v>1998</v>
      </c>
      <c r="P2989" s="15">
        <v>6</v>
      </c>
      <c r="Q2989" s="18" t="s">
        <v>1944</v>
      </c>
      <c r="R2989" s="18" t="s">
        <v>1911</v>
      </c>
      <c r="S2989" s="54" t="s">
        <v>2256</v>
      </c>
      <c r="T2989" s="54"/>
      <c r="U2989" s="69"/>
      <c r="V2989" s="45" t="str">
        <f t="shared" si="490"/>
        <v>道路案内標識を見た人の働態</v>
      </c>
      <c r="W2989" s="70"/>
      <c r="X2989" s="88">
        <v>2979</v>
      </c>
      <c r="Y2989" s="66"/>
      <c r="Z2989" s="16"/>
    </row>
    <row r="2990" spans="1:26" s="13" customFormat="1" ht="13.5" hidden="1" customHeight="1">
      <c r="A2990" s="18">
        <v>78</v>
      </c>
      <c r="B2990" s="15">
        <v>2002</v>
      </c>
      <c r="C2990" s="15">
        <v>10</v>
      </c>
      <c r="D2990" s="18">
        <v>6</v>
      </c>
      <c r="E2990" s="15"/>
      <c r="F2990" s="19" t="s">
        <v>5307</v>
      </c>
      <c r="G2990" s="16" t="s">
        <v>5308</v>
      </c>
      <c r="H2990" s="17"/>
      <c r="I2990" s="115" t="str">
        <f t="shared" ca="1" si="491"/>
        <v>.</v>
      </c>
      <c r="J2990" s="16" t="s">
        <v>2856</v>
      </c>
      <c r="K2990" s="16" t="s">
        <v>1194</v>
      </c>
      <c r="L2990" s="16" t="s">
        <v>2857</v>
      </c>
      <c r="M2990" s="16" t="s">
        <v>1302</v>
      </c>
      <c r="N2990" s="15">
        <v>33</v>
      </c>
      <c r="O2990" s="15">
        <v>1998</v>
      </c>
      <c r="P2990" s="15">
        <v>6</v>
      </c>
      <c r="Q2990" s="18" t="s">
        <v>1944</v>
      </c>
      <c r="R2990" s="18" t="s">
        <v>1911</v>
      </c>
      <c r="S2990" s="54" t="s">
        <v>2256</v>
      </c>
      <c r="T2990" s="54"/>
      <c r="U2990" s="69"/>
      <c r="V2990" s="45" t="str">
        <f t="shared" si="490"/>
        <v>働態観点から見た道路案内標識の評価</v>
      </c>
      <c r="W2990" s="70"/>
      <c r="X2990" s="88">
        <v>2980</v>
      </c>
      <c r="Y2990" s="66"/>
      <c r="Z2990" s="16"/>
    </row>
    <row r="2991" spans="1:26" s="13" customFormat="1" ht="13.5" hidden="1" customHeight="1">
      <c r="A2991" s="18">
        <v>78</v>
      </c>
      <c r="B2991" s="15">
        <v>2002</v>
      </c>
      <c r="C2991" s="15">
        <v>10</v>
      </c>
      <c r="D2991" s="18">
        <v>6</v>
      </c>
      <c r="E2991" s="15"/>
      <c r="F2991" s="19" t="s">
        <v>5309</v>
      </c>
      <c r="G2991" s="16" t="s">
        <v>4813</v>
      </c>
      <c r="H2991" s="17"/>
      <c r="I2991" s="115" t="str">
        <f t="shared" ca="1" si="491"/>
        <v>.</v>
      </c>
      <c r="J2991" s="16" t="s">
        <v>2856</v>
      </c>
      <c r="K2991" s="16" t="s">
        <v>1194</v>
      </c>
      <c r="L2991" s="16" t="s">
        <v>2857</v>
      </c>
      <c r="M2991" s="16" t="s">
        <v>1302</v>
      </c>
      <c r="N2991" s="15">
        <v>33</v>
      </c>
      <c r="O2991" s="15">
        <v>1998</v>
      </c>
      <c r="P2991" s="15">
        <v>6</v>
      </c>
      <c r="Q2991" s="18" t="s">
        <v>1944</v>
      </c>
      <c r="R2991" s="18" t="s">
        <v>1911</v>
      </c>
      <c r="S2991" s="54" t="s">
        <v>2256</v>
      </c>
      <c r="T2991" s="54"/>
      <c r="U2991" s="69"/>
      <c r="V2991" s="45" t="str">
        <f t="shared" si="490"/>
        <v>IEA/ILO共同発行「アーゴノミクスチェックポイント」を教材としたグループ学習と学生の働態変化</v>
      </c>
      <c r="W2991" s="70"/>
      <c r="X2991" s="88">
        <v>2981</v>
      </c>
      <c r="Y2991" s="66"/>
      <c r="Z2991" s="16"/>
    </row>
    <row r="2992" spans="1:26" s="13" customFormat="1" ht="13.5" hidden="1" customHeight="1">
      <c r="A2992" s="18">
        <v>78</v>
      </c>
      <c r="B2992" s="15">
        <v>2002</v>
      </c>
      <c r="C2992" s="15">
        <v>10</v>
      </c>
      <c r="D2992" s="18">
        <v>6</v>
      </c>
      <c r="E2992" s="15"/>
      <c r="F2992" s="19" t="s">
        <v>5310</v>
      </c>
      <c r="G2992" s="16" t="s">
        <v>5311</v>
      </c>
      <c r="H2992" s="17"/>
      <c r="I2992" s="115" t="str">
        <f t="shared" ca="1" si="491"/>
        <v>.</v>
      </c>
      <c r="J2992" s="16" t="s">
        <v>2856</v>
      </c>
      <c r="K2992" s="16" t="s">
        <v>1194</v>
      </c>
      <c r="L2992" s="16" t="s">
        <v>2857</v>
      </c>
      <c r="M2992" s="16" t="s">
        <v>1302</v>
      </c>
      <c r="N2992" s="15">
        <v>33</v>
      </c>
      <c r="O2992" s="15">
        <v>1998</v>
      </c>
      <c r="P2992" s="15">
        <v>6</v>
      </c>
      <c r="Q2992" s="18" t="s">
        <v>1944</v>
      </c>
      <c r="R2992" s="18" t="s">
        <v>1911</v>
      </c>
      <c r="S2992" s="54" t="s">
        <v>2256</v>
      </c>
      <c r="T2992" s="54"/>
      <c r="U2992" s="69"/>
      <c r="V2992" s="45" t="str">
        <f t="shared" si="490"/>
        <v>2連続夜勤を想定した際の中年者の睡眠構造について</v>
      </c>
      <c r="W2992" s="70"/>
      <c r="X2992" s="88">
        <v>2982</v>
      </c>
      <c r="Y2992" s="66"/>
      <c r="Z2992" s="16"/>
    </row>
    <row r="2993" spans="1:26" s="13" customFormat="1" ht="13.5" hidden="1" customHeight="1">
      <c r="A2993" s="18">
        <v>78</v>
      </c>
      <c r="B2993" s="15">
        <v>2002</v>
      </c>
      <c r="C2993" s="15">
        <v>10</v>
      </c>
      <c r="D2993" s="18">
        <v>6</v>
      </c>
      <c r="E2993" s="15"/>
      <c r="F2993" s="19" t="s">
        <v>5312</v>
      </c>
      <c r="G2993" s="16" t="s">
        <v>5313</v>
      </c>
      <c r="H2993" s="17"/>
      <c r="I2993" s="115" t="str">
        <f t="shared" ca="1" si="491"/>
        <v>.</v>
      </c>
      <c r="J2993" s="16" t="s">
        <v>2856</v>
      </c>
      <c r="K2993" s="16" t="s">
        <v>1194</v>
      </c>
      <c r="L2993" s="16" t="s">
        <v>2857</v>
      </c>
      <c r="M2993" s="16" t="s">
        <v>1302</v>
      </c>
      <c r="N2993" s="15">
        <v>33</v>
      </c>
      <c r="O2993" s="15">
        <v>1998</v>
      </c>
      <c r="P2993" s="15">
        <v>6</v>
      </c>
      <c r="Q2993" s="18" t="s">
        <v>1944</v>
      </c>
      <c r="R2993" s="18" t="s">
        <v>1911</v>
      </c>
      <c r="S2993" s="54" t="s">
        <v>2256</v>
      </c>
      <c r="T2993" s="54"/>
      <c r="U2993" s="69"/>
      <c r="V2993" s="45" t="str">
        <f t="shared" si="490"/>
        <v>クレーンオペレータの生活時間調査</v>
      </c>
      <c r="W2993" s="70"/>
      <c r="X2993" s="88">
        <v>2983</v>
      </c>
      <c r="Y2993" s="66"/>
      <c r="Z2993" s="16"/>
    </row>
    <row r="2994" spans="1:26" s="13" customFormat="1" ht="13.5" hidden="1" customHeight="1">
      <c r="A2994" s="18">
        <v>78</v>
      </c>
      <c r="B2994" s="15">
        <v>2002</v>
      </c>
      <c r="C2994" s="15">
        <v>10</v>
      </c>
      <c r="D2994" s="18">
        <v>6</v>
      </c>
      <c r="E2994" s="15"/>
      <c r="F2994" s="19" t="s">
        <v>5314</v>
      </c>
      <c r="G2994" s="16" t="s">
        <v>5315</v>
      </c>
      <c r="H2994" s="17"/>
      <c r="I2994" s="115" t="str">
        <f t="shared" ca="1" si="491"/>
        <v>.</v>
      </c>
      <c r="J2994" s="16" t="s">
        <v>2856</v>
      </c>
      <c r="K2994" s="16" t="s">
        <v>1194</v>
      </c>
      <c r="L2994" s="16" t="s">
        <v>2857</v>
      </c>
      <c r="M2994" s="16" t="s">
        <v>1302</v>
      </c>
      <c r="N2994" s="15">
        <v>33</v>
      </c>
      <c r="O2994" s="15">
        <v>1998</v>
      </c>
      <c r="P2994" s="15">
        <v>6</v>
      </c>
      <c r="Q2994" s="18" t="s">
        <v>1944</v>
      </c>
      <c r="R2994" s="18" t="s">
        <v>1911</v>
      </c>
      <c r="S2994" s="54" t="s">
        <v>2256</v>
      </c>
      <c r="T2994" s="54"/>
      <c r="U2994" s="69"/>
      <c r="V2994" s="45" t="str">
        <f t="shared" si="490"/>
        <v>看護婦に求められる職業能力の実態調査－役職別・病院別の検討から－</v>
      </c>
      <c r="W2994" s="70"/>
      <c r="X2994" s="88">
        <v>2984</v>
      </c>
      <c r="Y2994" s="66"/>
      <c r="Z2994" s="16"/>
    </row>
    <row r="2995" spans="1:26" s="13" customFormat="1" ht="13.5" hidden="1" customHeight="1">
      <c r="A2995" s="18">
        <v>78</v>
      </c>
      <c r="B2995" s="15">
        <v>2002</v>
      </c>
      <c r="C2995" s="15">
        <v>10</v>
      </c>
      <c r="D2995" s="18">
        <v>6</v>
      </c>
      <c r="E2995" s="15"/>
      <c r="F2995" s="19" t="s">
        <v>5316</v>
      </c>
      <c r="G2995" s="16" t="s">
        <v>5317</v>
      </c>
      <c r="H2995" s="17"/>
      <c r="I2995" s="115" t="str">
        <f t="shared" ca="1" si="491"/>
        <v>.</v>
      </c>
      <c r="J2995" s="16" t="s">
        <v>2856</v>
      </c>
      <c r="K2995" s="16" t="s">
        <v>1194</v>
      </c>
      <c r="L2995" s="16" t="s">
        <v>2857</v>
      </c>
      <c r="M2995" s="16" t="s">
        <v>1302</v>
      </c>
      <c r="N2995" s="15">
        <v>33</v>
      </c>
      <c r="O2995" s="15">
        <v>1998</v>
      </c>
      <c r="P2995" s="15">
        <v>6</v>
      </c>
      <c r="Q2995" s="18" t="s">
        <v>1944</v>
      </c>
      <c r="R2995" s="18" t="s">
        <v>1911</v>
      </c>
      <c r="S2995" s="54" t="s">
        <v>2256</v>
      </c>
      <c r="T2995" s="54"/>
      <c r="U2995" s="69"/>
      <c r="V2995" s="45" t="str">
        <f t="shared" si="490"/>
        <v>作業者の欲求構造と職場対応に関する研究</v>
      </c>
      <c r="W2995" s="70"/>
      <c r="X2995" s="88">
        <v>2985</v>
      </c>
      <c r="Y2995" s="66"/>
      <c r="Z2995" s="16"/>
    </row>
    <row r="2996" spans="1:26" s="13" customFormat="1" ht="13.5" hidden="1" customHeight="1">
      <c r="A2996" s="18">
        <v>78</v>
      </c>
      <c r="B2996" s="15">
        <v>2002</v>
      </c>
      <c r="C2996" s="15">
        <v>10</v>
      </c>
      <c r="D2996" s="18">
        <v>6</v>
      </c>
      <c r="E2996" s="15"/>
      <c r="F2996" s="19" t="s">
        <v>5318</v>
      </c>
      <c r="G2996" s="16" t="s">
        <v>5319</v>
      </c>
      <c r="H2996" s="17"/>
      <c r="I2996" s="115" t="str">
        <f t="shared" ca="1" si="491"/>
        <v>.</v>
      </c>
      <c r="J2996" s="16" t="s">
        <v>2856</v>
      </c>
      <c r="K2996" s="16" t="s">
        <v>1194</v>
      </c>
      <c r="L2996" s="16" t="s">
        <v>2857</v>
      </c>
      <c r="M2996" s="16" t="s">
        <v>183</v>
      </c>
      <c r="N2996" s="15">
        <v>33</v>
      </c>
      <c r="O2996" s="15">
        <v>1998</v>
      </c>
      <c r="P2996" s="15">
        <v>6</v>
      </c>
      <c r="Q2996" s="18" t="s">
        <v>1944</v>
      </c>
      <c r="R2996" s="18" t="s">
        <v>1911</v>
      </c>
      <c r="S2996" s="54" t="s">
        <v>2256</v>
      </c>
      <c r="T2996" s="54"/>
      <c r="U2996" s="69"/>
      <c r="V2996" s="45" t="str">
        <f t="shared" si="490"/>
        <v>近代日本における健康概念の変遷と健康増進策－学童の健康診断と健康表彰を事例として－</v>
      </c>
      <c r="W2996" s="70"/>
      <c r="X2996" s="88">
        <v>2986</v>
      </c>
      <c r="Y2996" s="66"/>
      <c r="Z2996" s="16"/>
    </row>
    <row r="2997" spans="1:26" s="13" customFormat="1" ht="13.5" hidden="1" customHeight="1">
      <c r="A2997" s="18">
        <v>78</v>
      </c>
      <c r="B2997" s="15">
        <v>2002</v>
      </c>
      <c r="C2997" s="15">
        <v>10</v>
      </c>
      <c r="D2997" s="18">
        <v>7</v>
      </c>
      <c r="E2997" s="15"/>
      <c r="F2997" s="19" t="s">
        <v>5320</v>
      </c>
      <c r="G2997" s="16" t="s">
        <v>5321</v>
      </c>
      <c r="H2997" s="17"/>
      <c r="I2997" s="115" t="str">
        <f t="shared" ca="1" si="491"/>
        <v>.</v>
      </c>
      <c r="J2997" s="16" t="s">
        <v>2856</v>
      </c>
      <c r="K2997" s="16" t="s">
        <v>1194</v>
      </c>
      <c r="L2997" s="16" t="s">
        <v>2857</v>
      </c>
      <c r="M2997" s="16" t="s">
        <v>183</v>
      </c>
      <c r="N2997" s="15">
        <v>33</v>
      </c>
      <c r="O2997" s="15">
        <v>1998</v>
      </c>
      <c r="P2997" s="15">
        <v>6</v>
      </c>
      <c r="Q2997" s="18" t="s">
        <v>1944</v>
      </c>
      <c r="R2997" s="18" t="s">
        <v>1911</v>
      </c>
      <c r="S2997" s="54" t="s">
        <v>2256</v>
      </c>
      <c r="T2997" s="54"/>
      <c r="U2997" s="69"/>
      <c r="V2997" s="45" t="str">
        <f t="shared" si="490"/>
        <v>近代アイヌ社会の変容と人口変動－北海道日高地方O地区の事例－</v>
      </c>
      <c r="W2997" s="70"/>
      <c r="X2997" s="88">
        <v>2987</v>
      </c>
      <c r="Y2997" s="66"/>
      <c r="Z2997" s="16"/>
    </row>
    <row r="2998" spans="1:26" s="13" customFormat="1" ht="13.5" hidden="1" customHeight="1">
      <c r="A2998" s="18">
        <v>78</v>
      </c>
      <c r="B2998" s="15">
        <v>2002</v>
      </c>
      <c r="C2998" s="15">
        <v>10</v>
      </c>
      <c r="D2998" s="18">
        <v>7</v>
      </c>
      <c r="E2998" s="15"/>
      <c r="F2998" s="19" t="s">
        <v>5322</v>
      </c>
      <c r="G2998" s="16" t="s">
        <v>4872</v>
      </c>
      <c r="H2998" s="17"/>
      <c r="I2998" s="115" t="str">
        <f t="shared" ca="1" si="491"/>
        <v>.</v>
      </c>
      <c r="J2998" s="16" t="s">
        <v>2856</v>
      </c>
      <c r="K2998" s="16" t="s">
        <v>1194</v>
      </c>
      <c r="L2998" s="16" t="s">
        <v>2857</v>
      </c>
      <c r="M2998" s="16" t="s">
        <v>1302</v>
      </c>
      <c r="N2998" s="15">
        <v>33</v>
      </c>
      <c r="O2998" s="15">
        <v>1998</v>
      </c>
      <c r="P2998" s="15">
        <v>6</v>
      </c>
      <c r="Q2998" s="18" t="s">
        <v>1944</v>
      </c>
      <c r="R2998" s="18" t="s">
        <v>1911</v>
      </c>
      <c r="S2998" s="54" t="s">
        <v>2256</v>
      </c>
      <c r="T2998" s="54"/>
      <c r="U2998" s="69"/>
      <c r="V2998" s="45" t="str">
        <f t="shared" si="490"/>
        <v>技は作法に始まる</v>
      </c>
      <c r="W2998" s="70"/>
      <c r="X2998" s="88">
        <v>2988</v>
      </c>
      <c r="Y2998" s="66"/>
      <c r="Z2998" s="16"/>
    </row>
    <row r="2999" spans="1:26" s="13" customFormat="1" ht="13.5" hidden="1" customHeight="1">
      <c r="A2999" s="18">
        <v>78</v>
      </c>
      <c r="B2999" s="15">
        <v>2002</v>
      </c>
      <c r="C2999" s="15">
        <v>10</v>
      </c>
      <c r="D2999" s="18">
        <v>7</v>
      </c>
      <c r="E2999" s="15"/>
      <c r="F2999" s="19" t="s">
        <v>5323</v>
      </c>
      <c r="G2999" s="16" t="s">
        <v>5324</v>
      </c>
      <c r="H2999" s="17" t="s">
        <v>7083</v>
      </c>
      <c r="I2999" s="115" t="str">
        <f t="shared" ca="1" si="491"/>
        <v>.</v>
      </c>
      <c r="J2999" s="16" t="s">
        <v>1487</v>
      </c>
      <c r="K2999" s="16" t="s">
        <v>1194</v>
      </c>
      <c r="L2999" s="16" t="s">
        <v>7079</v>
      </c>
      <c r="M2999" s="16" t="s">
        <v>1302</v>
      </c>
      <c r="N2999" s="15">
        <v>33</v>
      </c>
      <c r="O2999" s="15">
        <v>1998</v>
      </c>
      <c r="P2999" s="15">
        <v>6</v>
      </c>
      <c r="Q2999" s="18" t="s">
        <v>1944</v>
      </c>
      <c r="R2999" s="18" t="s">
        <v>1911</v>
      </c>
      <c r="S2999" s="54" t="s">
        <v>2256</v>
      </c>
      <c r="T2999" s="54"/>
      <c r="U2999" s="69"/>
      <c r="V2999" s="45" t="str">
        <f t="shared" si="490"/>
        <v>特別講演国家なき社会の倫理と秩序：ユーラシアを貫くマレビト思想</v>
      </c>
      <c r="W2999" s="70"/>
      <c r="X2999" s="88">
        <v>2989</v>
      </c>
      <c r="Y2999" s="66"/>
      <c r="Z2999" s="16"/>
    </row>
    <row r="3000" spans="1:26" s="12" customFormat="1" ht="13.5" hidden="1" customHeight="1">
      <c r="A3000" s="18">
        <v>78</v>
      </c>
      <c r="B3000" s="15">
        <v>2002</v>
      </c>
      <c r="C3000" s="15">
        <v>10</v>
      </c>
      <c r="D3000" s="18">
        <v>8</v>
      </c>
      <c r="E3000" s="15"/>
      <c r="F3000" s="19" t="s">
        <v>5325</v>
      </c>
      <c r="G3000" s="16" t="s">
        <v>6989</v>
      </c>
      <c r="H3000" s="22"/>
      <c r="I3000" s="115" t="str">
        <f t="shared" ca="1" si="491"/>
        <v>.</v>
      </c>
      <c r="J3000" s="21" t="s">
        <v>1287</v>
      </c>
      <c r="K3000" s="16" t="s">
        <v>1194</v>
      </c>
      <c r="L3000" s="16" t="s">
        <v>7004</v>
      </c>
      <c r="M3000" s="16" t="s">
        <v>1302</v>
      </c>
      <c r="N3000" s="15">
        <v>33</v>
      </c>
      <c r="O3000" s="15">
        <v>1998</v>
      </c>
      <c r="P3000" s="15">
        <v>6</v>
      </c>
      <c r="Q3000" s="18" t="s">
        <v>1944</v>
      </c>
      <c r="R3000" s="18" t="s">
        <v>1911</v>
      </c>
      <c r="S3000" s="54" t="s">
        <v>2256</v>
      </c>
      <c r="T3000" s="54"/>
      <c r="U3000" s="69"/>
      <c r="V3000" s="45" t="str">
        <f t="shared" si="490"/>
        <v>いじめ問題の人類働態学的アプローチ</v>
      </c>
      <c r="W3000" s="70"/>
      <c r="X3000" s="88">
        <v>2990</v>
      </c>
      <c r="Y3000" s="66"/>
      <c r="Z3000" s="16"/>
    </row>
    <row r="3001" spans="1:26" s="12" customFormat="1" ht="13.5" hidden="1" customHeight="1">
      <c r="A3001" s="18">
        <v>78</v>
      </c>
      <c r="B3001" s="15">
        <v>2002</v>
      </c>
      <c r="C3001" s="15">
        <v>10</v>
      </c>
      <c r="D3001" s="18">
        <v>8</v>
      </c>
      <c r="E3001" s="15"/>
      <c r="F3001" s="19" t="s">
        <v>5326</v>
      </c>
      <c r="G3001" s="16" t="s">
        <v>3068</v>
      </c>
      <c r="H3001" s="17" t="s">
        <v>5325</v>
      </c>
      <c r="I3001" s="115" t="str">
        <f t="shared" ca="1" si="491"/>
        <v>.</v>
      </c>
      <c r="J3001" s="21" t="s">
        <v>1287</v>
      </c>
      <c r="K3001" s="16" t="s">
        <v>1194</v>
      </c>
      <c r="L3001" s="16" t="s">
        <v>2918</v>
      </c>
      <c r="M3001" s="16" t="s">
        <v>1302</v>
      </c>
      <c r="N3001" s="15">
        <v>33</v>
      </c>
      <c r="O3001" s="15">
        <v>1998</v>
      </c>
      <c r="P3001" s="15">
        <v>6</v>
      </c>
      <c r="Q3001" s="18" t="s">
        <v>1944</v>
      </c>
      <c r="R3001" s="18" t="s">
        <v>1911</v>
      </c>
      <c r="S3001" s="54" t="s">
        <v>2256</v>
      </c>
      <c r="T3001" s="54"/>
      <c r="U3001" s="69"/>
      <c r="V3001" s="45" t="str">
        <f t="shared" si="490"/>
        <v>いじめ問題の人類働態学的アプローチいじめ問題の古今東西</v>
      </c>
      <c r="W3001" s="70"/>
      <c r="X3001" s="88">
        <v>2991</v>
      </c>
      <c r="Y3001" s="66"/>
      <c r="Z3001" s="16"/>
    </row>
    <row r="3002" spans="1:26" s="12" customFormat="1" ht="13.5" hidden="1" customHeight="1">
      <c r="A3002" s="18">
        <v>78</v>
      </c>
      <c r="B3002" s="15">
        <v>2002</v>
      </c>
      <c r="C3002" s="15">
        <v>10</v>
      </c>
      <c r="D3002" s="18">
        <v>8</v>
      </c>
      <c r="E3002" s="15"/>
      <c r="F3002" s="19" t="s">
        <v>5327</v>
      </c>
      <c r="G3002" s="16" t="s">
        <v>5328</v>
      </c>
      <c r="H3002" s="17" t="s">
        <v>5325</v>
      </c>
      <c r="I3002" s="115" t="str">
        <f t="shared" ca="1" si="491"/>
        <v>.</v>
      </c>
      <c r="J3002" s="21" t="s">
        <v>1287</v>
      </c>
      <c r="K3002" s="16" t="s">
        <v>1194</v>
      </c>
      <c r="L3002" s="16" t="s">
        <v>2918</v>
      </c>
      <c r="M3002" s="16" t="s">
        <v>1302</v>
      </c>
      <c r="N3002" s="15">
        <v>33</v>
      </c>
      <c r="O3002" s="15">
        <v>1998</v>
      </c>
      <c r="P3002" s="15">
        <v>6</v>
      </c>
      <c r="Q3002" s="18" t="s">
        <v>1944</v>
      </c>
      <c r="R3002" s="18" t="s">
        <v>1911</v>
      </c>
      <c r="S3002" s="54" t="s">
        <v>2256</v>
      </c>
      <c r="T3002" s="54"/>
      <c r="U3002" s="69"/>
      <c r="V3002" s="45" t="str">
        <f t="shared" si="490"/>
        <v>いじめ問題の人類働態学的アプローチいじめのない子どもたちの世界ーシルクロードの子どもたちからのメッセージ－</v>
      </c>
      <c r="W3002" s="70"/>
      <c r="X3002" s="88">
        <v>2992</v>
      </c>
      <c r="Y3002" s="66"/>
      <c r="Z3002" s="16"/>
    </row>
    <row r="3003" spans="1:26" s="12" customFormat="1" ht="13.5" hidden="1" customHeight="1">
      <c r="A3003" s="18">
        <v>78</v>
      </c>
      <c r="B3003" s="15">
        <v>2002</v>
      </c>
      <c r="C3003" s="15">
        <v>10</v>
      </c>
      <c r="D3003" s="18">
        <v>8</v>
      </c>
      <c r="E3003" s="15"/>
      <c r="F3003" s="19" t="s">
        <v>5329</v>
      </c>
      <c r="G3003" s="16" t="s">
        <v>5330</v>
      </c>
      <c r="H3003" s="17" t="s">
        <v>5325</v>
      </c>
      <c r="I3003" s="115" t="str">
        <f t="shared" ca="1" si="491"/>
        <v>.</v>
      </c>
      <c r="J3003" s="21" t="s">
        <v>1287</v>
      </c>
      <c r="K3003" s="16" t="s">
        <v>1194</v>
      </c>
      <c r="L3003" s="16" t="s">
        <v>2918</v>
      </c>
      <c r="M3003" s="16" t="s">
        <v>1302</v>
      </c>
      <c r="N3003" s="15">
        <v>33</v>
      </c>
      <c r="O3003" s="15">
        <v>1998</v>
      </c>
      <c r="P3003" s="15">
        <v>6</v>
      </c>
      <c r="Q3003" s="18" t="s">
        <v>1944</v>
      </c>
      <c r="R3003" s="18" t="s">
        <v>1911</v>
      </c>
      <c r="S3003" s="54" t="s">
        <v>2256</v>
      </c>
      <c r="T3003" s="54"/>
      <c r="U3003" s="69"/>
      <c r="V3003" s="45" t="str">
        <f t="shared" si="490"/>
        <v>いじめ問題の人類働態学的アプローチいじめと家族・地域社会－インドネシアでの生活体験から－</v>
      </c>
      <c r="W3003" s="70"/>
      <c r="X3003" s="88">
        <v>2993</v>
      </c>
      <c r="Y3003" s="66"/>
      <c r="Z3003" s="16"/>
    </row>
    <row r="3004" spans="1:26" ht="13.5" hidden="1" customHeight="1">
      <c r="A3004" s="29">
        <f ca="1">IF(LEN($J3004)&gt;0,IF($J3004="●",K3004,OFFSET(A3004,IF(LEN(OFFSET(A3004,-1,0))&gt;=1,-1,-2),0)),"")</f>
        <v>78</v>
      </c>
      <c r="B3004" s="32">
        <f ca="1">IF(LEN($J3004)&gt;0,IF($J3004="●",N3004,OFFSET(B3004,IF(LEN(OFFSET(B3004,-1,0))&gt;=1,-1,-2),0)),"")</f>
        <v>2002</v>
      </c>
      <c r="C3004" s="32">
        <f ca="1">IF(LEN($J3004)&gt;0,IF($J3004="●",O3004,OFFSET(C3004,IF(LEN(OFFSET(C3004,-1,0))&gt;=1,-1,-2),0)),"")</f>
        <v>10</v>
      </c>
      <c r="D3004" s="28">
        <v>8</v>
      </c>
      <c r="E3004" s="32"/>
      <c r="F3004" s="28" t="str">
        <f>IF(RIGHT(L3004,1)=$W$24,"",M3004&amp;$W$25)&amp;J3004&amp;$W$22&amp;K3004&amp;IF(AND(LEN(N3004)&gt;0,LEN(N3004)&lt;4)," 第"&amp;N3004&amp;$W$21,N3004)&amp;$W$23&amp;O3004&amp;"/"&amp;P3004&amp;IF(RIGHT(L3004,1)=$W$24,"/"&amp;Q3004,"")&amp;"、"&amp;S3004&amp;"、"&amp;R3004&amp;IF(LEN(H3004)&gt;0,$W$27&amp;H3004,"")&amp;IF(RIGHT(L3004,1)=$W$24,"",$W$26)</f>
        <v>大会．西 第24回　1998/12/5、佐賀大学農学部、佐賀市</v>
      </c>
      <c r="G3004" s="40" t="s">
        <v>2259</v>
      </c>
      <c r="H3004" s="41" t="s">
        <v>2820</v>
      </c>
      <c r="I3004" s="115" t="str">
        <f t="shared" ca="1" si="491"/>
        <v>.</v>
      </c>
      <c r="J3004" s="40" t="s">
        <v>252</v>
      </c>
      <c r="K3004" s="40" t="s">
        <v>1769</v>
      </c>
      <c r="L3004" s="40" t="s">
        <v>6942</v>
      </c>
      <c r="M3004" s="40" t="s">
        <v>2742</v>
      </c>
      <c r="N3004" s="47">
        <v>24</v>
      </c>
      <c r="O3004" s="47">
        <v>1998</v>
      </c>
      <c r="P3004" s="47">
        <v>12</v>
      </c>
      <c r="Q3004" s="40" t="s">
        <v>1314</v>
      </c>
      <c r="R3004" s="40" t="s">
        <v>135</v>
      </c>
      <c r="S3004" s="48" t="s">
        <v>2258</v>
      </c>
      <c r="T3004" s="48"/>
      <c r="U3004" s="31"/>
      <c r="V3004" s="45" t="str">
        <f t="shared" si="490"/>
        <v>大会．西 第24回　1998/12/5、佐賀大学農学部、佐賀市</v>
      </c>
      <c r="W3004" s="51"/>
      <c r="X3004" s="88">
        <v>2994</v>
      </c>
      <c r="Y3004" s="65"/>
      <c r="Z3004" s="46"/>
    </row>
    <row r="3005" spans="1:26" ht="13.5" hidden="1" customHeight="1">
      <c r="A3005" s="29">
        <f ca="1">IF(LEN($J3005)&gt;0,IF($J3005="●",K3005,OFFSET(A3005,IF(LEN(OFFSET(A3005,-1,0))&gt;=1,-1,-2),0)),"")</f>
        <v>78</v>
      </c>
      <c r="B3005" s="32">
        <f ca="1">IF(LEN($J3005)&gt;0,IF($J3005="●",N3005,OFFSET(B3005,IF(LEN(OFFSET(B3005,-1,0))&gt;=1,-1,-2),0)),"")</f>
        <v>2002</v>
      </c>
      <c r="C3005" s="32">
        <f ca="1">IF(LEN($J3005)&gt;0,IF($J3005="●",O3005,OFFSET(C3005,IF(LEN(OFFSET(C3005,-1,0))&gt;=1,-1,-2),0)),"")</f>
        <v>10</v>
      </c>
      <c r="D3005" s="28">
        <v>8</v>
      </c>
      <c r="E3005" s="32"/>
      <c r="F3005" s="28" t="str">
        <f>M3005&amp;"（"&amp;J3005&amp;$W$19&amp;K3005&amp;IF(LEN(N3005)&gt;0," 第"&amp;N3005&amp;$W$21,"")&amp;" "&amp;O3005&amp;"/"&amp;P3005&amp;$W$20&amp;S3005&amp;IF(LEN(H3005)&gt;0,$W$19&amp;H3005,"")&amp;"）"</f>
        <v>抄録（大会/西 第24回 1998/12、佐賀大学農学部）</v>
      </c>
      <c r="G3005" s="40" t="s">
        <v>2257</v>
      </c>
      <c r="H3005" s="43"/>
      <c r="I3005" s="115" t="str">
        <f t="shared" ca="1" si="491"/>
        <v>.</v>
      </c>
      <c r="J3005" s="40" t="s">
        <v>252</v>
      </c>
      <c r="K3005" s="40" t="s">
        <v>1769</v>
      </c>
      <c r="L3005" s="40" t="s">
        <v>6939</v>
      </c>
      <c r="M3005" s="40" t="s">
        <v>1486</v>
      </c>
      <c r="N3005" s="47">
        <v>24</v>
      </c>
      <c r="O3005" s="47">
        <v>1998</v>
      </c>
      <c r="P3005" s="47">
        <v>12</v>
      </c>
      <c r="Q3005" s="40" t="s">
        <v>1314</v>
      </c>
      <c r="R3005" s="40" t="s">
        <v>135</v>
      </c>
      <c r="S3005" s="48" t="s">
        <v>2258</v>
      </c>
      <c r="T3005" s="48"/>
      <c r="U3005" s="31"/>
      <c r="V3005" s="45" t="str">
        <f t="shared" si="490"/>
        <v>抄録（大会/西 第24回 1998/12、佐賀大学農学部）</v>
      </c>
      <c r="W3005" s="51"/>
      <c r="X3005" s="88">
        <v>2995</v>
      </c>
      <c r="Y3005" s="65"/>
      <c r="Z3005" s="46"/>
    </row>
    <row r="3006" spans="1:26" s="13" customFormat="1" ht="13.5" hidden="1" customHeight="1">
      <c r="A3006" s="18">
        <v>78</v>
      </c>
      <c r="B3006" s="15">
        <v>2002</v>
      </c>
      <c r="C3006" s="15">
        <v>10</v>
      </c>
      <c r="D3006" s="18">
        <v>8</v>
      </c>
      <c r="E3006" s="15"/>
      <c r="F3006" s="19" t="s">
        <v>5400</v>
      </c>
      <c r="G3006" s="16" t="s">
        <v>5401</v>
      </c>
      <c r="H3006" s="17"/>
      <c r="I3006" s="115" t="str">
        <f t="shared" ca="1" si="491"/>
        <v>.</v>
      </c>
      <c r="J3006" s="16" t="s">
        <v>2856</v>
      </c>
      <c r="K3006" s="16" t="s">
        <v>1769</v>
      </c>
      <c r="L3006" s="16" t="s">
        <v>2857</v>
      </c>
      <c r="M3006" s="16" t="s">
        <v>183</v>
      </c>
      <c r="N3006" s="15">
        <v>24</v>
      </c>
      <c r="O3006" s="15">
        <v>1998</v>
      </c>
      <c r="P3006" s="15">
        <v>12</v>
      </c>
      <c r="Q3006" s="18">
        <v>5</v>
      </c>
      <c r="R3006" s="18" t="s">
        <v>135</v>
      </c>
      <c r="S3006" s="54" t="s">
        <v>2258</v>
      </c>
      <c r="T3006" s="54"/>
      <c r="U3006" s="69"/>
      <c r="V3006" s="45" t="str">
        <f t="shared" si="490"/>
        <v>沖縄本島・与論島における高齢者のADLスケール－長寿科学研究を進める上での視点－</v>
      </c>
      <c r="W3006" s="70"/>
      <c r="X3006" s="88">
        <v>2996</v>
      </c>
      <c r="Y3006" s="66"/>
      <c r="Z3006" s="16"/>
    </row>
    <row r="3007" spans="1:26" s="13" customFormat="1" ht="13.5" hidden="1" customHeight="1">
      <c r="A3007" s="18">
        <v>78</v>
      </c>
      <c r="B3007" s="15">
        <v>2002</v>
      </c>
      <c r="C3007" s="15">
        <v>10</v>
      </c>
      <c r="D3007" s="18">
        <v>9</v>
      </c>
      <c r="E3007" s="15"/>
      <c r="F3007" s="19" t="s">
        <v>5402</v>
      </c>
      <c r="G3007" s="16" t="s">
        <v>5403</v>
      </c>
      <c r="H3007" s="17"/>
      <c r="I3007" s="115" t="str">
        <f t="shared" ca="1" si="491"/>
        <v>.</v>
      </c>
      <c r="J3007" s="16" t="s">
        <v>2856</v>
      </c>
      <c r="K3007" s="16" t="s">
        <v>1769</v>
      </c>
      <c r="L3007" s="16" t="s">
        <v>2857</v>
      </c>
      <c r="M3007" s="16" t="s">
        <v>183</v>
      </c>
      <c r="N3007" s="15">
        <v>24</v>
      </c>
      <c r="O3007" s="15">
        <v>1998</v>
      </c>
      <c r="P3007" s="15">
        <v>12</v>
      </c>
      <c r="Q3007" s="18">
        <v>5</v>
      </c>
      <c r="R3007" s="18" t="s">
        <v>135</v>
      </c>
      <c r="S3007" s="54" t="s">
        <v>2258</v>
      </c>
      <c r="T3007" s="54"/>
      <c r="U3007" s="69"/>
      <c r="V3007" s="45" t="str">
        <f t="shared" si="490"/>
        <v>公園のサインシステムの現状と改善案</v>
      </c>
      <c r="W3007" s="70"/>
      <c r="X3007" s="88">
        <v>2997</v>
      </c>
      <c r="Y3007" s="66"/>
      <c r="Z3007" s="16"/>
    </row>
    <row r="3008" spans="1:26" s="13" customFormat="1" ht="13.5" hidden="1" customHeight="1">
      <c r="A3008" s="18">
        <v>78</v>
      </c>
      <c r="B3008" s="15">
        <v>2002</v>
      </c>
      <c r="C3008" s="15">
        <v>10</v>
      </c>
      <c r="D3008" s="18">
        <v>9</v>
      </c>
      <c r="E3008" s="15"/>
      <c r="F3008" s="19" t="s">
        <v>5404</v>
      </c>
      <c r="G3008" s="16" t="s">
        <v>5405</v>
      </c>
      <c r="H3008" s="17"/>
      <c r="I3008" s="115" t="str">
        <f t="shared" ca="1" si="491"/>
        <v>.</v>
      </c>
      <c r="J3008" s="16" t="s">
        <v>2856</v>
      </c>
      <c r="K3008" s="16" t="s">
        <v>1769</v>
      </c>
      <c r="L3008" s="16" t="s">
        <v>2857</v>
      </c>
      <c r="M3008" s="16" t="s">
        <v>183</v>
      </c>
      <c r="N3008" s="15">
        <v>24</v>
      </c>
      <c r="O3008" s="15">
        <v>1998</v>
      </c>
      <c r="P3008" s="15">
        <v>12</v>
      </c>
      <c r="Q3008" s="18">
        <v>5</v>
      </c>
      <c r="R3008" s="18" t="s">
        <v>135</v>
      </c>
      <c r="S3008" s="54" t="s">
        <v>2258</v>
      </c>
      <c r="T3008" s="54"/>
      <c r="U3008" s="69"/>
      <c r="V3008" s="45" t="str">
        <f t="shared" si="490"/>
        <v>タクシー会社を対象とした車椅子利用者に関する質問紙調査</v>
      </c>
      <c r="W3008" s="70"/>
      <c r="X3008" s="88">
        <v>2998</v>
      </c>
      <c r="Y3008" s="66"/>
      <c r="Z3008" s="16"/>
    </row>
    <row r="3009" spans="1:26" s="13" customFormat="1" ht="13.5" hidden="1" customHeight="1">
      <c r="A3009" s="18">
        <v>78</v>
      </c>
      <c r="B3009" s="15">
        <v>2002</v>
      </c>
      <c r="C3009" s="15">
        <v>10</v>
      </c>
      <c r="D3009" s="18">
        <v>10</v>
      </c>
      <c r="E3009" s="15"/>
      <c r="F3009" s="19" t="s">
        <v>5406</v>
      </c>
      <c r="G3009" s="16" t="s">
        <v>5407</v>
      </c>
      <c r="H3009" s="17"/>
      <c r="I3009" s="115" t="str">
        <f t="shared" ca="1" si="491"/>
        <v>.</v>
      </c>
      <c r="J3009" s="16" t="s">
        <v>2856</v>
      </c>
      <c r="K3009" s="16" t="s">
        <v>1769</v>
      </c>
      <c r="L3009" s="16" t="s">
        <v>2857</v>
      </c>
      <c r="M3009" s="16" t="s">
        <v>183</v>
      </c>
      <c r="N3009" s="15">
        <v>24</v>
      </c>
      <c r="O3009" s="15">
        <v>1998</v>
      </c>
      <c r="P3009" s="15">
        <v>12</v>
      </c>
      <c r="Q3009" s="18">
        <v>5</v>
      </c>
      <c r="R3009" s="18" t="s">
        <v>135</v>
      </c>
      <c r="S3009" s="54" t="s">
        <v>2258</v>
      </c>
      <c r="T3009" s="54"/>
      <c r="U3009" s="69"/>
      <c r="V3009" s="45" t="str">
        <f t="shared" ref="V3009:V3072" si="497">$H3009&amp;$F3009</f>
        <v>大学サークル活動に関する一例報告</v>
      </c>
      <c r="W3009" s="70"/>
      <c r="X3009" s="88">
        <v>2999</v>
      </c>
      <c r="Y3009" s="66"/>
      <c r="Z3009" s="16"/>
    </row>
    <row r="3010" spans="1:26" s="13" customFormat="1" ht="13.5" hidden="1" customHeight="1">
      <c r="A3010" s="18">
        <v>78</v>
      </c>
      <c r="B3010" s="15">
        <v>2002</v>
      </c>
      <c r="C3010" s="15">
        <v>10</v>
      </c>
      <c r="D3010" s="18">
        <v>10</v>
      </c>
      <c r="E3010" s="15"/>
      <c r="F3010" s="19" t="s">
        <v>5408</v>
      </c>
      <c r="G3010" s="16" t="s">
        <v>5409</v>
      </c>
      <c r="H3010" s="17"/>
      <c r="I3010" s="115" t="str">
        <f t="shared" ca="1" si="491"/>
        <v>.</v>
      </c>
      <c r="J3010" s="16" t="s">
        <v>2856</v>
      </c>
      <c r="K3010" s="16" t="s">
        <v>1769</v>
      </c>
      <c r="L3010" s="16" t="s">
        <v>2857</v>
      </c>
      <c r="M3010" s="16" t="s">
        <v>183</v>
      </c>
      <c r="N3010" s="15">
        <v>24</v>
      </c>
      <c r="O3010" s="15">
        <v>1998</v>
      </c>
      <c r="P3010" s="15">
        <v>12</v>
      </c>
      <c r="Q3010" s="18">
        <v>5</v>
      </c>
      <c r="R3010" s="18" t="s">
        <v>135</v>
      </c>
      <c r="S3010" s="54" t="s">
        <v>2258</v>
      </c>
      <c r="T3010" s="54"/>
      <c r="U3010" s="69"/>
      <c r="V3010" s="45" t="str">
        <f t="shared" si="497"/>
        <v>水中筋トレーニング装置の開発</v>
      </c>
      <c r="W3010" s="70"/>
      <c r="X3010" s="88">
        <v>3000</v>
      </c>
      <c r="Y3010" s="66"/>
      <c r="Z3010" s="16"/>
    </row>
    <row r="3011" spans="1:26" s="13" customFormat="1" ht="13.5" hidden="1" customHeight="1">
      <c r="A3011" s="18">
        <v>78</v>
      </c>
      <c r="B3011" s="15">
        <v>2002</v>
      </c>
      <c r="C3011" s="15">
        <v>10</v>
      </c>
      <c r="D3011" s="18">
        <v>11</v>
      </c>
      <c r="E3011" s="15"/>
      <c r="F3011" s="19" t="s">
        <v>5410</v>
      </c>
      <c r="G3011" s="16" t="s">
        <v>4416</v>
      </c>
      <c r="H3011" s="17"/>
      <c r="I3011" s="115" t="str">
        <f t="shared" ca="1" si="491"/>
        <v>.</v>
      </c>
      <c r="J3011" s="16" t="s">
        <v>2856</v>
      </c>
      <c r="K3011" s="16" t="s">
        <v>1769</v>
      </c>
      <c r="L3011" s="16" t="s">
        <v>2857</v>
      </c>
      <c r="M3011" s="16" t="s">
        <v>183</v>
      </c>
      <c r="N3011" s="15">
        <v>24</v>
      </c>
      <c r="O3011" s="15">
        <v>1998</v>
      </c>
      <c r="P3011" s="15">
        <v>12</v>
      </c>
      <c r="Q3011" s="18">
        <v>5</v>
      </c>
      <c r="R3011" s="18" t="s">
        <v>135</v>
      </c>
      <c r="S3011" s="54" t="s">
        <v>2258</v>
      </c>
      <c r="T3011" s="54"/>
      <c r="U3011" s="69"/>
      <c r="V3011" s="45" t="str">
        <f t="shared" si="497"/>
        <v>表面筋電図の序はかは筋披露の指標となるのか？</v>
      </c>
      <c r="W3011" s="70"/>
      <c r="X3011" s="88">
        <v>3001</v>
      </c>
      <c r="Y3011" s="66"/>
      <c r="Z3011" s="16"/>
    </row>
    <row r="3012" spans="1:26" s="13" customFormat="1" ht="13.5" hidden="1" customHeight="1">
      <c r="A3012" s="18">
        <v>78</v>
      </c>
      <c r="B3012" s="15">
        <v>2002</v>
      </c>
      <c r="C3012" s="15">
        <v>10</v>
      </c>
      <c r="D3012" s="18">
        <v>11</v>
      </c>
      <c r="E3012" s="15"/>
      <c r="F3012" s="19" t="s">
        <v>2260</v>
      </c>
      <c r="G3012" s="16" t="s">
        <v>2261</v>
      </c>
      <c r="H3012" s="17" t="s">
        <v>7083</v>
      </c>
      <c r="I3012" s="115" t="str">
        <f t="shared" ca="1" si="491"/>
        <v>.</v>
      </c>
      <c r="J3012" s="16" t="s">
        <v>1487</v>
      </c>
      <c r="K3012" s="16" t="s">
        <v>1769</v>
      </c>
      <c r="L3012" s="16" t="s">
        <v>7079</v>
      </c>
      <c r="M3012" s="16" t="s">
        <v>183</v>
      </c>
      <c r="N3012" s="15">
        <v>24</v>
      </c>
      <c r="O3012" s="15">
        <v>1998</v>
      </c>
      <c r="P3012" s="15">
        <v>12</v>
      </c>
      <c r="Q3012" s="18">
        <v>5</v>
      </c>
      <c r="R3012" s="18" t="s">
        <v>135</v>
      </c>
      <c r="S3012" s="54" t="s">
        <v>2258</v>
      </c>
      <c r="T3012" s="54"/>
      <c r="U3012" s="69"/>
      <c r="V3012" s="45" t="str">
        <f t="shared" si="497"/>
        <v>特別講演佐賀県小城地区における縦断的発育調査</v>
      </c>
      <c r="W3012" s="70"/>
      <c r="X3012" s="88">
        <v>3002</v>
      </c>
      <c r="Y3012" s="66"/>
      <c r="Z3012" s="16"/>
    </row>
    <row r="3013" spans="1:26" ht="13.5" hidden="1" customHeight="1">
      <c r="A3013" s="29">
        <f ca="1">IF(LEN($J3013)&gt;0,IF($J3013="●",K3013,OFFSET(A3013,IF(LEN(OFFSET(A3013,-1,0))&gt;=1,-1,-2),0)),"")</f>
        <v>78</v>
      </c>
      <c r="B3013" s="32">
        <f t="shared" ref="B3013:C3015" ca="1" si="498">IF(LEN($J3013)&gt;0,IF($J3013="●",N3013,OFFSET(B3013,IF(LEN(OFFSET(B3013,-1,0))&gt;=1,-1,-2),0)),"")</f>
        <v>2002</v>
      </c>
      <c r="C3013" s="32">
        <f t="shared" ca="1" si="498"/>
        <v>10</v>
      </c>
      <c r="D3013" s="28">
        <v>12</v>
      </c>
      <c r="E3013" s="32"/>
      <c r="F3013" s="28" t="str">
        <f>IF(RIGHT(L3013,1)=$W$24,"",M3013&amp;$W$25)&amp;J3013&amp;$W$22&amp;K3013&amp;IF(AND(LEN(N3013)&gt;0,LEN(N3013)&lt;4)," 第"&amp;N3013&amp;$W$21,N3013)&amp;$W$23&amp;O3013&amp;"/"&amp;P3013&amp;IF(RIGHT(L3013,1)=$W$24,"/"&amp;Q3013,"")&amp;"、"&amp;S3013&amp;"、"&amp;R3013&amp;IF(LEN(H3013)&gt;0,$W$27&amp;H3013,"")&amp;IF(RIGHT(L3013,1)=$W$24,"",$W$26)</f>
        <v>大会．西 第25回　1999/12/4、熊本大、熊本市</v>
      </c>
      <c r="G3013" s="40" t="s">
        <v>2263</v>
      </c>
      <c r="H3013" s="41" t="s">
        <v>2820</v>
      </c>
      <c r="I3013" s="115" t="str">
        <f t="shared" ca="1" si="491"/>
        <v>.</v>
      </c>
      <c r="J3013" s="40" t="s">
        <v>252</v>
      </c>
      <c r="K3013" s="40" t="s">
        <v>1769</v>
      </c>
      <c r="L3013" s="40" t="s">
        <v>6942</v>
      </c>
      <c r="M3013" s="40" t="s">
        <v>2742</v>
      </c>
      <c r="N3013" s="47">
        <v>25</v>
      </c>
      <c r="O3013" s="47">
        <v>1999</v>
      </c>
      <c r="P3013" s="47">
        <v>12</v>
      </c>
      <c r="Q3013" s="40" t="s">
        <v>1244</v>
      </c>
      <c r="R3013" s="40" t="s">
        <v>1080</v>
      </c>
      <c r="S3013" s="48" t="s">
        <v>2264</v>
      </c>
      <c r="T3013" s="48"/>
      <c r="U3013" s="31"/>
      <c r="V3013" s="45" t="str">
        <f t="shared" si="497"/>
        <v>大会．西 第25回　1999/12/4、熊本大、熊本市</v>
      </c>
      <c r="W3013" s="51"/>
      <c r="X3013" s="88">
        <v>3003</v>
      </c>
      <c r="Y3013" s="65"/>
      <c r="Z3013" s="46"/>
    </row>
    <row r="3014" spans="1:26" ht="13.5" hidden="1" customHeight="1">
      <c r="A3014" s="29">
        <f ca="1">IF(LEN($J3014)&gt;0,IF($J3014="●",K3014,OFFSET(A3014,IF(LEN(OFFSET(A3014,-1,0))&gt;=1,-1,-2),0)),"")</f>
        <v>78</v>
      </c>
      <c r="B3014" s="32">
        <f t="shared" ca="1" si="498"/>
        <v>2002</v>
      </c>
      <c r="C3014" s="32">
        <f t="shared" ca="1" si="498"/>
        <v>10</v>
      </c>
      <c r="D3014" s="28">
        <v>12</v>
      </c>
      <c r="E3014" s="32"/>
      <c r="F3014" s="28" t="str">
        <f>M3014&amp;"（"&amp;J3014&amp;$W$19&amp;K3014&amp;IF(LEN(N3014)&gt;0," 第"&amp;N3014&amp;$W$21,"")&amp;" "&amp;O3014&amp;"/"&amp;P3014&amp;$W$20&amp;S3014&amp;IF(LEN(H3014)&gt;0,$W$19&amp;H3014,"")&amp;"）"</f>
        <v>抄録（大会/西 第25回 1999/12、熊本大）</v>
      </c>
      <c r="G3014" s="40" t="s">
        <v>2262</v>
      </c>
      <c r="H3014" s="43"/>
      <c r="I3014" s="115" t="str">
        <f t="shared" ca="1" si="491"/>
        <v>.</v>
      </c>
      <c r="J3014" s="40" t="s">
        <v>252</v>
      </c>
      <c r="K3014" s="40" t="s">
        <v>1769</v>
      </c>
      <c r="L3014" s="40" t="s">
        <v>6939</v>
      </c>
      <c r="M3014" s="40" t="s">
        <v>1486</v>
      </c>
      <c r="N3014" s="47">
        <v>25</v>
      </c>
      <c r="O3014" s="47">
        <v>1999</v>
      </c>
      <c r="P3014" s="47">
        <v>12</v>
      </c>
      <c r="Q3014" s="40" t="s">
        <v>1244</v>
      </c>
      <c r="R3014" s="40" t="s">
        <v>1080</v>
      </c>
      <c r="S3014" s="48" t="s">
        <v>2264</v>
      </c>
      <c r="T3014" s="48"/>
      <c r="U3014" s="31"/>
      <c r="V3014" s="45" t="str">
        <f t="shared" si="497"/>
        <v>抄録（大会/西 第25回 1999/12、熊本大）</v>
      </c>
      <c r="W3014" s="51"/>
      <c r="X3014" s="88">
        <v>3004</v>
      </c>
      <c r="Y3014" s="65"/>
      <c r="Z3014" s="46"/>
    </row>
    <row r="3015" spans="1:26" ht="13.5" hidden="1" customHeight="1">
      <c r="A3015" s="29">
        <f ca="1">IF(LEN($J3015)&gt;0,IF($J3015="●",K3015,OFFSET(A3015,IF(LEN(OFFSET(A3015,-1,0))&gt;=1,-1,-2),0)),"")</f>
        <v>78</v>
      </c>
      <c r="B3015" s="32">
        <f t="shared" ca="1" si="498"/>
        <v>2002</v>
      </c>
      <c r="C3015" s="32">
        <f t="shared" ca="1" si="498"/>
        <v>10</v>
      </c>
      <c r="D3015" s="28">
        <v>16</v>
      </c>
      <c r="E3015" s="32"/>
      <c r="F3015" s="40" t="s">
        <v>2265</v>
      </c>
      <c r="G3015" s="40" t="s">
        <v>2266</v>
      </c>
      <c r="H3015" s="17" t="s">
        <v>7083</v>
      </c>
      <c r="I3015" s="115" t="str">
        <f t="shared" ca="1" si="491"/>
        <v>.</v>
      </c>
      <c r="J3015" s="40" t="s">
        <v>252</v>
      </c>
      <c r="K3015" s="40" t="s">
        <v>1769</v>
      </c>
      <c r="L3015" s="16" t="s">
        <v>7079</v>
      </c>
      <c r="M3015" s="40" t="s">
        <v>1486</v>
      </c>
      <c r="N3015" s="47">
        <v>25</v>
      </c>
      <c r="O3015" s="47">
        <v>1999</v>
      </c>
      <c r="P3015" s="47">
        <v>12</v>
      </c>
      <c r="Q3015" s="40" t="s">
        <v>1244</v>
      </c>
      <c r="R3015" s="40" t="s">
        <v>1080</v>
      </c>
      <c r="S3015" s="48" t="s">
        <v>2264</v>
      </c>
      <c r="T3015" s="48"/>
      <c r="U3015" s="31"/>
      <c r="V3015" s="45" t="str">
        <f t="shared" si="497"/>
        <v>特別講演有明海に生きる人々－その漁撈と採捕－</v>
      </c>
      <c r="W3015" s="51"/>
      <c r="X3015" s="88">
        <v>3005</v>
      </c>
      <c r="Y3015" s="65"/>
      <c r="Z3015" s="46"/>
    </row>
    <row r="3016" spans="1:26" s="13" customFormat="1" ht="13.5" hidden="1" customHeight="1">
      <c r="A3016" s="18">
        <v>78</v>
      </c>
      <c r="B3016" s="15">
        <v>2002</v>
      </c>
      <c r="C3016" s="15">
        <v>10</v>
      </c>
      <c r="D3016" s="18">
        <v>12</v>
      </c>
      <c r="E3016" s="15"/>
      <c r="F3016" s="19" t="s">
        <v>5412</v>
      </c>
      <c r="G3016" s="16" t="s">
        <v>5413</v>
      </c>
      <c r="H3016" s="17"/>
      <c r="I3016" s="115" t="str">
        <f t="shared" ca="1" si="491"/>
        <v>.</v>
      </c>
      <c r="J3016" s="16" t="s">
        <v>2856</v>
      </c>
      <c r="K3016" s="16" t="s">
        <v>1769</v>
      </c>
      <c r="L3016" s="16" t="s">
        <v>2857</v>
      </c>
      <c r="M3016" s="16" t="s">
        <v>183</v>
      </c>
      <c r="N3016" s="15">
        <v>25</v>
      </c>
      <c r="O3016" s="15">
        <v>1999</v>
      </c>
      <c r="P3016" s="15">
        <v>12</v>
      </c>
      <c r="Q3016" s="18">
        <v>4</v>
      </c>
      <c r="R3016" s="18" t="s">
        <v>1080</v>
      </c>
      <c r="S3016" s="54" t="s">
        <v>5411</v>
      </c>
      <c r="T3016" s="54"/>
      <c r="U3016" s="69"/>
      <c r="V3016" s="45" t="str">
        <f t="shared" si="497"/>
        <v>高齢者介護と医療福祉</v>
      </c>
      <c r="W3016" s="70"/>
      <c r="X3016" s="88">
        <v>3006</v>
      </c>
      <c r="Y3016" s="66"/>
      <c r="Z3016" s="16"/>
    </row>
    <row r="3017" spans="1:26" s="13" customFormat="1" ht="13.5" hidden="1" customHeight="1">
      <c r="A3017" s="18">
        <v>78</v>
      </c>
      <c r="B3017" s="15">
        <v>2002</v>
      </c>
      <c r="C3017" s="15">
        <v>10</v>
      </c>
      <c r="D3017" s="18">
        <v>13</v>
      </c>
      <c r="E3017" s="15"/>
      <c r="F3017" s="19" t="s">
        <v>5414</v>
      </c>
      <c r="G3017" s="16" t="s">
        <v>5415</v>
      </c>
      <c r="H3017" s="17"/>
      <c r="I3017" s="115" t="str">
        <f t="shared" ca="1" si="491"/>
        <v>.</v>
      </c>
      <c r="J3017" s="16" t="s">
        <v>2856</v>
      </c>
      <c r="K3017" s="16" t="s">
        <v>1769</v>
      </c>
      <c r="L3017" s="16" t="s">
        <v>2857</v>
      </c>
      <c r="M3017" s="16" t="s">
        <v>183</v>
      </c>
      <c r="N3017" s="15">
        <v>25</v>
      </c>
      <c r="O3017" s="15">
        <v>1999</v>
      </c>
      <c r="P3017" s="15">
        <v>12</v>
      </c>
      <c r="Q3017" s="18">
        <v>4</v>
      </c>
      <c r="R3017" s="18" t="s">
        <v>1080</v>
      </c>
      <c r="S3017" s="54" t="s">
        <v>5411</v>
      </c>
      <c r="T3017" s="54"/>
      <c r="U3017" s="69"/>
      <c r="V3017" s="45" t="str">
        <f t="shared" si="497"/>
        <v>下腿筋の大きさと機能に関する研究</v>
      </c>
      <c r="W3017" s="70"/>
      <c r="X3017" s="88">
        <v>3007</v>
      </c>
      <c r="Y3017" s="66"/>
      <c r="Z3017" s="16"/>
    </row>
    <row r="3018" spans="1:26" s="13" customFormat="1" ht="13.5" hidden="1" customHeight="1">
      <c r="A3018" s="18">
        <v>78</v>
      </c>
      <c r="B3018" s="15">
        <v>2002</v>
      </c>
      <c r="C3018" s="15">
        <v>10</v>
      </c>
      <c r="D3018" s="18">
        <v>13</v>
      </c>
      <c r="E3018" s="15"/>
      <c r="F3018" s="19" t="s">
        <v>5416</v>
      </c>
      <c r="G3018" s="16" t="s">
        <v>5417</v>
      </c>
      <c r="H3018" s="17"/>
      <c r="I3018" s="115" t="str">
        <f t="shared" ca="1" si="491"/>
        <v>.</v>
      </c>
      <c r="J3018" s="16" t="s">
        <v>2856</v>
      </c>
      <c r="K3018" s="16" t="s">
        <v>1769</v>
      </c>
      <c r="L3018" s="16" t="s">
        <v>2857</v>
      </c>
      <c r="M3018" s="16" t="s">
        <v>183</v>
      </c>
      <c r="N3018" s="15">
        <v>25</v>
      </c>
      <c r="O3018" s="15">
        <v>1999</v>
      </c>
      <c r="P3018" s="15">
        <v>12</v>
      </c>
      <c r="Q3018" s="18">
        <v>4</v>
      </c>
      <c r="R3018" s="18" t="s">
        <v>1080</v>
      </c>
      <c r="S3018" s="54" t="s">
        <v>5411</v>
      </c>
      <c r="T3018" s="54"/>
      <c r="U3018" s="69"/>
      <c r="V3018" s="45" t="str">
        <f t="shared" si="497"/>
        <v>調節安静位と監視作業能力の関係における加齢変化</v>
      </c>
      <c r="W3018" s="70"/>
      <c r="X3018" s="88">
        <v>3008</v>
      </c>
      <c r="Y3018" s="66"/>
      <c r="Z3018" s="16"/>
    </row>
    <row r="3019" spans="1:26" s="13" customFormat="1" ht="13.5" hidden="1" customHeight="1">
      <c r="A3019" s="18">
        <v>78</v>
      </c>
      <c r="B3019" s="15">
        <v>2002</v>
      </c>
      <c r="C3019" s="15">
        <v>10</v>
      </c>
      <c r="D3019" s="18">
        <v>14</v>
      </c>
      <c r="E3019" s="15"/>
      <c r="F3019" s="19" t="s">
        <v>5418</v>
      </c>
      <c r="G3019" s="16" t="s">
        <v>5419</v>
      </c>
      <c r="H3019" s="17"/>
      <c r="I3019" s="115" t="str">
        <f t="shared" ca="1" si="491"/>
        <v>.</v>
      </c>
      <c r="J3019" s="16" t="s">
        <v>2856</v>
      </c>
      <c r="K3019" s="16" t="s">
        <v>1769</v>
      </c>
      <c r="L3019" s="16" t="s">
        <v>2857</v>
      </c>
      <c r="M3019" s="16" t="s">
        <v>183</v>
      </c>
      <c r="N3019" s="15">
        <v>25</v>
      </c>
      <c r="O3019" s="15">
        <v>1999</v>
      </c>
      <c r="P3019" s="15">
        <v>12</v>
      </c>
      <c r="Q3019" s="18">
        <v>4</v>
      </c>
      <c r="R3019" s="18" t="s">
        <v>1080</v>
      </c>
      <c r="S3019" s="54" t="s">
        <v>5411</v>
      </c>
      <c r="T3019" s="54"/>
      <c r="U3019" s="69"/>
      <c r="V3019" s="45" t="str">
        <f t="shared" si="497"/>
        <v>佐賀県・六角川流域におけるヨシの生態・利用とヨシ職人</v>
      </c>
      <c r="W3019" s="70"/>
      <c r="X3019" s="88">
        <v>3009</v>
      </c>
      <c r="Y3019" s="66"/>
      <c r="Z3019" s="16"/>
    </row>
    <row r="3020" spans="1:26" s="13" customFormat="1" ht="13.5" hidden="1" customHeight="1">
      <c r="A3020" s="18">
        <v>78</v>
      </c>
      <c r="B3020" s="15">
        <v>2002</v>
      </c>
      <c r="C3020" s="15">
        <v>10</v>
      </c>
      <c r="D3020" s="18">
        <v>14</v>
      </c>
      <c r="E3020" s="15"/>
      <c r="F3020" s="19" t="s">
        <v>5420</v>
      </c>
      <c r="G3020" s="16" t="s">
        <v>5421</v>
      </c>
      <c r="H3020" s="17"/>
      <c r="I3020" s="115" t="str">
        <f t="shared" ref="I3020:I3083" ca="1" si="499">IF(OR($S$1,IF($N$2,OFFSET($O$2,0,ISERROR(FIND($F$2,OFFSET($G3020,0,$T$2)))+$S$2),0)+IF($N$3,OFFSET($O$3,0,ISERROR(FIND($F$3,OFFSET($G3020,0,$T$3)))+$S$3),0)+IF($N$4,OFFSET($O$4,0,ISERROR(FIND($F$4,OFFSET($G3020,0,$T$4)))+$S$4),0)+IF($N$5,OFFSET($O$5,0,ISERROR(FIND($F$5,OFFSET($G3020,0,$T$5)))+$S$5),0)+IF($N$6,OFFSET($O$6,0,ISERROR(FIND($F$6,OFFSET($G3020,0,$T$6)))+$S$6),0)+IF($N$7,OFFSET($O$7,0,ISERROR(FIND($F$7,OFFSET($G3020,0,$T$7)))+$S$7),0)+IF($N$8,OFFSET($O$8,0,ISERROR(FIND($F$8,OFFSET($G3020,0,$T$8)))+$S$8),0)&gt;$Y$1),$W$28,$W$29)</f>
        <v>.</v>
      </c>
      <c r="J3020" s="16" t="s">
        <v>2856</v>
      </c>
      <c r="K3020" s="16" t="s">
        <v>1769</v>
      </c>
      <c r="L3020" s="16" t="s">
        <v>2857</v>
      </c>
      <c r="M3020" s="16" t="s">
        <v>183</v>
      </c>
      <c r="N3020" s="15">
        <v>25</v>
      </c>
      <c r="O3020" s="15">
        <v>1999</v>
      </c>
      <c r="P3020" s="15">
        <v>12</v>
      </c>
      <c r="Q3020" s="18">
        <v>4</v>
      </c>
      <c r="R3020" s="18" t="s">
        <v>1080</v>
      </c>
      <c r="S3020" s="54" t="s">
        <v>5411</v>
      </c>
      <c r="T3020" s="54"/>
      <c r="U3020" s="69"/>
      <c r="V3020" s="45" t="str">
        <f t="shared" si="497"/>
        <v>韓国・全羅南道・ハンピョン地区におけるイワガキとゴカイ採集活動</v>
      </c>
      <c r="W3020" s="70"/>
      <c r="X3020" s="88">
        <v>3010</v>
      </c>
      <c r="Y3020" s="66"/>
      <c r="Z3020" s="16"/>
    </row>
    <row r="3021" spans="1:26" s="13" customFormat="1" ht="13.5" hidden="1" customHeight="1">
      <c r="A3021" s="18">
        <v>78</v>
      </c>
      <c r="B3021" s="15">
        <v>2002</v>
      </c>
      <c r="C3021" s="15">
        <v>10</v>
      </c>
      <c r="D3021" s="18">
        <v>15</v>
      </c>
      <c r="E3021" s="15"/>
      <c r="F3021" s="19" t="s">
        <v>5422</v>
      </c>
      <c r="G3021" s="16" t="s">
        <v>5423</v>
      </c>
      <c r="H3021" s="17"/>
      <c r="I3021" s="115" t="str">
        <f t="shared" ca="1" si="499"/>
        <v>.</v>
      </c>
      <c r="J3021" s="16" t="s">
        <v>2856</v>
      </c>
      <c r="K3021" s="16" t="s">
        <v>1769</v>
      </c>
      <c r="L3021" s="16" t="s">
        <v>2857</v>
      </c>
      <c r="M3021" s="16" t="s">
        <v>183</v>
      </c>
      <c r="N3021" s="15">
        <v>25</v>
      </c>
      <c r="O3021" s="15">
        <v>1999</v>
      </c>
      <c r="P3021" s="15">
        <v>12</v>
      </c>
      <c r="Q3021" s="18">
        <v>4</v>
      </c>
      <c r="R3021" s="18" t="s">
        <v>1080</v>
      </c>
      <c r="S3021" s="54" t="s">
        <v>5411</v>
      </c>
      <c r="T3021" s="54"/>
      <c r="U3021" s="69"/>
      <c r="V3021" s="45" t="str">
        <f t="shared" si="497"/>
        <v>果樹園の管理にみられる働態学的一側面－佐賀県における温州ミカン生産地域の実態調査から－</v>
      </c>
      <c r="W3021" s="70"/>
      <c r="X3021" s="88">
        <v>3011</v>
      </c>
      <c r="Y3021" s="66"/>
      <c r="Z3021" s="16"/>
    </row>
    <row r="3022" spans="1:26" s="13" customFormat="1" ht="13.5" hidden="1" customHeight="1">
      <c r="A3022" s="18">
        <v>78</v>
      </c>
      <c r="B3022" s="15">
        <v>2002</v>
      </c>
      <c r="C3022" s="15">
        <v>10</v>
      </c>
      <c r="D3022" s="18">
        <v>15</v>
      </c>
      <c r="E3022" s="15"/>
      <c r="F3022" s="19" t="s">
        <v>5424</v>
      </c>
      <c r="G3022" s="16" t="s">
        <v>5425</v>
      </c>
      <c r="H3022" s="17"/>
      <c r="I3022" s="115" t="str">
        <f t="shared" ca="1" si="499"/>
        <v>.</v>
      </c>
      <c r="J3022" s="16" t="s">
        <v>2856</v>
      </c>
      <c r="K3022" s="16" t="s">
        <v>1769</v>
      </c>
      <c r="L3022" s="16" t="s">
        <v>2857</v>
      </c>
      <c r="M3022" s="16" t="s">
        <v>183</v>
      </c>
      <c r="N3022" s="15">
        <v>25</v>
      </c>
      <c r="O3022" s="15">
        <v>1999</v>
      </c>
      <c r="P3022" s="15">
        <v>12</v>
      </c>
      <c r="Q3022" s="18">
        <v>4</v>
      </c>
      <c r="R3022" s="18" t="s">
        <v>1080</v>
      </c>
      <c r="S3022" s="54" t="s">
        <v>5411</v>
      </c>
      <c r="T3022" s="54"/>
      <c r="U3022" s="69"/>
      <c r="V3022" s="45" t="str">
        <f t="shared" si="497"/>
        <v>バングラデシュ・シャムタ村の砒素被害に関する村落調査</v>
      </c>
      <c r="W3022" s="70"/>
      <c r="X3022" s="88">
        <v>3012</v>
      </c>
      <c r="Y3022" s="66"/>
      <c r="Z3022" s="16"/>
    </row>
    <row r="3023" spans="1:26" s="13" customFormat="1" ht="13.5" hidden="1" customHeight="1">
      <c r="A3023" s="18">
        <v>78</v>
      </c>
      <c r="B3023" s="15">
        <v>2002</v>
      </c>
      <c r="C3023" s="15">
        <v>10</v>
      </c>
      <c r="D3023" s="18">
        <v>16</v>
      </c>
      <c r="E3023" s="15"/>
      <c r="F3023" s="19" t="s">
        <v>2265</v>
      </c>
      <c r="G3023" s="16" t="s">
        <v>2266</v>
      </c>
      <c r="H3023" s="17" t="s">
        <v>7083</v>
      </c>
      <c r="I3023" s="115" t="str">
        <f t="shared" ca="1" si="499"/>
        <v>.</v>
      </c>
      <c r="J3023" s="16" t="s">
        <v>1487</v>
      </c>
      <c r="K3023" s="16" t="s">
        <v>1769</v>
      </c>
      <c r="L3023" s="16" t="s">
        <v>7079</v>
      </c>
      <c r="M3023" s="16" t="s">
        <v>183</v>
      </c>
      <c r="N3023" s="15">
        <v>25</v>
      </c>
      <c r="O3023" s="15">
        <v>1999</v>
      </c>
      <c r="P3023" s="15">
        <v>12</v>
      </c>
      <c r="Q3023" s="18">
        <v>4</v>
      </c>
      <c r="R3023" s="18" t="s">
        <v>1080</v>
      </c>
      <c r="S3023" s="54" t="s">
        <v>5411</v>
      </c>
      <c r="T3023" s="54"/>
      <c r="U3023" s="69"/>
      <c r="V3023" s="45" t="str">
        <f t="shared" si="497"/>
        <v>特別講演有明海に生きる人々－その漁撈と採捕－</v>
      </c>
      <c r="W3023" s="70"/>
      <c r="X3023" s="88">
        <v>3013</v>
      </c>
      <c r="Y3023" s="66"/>
      <c r="Z3023" s="16"/>
    </row>
    <row r="3024" spans="1:26" ht="13.5" hidden="1" customHeight="1">
      <c r="A3024" s="29">
        <f ca="1">IF(LEN($J3024)&gt;0,IF($J3024="●",K3024,OFFSET(A3024,IF(LEN(OFFSET(A3024,-1,0))&gt;=1,-1,-2),0)),"")</f>
        <v>78</v>
      </c>
      <c r="B3024" s="32">
        <f ca="1">IF(LEN($J3024)&gt;0,IF($J3024="●",N3024,OFFSET(B3024,IF(LEN(OFFSET(B3024,-1,0))&gt;=1,-1,-2),0)),"")</f>
        <v>2002</v>
      </c>
      <c r="C3024" s="32">
        <f ca="1">IF(LEN($J3024)&gt;0,IF($J3024="●",O3024,OFFSET(C3024,IF(LEN(OFFSET(C3024,-1,0))&gt;=1,-1,-2),0)),"")</f>
        <v>10</v>
      </c>
      <c r="D3024" s="28">
        <v>17</v>
      </c>
      <c r="E3024" s="32"/>
      <c r="F3024" s="28" t="str">
        <f>IF(RIGHT(L3024,1)=$W$24,"",M3024&amp;$W$25)&amp;J3024&amp;$W$22&amp;K3024&amp;IF(AND(LEN(N3024)&gt;0,LEN(N3024)&lt;4)," 第"&amp;N3024&amp;$W$21,N3024)&amp;$W$23&amp;O3024&amp;"/"&amp;P3024&amp;IF(RIGHT(L3024,1)=$W$24,"/"&amp;Q3024,"")&amp;"、"&amp;S3024&amp;"、"&amp;R3024&amp;IF(LEN(H3024)&gt;0,$W$27&amp;H3024,"")&amp;IF(RIGHT(L3024,1)=$W$24,"",$W$26)</f>
        <v>大会．西 第26回　2000/12/1、志學館大学、鹿児島市</v>
      </c>
      <c r="G3024" s="40" t="s">
        <v>2259</v>
      </c>
      <c r="H3024" s="41" t="s">
        <v>2820</v>
      </c>
      <c r="I3024" s="115" t="str">
        <f t="shared" ca="1" si="499"/>
        <v>.</v>
      </c>
      <c r="J3024" s="40" t="s">
        <v>252</v>
      </c>
      <c r="K3024" s="40" t="s">
        <v>1769</v>
      </c>
      <c r="L3024" s="40" t="s">
        <v>6942</v>
      </c>
      <c r="M3024" s="40" t="s">
        <v>2742</v>
      </c>
      <c r="N3024" s="47">
        <v>26</v>
      </c>
      <c r="O3024" s="47">
        <v>2000</v>
      </c>
      <c r="P3024" s="47">
        <v>12</v>
      </c>
      <c r="Q3024" s="40" t="s">
        <v>1236</v>
      </c>
      <c r="R3024" s="40" t="s">
        <v>2268</v>
      </c>
      <c r="S3024" s="48" t="s">
        <v>2269</v>
      </c>
      <c r="T3024" s="48"/>
      <c r="U3024" s="31"/>
      <c r="V3024" s="45" t="str">
        <f t="shared" si="497"/>
        <v>大会．西 第26回　2000/12/1、志學館大学、鹿児島市</v>
      </c>
      <c r="W3024" s="51"/>
      <c r="X3024" s="88">
        <v>3014</v>
      </c>
      <c r="Y3024" s="65"/>
      <c r="Z3024" s="46"/>
    </row>
    <row r="3025" spans="1:26" ht="13.5" hidden="1" customHeight="1">
      <c r="A3025" s="29">
        <f ca="1">IF(LEN($J3025)&gt;0,IF($J3025="●",K3025,OFFSET(A3025,IF(LEN(OFFSET(A3025,-1,0))&gt;=1,-1,-2),0)),"")</f>
        <v>78</v>
      </c>
      <c r="B3025" s="32">
        <f ca="1">IF(LEN($J3025)&gt;0,IF($J3025="●",N3025,OFFSET(B3025,IF(LEN(OFFSET(B3025,-1,0))&gt;=1,-1,-2),0)),"")</f>
        <v>2002</v>
      </c>
      <c r="C3025" s="32">
        <f ca="1">IF(LEN($J3025)&gt;0,IF($J3025="●",O3025,OFFSET(C3025,IF(LEN(OFFSET(C3025,-1,0))&gt;=1,-1,-2),0)),"")</f>
        <v>10</v>
      </c>
      <c r="D3025" s="28">
        <v>17</v>
      </c>
      <c r="E3025" s="32"/>
      <c r="F3025" s="28" t="str">
        <f>M3025&amp;"（"&amp;J3025&amp;$W$19&amp;K3025&amp;IF(LEN(N3025)&gt;0," 第"&amp;N3025&amp;$W$21,"")&amp;" "&amp;O3025&amp;"/"&amp;P3025&amp;$W$20&amp;S3025&amp;IF(LEN(H3025)&gt;0,$W$19&amp;H3025,"")&amp;"）"</f>
        <v>抄録（大会/西 第26回 2000/12、志學館大学）</v>
      </c>
      <c r="G3025" s="40" t="s">
        <v>2267</v>
      </c>
      <c r="H3025" s="43"/>
      <c r="I3025" s="115" t="str">
        <f t="shared" ca="1" si="499"/>
        <v>.</v>
      </c>
      <c r="J3025" s="40" t="s">
        <v>252</v>
      </c>
      <c r="K3025" s="40" t="s">
        <v>1769</v>
      </c>
      <c r="L3025" s="40" t="s">
        <v>6939</v>
      </c>
      <c r="M3025" s="40" t="s">
        <v>1486</v>
      </c>
      <c r="N3025" s="47">
        <v>26</v>
      </c>
      <c r="O3025" s="47">
        <v>2000</v>
      </c>
      <c r="P3025" s="47">
        <v>12</v>
      </c>
      <c r="Q3025" s="40" t="s">
        <v>1236</v>
      </c>
      <c r="R3025" s="40" t="s">
        <v>2268</v>
      </c>
      <c r="S3025" s="48" t="s">
        <v>2269</v>
      </c>
      <c r="T3025" s="48"/>
      <c r="U3025" s="31"/>
      <c r="V3025" s="45" t="str">
        <f t="shared" si="497"/>
        <v>抄録（大会/西 第26回 2000/12、志學館大学）</v>
      </c>
      <c r="W3025" s="51"/>
      <c r="X3025" s="88">
        <v>3015</v>
      </c>
      <c r="Y3025" s="65"/>
      <c r="Z3025" s="46"/>
    </row>
    <row r="3026" spans="1:26" s="13" customFormat="1" ht="13.5" hidden="1" customHeight="1">
      <c r="A3026" s="18">
        <v>78</v>
      </c>
      <c r="B3026" s="15">
        <v>2002</v>
      </c>
      <c r="C3026" s="15">
        <v>10</v>
      </c>
      <c r="D3026" s="18">
        <v>17</v>
      </c>
      <c r="E3026" s="15"/>
      <c r="F3026" s="19" t="s">
        <v>5426</v>
      </c>
      <c r="G3026" s="16" t="s">
        <v>5427</v>
      </c>
      <c r="H3026" s="17"/>
      <c r="I3026" s="115" t="str">
        <f t="shared" ca="1" si="499"/>
        <v>.</v>
      </c>
      <c r="J3026" s="16" t="s">
        <v>2856</v>
      </c>
      <c r="K3026" s="16" t="s">
        <v>1769</v>
      </c>
      <c r="L3026" s="16" t="s">
        <v>2857</v>
      </c>
      <c r="M3026" s="16" t="s">
        <v>183</v>
      </c>
      <c r="N3026" s="15">
        <v>26</v>
      </c>
      <c r="O3026" s="15">
        <v>2000</v>
      </c>
      <c r="P3026" s="15">
        <v>12</v>
      </c>
      <c r="Q3026" s="18">
        <v>1</v>
      </c>
      <c r="R3026" s="18" t="s">
        <v>2268</v>
      </c>
      <c r="S3026" s="54" t="s">
        <v>2269</v>
      </c>
      <c r="T3026" s="54"/>
      <c r="U3026" s="69"/>
      <c r="V3026" s="45" t="str">
        <f t="shared" si="497"/>
        <v>「坂道」の認知と人間行動－シラス台地周辺での自転車を用いた予備的研究－</v>
      </c>
      <c r="W3026" s="70"/>
      <c r="X3026" s="88">
        <v>3016</v>
      </c>
      <c r="Y3026" s="66"/>
      <c r="Z3026" s="16"/>
    </row>
    <row r="3027" spans="1:26" s="13" customFormat="1" ht="13.5" hidden="1" customHeight="1">
      <c r="A3027" s="18">
        <v>78</v>
      </c>
      <c r="B3027" s="15">
        <v>2002</v>
      </c>
      <c r="C3027" s="15">
        <v>10</v>
      </c>
      <c r="D3027" s="18">
        <v>18</v>
      </c>
      <c r="E3027" s="15"/>
      <c r="F3027" s="19" t="s">
        <v>5428</v>
      </c>
      <c r="G3027" s="16" t="s">
        <v>5429</v>
      </c>
      <c r="H3027" s="17"/>
      <c r="I3027" s="115" t="str">
        <f t="shared" ca="1" si="499"/>
        <v>.</v>
      </c>
      <c r="J3027" s="16" t="s">
        <v>2856</v>
      </c>
      <c r="K3027" s="16" t="s">
        <v>1769</v>
      </c>
      <c r="L3027" s="16" t="s">
        <v>2857</v>
      </c>
      <c r="M3027" s="16" t="s">
        <v>183</v>
      </c>
      <c r="N3027" s="15">
        <v>26</v>
      </c>
      <c r="O3027" s="15">
        <v>2000</v>
      </c>
      <c r="P3027" s="15">
        <v>12</v>
      </c>
      <c r="Q3027" s="18">
        <v>1</v>
      </c>
      <c r="R3027" s="18" t="s">
        <v>2268</v>
      </c>
      <c r="S3027" s="54" t="s">
        <v>2269</v>
      </c>
      <c r="T3027" s="54"/>
      <c r="U3027" s="69"/>
      <c r="V3027" s="45" t="str">
        <f t="shared" si="497"/>
        <v>幼児期の食事時における道具使用について</v>
      </c>
      <c r="W3027" s="70"/>
      <c r="X3027" s="88">
        <v>3017</v>
      </c>
      <c r="Y3027" s="66"/>
      <c r="Z3027" s="16"/>
    </row>
    <row r="3028" spans="1:26" s="13" customFormat="1" ht="13.5" hidden="1" customHeight="1">
      <c r="A3028" s="18">
        <v>78</v>
      </c>
      <c r="B3028" s="15">
        <v>2002</v>
      </c>
      <c r="C3028" s="15">
        <v>10</v>
      </c>
      <c r="D3028" s="18">
        <v>18</v>
      </c>
      <c r="E3028" s="15"/>
      <c r="F3028" s="19" t="s">
        <v>5430</v>
      </c>
      <c r="G3028" s="16" t="s">
        <v>5431</v>
      </c>
      <c r="H3028" s="17"/>
      <c r="I3028" s="115" t="str">
        <f t="shared" ca="1" si="499"/>
        <v>.</v>
      </c>
      <c r="J3028" s="16" t="s">
        <v>2856</v>
      </c>
      <c r="K3028" s="16" t="s">
        <v>1769</v>
      </c>
      <c r="L3028" s="16" t="s">
        <v>2857</v>
      </c>
      <c r="M3028" s="16" t="s">
        <v>1302</v>
      </c>
      <c r="N3028" s="15">
        <v>26</v>
      </c>
      <c r="O3028" s="15">
        <v>2000</v>
      </c>
      <c r="P3028" s="15">
        <v>12</v>
      </c>
      <c r="Q3028" s="18">
        <v>1</v>
      </c>
      <c r="R3028" s="18" t="s">
        <v>2268</v>
      </c>
      <c r="S3028" s="54" t="s">
        <v>2269</v>
      </c>
      <c r="T3028" s="54"/>
      <c r="U3028" s="69"/>
      <c r="V3028" s="45" t="str">
        <f t="shared" si="497"/>
        <v>FK大学学生のかくれ肥満に関する研究</v>
      </c>
      <c r="W3028" s="70"/>
      <c r="X3028" s="88">
        <v>3018</v>
      </c>
      <c r="Y3028" s="66"/>
      <c r="Z3028" s="16"/>
    </row>
    <row r="3029" spans="1:26" s="13" customFormat="1" ht="13.5" hidden="1" customHeight="1">
      <c r="A3029" s="18">
        <v>78</v>
      </c>
      <c r="B3029" s="15">
        <v>2002</v>
      </c>
      <c r="C3029" s="15">
        <v>10</v>
      </c>
      <c r="D3029" s="18">
        <v>19</v>
      </c>
      <c r="E3029" s="15"/>
      <c r="F3029" s="19" t="s">
        <v>5432</v>
      </c>
      <c r="G3029" s="16" t="s">
        <v>5423</v>
      </c>
      <c r="H3029" s="17"/>
      <c r="I3029" s="115" t="str">
        <f t="shared" ca="1" si="499"/>
        <v>.</v>
      </c>
      <c r="J3029" s="16" t="s">
        <v>2856</v>
      </c>
      <c r="K3029" s="16" t="s">
        <v>1769</v>
      </c>
      <c r="L3029" s="16" t="s">
        <v>2857</v>
      </c>
      <c r="M3029" s="16" t="s">
        <v>183</v>
      </c>
      <c r="N3029" s="15">
        <v>26</v>
      </c>
      <c r="O3029" s="15">
        <v>2000</v>
      </c>
      <c r="P3029" s="15">
        <v>12</v>
      </c>
      <c r="Q3029" s="18">
        <v>1</v>
      </c>
      <c r="R3029" s="18" t="s">
        <v>2268</v>
      </c>
      <c r="S3029" s="54" t="s">
        <v>2269</v>
      </c>
      <c r="T3029" s="54"/>
      <c r="U3029" s="69"/>
      <c r="V3029" s="45" t="str">
        <f t="shared" si="497"/>
        <v>持続的農業の研究－減農薬栽培米生産農家の意識調査－</v>
      </c>
      <c r="W3029" s="70"/>
      <c r="X3029" s="88">
        <v>3019</v>
      </c>
      <c r="Y3029" s="66"/>
      <c r="Z3029" s="16"/>
    </row>
    <row r="3030" spans="1:26" s="13" customFormat="1" ht="13.5" hidden="1" customHeight="1">
      <c r="A3030" s="18">
        <v>78</v>
      </c>
      <c r="B3030" s="15">
        <v>2002</v>
      </c>
      <c r="C3030" s="15">
        <v>10</v>
      </c>
      <c r="D3030" s="18">
        <v>20</v>
      </c>
      <c r="E3030" s="15"/>
      <c r="F3030" s="19" t="s">
        <v>5433</v>
      </c>
      <c r="G3030" s="16" t="s">
        <v>7889</v>
      </c>
      <c r="H3030" s="17"/>
      <c r="I3030" s="115" t="str">
        <f t="shared" ca="1" si="499"/>
        <v>.</v>
      </c>
      <c r="J3030" s="16" t="s">
        <v>2856</v>
      </c>
      <c r="K3030" s="16" t="s">
        <v>1769</v>
      </c>
      <c r="L3030" s="16" t="s">
        <v>2857</v>
      </c>
      <c r="M3030" s="16" t="s">
        <v>1302</v>
      </c>
      <c r="N3030" s="15">
        <v>26</v>
      </c>
      <c r="O3030" s="15">
        <v>2000</v>
      </c>
      <c r="P3030" s="15">
        <v>12</v>
      </c>
      <c r="Q3030" s="18">
        <v>1</v>
      </c>
      <c r="R3030" s="18" t="s">
        <v>2268</v>
      </c>
      <c r="S3030" s="54" t="s">
        <v>2269</v>
      </c>
      <c r="T3030" s="54"/>
      <c r="U3030" s="69"/>
      <c r="V3030" s="45" t="str">
        <f t="shared" si="497"/>
        <v>運動時体温調節反応に対する冷却効果－首周囲氷嚢冷却と上半身のFanningの比較－</v>
      </c>
      <c r="W3030" s="70"/>
      <c r="X3030" s="88">
        <v>3020</v>
      </c>
      <c r="Y3030" s="66"/>
      <c r="Z3030" s="16"/>
    </row>
    <row r="3031" spans="1:26" s="13" customFormat="1" ht="13.5" hidden="1" customHeight="1">
      <c r="A3031" s="18">
        <v>78</v>
      </c>
      <c r="B3031" s="15">
        <v>2002</v>
      </c>
      <c r="C3031" s="15">
        <v>10</v>
      </c>
      <c r="D3031" s="18">
        <v>20</v>
      </c>
      <c r="E3031" s="15"/>
      <c r="F3031" s="19" t="s">
        <v>5434</v>
      </c>
      <c r="G3031" s="16" t="s">
        <v>5435</v>
      </c>
      <c r="H3031" s="17"/>
      <c r="I3031" s="115" t="str">
        <f t="shared" ca="1" si="499"/>
        <v>.</v>
      </c>
      <c r="J3031" s="16" t="s">
        <v>2856</v>
      </c>
      <c r="K3031" s="16" t="s">
        <v>1769</v>
      </c>
      <c r="L3031" s="16" t="s">
        <v>2857</v>
      </c>
      <c r="M3031" s="16" t="s">
        <v>183</v>
      </c>
      <c r="N3031" s="15">
        <v>26</v>
      </c>
      <c r="O3031" s="15">
        <v>2000</v>
      </c>
      <c r="P3031" s="15">
        <v>12</v>
      </c>
      <c r="Q3031" s="18">
        <v>1</v>
      </c>
      <c r="R3031" s="18" t="s">
        <v>2268</v>
      </c>
      <c r="S3031" s="54" t="s">
        <v>2269</v>
      </c>
      <c r="T3031" s="54"/>
      <c r="U3031" s="69"/>
      <c r="V3031" s="45" t="str">
        <f t="shared" si="497"/>
        <v>高校バスケットボール選手の心理的競技能力に関する研究</v>
      </c>
      <c r="W3031" s="70"/>
      <c r="X3031" s="88">
        <v>3021</v>
      </c>
      <c r="Y3031" s="66"/>
      <c r="Z3031" s="16"/>
    </row>
    <row r="3032" spans="1:26" s="13" customFormat="1" ht="13.5" hidden="1" customHeight="1">
      <c r="A3032" s="18">
        <v>78</v>
      </c>
      <c r="B3032" s="15">
        <v>2002</v>
      </c>
      <c r="C3032" s="15">
        <v>10</v>
      </c>
      <c r="D3032" s="18">
        <v>20</v>
      </c>
      <c r="E3032" s="15"/>
      <c r="F3032" s="19" t="s">
        <v>5436</v>
      </c>
      <c r="G3032" s="16" t="s">
        <v>5437</v>
      </c>
      <c r="H3032" s="17"/>
      <c r="I3032" s="115" t="str">
        <f t="shared" ca="1" si="499"/>
        <v>.</v>
      </c>
      <c r="J3032" s="16" t="s">
        <v>2856</v>
      </c>
      <c r="K3032" s="16" t="s">
        <v>1769</v>
      </c>
      <c r="L3032" s="16" t="s">
        <v>2857</v>
      </c>
      <c r="M3032" s="16" t="s">
        <v>183</v>
      </c>
      <c r="N3032" s="15">
        <v>26</v>
      </c>
      <c r="O3032" s="15">
        <v>2000</v>
      </c>
      <c r="P3032" s="15">
        <v>12</v>
      </c>
      <c r="Q3032" s="18">
        <v>1</v>
      </c>
      <c r="R3032" s="18" t="s">
        <v>2268</v>
      </c>
      <c r="S3032" s="54" t="s">
        <v>2269</v>
      </c>
      <c r="T3032" s="54"/>
      <c r="U3032" s="69"/>
      <c r="V3032" s="45" t="str">
        <f t="shared" si="497"/>
        <v>読み取りやすいスクロール表示について</v>
      </c>
      <c r="W3032" s="70"/>
      <c r="X3032" s="88">
        <v>3022</v>
      </c>
      <c r="Y3032" s="66"/>
      <c r="Z3032" s="16"/>
    </row>
    <row r="3033" spans="1:26" s="13" customFormat="1" ht="13.5" hidden="1" customHeight="1">
      <c r="A3033" s="18">
        <v>78</v>
      </c>
      <c r="B3033" s="15">
        <v>2002</v>
      </c>
      <c r="C3033" s="15">
        <v>10</v>
      </c>
      <c r="D3033" s="18">
        <v>21</v>
      </c>
      <c r="E3033" s="15"/>
      <c r="F3033" s="19" t="s">
        <v>5438</v>
      </c>
      <c r="G3033" s="16" t="s">
        <v>5439</v>
      </c>
      <c r="H3033" s="17"/>
      <c r="I3033" s="115" t="str">
        <f t="shared" ca="1" si="499"/>
        <v>.</v>
      </c>
      <c r="J3033" s="16" t="s">
        <v>2856</v>
      </c>
      <c r="K3033" s="16" t="s">
        <v>1769</v>
      </c>
      <c r="L3033" s="16" t="s">
        <v>2857</v>
      </c>
      <c r="M3033" s="16" t="s">
        <v>183</v>
      </c>
      <c r="N3033" s="15">
        <v>26</v>
      </c>
      <c r="O3033" s="15">
        <v>2000</v>
      </c>
      <c r="P3033" s="15">
        <v>12</v>
      </c>
      <c r="Q3033" s="18">
        <v>1</v>
      </c>
      <c r="R3033" s="18" t="s">
        <v>2268</v>
      </c>
      <c r="S3033" s="54" t="s">
        <v>2269</v>
      </c>
      <c r="T3033" s="54"/>
      <c r="U3033" s="69"/>
      <c r="V3033" s="45" t="str">
        <f t="shared" si="497"/>
        <v>日本人の階段の昇り降りの速さに関する研究</v>
      </c>
      <c r="W3033" s="70"/>
      <c r="X3033" s="88">
        <v>3023</v>
      </c>
      <c r="Y3033" s="66"/>
      <c r="Z3033" s="16"/>
    </row>
    <row r="3034" spans="1:26" s="13" customFormat="1" ht="13.5" hidden="1" customHeight="1">
      <c r="A3034" s="18">
        <v>78</v>
      </c>
      <c r="B3034" s="15">
        <v>2002</v>
      </c>
      <c r="C3034" s="15">
        <v>10</v>
      </c>
      <c r="D3034" s="18">
        <v>21</v>
      </c>
      <c r="E3034" s="15"/>
      <c r="F3034" s="19" t="s">
        <v>5440</v>
      </c>
      <c r="G3034" s="16" t="s">
        <v>5441</v>
      </c>
      <c r="H3034" s="17"/>
      <c r="I3034" s="115" t="str">
        <f t="shared" ca="1" si="499"/>
        <v>.</v>
      </c>
      <c r="J3034" s="16" t="s">
        <v>2856</v>
      </c>
      <c r="K3034" s="16" t="s">
        <v>1769</v>
      </c>
      <c r="L3034" s="16" t="s">
        <v>2857</v>
      </c>
      <c r="M3034" s="16" t="s">
        <v>183</v>
      </c>
      <c r="N3034" s="15">
        <v>26</v>
      </c>
      <c r="O3034" s="15">
        <v>2000</v>
      </c>
      <c r="P3034" s="15">
        <v>12</v>
      </c>
      <c r="Q3034" s="18">
        <v>1</v>
      </c>
      <c r="R3034" s="18" t="s">
        <v>2268</v>
      </c>
      <c r="S3034" s="54" t="s">
        <v>2269</v>
      </c>
      <c r="T3034" s="54"/>
      <c r="U3034" s="69"/>
      <c r="V3034" s="45" t="str">
        <f t="shared" si="497"/>
        <v>聞き間違いに関する研究</v>
      </c>
      <c r="W3034" s="70"/>
      <c r="X3034" s="88">
        <v>3024</v>
      </c>
      <c r="Y3034" s="66"/>
      <c r="Z3034" s="16"/>
    </row>
    <row r="3035" spans="1:26" s="13" customFormat="1" ht="13.5" hidden="1" customHeight="1">
      <c r="A3035" s="18">
        <v>78</v>
      </c>
      <c r="B3035" s="15">
        <v>2002</v>
      </c>
      <c r="C3035" s="15">
        <v>10</v>
      </c>
      <c r="D3035" s="18">
        <v>22</v>
      </c>
      <c r="E3035" s="15"/>
      <c r="F3035" s="19" t="s">
        <v>5442</v>
      </c>
      <c r="G3035" s="16" t="s">
        <v>5443</v>
      </c>
      <c r="H3035" s="17"/>
      <c r="I3035" s="115" t="str">
        <f t="shared" ca="1" si="499"/>
        <v>.</v>
      </c>
      <c r="J3035" s="16" t="s">
        <v>2856</v>
      </c>
      <c r="K3035" s="16" t="s">
        <v>1769</v>
      </c>
      <c r="L3035" s="16" t="s">
        <v>2857</v>
      </c>
      <c r="M3035" s="16" t="s">
        <v>183</v>
      </c>
      <c r="N3035" s="15">
        <v>26</v>
      </c>
      <c r="O3035" s="15">
        <v>2000</v>
      </c>
      <c r="P3035" s="15">
        <v>12</v>
      </c>
      <c r="Q3035" s="18">
        <v>1</v>
      </c>
      <c r="R3035" s="18" t="s">
        <v>2268</v>
      </c>
      <c r="S3035" s="54" t="s">
        <v>2269</v>
      </c>
      <c r="T3035" s="54"/>
      <c r="U3035" s="69"/>
      <c r="V3035" s="45" t="str">
        <f t="shared" si="497"/>
        <v>韓国・西海岸ハンピョン湾における干潟資源の持続的利用形態と管理－カキの採捕活動を中心に－</v>
      </c>
      <c r="W3035" s="70"/>
      <c r="X3035" s="88">
        <v>3025</v>
      </c>
      <c r="Y3035" s="66"/>
      <c r="Z3035" s="16"/>
    </row>
    <row r="3036" spans="1:26" s="13" customFormat="1" ht="13.5" hidden="1" customHeight="1">
      <c r="A3036" s="18">
        <v>78</v>
      </c>
      <c r="B3036" s="15">
        <v>2002</v>
      </c>
      <c r="C3036" s="15">
        <v>10</v>
      </c>
      <c r="D3036" s="18">
        <v>23</v>
      </c>
      <c r="E3036" s="15"/>
      <c r="F3036" s="19" t="s">
        <v>5444</v>
      </c>
      <c r="G3036" s="16" t="s">
        <v>5445</v>
      </c>
      <c r="H3036" s="17"/>
      <c r="I3036" s="115" t="str">
        <f t="shared" ca="1" si="499"/>
        <v>.</v>
      </c>
      <c r="J3036" s="16" t="s">
        <v>2856</v>
      </c>
      <c r="K3036" s="16" t="s">
        <v>1769</v>
      </c>
      <c r="L3036" s="16" t="s">
        <v>2857</v>
      </c>
      <c r="M3036" s="16" t="s">
        <v>1302</v>
      </c>
      <c r="N3036" s="15">
        <v>26</v>
      </c>
      <c r="O3036" s="15">
        <v>2000</v>
      </c>
      <c r="P3036" s="15">
        <v>12</v>
      </c>
      <c r="Q3036" s="18">
        <v>1</v>
      </c>
      <c r="R3036" s="18" t="s">
        <v>2268</v>
      </c>
      <c r="S3036" s="54" t="s">
        <v>2269</v>
      </c>
      <c r="T3036" s="54"/>
      <c r="U3036" s="69"/>
      <c r="V3036" s="45" t="str">
        <f t="shared" si="497"/>
        <v>沖縄県・伊良部島における海浜採取活動</v>
      </c>
      <c r="W3036" s="70"/>
      <c r="X3036" s="88">
        <v>3026</v>
      </c>
      <c r="Y3036" s="66"/>
      <c r="Z3036" s="16"/>
    </row>
    <row r="3037" spans="1:26" s="13" customFormat="1" ht="13.5" hidden="1" customHeight="1">
      <c r="A3037" s="18">
        <v>78</v>
      </c>
      <c r="B3037" s="15">
        <v>2002</v>
      </c>
      <c r="C3037" s="15">
        <v>10</v>
      </c>
      <c r="D3037" s="18">
        <v>23</v>
      </c>
      <c r="E3037" s="15"/>
      <c r="F3037" s="19" t="s">
        <v>5446</v>
      </c>
      <c r="G3037" s="16" t="s">
        <v>5447</v>
      </c>
      <c r="H3037" s="17"/>
      <c r="I3037" s="115" t="str">
        <f t="shared" ca="1" si="499"/>
        <v>.</v>
      </c>
      <c r="J3037" s="16" t="s">
        <v>2856</v>
      </c>
      <c r="K3037" s="16" t="s">
        <v>1769</v>
      </c>
      <c r="L3037" s="16" t="s">
        <v>2857</v>
      </c>
      <c r="M3037" s="16" t="s">
        <v>183</v>
      </c>
      <c r="N3037" s="15">
        <v>26</v>
      </c>
      <c r="O3037" s="15">
        <v>2000</v>
      </c>
      <c r="P3037" s="15">
        <v>12</v>
      </c>
      <c r="Q3037" s="18">
        <v>1</v>
      </c>
      <c r="R3037" s="18" t="s">
        <v>2268</v>
      </c>
      <c r="S3037" s="54" t="s">
        <v>2269</v>
      </c>
      <c r="T3037" s="54"/>
      <c r="U3037" s="69"/>
      <c r="V3037" s="45" t="str">
        <f t="shared" si="497"/>
        <v>作業観察手法における腰部角度の信頼性</v>
      </c>
      <c r="W3037" s="70"/>
      <c r="X3037" s="88">
        <v>3027</v>
      </c>
      <c r="Y3037" s="66"/>
      <c r="Z3037" s="16"/>
    </row>
    <row r="3038" spans="1:26" s="13" customFormat="1" ht="13.5" hidden="1" customHeight="1">
      <c r="A3038" s="18">
        <v>78</v>
      </c>
      <c r="B3038" s="15">
        <v>2002</v>
      </c>
      <c r="C3038" s="15">
        <v>10</v>
      </c>
      <c r="D3038" s="18">
        <v>23</v>
      </c>
      <c r="E3038" s="15"/>
      <c r="F3038" s="19" t="s">
        <v>2270</v>
      </c>
      <c r="G3038" s="16" t="s">
        <v>5448</v>
      </c>
      <c r="H3038" s="17" t="s">
        <v>7083</v>
      </c>
      <c r="I3038" s="115" t="str">
        <f t="shared" ca="1" si="499"/>
        <v>.</v>
      </c>
      <c r="J3038" s="16" t="s">
        <v>1487</v>
      </c>
      <c r="K3038" s="16" t="s">
        <v>1769</v>
      </c>
      <c r="L3038" s="16" t="s">
        <v>7079</v>
      </c>
      <c r="M3038" s="16" t="s">
        <v>183</v>
      </c>
      <c r="N3038" s="15">
        <v>26</v>
      </c>
      <c r="O3038" s="15">
        <v>2000</v>
      </c>
      <c r="P3038" s="15">
        <v>12</v>
      </c>
      <c r="Q3038" s="18">
        <v>1</v>
      </c>
      <c r="R3038" s="18" t="s">
        <v>2268</v>
      </c>
      <c r="S3038" s="54" t="s">
        <v>2269</v>
      </c>
      <c r="T3038" s="54"/>
      <c r="U3038" s="69"/>
      <c r="V3038" s="45" t="str">
        <f t="shared" si="497"/>
        <v>特別講演鹿児島県与論島における在宅死亡の現状について</v>
      </c>
      <c r="W3038" s="70"/>
      <c r="X3038" s="88">
        <v>3028</v>
      </c>
      <c r="Y3038" s="66"/>
      <c r="Z3038" s="16"/>
    </row>
    <row r="3039" spans="1:26" ht="13.5" hidden="1" customHeight="1">
      <c r="A3039" s="29">
        <f ca="1">IF(LEN($J3039)&gt;0,IF($J3039="●",K3039,OFFSET(A3039,IF(LEN(OFFSET(A3039,-1,0))&gt;=1,-1,-2),0)),"")</f>
        <v>78</v>
      </c>
      <c r="B3039" s="32">
        <f ca="1">IF(LEN($J3039)&gt;0,IF($J3039="●",N3039,OFFSET(B3039,IF(LEN(OFFSET(B3039,-1,0))&gt;=1,-1,-2),0)),"")</f>
        <v>2002</v>
      </c>
      <c r="C3039" s="32">
        <f ca="1">IF(LEN($J3039)&gt;0,IF($J3039="●",O3039,OFFSET(C3039,IF(LEN(OFFSET(C3039,-1,0))&gt;=1,-1,-2),0)),"")</f>
        <v>10</v>
      </c>
      <c r="D3039" s="28">
        <v>24</v>
      </c>
      <c r="E3039" s="32"/>
      <c r="F3039" s="28" t="str">
        <f>IF(RIGHT(L3039,1)=$W$24,"",M3039&amp;$W$25)&amp;J3039&amp;$W$22&amp;K3039&amp;IF(AND(LEN(N3039)&gt;0,LEN(N3039)&lt;4)," 第"&amp;N3039&amp;$W$21,N3039)&amp;$W$23&amp;O3039&amp;"/"&amp;P3039&amp;IF(RIGHT(L3039,1)=$W$24,"/"&amp;Q3039,"")&amp;"、"&amp;S3039&amp;"、"&amp;R3039&amp;IF(LEN(H3039)&gt;0,$W$27&amp;H3039,"")&amp;IF(RIGHT(L3039,1)=$W$24,"",$W$26)</f>
        <v>大会．東 第27回　1998/12/5、千葉工業大、</v>
      </c>
      <c r="G3039" s="40" t="s">
        <v>1634</v>
      </c>
      <c r="H3039" s="41" t="s">
        <v>2820</v>
      </c>
      <c r="I3039" s="115" t="str">
        <f t="shared" ca="1" si="499"/>
        <v>.</v>
      </c>
      <c r="J3039" s="40" t="s">
        <v>252</v>
      </c>
      <c r="K3039" s="40" t="s">
        <v>1185</v>
      </c>
      <c r="L3039" s="40" t="s">
        <v>6942</v>
      </c>
      <c r="M3039" s="40" t="s">
        <v>2742</v>
      </c>
      <c r="N3039" s="47">
        <v>27</v>
      </c>
      <c r="O3039" s="47">
        <v>1998</v>
      </c>
      <c r="P3039" s="47">
        <v>12</v>
      </c>
      <c r="Q3039" s="40" t="s">
        <v>1314</v>
      </c>
      <c r="R3039" s="40"/>
      <c r="S3039" s="48" t="s">
        <v>2273</v>
      </c>
      <c r="T3039" s="48"/>
      <c r="U3039" s="31"/>
      <c r="V3039" s="45" t="str">
        <f t="shared" si="497"/>
        <v>大会．東 第27回　1998/12/5、千葉工業大、</v>
      </c>
      <c r="W3039" s="51"/>
      <c r="X3039" s="88">
        <v>3029</v>
      </c>
      <c r="Y3039" s="65"/>
      <c r="Z3039" s="46"/>
    </row>
    <row r="3040" spans="1:26" ht="13.5" hidden="1" customHeight="1">
      <c r="A3040" s="29">
        <f ca="1">IF(LEN($J3040)&gt;0,IF($J3040="●",K3040,OFFSET(A3040,IF(LEN(OFFSET(A3040,-1,0))&gt;=1,-1,-2),0)),"")</f>
        <v>78</v>
      </c>
      <c r="B3040" s="32">
        <f ca="1">IF(LEN($J3040)&gt;0,IF($J3040="●",N3040,OFFSET(B3040,IF(LEN(OFFSET(B3040,-1,0))&gt;=1,-1,-2),0)),"")</f>
        <v>2002</v>
      </c>
      <c r="C3040" s="32">
        <f ca="1">IF(LEN($J3040)&gt;0,IF($J3040="●",O3040,OFFSET(C3040,IF(LEN(OFFSET(C3040,-1,0))&gt;=1,-1,-2),0)),"")</f>
        <v>10</v>
      </c>
      <c r="D3040" s="28">
        <v>24</v>
      </c>
      <c r="E3040" s="32"/>
      <c r="F3040" s="28" t="str">
        <f>M3040&amp;"（"&amp;J3040&amp;$W$19&amp;K3040&amp;IF(LEN(N3040)&gt;0," 第"&amp;N3040&amp;$W$21,"")&amp;" "&amp;O3040&amp;"/"&amp;P3040&amp;$W$20&amp;S3040&amp;IF(LEN(H3040)&gt;0,$W$19&amp;H3040,"")&amp;"）"</f>
        <v>抄録（大会/東 第27回 1998/12、千葉工業大）</v>
      </c>
      <c r="G3040" s="40" t="s">
        <v>2272</v>
      </c>
      <c r="H3040" s="43"/>
      <c r="I3040" s="115" t="str">
        <f t="shared" ca="1" si="499"/>
        <v>.</v>
      </c>
      <c r="J3040" s="40" t="s">
        <v>252</v>
      </c>
      <c r="K3040" s="40" t="s">
        <v>1185</v>
      </c>
      <c r="L3040" s="40" t="s">
        <v>6939</v>
      </c>
      <c r="M3040" s="40" t="s">
        <v>1486</v>
      </c>
      <c r="N3040" s="47">
        <v>27</v>
      </c>
      <c r="O3040" s="47">
        <v>1998</v>
      </c>
      <c r="P3040" s="47">
        <v>12</v>
      </c>
      <c r="Q3040" s="40" t="s">
        <v>1314</v>
      </c>
      <c r="R3040" s="40"/>
      <c r="S3040" s="48" t="s">
        <v>2273</v>
      </c>
      <c r="T3040" s="48"/>
      <c r="U3040" s="31"/>
      <c r="V3040" s="45" t="str">
        <f t="shared" si="497"/>
        <v>抄録（大会/東 第27回 1998/12、千葉工業大）</v>
      </c>
      <c r="W3040" s="51"/>
      <c r="X3040" s="88">
        <v>3030</v>
      </c>
      <c r="Y3040" s="65"/>
      <c r="Z3040" s="46"/>
    </row>
    <row r="3041" spans="1:26" s="13" customFormat="1" ht="13.5" hidden="1" customHeight="1">
      <c r="A3041" s="18">
        <v>78</v>
      </c>
      <c r="B3041" s="15">
        <v>2002</v>
      </c>
      <c r="C3041" s="15">
        <v>10</v>
      </c>
      <c r="D3041" s="18">
        <v>24</v>
      </c>
      <c r="E3041" s="15"/>
      <c r="F3041" s="19" t="s">
        <v>5331</v>
      </c>
      <c r="G3041" s="16" t="s">
        <v>5332</v>
      </c>
      <c r="H3041" s="17"/>
      <c r="I3041" s="115" t="str">
        <f t="shared" ca="1" si="499"/>
        <v>.</v>
      </c>
      <c r="J3041" s="16" t="s">
        <v>2856</v>
      </c>
      <c r="K3041" s="16" t="s">
        <v>1185</v>
      </c>
      <c r="L3041" s="16" t="s">
        <v>2857</v>
      </c>
      <c r="M3041" s="16" t="s">
        <v>1302</v>
      </c>
      <c r="N3041" s="15">
        <v>27</v>
      </c>
      <c r="O3041" s="15">
        <v>1998</v>
      </c>
      <c r="P3041" s="15">
        <v>12</v>
      </c>
      <c r="Q3041" s="18">
        <v>1</v>
      </c>
      <c r="R3041" s="18"/>
      <c r="S3041" s="54" t="s">
        <v>2273</v>
      </c>
      <c r="T3041" s="54"/>
      <c r="U3041" s="69"/>
      <c r="V3041" s="45" t="str">
        <f t="shared" si="497"/>
        <v>公共施設改善のためのアーゴノミクスアプローチ</v>
      </c>
      <c r="W3041" s="70"/>
      <c r="X3041" s="88">
        <v>3031</v>
      </c>
      <c r="Y3041" s="66"/>
      <c r="Z3041" s="16"/>
    </row>
    <row r="3042" spans="1:26" s="13" customFormat="1" ht="13.5" hidden="1" customHeight="1">
      <c r="A3042" s="18">
        <v>78</v>
      </c>
      <c r="B3042" s="15">
        <v>2002</v>
      </c>
      <c r="C3042" s="15">
        <v>10</v>
      </c>
      <c r="D3042" s="18">
        <v>24</v>
      </c>
      <c r="E3042" s="15"/>
      <c r="F3042" s="19" t="s">
        <v>5333</v>
      </c>
      <c r="G3042" s="16" t="s">
        <v>5334</v>
      </c>
      <c r="H3042" s="17"/>
      <c r="I3042" s="115" t="str">
        <f t="shared" ca="1" si="499"/>
        <v>.</v>
      </c>
      <c r="J3042" s="16" t="s">
        <v>2856</v>
      </c>
      <c r="K3042" s="16" t="s">
        <v>1185</v>
      </c>
      <c r="L3042" s="16" t="s">
        <v>2857</v>
      </c>
      <c r="M3042" s="16" t="s">
        <v>183</v>
      </c>
      <c r="N3042" s="15">
        <v>27</v>
      </c>
      <c r="O3042" s="15">
        <v>1998</v>
      </c>
      <c r="P3042" s="15">
        <v>12</v>
      </c>
      <c r="Q3042" s="18">
        <v>1</v>
      </c>
      <c r="R3042" s="18"/>
      <c r="S3042" s="54" t="s">
        <v>2273</v>
      </c>
      <c r="T3042" s="54"/>
      <c r="U3042" s="69"/>
      <c r="V3042" s="45" t="str">
        <f t="shared" si="497"/>
        <v>五感情報が低速走行時の作業成績に及ぼす影響について</v>
      </c>
      <c r="W3042" s="70"/>
      <c r="X3042" s="88">
        <v>3032</v>
      </c>
      <c r="Y3042" s="66"/>
      <c r="Z3042" s="16"/>
    </row>
    <row r="3043" spans="1:26" s="13" customFormat="1" ht="13.5" hidden="1" customHeight="1">
      <c r="A3043" s="18">
        <v>78</v>
      </c>
      <c r="B3043" s="15">
        <v>2002</v>
      </c>
      <c r="C3043" s="15">
        <v>10</v>
      </c>
      <c r="D3043" s="18">
        <v>24</v>
      </c>
      <c r="E3043" s="15"/>
      <c r="F3043" s="19" t="s">
        <v>5335</v>
      </c>
      <c r="G3043" s="16" t="s">
        <v>5336</v>
      </c>
      <c r="H3043" s="17"/>
      <c r="I3043" s="115" t="str">
        <f t="shared" ca="1" si="499"/>
        <v>.</v>
      </c>
      <c r="J3043" s="16" t="s">
        <v>2856</v>
      </c>
      <c r="K3043" s="16" t="s">
        <v>1185</v>
      </c>
      <c r="L3043" s="16" t="s">
        <v>2857</v>
      </c>
      <c r="M3043" s="16" t="s">
        <v>183</v>
      </c>
      <c r="N3043" s="15">
        <v>27</v>
      </c>
      <c r="O3043" s="15">
        <v>1998</v>
      </c>
      <c r="P3043" s="15">
        <v>12</v>
      </c>
      <c r="Q3043" s="18">
        <v>1</v>
      </c>
      <c r="R3043" s="18"/>
      <c r="S3043" s="54" t="s">
        <v>2273</v>
      </c>
      <c r="T3043" s="54"/>
      <c r="U3043" s="69"/>
      <c r="V3043" s="45" t="str">
        <f t="shared" si="497"/>
        <v>人間の利き手と生活環境デザインとの関係</v>
      </c>
      <c r="W3043" s="70"/>
      <c r="X3043" s="88">
        <v>3033</v>
      </c>
      <c r="Y3043" s="66"/>
      <c r="Z3043" s="16"/>
    </row>
    <row r="3044" spans="1:26" s="13" customFormat="1" ht="13.5" hidden="1" customHeight="1">
      <c r="A3044" s="18">
        <v>78</v>
      </c>
      <c r="B3044" s="15">
        <v>2002</v>
      </c>
      <c r="C3044" s="15">
        <v>10</v>
      </c>
      <c r="D3044" s="18">
        <v>25</v>
      </c>
      <c r="E3044" s="15"/>
      <c r="F3044" s="19" t="s">
        <v>5337</v>
      </c>
      <c r="G3044" s="16" t="s">
        <v>5338</v>
      </c>
      <c r="H3044" s="17"/>
      <c r="I3044" s="115" t="str">
        <f t="shared" ca="1" si="499"/>
        <v>.</v>
      </c>
      <c r="J3044" s="16" t="s">
        <v>2856</v>
      </c>
      <c r="K3044" s="16" t="s">
        <v>1185</v>
      </c>
      <c r="L3044" s="16" t="s">
        <v>2857</v>
      </c>
      <c r="M3044" s="16" t="s">
        <v>1302</v>
      </c>
      <c r="N3044" s="15">
        <v>27</v>
      </c>
      <c r="O3044" s="15">
        <v>1998</v>
      </c>
      <c r="P3044" s="15">
        <v>12</v>
      </c>
      <c r="Q3044" s="18">
        <v>1</v>
      </c>
      <c r="R3044" s="18"/>
      <c r="S3044" s="54" t="s">
        <v>2273</v>
      </c>
      <c r="T3044" s="54"/>
      <c r="U3044" s="69"/>
      <c r="V3044" s="45" t="str">
        <f t="shared" si="497"/>
        <v>教授ｰ学習課程におけるコミュニケーションに注目した教育活動に関する研究－基礎的な統計の講義における教授活動の改善策について－</v>
      </c>
      <c r="W3044" s="70"/>
      <c r="X3044" s="88">
        <v>3034</v>
      </c>
      <c r="Y3044" s="66"/>
      <c r="Z3044" s="16"/>
    </row>
    <row r="3045" spans="1:26" s="13" customFormat="1" ht="13.5" hidden="1" customHeight="1">
      <c r="A3045" s="18">
        <v>78</v>
      </c>
      <c r="B3045" s="15">
        <v>2002</v>
      </c>
      <c r="C3045" s="15">
        <v>10</v>
      </c>
      <c r="D3045" s="18">
        <v>25</v>
      </c>
      <c r="E3045" s="15"/>
      <c r="F3045" s="19" t="s">
        <v>5339</v>
      </c>
      <c r="G3045" s="16" t="s">
        <v>5340</v>
      </c>
      <c r="H3045" s="17"/>
      <c r="I3045" s="115" t="str">
        <f t="shared" ca="1" si="499"/>
        <v>.</v>
      </c>
      <c r="J3045" s="16" t="s">
        <v>2856</v>
      </c>
      <c r="K3045" s="16" t="s">
        <v>1185</v>
      </c>
      <c r="L3045" s="16" t="s">
        <v>2857</v>
      </c>
      <c r="M3045" s="16" t="s">
        <v>183</v>
      </c>
      <c r="N3045" s="15">
        <v>27</v>
      </c>
      <c r="O3045" s="15">
        <v>1998</v>
      </c>
      <c r="P3045" s="15">
        <v>12</v>
      </c>
      <c r="Q3045" s="18">
        <v>1</v>
      </c>
      <c r="R3045" s="18"/>
      <c r="S3045" s="54" t="s">
        <v>2273</v>
      </c>
      <c r="T3045" s="54"/>
      <c r="U3045" s="69"/>
      <c r="V3045" s="45" t="str">
        <f t="shared" si="497"/>
        <v>手指を使う生活動作の優位側</v>
      </c>
      <c r="W3045" s="70"/>
      <c r="X3045" s="88">
        <v>3035</v>
      </c>
      <c r="Y3045" s="66"/>
      <c r="Z3045" s="16"/>
    </row>
    <row r="3046" spans="1:26" s="13" customFormat="1" ht="13.5" hidden="1" customHeight="1">
      <c r="A3046" s="18">
        <v>78</v>
      </c>
      <c r="B3046" s="15">
        <v>2002</v>
      </c>
      <c r="C3046" s="15">
        <v>10</v>
      </c>
      <c r="D3046" s="18">
        <v>26</v>
      </c>
      <c r="E3046" s="15"/>
      <c r="F3046" s="19" t="s">
        <v>5341</v>
      </c>
      <c r="G3046" s="16" t="s">
        <v>5342</v>
      </c>
      <c r="H3046" s="17"/>
      <c r="I3046" s="115" t="str">
        <f t="shared" ca="1" si="499"/>
        <v>.</v>
      </c>
      <c r="J3046" s="16" t="s">
        <v>2856</v>
      </c>
      <c r="K3046" s="16" t="s">
        <v>1185</v>
      </c>
      <c r="L3046" s="16" t="s">
        <v>2857</v>
      </c>
      <c r="M3046" s="16" t="s">
        <v>183</v>
      </c>
      <c r="N3046" s="15">
        <v>27</v>
      </c>
      <c r="O3046" s="15">
        <v>1998</v>
      </c>
      <c r="P3046" s="15">
        <v>12</v>
      </c>
      <c r="Q3046" s="18">
        <v>1</v>
      </c>
      <c r="R3046" s="18"/>
      <c r="S3046" s="54" t="s">
        <v>2273</v>
      </c>
      <c r="T3046" s="54"/>
      <c r="U3046" s="69"/>
      <c r="V3046" s="45" t="str">
        <f t="shared" si="497"/>
        <v>トイレ動作を模した椅子へのしゃがみ動作の運動学的解析</v>
      </c>
      <c r="W3046" s="70"/>
      <c r="X3046" s="88">
        <v>3036</v>
      </c>
      <c r="Y3046" s="66"/>
      <c r="Z3046" s="16"/>
    </row>
    <row r="3047" spans="1:26" s="13" customFormat="1" ht="13.5" hidden="1" customHeight="1">
      <c r="A3047" s="18">
        <v>78</v>
      </c>
      <c r="B3047" s="15">
        <v>2002</v>
      </c>
      <c r="C3047" s="15">
        <v>10</v>
      </c>
      <c r="D3047" s="18">
        <v>26</v>
      </c>
      <c r="E3047" s="15"/>
      <c r="F3047" s="19" t="s">
        <v>5343</v>
      </c>
      <c r="G3047" s="16" t="s">
        <v>5344</v>
      </c>
      <c r="H3047" s="17"/>
      <c r="I3047" s="115" t="str">
        <f t="shared" ca="1" si="499"/>
        <v>.</v>
      </c>
      <c r="J3047" s="16" t="s">
        <v>2856</v>
      </c>
      <c r="K3047" s="16" t="s">
        <v>1185</v>
      </c>
      <c r="L3047" s="16" t="s">
        <v>2857</v>
      </c>
      <c r="M3047" s="16" t="s">
        <v>1302</v>
      </c>
      <c r="N3047" s="15">
        <v>27</v>
      </c>
      <c r="O3047" s="15">
        <v>1998</v>
      </c>
      <c r="P3047" s="15">
        <v>12</v>
      </c>
      <c r="Q3047" s="18">
        <v>1</v>
      </c>
      <c r="R3047" s="18"/>
      <c r="S3047" s="54" t="s">
        <v>2273</v>
      </c>
      <c r="T3047" s="54"/>
      <c r="U3047" s="69"/>
      <c r="V3047" s="45" t="str">
        <f t="shared" si="497"/>
        <v>女子短大生の日常生活と疲労について</v>
      </c>
      <c r="W3047" s="70"/>
      <c r="X3047" s="88">
        <v>3037</v>
      </c>
      <c r="Y3047" s="66"/>
      <c r="Z3047" s="16"/>
    </row>
    <row r="3048" spans="1:26" s="13" customFormat="1" ht="13.5" hidden="1" customHeight="1">
      <c r="A3048" s="18">
        <v>78</v>
      </c>
      <c r="B3048" s="15">
        <v>2002</v>
      </c>
      <c r="C3048" s="15">
        <v>10</v>
      </c>
      <c r="D3048" s="18">
        <v>26</v>
      </c>
      <c r="E3048" s="15"/>
      <c r="F3048" s="19" t="s">
        <v>5345</v>
      </c>
      <c r="G3048" s="16" t="s">
        <v>5346</v>
      </c>
      <c r="H3048" s="17"/>
      <c r="I3048" s="115" t="str">
        <f t="shared" ca="1" si="499"/>
        <v>.</v>
      </c>
      <c r="J3048" s="16" t="s">
        <v>2856</v>
      </c>
      <c r="K3048" s="16" t="s">
        <v>1185</v>
      </c>
      <c r="L3048" s="16" t="s">
        <v>2857</v>
      </c>
      <c r="M3048" s="16" t="s">
        <v>183</v>
      </c>
      <c r="N3048" s="15">
        <v>27</v>
      </c>
      <c r="O3048" s="15">
        <v>1998</v>
      </c>
      <c r="P3048" s="15">
        <v>12</v>
      </c>
      <c r="Q3048" s="18">
        <v>1</v>
      </c>
      <c r="R3048" s="18"/>
      <c r="S3048" s="54" t="s">
        <v>2273</v>
      </c>
      <c r="T3048" s="54"/>
      <c r="U3048" s="69"/>
      <c r="V3048" s="45" t="str">
        <f t="shared" si="497"/>
        <v>家事に関する意識調査（第1報）－予備調査－</v>
      </c>
      <c r="W3048" s="70"/>
      <c r="X3048" s="88">
        <v>3038</v>
      </c>
      <c r="Y3048" s="66"/>
      <c r="Z3048" s="16"/>
    </row>
    <row r="3049" spans="1:26" s="13" customFormat="1" ht="13.5" hidden="1" customHeight="1">
      <c r="A3049" s="18">
        <v>78</v>
      </c>
      <c r="B3049" s="15">
        <v>2002</v>
      </c>
      <c r="C3049" s="15">
        <v>10</v>
      </c>
      <c r="D3049" s="18">
        <v>27</v>
      </c>
      <c r="E3049" s="15"/>
      <c r="F3049" s="19" t="s">
        <v>5347</v>
      </c>
      <c r="G3049" s="16" t="s">
        <v>5348</v>
      </c>
      <c r="H3049" s="17"/>
      <c r="I3049" s="115" t="str">
        <f t="shared" ca="1" si="499"/>
        <v>.</v>
      </c>
      <c r="J3049" s="16" t="s">
        <v>2856</v>
      </c>
      <c r="K3049" s="16" t="s">
        <v>1185</v>
      </c>
      <c r="L3049" s="16" t="s">
        <v>3100</v>
      </c>
      <c r="M3049" s="16" t="s">
        <v>1302</v>
      </c>
      <c r="N3049" s="15">
        <v>27</v>
      </c>
      <c r="O3049" s="15">
        <v>1998</v>
      </c>
      <c r="P3049" s="15">
        <v>12</v>
      </c>
      <c r="Q3049" s="18">
        <v>1</v>
      </c>
      <c r="R3049" s="18"/>
      <c r="S3049" s="54" t="s">
        <v>2273</v>
      </c>
      <c r="T3049" s="54"/>
      <c r="U3049" s="69"/>
      <c r="V3049" s="45" t="str">
        <f t="shared" si="497"/>
        <v>人類働態学からの発信</v>
      </c>
      <c r="W3049" s="70"/>
      <c r="X3049" s="88">
        <v>3039</v>
      </c>
      <c r="Y3049" s="66"/>
      <c r="Z3049" s="16"/>
    </row>
    <row r="3050" spans="1:26" ht="13.5" hidden="1" customHeight="1">
      <c r="A3050" s="29">
        <f ca="1">IF(LEN($J3050)&gt;0,IF($J3050="●",K3050,OFFSET(A3050,IF(LEN(OFFSET(A3050,-1,0))&gt;=1,-1,-2),0)),"")</f>
        <v>78</v>
      </c>
      <c r="B3050" s="32">
        <f ca="1">IF(LEN($J3050)&gt;0,IF($J3050="●",N3050,OFFSET(B3050,IF(LEN(OFFSET(B3050,-1,0))&gt;=1,-1,-2),0)),"")</f>
        <v>2002</v>
      </c>
      <c r="C3050" s="32">
        <f ca="1">IF(LEN($J3050)&gt;0,IF($J3050="●",O3050,OFFSET(C3050,IF(LEN(OFFSET(C3050,-1,0))&gt;=1,-1,-2),0)),"")</f>
        <v>10</v>
      </c>
      <c r="D3050" s="28">
        <v>27</v>
      </c>
      <c r="E3050" s="32"/>
      <c r="F3050" s="28" t="str">
        <f>IF(RIGHT(L3050,1)=$W$24,"",M3050&amp;$W$25)&amp;J3050&amp;$W$22&amp;K3050&amp;IF(AND(LEN(N3050)&gt;0,LEN(N3050)&lt;4)," 第"&amp;N3050&amp;$W$21,N3050)&amp;$W$23&amp;O3050&amp;"/"&amp;P3050&amp;IF(RIGHT(L3050,1)=$W$24,"/"&amp;Q3050,"")&amp;"、"&amp;S3050&amp;"、"&amp;R3050&amp;IF(LEN(H3050)&gt;0,$W$27&amp;H3050,"")&amp;IF(RIGHT(L3050,1)=$W$24,"",$W$26)</f>
        <v>大会．東 第28回　1999/12/18、千葉工業大、</v>
      </c>
      <c r="G3050" s="40" t="s">
        <v>1634</v>
      </c>
      <c r="H3050" s="41" t="s">
        <v>2820</v>
      </c>
      <c r="I3050" s="115" t="str">
        <f t="shared" ca="1" si="499"/>
        <v>.</v>
      </c>
      <c r="J3050" s="40" t="s">
        <v>252</v>
      </c>
      <c r="K3050" s="40" t="s">
        <v>1185</v>
      </c>
      <c r="L3050" s="40" t="s">
        <v>6942</v>
      </c>
      <c r="M3050" s="40" t="s">
        <v>2742</v>
      </c>
      <c r="N3050" s="47">
        <v>28</v>
      </c>
      <c r="O3050" s="47">
        <v>1999</v>
      </c>
      <c r="P3050" s="47">
        <v>12</v>
      </c>
      <c r="Q3050" s="40" t="s">
        <v>2167</v>
      </c>
      <c r="R3050" s="40"/>
      <c r="S3050" s="48" t="s">
        <v>2273</v>
      </c>
      <c r="T3050" s="48"/>
      <c r="U3050" s="31"/>
      <c r="V3050" s="45" t="str">
        <f t="shared" si="497"/>
        <v>大会．東 第28回　1999/12/18、千葉工業大、</v>
      </c>
      <c r="W3050" s="51"/>
      <c r="X3050" s="88">
        <v>3040</v>
      </c>
      <c r="Y3050" s="65"/>
      <c r="Z3050" s="46"/>
    </row>
    <row r="3051" spans="1:26" ht="13.5" hidden="1" customHeight="1">
      <c r="A3051" s="29">
        <f ca="1">IF(LEN($J3051)&gt;0,IF($J3051="●",K3051,OFFSET(A3051,IF(LEN(OFFSET(A3051,-1,0))&gt;=1,-1,-2),0)),"")</f>
        <v>78</v>
      </c>
      <c r="B3051" s="32">
        <f ca="1">IF(LEN($J3051)&gt;0,IF($J3051="●",N3051,OFFSET(B3051,IF(LEN(OFFSET(B3051,-1,0))&gt;=1,-1,-2),0)),"")</f>
        <v>2002</v>
      </c>
      <c r="C3051" s="32">
        <f ca="1">IF(LEN($J3051)&gt;0,IF($J3051="●",O3051,OFFSET(C3051,IF(LEN(OFFSET(C3051,-1,0))&gt;=1,-1,-2),0)),"")</f>
        <v>10</v>
      </c>
      <c r="D3051" s="28">
        <v>27</v>
      </c>
      <c r="E3051" s="32"/>
      <c r="F3051" s="28" t="str">
        <f>M3051&amp;"（"&amp;J3051&amp;$W$19&amp;K3051&amp;IF(LEN(N3051)&gt;0," 第"&amp;N3051&amp;$W$21,"")&amp;" "&amp;O3051&amp;"/"&amp;P3051&amp;$W$20&amp;S3051&amp;IF(LEN(H3051)&gt;0,$W$19&amp;H3051,"")&amp;"）"</f>
        <v>抄録（大会/東 第28回 1999/12、千葉工業大）</v>
      </c>
      <c r="G3051" s="40" t="s">
        <v>2274</v>
      </c>
      <c r="H3051" s="43"/>
      <c r="I3051" s="115" t="str">
        <f t="shared" ca="1" si="499"/>
        <v>.</v>
      </c>
      <c r="J3051" s="40" t="s">
        <v>252</v>
      </c>
      <c r="K3051" s="40" t="s">
        <v>1185</v>
      </c>
      <c r="L3051" s="40" t="s">
        <v>6939</v>
      </c>
      <c r="M3051" s="40" t="s">
        <v>1486</v>
      </c>
      <c r="N3051" s="47">
        <v>28</v>
      </c>
      <c r="O3051" s="47">
        <v>1999</v>
      </c>
      <c r="P3051" s="47">
        <v>12</v>
      </c>
      <c r="Q3051" s="40" t="s">
        <v>2167</v>
      </c>
      <c r="R3051" s="40"/>
      <c r="S3051" s="48" t="s">
        <v>2273</v>
      </c>
      <c r="T3051" s="48"/>
      <c r="U3051" s="31"/>
      <c r="V3051" s="45" t="str">
        <f t="shared" si="497"/>
        <v>抄録（大会/東 第28回 1999/12、千葉工業大）</v>
      </c>
      <c r="W3051" s="51"/>
      <c r="X3051" s="88">
        <v>3041</v>
      </c>
      <c r="Y3051" s="65"/>
      <c r="Z3051" s="46"/>
    </row>
    <row r="3052" spans="1:26" s="13" customFormat="1" ht="13.5" hidden="1" customHeight="1">
      <c r="A3052" s="18">
        <v>78</v>
      </c>
      <c r="B3052" s="15">
        <v>2002</v>
      </c>
      <c r="C3052" s="15">
        <v>10</v>
      </c>
      <c r="D3052" s="18">
        <v>27</v>
      </c>
      <c r="E3052" s="15"/>
      <c r="F3052" s="19" t="s">
        <v>5349</v>
      </c>
      <c r="G3052" s="16" t="s">
        <v>5350</v>
      </c>
      <c r="H3052" s="17"/>
      <c r="I3052" s="115" t="str">
        <f t="shared" ca="1" si="499"/>
        <v>.</v>
      </c>
      <c r="J3052" s="16" t="s">
        <v>2856</v>
      </c>
      <c r="K3052" s="16" t="s">
        <v>1185</v>
      </c>
      <c r="L3052" s="16" t="s">
        <v>2857</v>
      </c>
      <c r="M3052" s="16" t="s">
        <v>183</v>
      </c>
      <c r="N3052" s="15">
        <v>28</v>
      </c>
      <c r="O3052" s="15">
        <v>1999</v>
      </c>
      <c r="P3052" s="15">
        <v>12</v>
      </c>
      <c r="Q3052" s="18">
        <v>18</v>
      </c>
      <c r="R3052" s="18"/>
      <c r="S3052" s="54" t="s">
        <v>2273</v>
      </c>
      <c r="T3052" s="54"/>
      <c r="U3052" s="69"/>
      <c r="V3052" s="45" t="str">
        <f t="shared" si="497"/>
        <v>立位時着力点動揺波形の解析に自己回帰モデルは適用可能か？</v>
      </c>
      <c r="W3052" s="70"/>
      <c r="X3052" s="88">
        <v>3042</v>
      </c>
      <c r="Y3052" s="66"/>
      <c r="Z3052" s="16"/>
    </row>
    <row r="3053" spans="1:26" s="13" customFormat="1" ht="13.5" hidden="1" customHeight="1">
      <c r="A3053" s="18">
        <v>78</v>
      </c>
      <c r="B3053" s="15">
        <v>2002</v>
      </c>
      <c r="C3053" s="15">
        <v>10</v>
      </c>
      <c r="D3053" s="18">
        <v>28</v>
      </c>
      <c r="E3053" s="15"/>
      <c r="F3053" s="19" t="s">
        <v>5351</v>
      </c>
      <c r="G3053" s="16" t="s">
        <v>5352</v>
      </c>
      <c r="H3053" s="17"/>
      <c r="I3053" s="115" t="str">
        <f t="shared" ca="1" si="499"/>
        <v>.</v>
      </c>
      <c r="J3053" s="16" t="s">
        <v>2856</v>
      </c>
      <c r="K3053" s="16" t="s">
        <v>1185</v>
      </c>
      <c r="L3053" s="16" t="s">
        <v>2857</v>
      </c>
      <c r="M3053" s="16" t="s">
        <v>183</v>
      </c>
      <c r="N3053" s="15">
        <v>28</v>
      </c>
      <c r="O3053" s="15">
        <v>1999</v>
      </c>
      <c r="P3053" s="15">
        <v>12</v>
      </c>
      <c r="Q3053" s="18">
        <v>18</v>
      </c>
      <c r="R3053" s="18"/>
      <c r="S3053" s="54" t="s">
        <v>2273</v>
      </c>
      <c r="T3053" s="54"/>
      <c r="U3053" s="69"/>
      <c r="V3053" s="45" t="str">
        <f t="shared" si="497"/>
        <v>立位姿勢時における足圧中心点の動揺特性</v>
      </c>
      <c r="W3053" s="70"/>
      <c r="X3053" s="88">
        <v>3043</v>
      </c>
      <c r="Y3053" s="66"/>
      <c r="Z3053" s="16"/>
    </row>
    <row r="3054" spans="1:26" s="13" customFormat="1" ht="13.5" hidden="1" customHeight="1">
      <c r="A3054" s="18">
        <v>78</v>
      </c>
      <c r="B3054" s="15">
        <v>2002</v>
      </c>
      <c r="C3054" s="15">
        <v>10</v>
      </c>
      <c r="D3054" s="18">
        <v>28</v>
      </c>
      <c r="E3054" s="15"/>
      <c r="F3054" s="19" t="s">
        <v>5353</v>
      </c>
      <c r="G3054" s="16" t="s">
        <v>5354</v>
      </c>
      <c r="H3054" s="17"/>
      <c r="I3054" s="115" t="str">
        <f t="shared" ca="1" si="499"/>
        <v>.</v>
      </c>
      <c r="J3054" s="16" t="s">
        <v>2856</v>
      </c>
      <c r="K3054" s="16" t="s">
        <v>1185</v>
      </c>
      <c r="L3054" s="16" t="s">
        <v>2857</v>
      </c>
      <c r="M3054" s="16" t="s">
        <v>1302</v>
      </c>
      <c r="N3054" s="15">
        <v>28</v>
      </c>
      <c r="O3054" s="15">
        <v>1999</v>
      </c>
      <c r="P3054" s="15">
        <v>12</v>
      </c>
      <c r="Q3054" s="18">
        <v>18</v>
      </c>
      <c r="R3054" s="18"/>
      <c r="S3054" s="54" t="s">
        <v>2273</v>
      </c>
      <c r="T3054" s="54"/>
      <c r="U3054" s="69"/>
      <c r="V3054" s="45" t="str">
        <f t="shared" si="497"/>
        <v>等尺性筋収縮における最大持久時間と動員度－経皮電気刺激による検討－</v>
      </c>
      <c r="W3054" s="70"/>
      <c r="X3054" s="88">
        <v>3044</v>
      </c>
      <c r="Y3054" s="66"/>
      <c r="Z3054" s="16"/>
    </row>
    <row r="3055" spans="1:26" s="13" customFormat="1" ht="13.5" hidden="1" customHeight="1">
      <c r="A3055" s="18">
        <v>78</v>
      </c>
      <c r="B3055" s="15">
        <v>2002</v>
      </c>
      <c r="C3055" s="15">
        <v>10</v>
      </c>
      <c r="D3055" s="18">
        <v>28</v>
      </c>
      <c r="E3055" s="15"/>
      <c r="F3055" s="19" t="s">
        <v>5355</v>
      </c>
      <c r="G3055" s="16" t="s">
        <v>5356</v>
      </c>
      <c r="H3055" s="17"/>
      <c r="I3055" s="115" t="str">
        <f t="shared" ca="1" si="499"/>
        <v>.</v>
      </c>
      <c r="J3055" s="16" t="s">
        <v>2856</v>
      </c>
      <c r="K3055" s="16" t="s">
        <v>1185</v>
      </c>
      <c r="L3055" s="16" t="s">
        <v>2857</v>
      </c>
      <c r="M3055" s="16" t="s">
        <v>1302</v>
      </c>
      <c r="N3055" s="15">
        <v>28</v>
      </c>
      <c r="O3055" s="15">
        <v>1999</v>
      </c>
      <c r="P3055" s="15">
        <v>12</v>
      </c>
      <c r="Q3055" s="18">
        <v>18</v>
      </c>
      <c r="R3055" s="18"/>
      <c r="S3055" s="54" t="s">
        <v>2273</v>
      </c>
      <c r="T3055" s="54"/>
      <c r="U3055" s="69"/>
      <c r="V3055" s="45" t="str">
        <f t="shared" si="497"/>
        <v>ドライバは高速道路案内標識をどう見ているか</v>
      </c>
      <c r="W3055" s="70"/>
      <c r="X3055" s="88">
        <v>3045</v>
      </c>
      <c r="Y3055" s="66"/>
      <c r="Z3055" s="16"/>
    </row>
    <row r="3056" spans="1:26" s="13" customFormat="1" ht="13.5" hidden="1" customHeight="1">
      <c r="A3056" s="18">
        <v>78</v>
      </c>
      <c r="B3056" s="15">
        <v>2002</v>
      </c>
      <c r="C3056" s="15">
        <v>10</v>
      </c>
      <c r="D3056" s="18">
        <v>29</v>
      </c>
      <c r="E3056" s="15"/>
      <c r="F3056" s="19" t="s">
        <v>5357</v>
      </c>
      <c r="G3056" s="16" t="s">
        <v>5358</v>
      </c>
      <c r="H3056" s="17"/>
      <c r="I3056" s="115" t="str">
        <f t="shared" ca="1" si="499"/>
        <v>.</v>
      </c>
      <c r="J3056" s="16" t="s">
        <v>2856</v>
      </c>
      <c r="K3056" s="16" t="s">
        <v>1185</v>
      </c>
      <c r="L3056" s="16" t="s">
        <v>2857</v>
      </c>
      <c r="M3056" s="16" t="s">
        <v>183</v>
      </c>
      <c r="N3056" s="15">
        <v>28</v>
      </c>
      <c r="O3056" s="15">
        <v>1999</v>
      </c>
      <c r="P3056" s="15">
        <v>12</v>
      </c>
      <c r="Q3056" s="18">
        <v>18</v>
      </c>
      <c r="R3056" s="18"/>
      <c r="S3056" s="54" t="s">
        <v>2273</v>
      </c>
      <c r="T3056" s="54"/>
      <c r="U3056" s="69"/>
      <c r="V3056" s="45" t="str">
        <f t="shared" si="497"/>
        <v>交通誘導作業者の自動車排ガス暴露状況と問題点</v>
      </c>
      <c r="W3056" s="70"/>
      <c r="X3056" s="88">
        <v>3046</v>
      </c>
      <c r="Y3056" s="66"/>
      <c r="Z3056" s="16"/>
    </row>
    <row r="3057" spans="1:26" s="13" customFormat="1" ht="13.5" hidden="1" customHeight="1">
      <c r="A3057" s="18">
        <v>78</v>
      </c>
      <c r="B3057" s="15">
        <v>2002</v>
      </c>
      <c r="C3057" s="15">
        <v>10</v>
      </c>
      <c r="D3057" s="18">
        <v>29</v>
      </c>
      <c r="E3057" s="15"/>
      <c r="F3057" s="19" t="s">
        <v>5359</v>
      </c>
      <c r="G3057" s="16" t="s">
        <v>5360</v>
      </c>
      <c r="H3057" s="17"/>
      <c r="I3057" s="115" t="str">
        <f t="shared" ca="1" si="499"/>
        <v>.</v>
      </c>
      <c r="J3057" s="16" t="s">
        <v>2856</v>
      </c>
      <c r="K3057" s="16" t="s">
        <v>1185</v>
      </c>
      <c r="L3057" s="16" t="s">
        <v>2857</v>
      </c>
      <c r="M3057" s="16" t="s">
        <v>183</v>
      </c>
      <c r="N3057" s="15">
        <v>28</v>
      </c>
      <c r="O3057" s="15">
        <v>1999</v>
      </c>
      <c r="P3057" s="15">
        <v>12</v>
      </c>
      <c r="Q3057" s="18">
        <v>18</v>
      </c>
      <c r="R3057" s="18"/>
      <c r="S3057" s="54" t="s">
        <v>2273</v>
      </c>
      <c r="T3057" s="54"/>
      <c r="U3057" s="69"/>
      <c r="V3057" s="45" t="str">
        <f t="shared" si="497"/>
        <v>過疎山村における高齢者の生活実態とそれを支える社会的支援について</v>
      </c>
      <c r="W3057" s="70"/>
      <c r="X3057" s="88">
        <v>3047</v>
      </c>
      <c r="Y3057" s="66"/>
      <c r="Z3057" s="16"/>
    </row>
    <row r="3058" spans="1:26" s="13" customFormat="1" ht="13.5" hidden="1" customHeight="1">
      <c r="A3058" s="18">
        <v>78</v>
      </c>
      <c r="B3058" s="15">
        <v>2002</v>
      </c>
      <c r="C3058" s="15">
        <v>10</v>
      </c>
      <c r="D3058" s="18">
        <v>30</v>
      </c>
      <c r="E3058" s="15"/>
      <c r="F3058" s="19" t="s">
        <v>5361</v>
      </c>
      <c r="G3058" s="16" t="s">
        <v>5362</v>
      </c>
      <c r="H3058" s="17"/>
      <c r="I3058" s="115" t="str">
        <f t="shared" ca="1" si="499"/>
        <v>.</v>
      </c>
      <c r="J3058" s="16" t="s">
        <v>2856</v>
      </c>
      <c r="K3058" s="16" t="s">
        <v>1185</v>
      </c>
      <c r="L3058" s="16" t="s">
        <v>2857</v>
      </c>
      <c r="M3058" s="16" t="s">
        <v>183</v>
      </c>
      <c r="N3058" s="15">
        <v>28</v>
      </c>
      <c r="O3058" s="15">
        <v>1999</v>
      </c>
      <c r="P3058" s="15">
        <v>12</v>
      </c>
      <c r="Q3058" s="18">
        <v>18</v>
      </c>
      <c r="R3058" s="18"/>
      <c r="S3058" s="54" t="s">
        <v>2273</v>
      </c>
      <c r="T3058" s="54"/>
      <c r="U3058" s="69"/>
      <c r="V3058" s="45" t="str">
        <f t="shared" si="497"/>
        <v>手指を使う生活行動とその優位性－利き手再考－</v>
      </c>
      <c r="W3058" s="70"/>
      <c r="X3058" s="88">
        <v>3048</v>
      </c>
      <c r="Y3058" s="66"/>
      <c r="Z3058" s="16"/>
    </row>
    <row r="3059" spans="1:26" s="13" customFormat="1" ht="13.5" hidden="1" customHeight="1">
      <c r="A3059" s="18">
        <v>78</v>
      </c>
      <c r="B3059" s="15">
        <v>2002</v>
      </c>
      <c r="C3059" s="15">
        <v>10</v>
      </c>
      <c r="D3059" s="18">
        <v>30</v>
      </c>
      <c r="E3059" s="15"/>
      <c r="F3059" s="19" t="s">
        <v>5363</v>
      </c>
      <c r="G3059" s="16" t="s">
        <v>5364</v>
      </c>
      <c r="H3059" s="17"/>
      <c r="I3059" s="115" t="str">
        <f t="shared" ca="1" si="499"/>
        <v>.</v>
      </c>
      <c r="J3059" s="16" t="s">
        <v>2856</v>
      </c>
      <c r="K3059" s="16" t="s">
        <v>1185</v>
      </c>
      <c r="L3059" s="16" t="s">
        <v>2857</v>
      </c>
      <c r="M3059" s="16" t="s">
        <v>1302</v>
      </c>
      <c r="N3059" s="15">
        <v>28</v>
      </c>
      <c r="O3059" s="15">
        <v>1999</v>
      </c>
      <c r="P3059" s="15">
        <v>12</v>
      </c>
      <c r="Q3059" s="18">
        <v>18</v>
      </c>
      <c r="R3059" s="18"/>
      <c r="S3059" s="54" t="s">
        <v>2273</v>
      </c>
      <c r="T3059" s="54"/>
      <c r="U3059" s="69"/>
      <c r="V3059" s="45" t="str">
        <f t="shared" si="497"/>
        <v>女子体育大生を対象とした健康と身体美に関する調査（その一）</v>
      </c>
      <c r="W3059" s="70"/>
      <c r="X3059" s="88">
        <v>3049</v>
      </c>
      <c r="Y3059" s="66"/>
      <c r="Z3059" s="16"/>
    </row>
    <row r="3060" spans="1:26" s="13" customFormat="1" ht="13.5" hidden="1" customHeight="1">
      <c r="A3060" s="18">
        <v>78</v>
      </c>
      <c r="B3060" s="15">
        <v>2002</v>
      </c>
      <c r="C3060" s="15">
        <v>10</v>
      </c>
      <c r="D3060" s="18">
        <v>30</v>
      </c>
      <c r="E3060" s="15"/>
      <c r="F3060" s="19" t="s">
        <v>5365</v>
      </c>
      <c r="G3060" s="16" t="s">
        <v>5366</v>
      </c>
      <c r="H3060" s="17"/>
      <c r="I3060" s="115" t="str">
        <f t="shared" ca="1" si="499"/>
        <v>.</v>
      </c>
      <c r="J3060" s="16" t="s">
        <v>2856</v>
      </c>
      <c r="K3060" s="16" t="s">
        <v>1185</v>
      </c>
      <c r="L3060" s="16" t="s">
        <v>2857</v>
      </c>
      <c r="M3060" s="16" t="s">
        <v>183</v>
      </c>
      <c r="N3060" s="15">
        <v>28</v>
      </c>
      <c r="O3060" s="15">
        <v>1999</v>
      </c>
      <c r="P3060" s="15">
        <v>12</v>
      </c>
      <c r="Q3060" s="18">
        <v>18</v>
      </c>
      <c r="R3060" s="18"/>
      <c r="S3060" s="54" t="s">
        <v>2273</v>
      </c>
      <c r="T3060" s="54"/>
      <c r="U3060" s="69"/>
      <c r="V3060" s="45" t="str">
        <f t="shared" si="497"/>
        <v>何が女性を科学技術分野へ送りだしたか？日本への留学生調査から</v>
      </c>
      <c r="W3060" s="70"/>
      <c r="X3060" s="88">
        <v>3050</v>
      </c>
      <c r="Y3060" s="66"/>
      <c r="Z3060" s="16"/>
    </row>
    <row r="3061" spans="1:26" s="12" customFormat="1" ht="13.5" hidden="1" customHeight="1">
      <c r="A3061" s="18">
        <v>78</v>
      </c>
      <c r="B3061" s="15">
        <v>2002</v>
      </c>
      <c r="C3061" s="15">
        <v>10</v>
      </c>
      <c r="D3061" s="18">
        <v>31</v>
      </c>
      <c r="E3061" s="15"/>
      <c r="F3061" s="17" t="s">
        <v>5367</v>
      </c>
      <c r="G3061" s="16" t="s">
        <v>7607</v>
      </c>
      <c r="H3061" s="17"/>
      <c r="I3061" s="115" t="str">
        <f t="shared" ca="1" si="499"/>
        <v>.</v>
      </c>
      <c r="J3061" s="21" t="s">
        <v>1287</v>
      </c>
      <c r="K3061" s="16" t="s">
        <v>1185</v>
      </c>
      <c r="L3061" s="25" t="s">
        <v>7086</v>
      </c>
      <c r="M3061" s="16" t="s">
        <v>1302</v>
      </c>
      <c r="N3061" s="15">
        <v>28</v>
      </c>
      <c r="O3061" s="15">
        <v>1999</v>
      </c>
      <c r="P3061" s="15">
        <v>12</v>
      </c>
      <c r="Q3061" s="18">
        <v>18</v>
      </c>
      <c r="R3061" s="18"/>
      <c r="S3061" s="54" t="s">
        <v>2273</v>
      </c>
      <c r="T3061" s="54"/>
      <c r="U3061" s="69"/>
      <c r="V3061" s="45" t="str">
        <f t="shared" si="497"/>
        <v>長谷部言人先生と働態学</v>
      </c>
      <c r="W3061" s="70"/>
      <c r="X3061" s="88">
        <v>3051</v>
      </c>
      <c r="Y3061" s="66"/>
      <c r="Z3061" s="16"/>
    </row>
    <row r="3062" spans="1:26" s="12" customFormat="1" ht="13.5" hidden="1" customHeight="1">
      <c r="A3062" s="18">
        <v>78</v>
      </c>
      <c r="B3062" s="15">
        <v>2002</v>
      </c>
      <c r="C3062" s="15">
        <v>10</v>
      </c>
      <c r="D3062" s="18">
        <v>31</v>
      </c>
      <c r="E3062" s="15"/>
      <c r="F3062" s="19" t="s">
        <v>5368</v>
      </c>
      <c r="G3062" s="16" t="s">
        <v>5369</v>
      </c>
      <c r="H3062" s="17" t="s">
        <v>5367</v>
      </c>
      <c r="I3062" s="115" t="str">
        <f t="shared" ca="1" si="499"/>
        <v>.</v>
      </c>
      <c r="J3062" s="21" t="s">
        <v>1287</v>
      </c>
      <c r="K3062" s="16" t="s">
        <v>1185</v>
      </c>
      <c r="L3062" s="16" t="s">
        <v>2918</v>
      </c>
      <c r="M3062" s="16" t="s">
        <v>1302</v>
      </c>
      <c r="N3062" s="15">
        <v>28</v>
      </c>
      <c r="O3062" s="15">
        <v>1999</v>
      </c>
      <c r="P3062" s="15">
        <v>12</v>
      </c>
      <c r="Q3062" s="18">
        <v>18</v>
      </c>
      <c r="R3062" s="18"/>
      <c r="S3062" s="54" t="s">
        <v>2273</v>
      </c>
      <c r="T3062" s="54"/>
      <c r="U3062" s="69"/>
      <c r="V3062" s="45" t="str">
        <f t="shared" si="497"/>
        <v>長谷部言人先生と働態学キーノートスピーチ：長谷部言人先生について</v>
      </c>
      <c r="W3062" s="70"/>
      <c r="X3062" s="88">
        <v>3052</v>
      </c>
      <c r="Y3062" s="66"/>
      <c r="Z3062" s="16"/>
    </row>
    <row r="3063" spans="1:26" s="12" customFormat="1" ht="13.5" hidden="1" customHeight="1">
      <c r="A3063" s="18">
        <v>78</v>
      </c>
      <c r="B3063" s="15">
        <v>2002</v>
      </c>
      <c r="C3063" s="15">
        <v>10</v>
      </c>
      <c r="D3063" s="18">
        <v>31</v>
      </c>
      <c r="E3063" s="15"/>
      <c r="F3063" s="19" t="s">
        <v>5370</v>
      </c>
      <c r="G3063" s="16" t="s">
        <v>5371</v>
      </c>
      <c r="H3063" s="17" t="s">
        <v>5367</v>
      </c>
      <c r="I3063" s="115" t="str">
        <f t="shared" ca="1" si="499"/>
        <v>.</v>
      </c>
      <c r="J3063" s="21" t="s">
        <v>1287</v>
      </c>
      <c r="K3063" s="16" t="s">
        <v>1185</v>
      </c>
      <c r="L3063" s="16" t="s">
        <v>2918</v>
      </c>
      <c r="M3063" s="16" t="s">
        <v>1302</v>
      </c>
      <c r="N3063" s="15">
        <v>28</v>
      </c>
      <c r="O3063" s="15">
        <v>1999</v>
      </c>
      <c r="P3063" s="15">
        <v>12</v>
      </c>
      <c r="Q3063" s="18">
        <v>18</v>
      </c>
      <c r="R3063" s="18"/>
      <c r="S3063" s="54" t="s">
        <v>2273</v>
      </c>
      <c r="T3063" s="54"/>
      <c r="U3063" s="69"/>
      <c r="V3063" s="45" t="str">
        <f t="shared" si="497"/>
        <v>長谷部言人先生と働態学思い出の会報記事「長谷部言人論文にみる働態学（Ergology）」</v>
      </c>
      <c r="W3063" s="70"/>
      <c r="X3063" s="88">
        <v>3053</v>
      </c>
      <c r="Y3063" s="66"/>
      <c r="Z3063" s="16"/>
    </row>
    <row r="3064" spans="1:26" s="12" customFormat="1" ht="13.5" hidden="1" customHeight="1">
      <c r="A3064" s="18">
        <v>78</v>
      </c>
      <c r="B3064" s="15">
        <v>2002</v>
      </c>
      <c r="C3064" s="15">
        <v>10</v>
      </c>
      <c r="D3064" s="18">
        <v>31</v>
      </c>
      <c r="E3064" s="15"/>
      <c r="F3064" s="19" t="s">
        <v>5372</v>
      </c>
      <c r="G3064" s="16" t="s">
        <v>5373</v>
      </c>
      <c r="H3064" s="17" t="s">
        <v>5367</v>
      </c>
      <c r="I3064" s="115" t="str">
        <f t="shared" ca="1" si="499"/>
        <v>.</v>
      </c>
      <c r="J3064" s="21" t="s">
        <v>1287</v>
      </c>
      <c r="K3064" s="16" t="s">
        <v>1185</v>
      </c>
      <c r="L3064" s="16" t="s">
        <v>2918</v>
      </c>
      <c r="M3064" s="16" t="s">
        <v>1302</v>
      </c>
      <c r="N3064" s="15">
        <v>28</v>
      </c>
      <c r="O3064" s="15">
        <v>1999</v>
      </c>
      <c r="P3064" s="15">
        <v>12</v>
      </c>
      <c r="Q3064" s="18">
        <v>18</v>
      </c>
      <c r="R3064" s="18"/>
      <c r="S3064" s="54" t="s">
        <v>2273</v>
      </c>
      <c r="T3064" s="54"/>
      <c r="U3064" s="69"/>
      <c r="V3064" s="45" t="str">
        <f t="shared" si="497"/>
        <v>長谷部言人先生と働態学働態学（Ergology）の過去・現在・未来</v>
      </c>
      <c r="W3064" s="70"/>
      <c r="X3064" s="88">
        <v>3054</v>
      </c>
      <c r="Y3064" s="66"/>
      <c r="Z3064" s="16"/>
    </row>
    <row r="3065" spans="1:26" s="12" customFormat="1" ht="13.5" hidden="1" customHeight="1">
      <c r="A3065" s="18">
        <v>78</v>
      </c>
      <c r="B3065" s="15">
        <v>2002</v>
      </c>
      <c r="C3065" s="15">
        <v>10</v>
      </c>
      <c r="D3065" s="18">
        <v>31</v>
      </c>
      <c r="E3065" s="15"/>
      <c r="F3065" s="19" t="s">
        <v>2960</v>
      </c>
      <c r="G3065" s="16" t="s">
        <v>5374</v>
      </c>
      <c r="H3065" s="17" t="s">
        <v>5367</v>
      </c>
      <c r="I3065" s="115" t="str">
        <f t="shared" ca="1" si="499"/>
        <v>.</v>
      </c>
      <c r="J3065" s="21" t="s">
        <v>1287</v>
      </c>
      <c r="K3065" s="16" t="s">
        <v>1185</v>
      </c>
      <c r="L3065" s="16" t="s">
        <v>2918</v>
      </c>
      <c r="M3065" s="16" t="s">
        <v>1302</v>
      </c>
      <c r="N3065" s="15">
        <v>28</v>
      </c>
      <c r="O3065" s="15">
        <v>1999</v>
      </c>
      <c r="P3065" s="15">
        <v>12</v>
      </c>
      <c r="Q3065" s="18">
        <v>18</v>
      </c>
      <c r="R3065" s="18"/>
      <c r="S3065" s="54" t="s">
        <v>2273</v>
      </c>
      <c r="T3065" s="54"/>
      <c r="U3065" s="69"/>
      <c r="V3065" s="45" t="str">
        <f t="shared" si="497"/>
        <v>長谷部言人先生と働態学コメント</v>
      </c>
      <c r="W3065" s="70"/>
      <c r="X3065" s="88">
        <v>3055</v>
      </c>
      <c r="Y3065" s="66"/>
      <c r="Z3065" s="16"/>
    </row>
    <row r="3066" spans="1:26" s="12" customFormat="1" ht="13.5" hidden="1" customHeight="1">
      <c r="A3066" s="18">
        <v>78</v>
      </c>
      <c r="B3066" s="15">
        <v>2002</v>
      </c>
      <c r="C3066" s="15">
        <v>10</v>
      </c>
      <c r="D3066" s="18">
        <v>31</v>
      </c>
      <c r="E3066" s="15"/>
      <c r="F3066" s="19" t="s">
        <v>5375</v>
      </c>
      <c r="G3066" s="16" t="s">
        <v>2820</v>
      </c>
      <c r="H3066" s="17" t="s">
        <v>5367</v>
      </c>
      <c r="I3066" s="115" t="str">
        <f t="shared" ca="1" si="499"/>
        <v>.</v>
      </c>
      <c r="J3066" s="21" t="s">
        <v>1287</v>
      </c>
      <c r="K3066" s="16" t="s">
        <v>1185</v>
      </c>
      <c r="L3066" s="16" t="s">
        <v>2918</v>
      </c>
      <c r="M3066" s="16" t="s">
        <v>1302</v>
      </c>
      <c r="N3066" s="15">
        <v>28</v>
      </c>
      <c r="O3066" s="15">
        <v>1999</v>
      </c>
      <c r="P3066" s="15">
        <v>12</v>
      </c>
      <c r="Q3066" s="18">
        <v>18</v>
      </c>
      <c r="R3066" s="18"/>
      <c r="S3066" s="54" t="s">
        <v>2273</v>
      </c>
      <c r="T3066" s="54"/>
      <c r="U3066" s="69"/>
      <c r="V3066" s="45" t="str">
        <f t="shared" si="497"/>
        <v>長谷部言人先生と働態学総合討論</v>
      </c>
      <c r="W3066" s="70"/>
      <c r="X3066" s="88">
        <v>3056</v>
      </c>
      <c r="Y3066" s="66"/>
      <c r="Z3066" s="16"/>
    </row>
    <row r="3067" spans="1:26" ht="13.5" hidden="1" customHeight="1">
      <c r="A3067" s="29">
        <f ca="1">IF(LEN($J3067)&gt;0,IF($J3067="●",K3067,OFFSET(A3067,IF(LEN(OFFSET(A3067,-1,0))&gt;=1,-1,-2),0)),"")</f>
        <v>78</v>
      </c>
      <c r="B3067" s="32">
        <f ca="1">IF(LEN($J3067)&gt;0,IF($J3067="●",N3067,OFFSET(B3067,IF(LEN(OFFSET(B3067,-1,0))&gt;=1,-1,-2),0)),"")</f>
        <v>2002</v>
      </c>
      <c r="C3067" s="32">
        <f ca="1">IF(LEN($J3067)&gt;0,IF($J3067="●",O3067,OFFSET(C3067,IF(LEN(OFFSET(C3067,-1,0))&gt;=1,-1,-2),0)),"")</f>
        <v>10</v>
      </c>
      <c r="D3067" s="28">
        <v>31</v>
      </c>
      <c r="E3067" s="32"/>
      <c r="F3067" s="28" t="str">
        <f>IF(RIGHT(L3067,1)=$W$24,"",M3067&amp;$W$25)&amp;J3067&amp;$W$22&amp;K3067&amp;IF(AND(LEN(N3067)&gt;0,LEN(N3067)&lt;4)," 第"&amp;N3067&amp;$W$21,N3067)&amp;$W$23&amp;O3067&amp;"/"&amp;P3067&amp;IF(RIGHT(L3067,1)=$W$24,"/"&amp;Q3067,"")&amp;"、"&amp;S3067&amp;"、"&amp;R3067&amp;IF(LEN(H3067)&gt;0,$W$27&amp;H3067,"")&amp;IF(RIGHT(L3067,1)=$W$24,"",$W$26)</f>
        <v>大会．東 第29回　2000/12/9、千葉工業大、</v>
      </c>
      <c r="G3067" s="40" t="s">
        <v>1634</v>
      </c>
      <c r="H3067" s="41" t="s">
        <v>2820</v>
      </c>
      <c r="I3067" s="115" t="str">
        <f t="shared" ca="1" si="499"/>
        <v>.</v>
      </c>
      <c r="J3067" s="40" t="s">
        <v>252</v>
      </c>
      <c r="K3067" s="40" t="s">
        <v>1185</v>
      </c>
      <c r="L3067" s="40" t="s">
        <v>6942</v>
      </c>
      <c r="M3067" s="40" t="s">
        <v>2742</v>
      </c>
      <c r="N3067" s="47">
        <v>29</v>
      </c>
      <c r="O3067" s="47">
        <v>2000</v>
      </c>
      <c r="P3067" s="47">
        <v>12</v>
      </c>
      <c r="Q3067" s="40" t="s">
        <v>1249</v>
      </c>
      <c r="R3067" s="40"/>
      <c r="S3067" s="48" t="s">
        <v>2273</v>
      </c>
      <c r="T3067" s="48"/>
      <c r="U3067" s="31"/>
      <c r="V3067" s="45" t="str">
        <f t="shared" si="497"/>
        <v>大会．東 第29回　2000/12/9、千葉工業大、</v>
      </c>
      <c r="W3067" s="51"/>
      <c r="X3067" s="88">
        <v>3057</v>
      </c>
      <c r="Y3067" s="65"/>
      <c r="Z3067" s="46"/>
    </row>
    <row r="3068" spans="1:26" ht="13.5" hidden="1" customHeight="1">
      <c r="A3068" s="29">
        <f ca="1">IF(LEN($J3068)&gt;0,IF($J3068="●",K3068,OFFSET(A3068,IF(LEN(OFFSET(A3068,-1,0))&gt;=1,-1,-2),0)),"")</f>
        <v>78</v>
      </c>
      <c r="B3068" s="32">
        <f ca="1">IF(LEN($J3068)&gt;0,IF($J3068="●",N3068,OFFSET(B3068,IF(LEN(OFFSET(B3068,-1,0))&gt;=1,-1,-2),0)),"")</f>
        <v>2002</v>
      </c>
      <c r="C3068" s="32">
        <f ca="1">IF(LEN($J3068)&gt;0,IF($J3068="●",O3068,OFFSET(C3068,IF(LEN(OFFSET(C3068,-1,0))&gt;=1,-1,-2),0)),"")</f>
        <v>10</v>
      </c>
      <c r="D3068" s="28">
        <v>31</v>
      </c>
      <c r="E3068" s="32"/>
      <c r="F3068" s="28" t="str">
        <f>M3068&amp;"（"&amp;J3068&amp;$W$19&amp;K3068&amp;IF(LEN(N3068)&gt;0," 第"&amp;N3068&amp;$W$21,"")&amp;" "&amp;O3068&amp;"/"&amp;P3068&amp;$W$20&amp;S3068&amp;IF(LEN(H3068)&gt;0,$W$19&amp;H3068,"")&amp;"）"</f>
        <v>抄録（大会/東 第29回 2000/12、千葉工業大）</v>
      </c>
      <c r="G3068" s="40" t="s">
        <v>2275</v>
      </c>
      <c r="H3068" s="43"/>
      <c r="I3068" s="115" t="str">
        <f t="shared" ca="1" si="499"/>
        <v>.</v>
      </c>
      <c r="J3068" s="40" t="s">
        <v>252</v>
      </c>
      <c r="K3068" s="40" t="s">
        <v>1185</v>
      </c>
      <c r="L3068" s="40" t="s">
        <v>6939</v>
      </c>
      <c r="M3068" s="40" t="s">
        <v>1486</v>
      </c>
      <c r="N3068" s="47">
        <v>29</v>
      </c>
      <c r="O3068" s="47">
        <v>2000</v>
      </c>
      <c r="P3068" s="47">
        <v>12</v>
      </c>
      <c r="Q3068" s="40" t="s">
        <v>1249</v>
      </c>
      <c r="R3068" s="40"/>
      <c r="S3068" s="48" t="s">
        <v>2273</v>
      </c>
      <c r="T3068" s="48"/>
      <c r="U3068" s="31"/>
      <c r="V3068" s="45" t="str">
        <f t="shared" si="497"/>
        <v>抄録（大会/東 第29回 2000/12、千葉工業大）</v>
      </c>
      <c r="W3068" s="51"/>
      <c r="X3068" s="88">
        <v>3058</v>
      </c>
      <c r="Y3068" s="65"/>
      <c r="Z3068" s="46"/>
    </row>
    <row r="3069" spans="1:26" s="13" customFormat="1" ht="13.5" hidden="1" customHeight="1">
      <c r="A3069" s="18">
        <v>78</v>
      </c>
      <c r="B3069" s="15">
        <v>2002</v>
      </c>
      <c r="C3069" s="15">
        <v>10</v>
      </c>
      <c r="D3069" s="18">
        <v>31</v>
      </c>
      <c r="E3069" s="15"/>
      <c r="F3069" s="19" t="s">
        <v>5376</v>
      </c>
      <c r="G3069" s="16" t="s">
        <v>5377</v>
      </c>
      <c r="H3069" s="17"/>
      <c r="I3069" s="115" t="str">
        <f t="shared" ca="1" si="499"/>
        <v>.</v>
      </c>
      <c r="J3069" s="16" t="s">
        <v>2856</v>
      </c>
      <c r="K3069" s="16" t="s">
        <v>1185</v>
      </c>
      <c r="L3069" s="16" t="s">
        <v>2857</v>
      </c>
      <c r="M3069" s="16" t="s">
        <v>183</v>
      </c>
      <c r="N3069" s="15">
        <v>29</v>
      </c>
      <c r="O3069" s="15">
        <v>2000</v>
      </c>
      <c r="P3069" s="15">
        <v>12</v>
      </c>
      <c r="Q3069" s="18">
        <v>9</v>
      </c>
      <c r="R3069" s="18"/>
      <c r="S3069" s="54" t="s">
        <v>2273</v>
      </c>
      <c r="T3069" s="54"/>
      <c r="U3069" s="69"/>
      <c r="V3069" s="45" t="str">
        <f t="shared" si="497"/>
        <v>指尖容積脈波を用いた抹消循環動態の新しい測定評価の試み</v>
      </c>
      <c r="W3069" s="70"/>
      <c r="X3069" s="88">
        <v>3059</v>
      </c>
      <c r="Y3069" s="66"/>
      <c r="Z3069" s="16"/>
    </row>
    <row r="3070" spans="1:26" s="13" customFormat="1" ht="13.5" hidden="1" customHeight="1">
      <c r="A3070" s="18">
        <v>78</v>
      </c>
      <c r="B3070" s="15">
        <v>2002</v>
      </c>
      <c r="C3070" s="15">
        <v>10</v>
      </c>
      <c r="D3070" s="18">
        <v>32</v>
      </c>
      <c r="E3070" s="15"/>
      <c r="F3070" s="19" t="s">
        <v>5378</v>
      </c>
      <c r="G3070" s="16" t="s">
        <v>5379</v>
      </c>
      <c r="H3070" s="17"/>
      <c r="I3070" s="115" t="str">
        <f t="shared" ca="1" si="499"/>
        <v>.</v>
      </c>
      <c r="J3070" s="16" t="s">
        <v>2856</v>
      </c>
      <c r="K3070" s="16" t="s">
        <v>1185</v>
      </c>
      <c r="L3070" s="16" t="s">
        <v>2857</v>
      </c>
      <c r="M3070" s="16" t="s">
        <v>183</v>
      </c>
      <c r="N3070" s="15">
        <v>29</v>
      </c>
      <c r="O3070" s="15">
        <v>2000</v>
      </c>
      <c r="P3070" s="15">
        <v>12</v>
      </c>
      <c r="Q3070" s="18">
        <v>9</v>
      </c>
      <c r="R3070" s="18"/>
      <c r="S3070" s="54" t="s">
        <v>2273</v>
      </c>
      <c r="T3070" s="54"/>
      <c r="U3070" s="69"/>
      <c r="V3070" s="45" t="str">
        <f t="shared" si="497"/>
        <v>「気」が生体に及ぼす影響－皮膚表面温度，皮膚血流量および発汗量について－</v>
      </c>
      <c r="W3070" s="70"/>
      <c r="X3070" s="88">
        <v>3060</v>
      </c>
      <c r="Y3070" s="66"/>
      <c r="Z3070" s="16"/>
    </row>
    <row r="3071" spans="1:26" s="13" customFormat="1" ht="13.5" hidden="1" customHeight="1">
      <c r="A3071" s="18">
        <v>78</v>
      </c>
      <c r="B3071" s="15">
        <v>2002</v>
      </c>
      <c r="C3071" s="15">
        <v>10</v>
      </c>
      <c r="D3071" s="18">
        <v>33</v>
      </c>
      <c r="E3071" s="15"/>
      <c r="F3071" s="19" t="s">
        <v>5380</v>
      </c>
      <c r="G3071" s="16" t="s">
        <v>5381</v>
      </c>
      <c r="H3071" s="17"/>
      <c r="I3071" s="115" t="str">
        <f t="shared" ca="1" si="499"/>
        <v>.</v>
      </c>
      <c r="J3071" s="16" t="s">
        <v>2856</v>
      </c>
      <c r="K3071" s="16" t="s">
        <v>1185</v>
      </c>
      <c r="L3071" s="16" t="s">
        <v>2857</v>
      </c>
      <c r="M3071" s="16" t="s">
        <v>183</v>
      </c>
      <c r="N3071" s="15">
        <v>29</v>
      </c>
      <c r="O3071" s="15">
        <v>2000</v>
      </c>
      <c r="P3071" s="15">
        <v>12</v>
      </c>
      <c r="Q3071" s="18">
        <v>9</v>
      </c>
      <c r="R3071" s="18"/>
      <c r="S3071" s="54" t="s">
        <v>2273</v>
      </c>
      <c r="T3071" s="54"/>
      <c r="U3071" s="69"/>
      <c r="V3071" s="45" t="str">
        <f t="shared" si="497"/>
        <v>仮想空間における両眼視差と運動視差が奥行知覚に与える影響</v>
      </c>
      <c r="W3071" s="70"/>
      <c r="X3071" s="88">
        <v>3061</v>
      </c>
      <c r="Y3071" s="66"/>
      <c r="Z3071" s="16"/>
    </row>
    <row r="3072" spans="1:26" s="13" customFormat="1" ht="13.5" hidden="1" customHeight="1">
      <c r="A3072" s="18">
        <v>78</v>
      </c>
      <c r="B3072" s="15">
        <v>2002</v>
      </c>
      <c r="C3072" s="15">
        <v>10</v>
      </c>
      <c r="D3072" s="18">
        <v>33</v>
      </c>
      <c r="E3072" s="15"/>
      <c r="F3072" s="19" t="s">
        <v>5382</v>
      </c>
      <c r="G3072" s="16" t="s">
        <v>5383</v>
      </c>
      <c r="H3072" s="17"/>
      <c r="I3072" s="115" t="str">
        <f t="shared" ca="1" si="499"/>
        <v>.</v>
      </c>
      <c r="J3072" s="16" t="s">
        <v>2856</v>
      </c>
      <c r="K3072" s="16" t="s">
        <v>1185</v>
      </c>
      <c r="L3072" s="16" t="s">
        <v>2857</v>
      </c>
      <c r="M3072" s="16" t="s">
        <v>183</v>
      </c>
      <c r="N3072" s="15">
        <v>29</v>
      </c>
      <c r="O3072" s="15">
        <v>2000</v>
      </c>
      <c r="P3072" s="15">
        <v>12</v>
      </c>
      <c r="Q3072" s="18">
        <v>9</v>
      </c>
      <c r="R3072" s="18"/>
      <c r="S3072" s="54" t="s">
        <v>2273</v>
      </c>
      <c r="T3072" s="54"/>
      <c r="U3072" s="69"/>
      <c r="V3072" s="45" t="str">
        <f t="shared" si="497"/>
        <v>「未来生活像」の系譜に関する考察</v>
      </c>
      <c r="W3072" s="70"/>
      <c r="X3072" s="88">
        <v>3062</v>
      </c>
      <c r="Y3072" s="66"/>
      <c r="Z3072" s="16"/>
    </row>
    <row r="3073" spans="1:26" s="13" customFormat="1" ht="13.5" hidden="1" customHeight="1">
      <c r="A3073" s="18">
        <v>78</v>
      </c>
      <c r="B3073" s="15">
        <v>2002</v>
      </c>
      <c r="C3073" s="15">
        <v>10</v>
      </c>
      <c r="D3073" s="18">
        <v>34</v>
      </c>
      <c r="E3073" s="15"/>
      <c r="F3073" s="19" t="s">
        <v>5384</v>
      </c>
      <c r="G3073" s="16" t="s">
        <v>4792</v>
      </c>
      <c r="H3073" s="17"/>
      <c r="I3073" s="115" t="str">
        <f t="shared" ca="1" si="499"/>
        <v>.</v>
      </c>
      <c r="J3073" s="16" t="s">
        <v>2856</v>
      </c>
      <c r="K3073" s="16" t="s">
        <v>1185</v>
      </c>
      <c r="L3073" s="16" t="s">
        <v>2857</v>
      </c>
      <c r="M3073" s="16" t="s">
        <v>1302</v>
      </c>
      <c r="N3073" s="15">
        <v>29</v>
      </c>
      <c r="O3073" s="15">
        <v>2000</v>
      </c>
      <c r="P3073" s="15">
        <v>12</v>
      </c>
      <c r="Q3073" s="18">
        <v>9</v>
      </c>
      <c r="R3073" s="18"/>
      <c r="S3073" s="54" t="s">
        <v>2273</v>
      </c>
      <c r="T3073" s="54"/>
      <c r="U3073" s="69"/>
      <c r="V3073" s="45" t="str">
        <f t="shared" ref="V3073:V3134" si="500">$H3073&amp;$F3073</f>
        <v>子育てからみた公共交通機関のあり方について</v>
      </c>
      <c r="W3073" s="70"/>
      <c r="X3073" s="88">
        <v>3063</v>
      </c>
      <c r="Y3073" s="66"/>
      <c r="Z3073" s="16"/>
    </row>
    <row r="3074" spans="1:26" s="13" customFormat="1" ht="13.5" hidden="1" customHeight="1">
      <c r="A3074" s="18">
        <v>78</v>
      </c>
      <c r="B3074" s="15">
        <v>2002</v>
      </c>
      <c r="C3074" s="15">
        <v>10</v>
      </c>
      <c r="D3074" s="18">
        <v>34</v>
      </c>
      <c r="E3074" s="15"/>
      <c r="F3074" s="19" t="s">
        <v>5385</v>
      </c>
      <c r="G3074" s="16" t="s">
        <v>5386</v>
      </c>
      <c r="H3074" s="17"/>
      <c r="I3074" s="115" t="str">
        <f t="shared" ca="1" si="499"/>
        <v>.</v>
      </c>
      <c r="J3074" s="16" t="s">
        <v>2856</v>
      </c>
      <c r="K3074" s="16" t="s">
        <v>1185</v>
      </c>
      <c r="L3074" s="16" t="s">
        <v>2857</v>
      </c>
      <c r="M3074" s="16" t="s">
        <v>1302</v>
      </c>
      <c r="N3074" s="15">
        <v>29</v>
      </c>
      <c r="O3074" s="15">
        <v>2000</v>
      </c>
      <c r="P3074" s="15">
        <v>12</v>
      </c>
      <c r="Q3074" s="18">
        <v>9</v>
      </c>
      <c r="R3074" s="18"/>
      <c r="S3074" s="54" t="s">
        <v>2273</v>
      </c>
      <c r="T3074" s="54"/>
      <c r="U3074" s="69"/>
      <c r="V3074" s="45" t="str">
        <f t="shared" si="500"/>
        <v>緊急時における組織行動－企業における危機管理の事例分析から－</v>
      </c>
      <c r="W3074" s="70"/>
      <c r="X3074" s="88">
        <v>3064</v>
      </c>
      <c r="Y3074" s="66"/>
      <c r="Z3074" s="16"/>
    </row>
    <row r="3075" spans="1:26" s="13" customFormat="1" ht="13.5" hidden="1" customHeight="1">
      <c r="A3075" s="18">
        <v>78</v>
      </c>
      <c r="B3075" s="15">
        <v>2002</v>
      </c>
      <c r="C3075" s="15">
        <v>10</v>
      </c>
      <c r="D3075" s="18">
        <v>34</v>
      </c>
      <c r="E3075" s="15"/>
      <c r="F3075" s="19" t="s">
        <v>5387</v>
      </c>
      <c r="G3075" s="16" t="s">
        <v>5388</v>
      </c>
      <c r="H3075" s="17"/>
      <c r="I3075" s="115" t="str">
        <f t="shared" ca="1" si="499"/>
        <v>.</v>
      </c>
      <c r="J3075" s="16" t="s">
        <v>2856</v>
      </c>
      <c r="K3075" s="16" t="s">
        <v>1185</v>
      </c>
      <c r="L3075" s="16" t="s">
        <v>2857</v>
      </c>
      <c r="M3075" s="16" t="s">
        <v>183</v>
      </c>
      <c r="N3075" s="15">
        <v>29</v>
      </c>
      <c r="O3075" s="15">
        <v>2000</v>
      </c>
      <c r="P3075" s="15">
        <v>12</v>
      </c>
      <c r="Q3075" s="18">
        <v>9</v>
      </c>
      <c r="R3075" s="18"/>
      <c r="S3075" s="54" t="s">
        <v>2273</v>
      </c>
      <c r="T3075" s="54"/>
      <c r="U3075" s="69"/>
      <c r="V3075" s="45" t="str">
        <f t="shared" si="500"/>
        <v>交通安全指導における歩行者教育について－小学生の歩行者安全意識調査－</v>
      </c>
      <c r="W3075" s="70"/>
      <c r="X3075" s="88">
        <v>3065</v>
      </c>
      <c r="Y3075" s="66"/>
      <c r="Z3075" s="16"/>
    </row>
    <row r="3076" spans="1:26" s="13" customFormat="1" ht="13.5" hidden="1" customHeight="1">
      <c r="A3076" s="18">
        <v>78</v>
      </c>
      <c r="B3076" s="15">
        <v>2002</v>
      </c>
      <c r="C3076" s="15">
        <v>10</v>
      </c>
      <c r="D3076" s="18">
        <v>35</v>
      </c>
      <c r="E3076" s="15"/>
      <c r="F3076" s="19" t="s">
        <v>5389</v>
      </c>
      <c r="G3076" s="16" t="s">
        <v>5390</v>
      </c>
      <c r="H3076" s="17"/>
      <c r="I3076" s="115" t="str">
        <f t="shared" ca="1" si="499"/>
        <v>.</v>
      </c>
      <c r="J3076" s="16" t="s">
        <v>2856</v>
      </c>
      <c r="K3076" s="16" t="s">
        <v>1185</v>
      </c>
      <c r="L3076" s="16" t="s">
        <v>2857</v>
      </c>
      <c r="M3076" s="16" t="s">
        <v>183</v>
      </c>
      <c r="N3076" s="15">
        <v>29</v>
      </c>
      <c r="O3076" s="15">
        <v>2000</v>
      </c>
      <c r="P3076" s="15">
        <v>12</v>
      </c>
      <c r="Q3076" s="18">
        <v>9</v>
      </c>
      <c r="R3076" s="18"/>
      <c r="S3076" s="54" t="s">
        <v>2273</v>
      </c>
      <c r="T3076" s="54"/>
      <c r="U3076" s="69"/>
      <c r="V3076" s="45" t="str">
        <f t="shared" si="500"/>
        <v>移動困難者の要求調査と分析</v>
      </c>
      <c r="W3076" s="70"/>
      <c r="X3076" s="88">
        <v>3066</v>
      </c>
      <c r="Y3076" s="66"/>
      <c r="Z3076" s="16"/>
    </row>
    <row r="3077" spans="1:26" s="13" customFormat="1" ht="13.5" hidden="1" customHeight="1">
      <c r="A3077" s="18">
        <v>78</v>
      </c>
      <c r="B3077" s="15">
        <v>2002</v>
      </c>
      <c r="C3077" s="15">
        <v>10</v>
      </c>
      <c r="D3077" s="18">
        <v>35</v>
      </c>
      <c r="E3077" s="15"/>
      <c r="F3077" s="19" t="s">
        <v>5391</v>
      </c>
      <c r="G3077" s="16" t="s">
        <v>5392</v>
      </c>
      <c r="H3077" s="17"/>
      <c r="I3077" s="115" t="str">
        <f t="shared" ca="1" si="499"/>
        <v>.</v>
      </c>
      <c r="J3077" s="16" t="s">
        <v>2856</v>
      </c>
      <c r="K3077" s="16" t="s">
        <v>1185</v>
      </c>
      <c r="L3077" s="16" t="s">
        <v>2857</v>
      </c>
      <c r="M3077" s="16" t="s">
        <v>1302</v>
      </c>
      <c r="N3077" s="15">
        <v>29</v>
      </c>
      <c r="O3077" s="15">
        <v>2000</v>
      </c>
      <c r="P3077" s="15">
        <v>12</v>
      </c>
      <c r="Q3077" s="18">
        <v>9</v>
      </c>
      <c r="R3077" s="18"/>
      <c r="S3077" s="54" t="s">
        <v>2273</v>
      </c>
      <c r="T3077" s="54"/>
      <c r="U3077" s="69"/>
      <c r="V3077" s="45" t="str">
        <f t="shared" si="500"/>
        <v>公共施設における車椅子利用者へのバリアフリーの実態について－高齢者向けデイケアサービスセンターにおける人間工学チェックリストアプローチ－</v>
      </c>
      <c r="W3077" s="70"/>
      <c r="X3077" s="88">
        <v>3067</v>
      </c>
      <c r="Y3077" s="66"/>
      <c r="Z3077" s="16"/>
    </row>
    <row r="3078" spans="1:26" s="13" customFormat="1" ht="13.5" hidden="1" customHeight="1">
      <c r="A3078" s="18">
        <v>78</v>
      </c>
      <c r="B3078" s="15">
        <v>2002</v>
      </c>
      <c r="C3078" s="15">
        <v>10</v>
      </c>
      <c r="D3078" s="18">
        <v>35</v>
      </c>
      <c r="E3078" s="15"/>
      <c r="F3078" s="19" t="s">
        <v>5393</v>
      </c>
      <c r="G3078" s="16" t="s">
        <v>5394</v>
      </c>
      <c r="H3078" s="17"/>
      <c r="I3078" s="115" t="str">
        <f t="shared" ca="1" si="499"/>
        <v>.</v>
      </c>
      <c r="J3078" s="16" t="s">
        <v>2856</v>
      </c>
      <c r="K3078" s="16" t="s">
        <v>1185</v>
      </c>
      <c r="L3078" s="16" t="s">
        <v>3100</v>
      </c>
      <c r="M3078" s="16" t="s">
        <v>1302</v>
      </c>
      <c r="N3078" s="15">
        <v>29</v>
      </c>
      <c r="O3078" s="15">
        <v>2000</v>
      </c>
      <c r="P3078" s="15">
        <v>12</v>
      </c>
      <c r="Q3078" s="18">
        <v>9</v>
      </c>
      <c r="R3078" s="18"/>
      <c r="S3078" s="54" t="s">
        <v>2273</v>
      </c>
      <c r="T3078" s="54"/>
      <c r="U3078" s="69"/>
      <c r="V3078" s="45" t="str">
        <f t="shared" si="500"/>
        <v>英語論文の書き方とJHE投稿の手引き</v>
      </c>
      <c r="W3078" s="70"/>
      <c r="X3078" s="88">
        <v>3068</v>
      </c>
      <c r="Y3078" s="66"/>
      <c r="Z3078" s="16"/>
    </row>
    <row r="3079" spans="1:26" s="13" customFormat="1" ht="13.5" hidden="1" customHeight="1">
      <c r="A3079" s="18">
        <v>78</v>
      </c>
      <c r="B3079" s="15">
        <v>2002</v>
      </c>
      <c r="C3079" s="15">
        <v>10</v>
      </c>
      <c r="D3079" s="18">
        <v>35</v>
      </c>
      <c r="E3079" s="15"/>
      <c r="F3079" s="19" t="s">
        <v>5395</v>
      </c>
      <c r="G3079" s="16" t="s">
        <v>5396</v>
      </c>
      <c r="H3079" s="17" t="s">
        <v>5393</v>
      </c>
      <c r="I3079" s="115" t="str">
        <f t="shared" ca="1" si="499"/>
        <v>.</v>
      </c>
      <c r="J3079" s="16" t="s">
        <v>2856</v>
      </c>
      <c r="K3079" s="16" t="s">
        <v>1185</v>
      </c>
      <c r="L3079" s="16" t="s">
        <v>3100</v>
      </c>
      <c r="M3079" s="16" t="s">
        <v>1302</v>
      </c>
      <c r="N3079" s="15">
        <v>29</v>
      </c>
      <c r="O3079" s="15">
        <v>2000</v>
      </c>
      <c r="P3079" s="15">
        <v>12</v>
      </c>
      <c r="Q3079" s="18">
        <v>9</v>
      </c>
      <c r="R3079" s="18"/>
      <c r="S3079" s="54" t="s">
        <v>2273</v>
      </c>
      <c r="T3079" s="54"/>
      <c r="U3079" s="69"/>
      <c r="V3079" s="45" t="str">
        <f t="shared" si="500"/>
        <v>英語論文の書き方とJHE投稿の手引き英語論文の書き方</v>
      </c>
      <c r="W3079" s="70"/>
      <c r="X3079" s="88">
        <v>3069</v>
      </c>
      <c r="Y3079" s="66"/>
      <c r="Z3079" s="16"/>
    </row>
    <row r="3080" spans="1:26" s="13" customFormat="1" ht="13.5" hidden="1" customHeight="1">
      <c r="A3080" s="18">
        <v>78</v>
      </c>
      <c r="B3080" s="15">
        <v>2002</v>
      </c>
      <c r="C3080" s="15">
        <v>10</v>
      </c>
      <c r="D3080" s="18">
        <v>35</v>
      </c>
      <c r="E3080" s="15"/>
      <c r="F3080" s="19" t="s">
        <v>5397</v>
      </c>
      <c r="G3080" s="16" t="s">
        <v>2820</v>
      </c>
      <c r="H3080" s="17" t="s">
        <v>5393</v>
      </c>
      <c r="I3080" s="115" t="str">
        <f t="shared" ca="1" si="499"/>
        <v>.</v>
      </c>
      <c r="J3080" s="16" t="s">
        <v>2856</v>
      </c>
      <c r="K3080" s="16" t="s">
        <v>1185</v>
      </c>
      <c r="L3080" s="16" t="s">
        <v>3100</v>
      </c>
      <c r="M3080" s="16" t="s">
        <v>1302</v>
      </c>
      <c r="N3080" s="15">
        <v>29</v>
      </c>
      <c r="O3080" s="15">
        <v>2000</v>
      </c>
      <c r="P3080" s="15">
        <v>12</v>
      </c>
      <c r="Q3080" s="18">
        <v>9</v>
      </c>
      <c r="R3080" s="18"/>
      <c r="S3080" s="54" t="s">
        <v>2273</v>
      </c>
      <c r="T3080" s="54"/>
      <c r="U3080" s="69"/>
      <c r="V3080" s="45" t="str">
        <f t="shared" si="500"/>
        <v>英語論文の書き方とJHE投稿の手引きJHE論文投稿の手引き－ワンポイントアドバイス－</v>
      </c>
      <c r="W3080" s="70"/>
      <c r="X3080" s="88">
        <v>3070</v>
      </c>
      <c r="Y3080" s="66"/>
      <c r="Z3080" s="16"/>
    </row>
    <row r="3081" spans="1:26" s="13" customFormat="1" ht="13.5" hidden="1" customHeight="1">
      <c r="A3081" s="18">
        <v>78</v>
      </c>
      <c r="B3081" s="15">
        <v>2002</v>
      </c>
      <c r="C3081" s="15">
        <v>10</v>
      </c>
      <c r="D3081" s="18">
        <v>35</v>
      </c>
      <c r="E3081" s="15"/>
      <c r="F3081" s="19" t="s">
        <v>5398</v>
      </c>
      <c r="G3081" s="16" t="s">
        <v>5399</v>
      </c>
      <c r="H3081" s="17"/>
      <c r="I3081" s="115" t="str">
        <f t="shared" ca="1" si="499"/>
        <v>.</v>
      </c>
      <c r="J3081" s="16" t="s">
        <v>2856</v>
      </c>
      <c r="K3081" s="16" t="s">
        <v>1185</v>
      </c>
      <c r="L3081" s="16" t="s">
        <v>3100</v>
      </c>
      <c r="M3081" s="16" t="s">
        <v>1302</v>
      </c>
      <c r="N3081" s="15">
        <v>29</v>
      </c>
      <c r="O3081" s="15">
        <v>2000</v>
      </c>
      <c r="P3081" s="15">
        <v>12</v>
      </c>
      <c r="Q3081" s="18">
        <v>9</v>
      </c>
      <c r="R3081" s="18"/>
      <c r="S3081" s="54" t="s">
        <v>2273</v>
      </c>
      <c r="T3081" s="54"/>
      <c r="U3081" s="69"/>
      <c r="V3081" s="45" t="str">
        <f t="shared" si="500"/>
        <v>話題提供</v>
      </c>
      <c r="W3081" s="70"/>
      <c r="X3081" s="88">
        <v>3071</v>
      </c>
      <c r="Y3081" s="66"/>
      <c r="Z3081" s="16"/>
    </row>
    <row r="3082" spans="1:26" ht="13.5" hidden="1" customHeight="1">
      <c r="A3082" s="29">
        <f ca="1">IF(LEN($J3082)&gt;0,IF($J3082="●",K3082,OFFSET(A3082,IF(LEN(OFFSET(A3082,-1,0))&gt;=1,-1,-2),0)),"")</f>
        <v>78</v>
      </c>
      <c r="B3082" s="32">
        <f ca="1">IF(LEN($J3082)&gt;0,IF($J3082="●",N3082,OFFSET(B3082,IF(LEN(OFFSET(B3082,-1,0))&gt;=1,-1,-2),0)),"")</f>
        <v>2002</v>
      </c>
      <c r="C3082" s="32">
        <f ca="1">IF(LEN($J3082)&gt;0,IF($J3082="●",O3082,OFFSET(C3082,IF(LEN(OFFSET(C3082,-1,0))&gt;=1,-1,-2),0)),"")</f>
        <v>10</v>
      </c>
      <c r="D3082" s="28">
        <v>36</v>
      </c>
      <c r="E3082" s="32"/>
      <c r="F3082" s="40" t="s">
        <v>2276</v>
      </c>
      <c r="G3082" s="40"/>
      <c r="H3082" s="43"/>
      <c r="I3082" s="115" t="str">
        <f t="shared" ca="1" si="499"/>
        <v>.</v>
      </c>
      <c r="J3082" s="40" t="s">
        <v>1700</v>
      </c>
      <c r="K3082" s="40" t="s">
        <v>7114</v>
      </c>
      <c r="L3082" s="43"/>
      <c r="M3082" s="40"/>
      <c r="N3082" s="47"/>
      <c r="O3082" s="47"/>
      <c r="P3082" s="47"/>
      <c r="Q3082" s="40"/>
      <c r="R3082" s="40"/>
      <c r="S3082" s="48"/>
      <c r="T3082" s="48"/>
      <c r="U3082" s="31"/>
      <c r="V3082" s="45" t="str">
        <f t="shared" si="500"/>
        <v>情報欄</v>
      </c>
      <c r="W3082" s="51"/>
      <c r="X3082" s="88">
        <v>3072</v>
      </c>
      <c r="Y3082" s="65"/>
      <c r="Z3082" s="46"/>
    </row>
    <row r="3083" spans="1:26" ht="13.5" hidden="1" customHeight="1">
      <c r="A3083" s="29"/>
      <c r="B3083" s="32"/>
      <c r="C3083" s="32"/>
      <c r="D3083" s="28">
        <v>36</v>
      </c>
      <c r="E3083" s="32"/>
      <c r="F3083" s="40" t="s">
        <v>1289</v>
      </c>
      <c r="G3083" s="40"/>
      <c r="H3083" s="43"/>
      <c r="I3083" s="115" t="str">
        <f t="shared" ca="1" si="499"/>
        <v>.</v>
      </c>
      <c r="J3083" s="40" t="s">
        <v>7111</v>
      </c>
      <c r="K3083" s="40" t="s">
        <v>2762</v>
      </c>
      <c r="L3083" s="40" t="s">
        <v>2724</v>
      </c>
      <c r="M3083" s="40"/>
      <c r="N3083" s="47"/>
      <c r="O3083" s="47"/>
      <c r="P3083" s="47"/>
      <c r="Q3083" s="40"/>
      <c r="R3083" s="40"/>
      <c r="S3083" s="48"/>
      <c r="T3083" s="48"/>
      <c r="U3083" s="31"/>
      <c r="V3083" s="45" t="str">
        <f t="shared" si="500"/>
        <v>編集後記</v>
      </c>
      <c r="W3083" s="51"/>
      <c r="X3083" s="88">
        <v>3073</v>
      </c>
      <c r="Y3083" s="65"/>
      <c r="Z3083" s="46"/>
    </row>
    <row r="3084" spans="1:26" ht="13.5" hidden="1" customHeight="1">
      <c r="A3084" s="29">
        <f t="shared" ref="A3084:A3114" ca="1" si="501">IF(LEN($J3084)&gt;0,IF($J3084="●",K3084,OFFSET(A3084,IF(LEN(OFFSET(A3084,-1,0))&gt;=1,-1,-2),0)),"")</f>
        <v>79</v>
      </c>
      <c r="B3084" s="32">
        <f t="shared" ref="B3084:B3127" ca="1" si="502">IF(LEN($J3084)&gt;0,IF($J3084="●",N3084,OFFSET(B3084,IF(LEN(OFFSET(B3084,-1,0))&gt;=1,-1,-2),0)),"")</f>
        <v>2003</v>
      </c>
      <c r="C3084" s="32">
        <f t="shared" ref="C3084:C3127" ca="1" si="503">IF(LEN($J3084)&gt;0,IF($J3084="●",O3084,OFFSET(C3084,IF(LEN(OFFSET(C3084,-1,0))&gt;=1,-1,-2),0)),"")</f>
        <v>2</v>
      </c>
      <c r="D3084" s="28">
        <v>0</v>
      </c>
      <c r="E3084" s="32"/>
      <c r="F3084" s="28" t="str">
        <f ca="1">$W$11&amp;$A3084&amp;$W$12&amp;B3084&amp;$W$13&amp;TEXT($C3084,"00")&amp;$W$14&amp;TEXT($P3084,"00")&amp;IF(LEN(U3084)&gt;=1,$W$15&amp;$U3084&amp;$W$16,"")&amp;$W$17&amp;$H3084</f>
        <v>第79号2003年02/20:「労働と生活の人間化」という理念／特集「長谷部言人先生と働態学」</v>
      </c>
      <c r="G3084" s="40"/>
      <c r="H3084" s="43" t="s">
        <v>7656</v>
      </c>
      <c r="I3084" s="115" t="str">
        <f t="shared" ref="I3084:I3147" ca="1" si="504">IF(OR($S$1,IF($N$2,OFFSET($O$2,0,ISERROR(FIND($F$2,OFFSET($G3084,0,$T$2)))+$S$2),0)+IF($N$3,OFFSET($O$3,0,ISERROR(FIND($F$3,OFFSET($G3084,0,$T$3)))+$S$3),0)+IF($N$4,OFFSET($O$4,0,ISERROR(FIND($F$4,OFFSET($G3084,0,$T$4)))+$S$4),0)+IF($N$5,OFFSET($O$5,0,ISERROR(FIND($F$5,OFFSET($G3084,0,$T$5)))+$S$5),0)+IF($N$6,OFFSET($O$6,0,ISERROR(FIND($F$6,OFFSET($G3084,0,$T$6)))+$S$6),0)+IF($N$7,OFFSET($O$7,0,ISERROR(FIND($F$7,OFFSET($G3084,0,$T$7)))+$S$7),0)+IF($N$8,OFFSET($O$8,0,ISERROR(FIND($F$8,OFFSET($G3084,0,$T$8)))+$S$8),0)&gt;$Y$1),$W$28,$W$29)</f>
        <v>.</v>
      </c>
      <c r="J3084" s="40" t="s">
        <v>1179</v>
      </c>
      <c r="K3084" s="40">
        <v>79</v>
      </c>
      <c r="L3084" s="43"/>
      <c r="M3084" s="40"/>
      <c r="N3084" s="47">
        <v>2003</v>
      </c>
      <c r="O3084" s="47">
        <v>2</v>
      </c>
      <c r="P3084" s="47">
        <v>20</v>
      </c>
      <c r="Q3084" s="40"/>
      <c r="R3084" s="40"/>
      <c r="S3084" s="48"/>
      <c r="T3084" s="48"/>
      <c r="U3084" s="31"/>
      <c r="V3084" s="45" t="str">
        <f t="shared" ca="1" si="500"/>
        <v>「労働と生活の人間化」という理念／特集「長谷部言人先生と働態学」第79号2003年02/20:「労働と生活の人間化」という理念／特集「長谷部言人先生と働態学」</v>
      </c>
      <c r="W3084" s="51"/>
      <c r="X3084" s="88">
        <v>3074</v>
      </c>
      <c r="Y3084" s="65"/>
      <c r="Z3084" s="46"/>
    </row>
    <row r="3085" spans="1:26" ht="13.5" hidden="1" customHeight="1">
      <c r="A3085" s="29">
        <f t="shared" ca="1" si="501"/>
        <v>79</v>
      </c>
      <c r="B3085" s="32">
        <f t="shared" ca="1" si="502"/>
        <v>2003</v>
      </c>
      <c r="C3085" s="32">
        <f t="shared" ca="1" si="503"/>
        <v>2</v>
      </c>
      <c r="D3085" s="28">
        <v>1</v>
      </c>
      <c r="E3085" s="32"/>
      <c r="F3085" s="40" t="s">
        <v>1183</v>
      </c>
      <c r="G3085" s="40" t="s">
        <v>2344</v>
      </c>
      <c r="H3085" s="43"/>
      <c r="I3085" s="115" t="str">
        <f t="shared" ca="1" si="504"/>
        <v>.</v>
      </c>
      <c r="J3085" s="40" t="s">
        <v>7110</v>
      </c>
      <c r="K3085" s="40" t="s">
        <v>7768</v>
      </c>
      <c r="L3085" s="40" t="s">
        <v>7769</v>
      </c>
      <c r="M3085" s="40" t="s">
        <v>7629</v>
      </c>
      <c r="N3085" s="47"/>
      <c r="O3085" s="47"/>
      <c r="P3085" s="47"/>
      <c r="Q3085" s="40"/>
      <c r="R3085" s="40"/>
      <c r="S3085" s="48" t="s">
        <v>1181</v>
      </c>
      <c r="T3085" s="48"/>
      <c r="U3085" s="31"/>
      <c r="V3085" s="45" t="str">
        <f t="shared" si="500"/>
        <v>「労働と生活の人間化」という理念</v>
      </c>
      <c r="W3085" s="51"/>
      <c r="X3085" s="88">
        <v>3075</v>
      </c>
      <c r="Y3085" s="65"/>
      <c r="Z3085" s="46"/>
    </row>
    <row r="3086" spans="1:26" ht="13.5" hidden="1" customHeight="1">
      <c r="A3086" s="29">
        <f t="shared" ca="1" si="501"/>
        <v>79</v>
      </c>
      <c r="B3086" s="32">
        <f t="shared" ca="1" si="502"/>
        <v>2003</v>
      </c>
      <c r="C3086" s="32">
        <f t="shared" ca="1" si="503"/>
        <v>2</v>
      </c>
      <c r="D3086" s="28">
        <v>1</v>
      </c>
      <c r="E3086" s="32"/>
      <c r="F3086" s="28" t="str">
        <f>IF(RIGHT(L3086,1)=$W$24,"",M3086&amp;$W$25)&amp;J3086&amp;$W$22&amp;K3086&amp;IF(AND(LEN(N3086)&gt;0,LEN(N3086)&lt;4)," 第"&amp;N3086&amp;$W$21,N3086)&amp;$W$23&amp;O3086&amp;"/"&amp;P3086&amp;IF(RIGHT(L3086,1)=$W$24,"/"&amp;Q3086,"")&amp;"、"&amp;S3086&amp;"、"&amp;R3086&amp;IF(LEN(H3086)&gt;0,$W$27&amp;H3086,"")&amp;IF(RIGHT(L3086,1)=$W$24,"",$W$26)</f>
        <v>研修・催事．国際　2002/8/10-13、、ラオス/「東北タイ・ラオス働態学の旅」概要報告</v>
      </c>
      <c r="G3086" s="40" t="s">
        <v>2345</v>
      </c>
      <c r="H3086" s="43" t="s">
        <v>7623</v>
      </c>
      <c r="I3086" s="115" t="str">
        <f t="shared" ca="1" si="504"/>
        <v>.</v>
      </c>
      <c r="J3086" s="40" t="s">
        <v>7780</v>
      </c>
      <c r="K3086" s="40" t="s">
        <v>678</v>
      </c>
      <c r="L3086" s="40" t="s">
        <v>7012</v>
      </c>
      <c r="M3086" s="40" t="s">
        <v>313</v>
      </c>
      <c r="N3086" s="47"/>
      <c r="O3086" s="47">
        <v>2002</v>
      </c>
      <c r="P3086" s="47">
        <v>8</v>
      </c>
      <c r="Q3086" s="40" t="s">
        <v>1386</v>
      </c>
      <c r="R3086" s="40" t="s">
        <v>7619</v>
      </c>
      <c r="S3086" s="48"/>
      <c r="T3086" s="48"/>
      <c r="U3086" s="31"/>
      <c r="V3086" s="45" t="str">
        <f t="shared" si="500"/>
        <v>「東北タイ・ラオス働態学の旅」概要報告研修・催事．国際　2002/8/10-13、、ラオス/「東北タイ・ラオス働態学の旅」概要報告</v>
      </c>
      <c r="W3086" s="51"/>
      <c r="X3086" s="88">
        <v>3076</v>
      </c>
      <c r="Y3086" s="65"/>
      <c r="Z3086" s="46"/>
    </row>
    <row r="3087" spans="1:26" s="9" customFormat="1" ht="13.5" hidden="1" customHeight="1">
      <c r="A3087" s="42">
        <f t="shared" ca="1" si="501"/>
        <v>79</v>
      </c>
      <c r="B3087" s="56">
        <f t="shared" ca="1" si="502"/>
        <v>2003</v>
      </c>
      <c r="C3087" s="56">
        <f t="shared" ca="1" si="503"/>
        <v>2</v>
      </c>
      <c r="D3087" s="41">
        <v>8</v>
      </c>
      <c r="E3087" s="56"/>
      <c r="F3087" s="43" t="s">
        <v>7650</v>
      </c>
      <c r="G3087" s="43" t="s">
        <v>1870</v>
      </c>
      <c r="H3087" s="43" t="s">
        <v>5367</v>
      </c>
      <c r="I3087" s="115" t="str">
        <f t="shared" ca="1" si="504"/>
        <v>.</v>
      </c>
      <c r="J3087" s="43" t="s">
        <v>1287</v>
      </c>
      <c r="K3087" s="43" t="s">
        <v>1185</v>
      </c>
      <c r="L3087" s="44" t="s">
        <v>7086</v>
      </c>
      <c r="M3087" s="43" t="s">
        <v>1302</v>
      </c>
      <c r="N3087" s="57">
        <v>28</v>
      </c>
      <c r="O3087" s="57">
        <v>1999</v>
      </c>
      <c r="P3087" s="57">
        <v>12</v>
      </c>
      <c r="Q3087" s="43" t="s">
        <v>2168</v>
      </c>
      <c r="R3087" s="43" t="s">
        <v>1387</v>
      </c>
      <c r="S3087" s="53" t="s">
        <v>2101</v>
      </c>
      <c r="T3087" s="53"/>
      <c r="U3087" s="71"/>
      <c r="V3087" s="45" t="str">
        <f t="shared" si="500"/>
        <v>長谷部言人先生と働態学特集「長谷部言人先生と働態学」：シンポジウムの記録</v>
      </c>
      <c r="W3087" s="72"/>
      <c r="X3087" s="88">
        <v>3077</v>
      </c>
      <c r="Y3087" s="67"/>
      <c r="Z3087" s="58"/>
    </row>
    <row r="3088" spans="1:26" ht="13.5" hidden="1" customHeight="1">
      <c r="A3088" s="29">
        <f t="shared" ca="1" si="501"/>
        <v>79</v>
      </c>
      <c r="B3088" s="32">
        <f t="shared" ca="1" si="502"/>
        <v>2003</v>
      </c>
      <c r="C3088" s="32">
        <f t="shared" ca="1" si="503"/>
        <v>2</v>
      </c>
      <c r="D3088" s="28">
        <v>8</v>
      </c>
      <c r="E3088" s="32"/>
      <c r="F3088" s="40" t="s">
        <v>5367</v>
      </c>
      <c r="G3088" s="40" t="s">
        <v>7006</v>
      </c>
      <c r="H3088" s="43"/>
      <c r="I3088" s="115" t="str">
        <f t="shared" ca="1" si="504"/>
        <v>.</v>
      </c>
      <c r="J3088" s="40" t="s">
        <v>1287</v>
      </c>
      <c r="K3088" s="40" t="s">
        <v>1185</v>
      </c>
      <c r="L3088" s="16" t="s">
        <v>7004</v>
      </c>
      <c r="M3088" s="16" t="s">
        <v>183</v>
      </c>
      <c r="N3088" s="47">
        <v>28</v>
      </c>
      <c r="O3088" s="47">
        <v>1999</v>
      </c>
      <c r="P3088" s="47">
        <v>12</v>
      </c>
      <c r="Q3088" s="40" t="s">
        <v>2168</v>
      </c>
      <c r="R3088" s="40" t="s">
        <v>1387</v>
      </c>
      <c r="S3088" s="53" t="s">
        <v>2101</v>
      </c>
      <c r="T3088" s="53"/>
      <c r="U3088" s="31"/>
      <c r="V3088" s="45" t="str">
        <f t="shared" si="500"/>
        <v>長谷部言人先生と働態学</v>
      </c>
      <c r="W3088" s="51"/>
      <c r="X3088" s="88">
        <v>3078</v>
      </c>
      <c r="Y3088" s="65"/>
      <c r="Z3088" s="46"/>
    </row>
    <row r="3089" spans="1:26" ht="13.5" hidden="1" customHeight="1">
      <c r="A3089" s="29">
        <f t="shared" ca="1" si="501"/>
        <v>79</v>
      </c>
      <c r="B3089" s="32">
        <f t="shared" ca="1" si="502"/>
        <v>2003</v>
      </c>
      <c r="C3089" s="32">
        <f t="shared" ca="1" si="503"/>
        <v>2</v>
      </c>
      <c r="D3089" s="28">
        <v>10</v>
      </c>
      <c r="E3089" s="32"/>
      <c r="F3089" s="40" t="s">
        <v>7651</v>
      </c>
      <c r="G3089" s="40" t="s">
        <v>1214</v>
      </c>
      <c r="H3089" s="43" t="s">
        <v>5367</v>
      </c>
      <c r="I3089" s="115" t="str">
        <f t="shared" ca="1" si="504"/>
        <v>.</v>
      </c>
      <c r="J3089" s="40" t="s">
        <v>1287</v>
      </c>
      <c r="K3089" s="40" t="s">
        <v>1185</v>
      </c>
      <c r="L3089" s="16" t="s">
        <v>2918</v>
      </c>
      <c r="M3089" s="43" t="s">
        <v>1307</v>
      </c>
      <c r="N3089" s="47">
        <v>28</v>
      </c>
      <c r="O3089" s="47">
        <v>1999</v>
      </c>
      <c r="P3089" s="47">
        <v>12</v>
      </c>
      <c r="Q3089" s="40" t="s">
        <v>2168</v>
      </c>
      <c r="R3089" s="40" t="s">
        <v>1387</v>
      </c>
      <c r="S3089" s="53" t="s">
        <v>2101</v>
      </c>
      <c r="T3089" s="53"/>
      <c r="U3089" s="31"/>
      <c r="V3089" s="45" t="str">
        <f t="shared" si="500"/>
        <v>長谷部言人先生と働態学1.キーノート・スピーチ「長谷部言人先生について」</v>
      </c>
      <c r="W3089" s="51"/>
      <c r="X3089" s="88">
        <v>3079</v>
      </c>
      <c r="Y3089" s="65"/>
      <c r="Z3089" s="46"/>
    </row>
    <row r="3090" spans="1:26" ht="13.5" hidden="1" customHeight="1">
      <c r="A3090" s="29">
        <f t="shared" ca="1" si="501"/>
        <v>79</v>
      </c>
      <c r="B3090" s="32">
        <f t="shared" ca="1" si="502"/>
        <v>2003</v>
      </c>
      <c r="C3090" s="32">
        <f t="shared" ca="1" si="503"/>
        <v>2</v>
      </c>
      <c r="D3090" s="28">
        <v>15</v>
      </c>
      <c r="E3090" s="32"/>
      <c r="F3090" s="40" t="s">
        <v>7652</v>
      </c>
      <c r="G3090" s="40" t="s">
        <v>1215</v>
      </c>
      <c r="H3090" s="43" t="s">
        <v>5367</v>
      </c>
      <c r="I3090" s="115" t="str">
        <f t="shared" ca="1" si="504"/>
        <v>.</v>
      </c>
      <c r="J3090" s="40" t="s">
        <v>1287</v>
      </c>
      <c r="K3090" s="40" t="s">
        <v>1185</v>
      </c>
      <c r="L3090" s="16" t="s">
        <v>2918</v>
      </c>
      <c r="M3090" s="43" t="s">
        <v>1307</v>
      </c>
      <c r="N3090" s="47">
        <v>28</v>
      </c>
      <c r="O3090" s="47">
        <v>1999</v>
      </c>
      <c r="P3090" s="47">
        <v>12</v>
      </c>
      <c r="Q3090" s="40" t="s">
        <v>2168</v>
      </c>
      <c r="R3090" s="40" t="s">
        <v>1387</v>
      </c>
      <c r="S3090" s="53" t="s">
        <v>2101</v>
      </c>
      <c r="T3090" s="53"/>
      <c r="U3090" s="31"/>
      <c r="V3090" s="45" t="str">
        <f t="shared" si="500"/>
        <v>長谷部言人先生と働態学2.思い出の会報記事—長谷部言人論文に見る働態学（Ergology）</v>
      </c>
      <c r="W3090" s="51"/>
      <c r="X3090" s="88">
        <v>3080</v>
      </c>
      <c r="Y3090" s="65"/>
      <c r="Z3090" s="46"/>
    </row>
    <row r="3091" spans="1:26" ht="13.5" hidden="1" customHeight="1">
      <c r="A3091" s="29">
        <f t="shared" ca="1" si="501"/>
        <v>79</v>
      </c>
      <c r="B3091" s="32">
        <f t="shared" ca="1" si="502"/>
        <v>2003</v>
      </c>
      <c r="C3091" s="32">
        <f t="shared" ca="1" si="503"/>
        <v>2</v>
      </c>
      <c r="D3091" s="28">
        <v>25</v>
      </c>
      <c r="E3091" s="32"/>
      <c r="F3091" s="40" t="s">
        <v>956</v>
      </c>
      <c r="G3091" s="40" t="s">
        <v>7893</v>
      </c>
      <c r="H3091" s="43" t="s">
        <v>5367</v>
      </c>
      <c r="I3091" s="115" t="str">
        <f t="shared" ca="1" si="504"/>
        <v>.</v>
      </c>
      <c r="J3091" s="40" t="s">
        <v>1287</v>
      </c>
      <c r="K3091" s="40" t="s">
        <v>1185</v>
      </c>
      <c r="L3091" s="16" t="s">
        <v>2918</v>
      </c>
      <c r="M3091" s="43" t="s">
        <v>1307</v>
      </c>
      <c r="N3091" s="47">
        <v>28</v>
      </c>
      <c r="O3091" s="47">
        <v>1999</v>
      </c>
      <c r="P3091" s="47">
        <v>12</v>
      </c>
      <c r="Q3091" s="40" t="s">
        <v>2168</v>
      </c>
      <c r="R3091" s="40" t="s">
        <v>1387</v>
      </c>
      <c r="S3091" s="53" t="s">
        <v>2101</v>
      </c>
      <c r="T3091" s="53"/>
      <c r="U3091" s="31"/>
      <c r="V3091" s="45" t="str">
        <f t="shared" si="500"/>
        <v>長谷部言人先生と働態学3.働態学（Ergology）の過去・現在・未来</v>
      </c>
      <c r="W3091" s="51"/>
      <c r="X3091" s="88">
        <v>3081</v>
      </c>
      <c r="Y3091" s="65"/>
      <c r="Z3091" s="46"/>
    </row>
    <row r="3092" spans="1:26" ht="13.5" hidden="1" customHeight="1">
      <c r="A3092" s="29">
        <f t="shared" ca="1" si="501"/>
        <v>79</v>
      </c>
      <c r="B3092" s="32">
        <f t="shared" ca="1" si="502"/>
        <v>2003</v>
      </c>
      <c r="C3092" s="32">
        <f t="shared" ca="1" si="503"/>
        <v>2</v>
      </c>
      <c r="D3092" s="28">
        <v>29</v>
      </c>
      <c r="E3092" s="32"/>
      <c r="F3092" s="40" t="s">
        <v>957</v>
      </c>
      <c r="G3092" s="40" t="s">
        <v>8026</v>
      </c>
      <c r="H3092" s="43" t="s">
        <v>5367</v>
      </c>
      <c r="I3092" s="115" t="str">
        <f t="shared" ca="1" si="504"/>
        <v>.</v>
      </c>
      <c r="J3092" s="40" t="s">
        <v>1287</v>
      </c>
      <c r="K3092" s="40" t="s">
        <v>1185</v>
      </c>
      <c r="L3092" s="16" t="s">
        <v>2918</v>
      </c>
      <c r="M3092" s="43" t="s">
        <v>1307</v>
      </c>
      <c r="N3092" s="47">
        <v>28</v>
      </c>
      <c r="O3092" s="47">
        <v>1999</v>
      </c>
      <c r="P3092" s="47">
        <v>12</v>
      </c>
      <c r="Q3092" s="40" t="s">
        <v>2168</v>
      </c>
      <c r="R3092" s="40" t="s">
        <v>1387</v>
      </c>
      <c r="S3092" s="53" t="s">
        <v>2101</v>
      </c>
      <c r="T3092" s="53"/>
      <c r="U3092" s="31"/>
      <c r="V3092" s="45" t="str">
        <f t="shared" si="500"/>
        <v>長谷部言人先生と働態学コメント</v>
      </c>
      <c r="W3092" s="51"/>
      <c r="X3092" s="88">
        <v>3082</v>
      </c>
      <c r="Y3092" s="65"/>
      <c r="Z3092" s="46"/>
    </row>
    <row r="3093" spans="1:26" ht="13.5" hidden="1" customHeight="1">
      <c r="A3093" s="29">
        <f t="shared" ca="1" si="501"/>
        <v>79</v>
      </c>
      <c r="B3093" s="32">
        <f t="shared" ca="1" si="502"/>
        <v>2003</v>
      </c>
      <c r="C3093" s="32">
        <f t="shared" ca="1" si="503"/>
        <v>2</v>
      </c>
      <c r="D3093" s="28">
        <v>34</v>
      </c>
      <c r="E3093" s="32"/>
      <c r="F3093" s="40" t="s">
        <v>1190</v>
      </c>
      <c r="G3093" s="40"/>
      <c r="H3093" s="43" t="s">
        <v>5367</v>
      </c>
      <c r="I3093" s="115" t="str">
        <f t="shared" ca="1" si="504"/>
        <v>.</v>
      </c>
      <c r="J3093" s="40" t="s">
        <v>1287</v>
      </c>
      <c r="K3093" s="40" t="s">
        <v>1185</v>
      </c>
      <c r="L3093" s="16" t="s">
        <v>2918</v>
      </c>
      <c r="M3093" s="40" t="s">
        <v>1302</v>
      </c>
      <c r="N3093" s="47">
        <v>28</v>
      </c>
      <c r="O3093" s="47">
        <v>1999</v>
      </c>
      <c r="P3093" s="47">
        <v>12</v>
      </c>
      <c r="Q3093" s="40" t="s">
        <v>2168</v>
      </c>
      <c r="R3093" s="40" t="s">
        <v>1387</v>
      </c>
      <c r="S3093" s="53" t="s">
        <v>2101</v>
      </c>
      <c r="T3093" s="53"/>
      <c r="U3093" s="31"/>
      <c r="V3093" s="45" t="str">
        <f t="shared" si="500"/>
        <v>長谷部言人先生と働態学4.総合討論</v>
      </c>
      <c r="W3093" s="51"/>
      <c r="X3093" s="88">
        <v>3083</v>
      </c>
      <c r="Y3093" s="65"/>
      <c r="Z3093" s="46"/>
    </row>
    <row r="3094" spans="1:26" ht="13.5" hidden="1" customHeight="1">
      <c r="A3094" s="29">
        <f t="shared" ca="1" si="501"/>
        <v>79</v>
      </c>
      <c r="B3094" s="32">
        <f t="shared" ca="1" si="502"/>
        <v>2003</v>
      </c>
      <c r="C3094" s="32">
        <f t="shared" ca="1" si="503"/>
        <v>2</v>
      </c>
      <c r="D3094" s="28">
        <v>37</v>
      </c>
      <c r="E3094" s="32"/>
      <c r="F3094" s="28" t="str">
        <f>IF(RIGHT(L3094,1)=$W$24,"",M3094&amp;$W$25)&amp;J3094&amp;$W$22&amp;K3094&amp;IF(AND(LEN(N3094)&gt;0,LEN(N3094)&lt;4)," 第"&amp;N3094&amp;$W$21,N3094)&amp;$W$23&amp;O3094&amp;"/"&amp;P3094&amp;IF(RIGHT(L3094,1)=$W$24,"/"&amp;Q3094,"")&amp;"、"&amp;S3094&amp;"、"&amp;R3094&amp;IF(LEN(H3094)&gt;0,$W$27&amp;H3094,"")&amp;IF(RIGHT(L3094,1)=$W$24,"",$W$26)</f>
        <v>開催記(大会．東 第31回　2002/12、千葉工大、)</v>
      </c>
      <c r="G3094" s="40" t="s">
        <v>314</v>
      </c>
      <c r="H3094" s="41" t="s">
        <v>2820</v>
      </c>
      <c r="I3094" s="115" t="str">
        <f t="shared" ca="1" si="504"/>
        <v>.</v>
      </c>
      <c r="J3094" s="40" t="s">
        <v>1487</v>
      </c>
      <c r="K3094" s="40" t="s">
        <v>1185</v>
      </c>
      <c r="L3094" s="40" t="s">
        <v>6949</v>
      </c>
      <c r="M3094" s="40" t="s">
        <v>313</v>
      </c>
      <c r="N3094" s="47">
        <v>31</v>
      </c>
      <c r="O3094" s="47">
        <v>2002</v>
      </c>
      <c r="P3094" s="47">
        <v>12</v>
      </c>
      <c r="Q3094" s="40" t="s">
        <v>2123</v>
      </c>
      <c r="R3094" s="40"/>
      <c r="S3094" s="48" t="s">
        <v>2101</v>
      </c>
      <c r="T3094" s="48"/>
      <c r="U3094" s="31"/>
      <c r="V3094" s="45" t="str">
        <f t="shared" si="500"/>
        <v>開催記(大会．東 第31回　2002/12、千葉工大、)</v>
      </c>
      <c r="W3094" s="51"/>
      <c r="X3094" s="88">
        <v>3084</v>
      </c>
      <c r="Y3094" s="65"/>
      <c r="Z3094" s="46"/>
    </row>
    <row r="3095" spans="1:26" ht="13.5" hidden="1" customHeight="1">
      <c r="A3095" s="29">
        <f t="shared" ca="1" si="501"/>
        <v>79</v>
      </c>
      <c r="B3095" s="32">
        <f t="shared" ca="1" si="502"/>
        <v>2003</v>
      </c>
      <c r="C3095" s="32">
        <f t="shared" ca="1" si="503"/>
        <v>2</v>
      </c>
      <c r="D3095" s="28">
        <v>37</v>
      </c>
      <c r="E3095" s="32"/>
      <c r="F3095" s="40" t="s">
        <v>1193</v>
      </c>
      <c r="G3095" s="40" t="s">
        <v>1217</v>
      </c>
      <c r="H3095" s="43"/>
      <c r="I3095" s="115" t="str">
        <f t="shared" ca="1" si="504"/>
        <v>.</v>
      </c>
      <c r="J3095" s="40" t="s">
        <v>1487</v>
      </c>
      <c r="K3095" s="40" t="s">
        <v>1185</v>
      </c>
      <c r="L3095" s="40" t="s">
        <v>313</v>
      </c>
      <c r="M3095" s="40" t="s">
        <v>7616</v>
      </c>
      <c r="N3095" s="47">
        <v>31</v>
      </c>
      <c r="O3095" s="47">
        <v>2002</v>
      </c>
      <c r="P3095" s="47">
        <v>12</v>
      </c>
      <c r="Q3095" s="40" t="s">
        <v>2123</v>
      </c>
      <c r="R3095" s="40"/>
      <c r="S3095" s="48" t="s">
        <v>2101</v>
      </c>
      <c r="T3095" s="48"/>
      <c r="U3095" s="31"/>
      <c r="V3095" s="45" t="str">
        <f t="shared" si="500"/>
        <v>①はじめての学会発表</v>
      </c>
      <c r="W3095" s="51"/>
      <c r="X3095" s="88">
        <v>3085</v>
      </c>
      <c r="Y3095" s="65"/>
      <c r="Z3095" s="46"/>
    </row>
    <row r="3096" spans="1:26" ht="13.5" hidden="1" customHeight="1">
      <c r="A3096" s="29">
        <f t="shared" ca="1" si="501"/>
        <v>79</v>
      </c>
      <c r="B3096" s="32">
        <f t="shared" ca="1" si="502"/>
        <v>2003</v>
      </c>
      <c r="C3096" s="32">
        <f t="shared" ca="1" si="503"/>
        <v>2</v>
      </c>
      <c r="D3096" s="28">
        <v>37</v>
      </c>
      <c r="E3096" s="32"/>
      <c r="F3096" s="40" t="s">
        <v>1212</v>
      </c>
      <c r="G3096" s="40" t="s">
        <v>8027</v>
      </c>
      <c r="H3096" s="43"/>
      <c r="I3096" s="115" t="str">
        <f t="shared" ca="1" si="504"/>
        <v>.</v>
      </c>
      <c r="J3096" s="40" t="s">
        <v>1487</v>
      </c>
      <c r="K3096" s="40" t="s">
        <v>1185</v>
      </c>
      <c r="L3096" s="40" t="s">
        <v>313</v>
      </c>
      <c r="M3096" s="40" t="s">
        <v>7616</v>
      </c>
      <c r="N3096" s="47">
        <v>31</v>
      </c>
      <c r="O3096" s="47">
        <v>2002</v>
      </c>
      <c r="P3096" s="47">
        <v>12</v>
      </c>
      <c r="Q3096" s="40" t="s">
        <v>2123</v>
      </c>
      <c r="R3096" s="40"/>
      <c r="S3096" s="48" t="s">
        <v>2101</v>
      </c>
      <c r="T3096" s="48"/>
      <c r="U3096" s="31"/>
      <c r="V3096" s="45" t="str">
        <f t="shared" si="500"/>
        <v>②参加記</v>
      </c>
      <c r="W3096" s="51"/>
      <c r="X3096" s="88">
        <v>3086</v>
      </c>
      <c r="Y3096" s="65"/>
      <c r="Z3096" s="46"/>
    </row>
    <row r="3097" spans="1:26" ht="13.5" hidden="1" customHeight="1">
      <c r="A3097" s="29">
        <f t="shared" ca="1" si="501"/>
        <v>79</v>
      </c>
      <c r="B3097" s="32">
        <f t="shared" ca="1" si="502"/>
        <v>2003</v>
      </c>
      <c r="C3097" s="32">
        <f t="shared" ca="1" si="503"/>
        <v>2</v>
      </c>
      <c r="D3097" s="28">
        <v>38</v>
      </c>
      <c r="E3097" s="32"/>
      <c r="F3097" s="28" t="str">
        <f>IF(RIGHT(L3097,1)=$W$24,"",M3097&amp;$W$25)&amp;J3097&amp;$W$22&amp;K3097&amp;IF(AND(LEN(N3097)&gt;0,LEN(N3097)&lt;4)," 第"&amp;N3097&amp;$W$21,N3097)&amp;$W$23&amp;O3097&amp;"/"&amp;P3097&amp;IF(RIGHT(L3097,1)=$W$24,"/"&amp;Q3097,"")&amp;"、"&amp;S3097&amp;"、"&amp;R3097&amp;IF(LEN(H3097)&gt;0,$W$27&amp;H3097,"")&amp;IF(RIGHT(L3097,1)=$W$24,"",$W$26)</f>
        <v>大会．全 第34回　1999/6/25-26、職業能力開発大、東京都</v>
      </c>
      <c r="G3097" s="40" t="s">
        <v>1291</v>
      </c>
      <c r="H3097" s="41" t="s">
        <v>2820</v>
      </c>
      <c r="I3097" s="115" t="str">
        <f t="shared" ca="1" si="504"/>
        <v>.</v>
      </c>
      <c r="J3097" s="40" t="s">
        <v>1487</v>
      </c>
      <c r="K3097" s="40" t="s">
        <v>1194</v>
      </c>
      <c r="L3097" s="40" t="s">
        <v>6942</v>
      </c>
      <c r="M3097" s="40" t="s">
        <v>313</v>
      </c>
      <c r="N3097" s="47">
        <v>34</v>
      </c>
      <c r="O3097" s="47">
        <v>1999</v>
      </c>
      <c r="P3097" s="47">
        <v>6</v>
      </c>
      <c r="Q3097" s="40" t="s">
        <v>1145</v>
      </c>
      <c r="R3097" s="40" t="s">
        <v>2317</v>
      </c>
      <c r="S3097" s="48" t="s">
        <v>2161</v>
      </c>
      <c r="T3097" s="48"/>
      <c r="U3097" s="31"/>
      <c r="V3097" s="45" t="str">
        <f t="shared" si="500"/>
        <v>大会．全 第34回　1999/6/25-26、職業能力開発大、東京都</v>
      </c>
      <c r="W3097" s="51"/>
      <c r="X3097" s="88">
        <v>3087</v>
      </c>
      <c r="Y3097" s="65"/>
      <c r="Z3097" s="46"/>
    </row>
    <row r="3098" spans="1:26" ht="13.5" hidden="1" customHeight="1">
      <c r="A3098" s="29">
        <f t="shared" ca="1" si="501"/>
        <v>79</v>
      </c>
      <c r="B3098" s="32">
        <f t="shared" ca="1" si="502"/>
        <v>2003</v>
      </c>
      <c r="C3098" s="32">
        <f t="shared" ca="1" si="503"/>
        <v>2</v>
      </c>
      <c r="D3098" s="28">
        <v>38</v>
      </c>
      <c r="E3098" s="32"/>
      <c r="F3098" s="40" t="s">
        <v>1195</v>
      </c>
      <c r="G3098" s="40" t="s">
        <v>8005</v>
      </c>
      <c r="H3098" s="43" t="s">
        <v>7622</v>
      </c>
      <c r="I3098" s="115" t="str">
        <f t="shared" ca="1" si="504"/>
        <v>.</v>
      </c>
      <c r="J3098" s="40" t="s">
        <v>1487</v>
      </c>
      <c r="K3098" s="40" t="s">
        <v>1194</v>
      </c>
      <c r="L3098" s="40" t="s">
        <v>313</v>
      </c>
      <c r="M3098" s="40" t="s">
        <v>313</v>
      </c>
      <c r="N3098" s="47">
        <v>34</v>
      </c>
      <c r="O3098" s="47">
        <v>1999</v>
      </c>
      <c r="P3098" s="47">
        <v>6</v>
      </c>
      <c r="Q3098" s="40" t="s">
        <v>1145</v>
      </c>
      <c r="R3098" s="40" t="s">
        <v>2317</v>
      </c>
      <c r="S3098" s="48" t="s">
        <v>2161</v>
      </c>
      <c r="T3098" s="48"/>
      <c r="U3098" s="31"/>
      <c r="V3098" s="45" t="str">
        <f t="shared" si="500"/>
        <v>概要報告①フォーラム「働態学を生かす—学会とのかかわりの中から」</v>
      </c>
      <c r="W3098" s="51"/>
      <c r="X3098" s="88">
        <v>3088</v>
      </c>
      <c r="Y3098" s="65"/>
      <c r="Z3098" s="46"/>
    </row>
    <row r="3099" spans="1:26" ht="13.5" hidden="1" customHeight="1">
      <c r="A3099" s="29">
        <f t="shared" ca="1" si="501"/>
        <v>79</v>
      </c>
      <c r="B3099" s="32">
        <f t="shared" ca="1" si="502"/>
        <v>2003</v>
      </c>
      <c r="C3099" s="32">
        <f t="shared" ca="1" si="503"/>
        <v>2</v>
      </c>
      <c r="D3099" s="28">
        <v>39</v>
      </c>
      <c r="E3099" s="32"/>
      <c r="F3099" s="40" t="s">
        <v>1196</v>
      </c>
      <c r="G3099" s="40" t="s">
        <v>1220</v>
      </c>
      <c r="H3099" s="43"/>
      <c r="I3099" s="115" t="str">
        <f t="shared" ca="1" si="504"/>
        <v>.</v>
      </c>
      <c r="J3099" s="40" t="s">
        <v>1487</v>
      </c>
      <c r="K3099" s="40" t="s">
        <v>1194</v>
      </c>
      <c r="L3099" s="40" t="s">
        <v>313</v>
      </c>
      <c r="M3099" s="40" t="s">
        <v>7616</v>
      </c>
      <c r="N3099" s="47">
        <v>34</v>
      </c>
      <c r="O3099" s="47">
        <v>1999</v>
      </c>
      <c r="P3099" s="47">
        <v>6</v>
      </c>
      <c r="Q3099" s="40" t="s">
        <v>1145</v>
      </c>
      <c r="R3099" s="40" t="s">
        <v>2317</v>
      </c>
      <c r="S3099" s="48" t="s">
        <v>2161</v>
      </c>
      <c r="T3099" s="48"/>
      <c r="U3099" s="31"/>
      <c r="V3099" s="45" t="str">
        <f t="shared" si="500"/>
        <v>②人類働態学会初参加の感想</v>
      </c>
      <c r="W3099" s="51"/>
      <c r="X3099" s="88">
        <v>3089</v>
      </c>
      <c r="Y3099" s="65"/>
      <c r="Z3099" s="46"/>
    </row>
    <row r="3100" spans="1:26" ht="13.5" hidden="1" customHeight="1">
      <c r="A3100" s="29">
        <f t="shared" ca="1" si="501"/>
        <v>79</v>
      </c>
      <c r="B3100" s="32">
        <f t="shared" ca="1" si="502"/>
        <v>2003</v>
      </c>
      <c r="C3100" s="32">
        <f t="shared" ca="1" si="503"/>
        <v>2</v>
      </c>
      <c r="D3100" s="28">
        <v>39</v>
      </c>
      <c r="E3100" s="32"/>
      <c r="F3100" s="40" t="s">
        <v>1197</v>
      </c>
      <c r="G3100" s="40" t="s">
        <v>1221</v>
      </c>
      <c r="H3100" s="43"/>
      <c r="I3100" s="115" t="str">
        <f t="shared" ca="1" si="504"/>
        <v>.</v>
      </c>
      <c r="J3100" s="40" t="s">
        <v>1487</v>
      </c>
      <c r="K3100" s="40" t="s">
        <v>1194</v>
      </c>
      <c r="L3100" s="40" t="s">
        <v>313</v>
      </c>
      <c r="M3100" s="16" t="s">
        <v>7077</v>
      </c>
      <c r="N3100" s="47">
        <v>34</v>
      </c>
      <c r="O3100" s="47">
        <v>1999</v>
      </c>
      <c r="P3100" s="47">
        <v>6</v>
      </c>
      <c r="Q3100" s="40" t="s">
        <v>1145</v>
      </c>
      <c r="R3100" s="40" t="s">
        <v>2317</v>
      </c>
      <c r="S3100" s="48" t="s">
        <v>2161</v>
      </c>
      <c r="T3100" s="48"/>
      <c r="U3100" s="31"/>
      <c r="V3100" s="45" t="str">
        <f t="shared" si="500"/>
        <v>③座長のことば</v>
      </c>
      <c r="W3100" s="51"/>
      <c r="X3100" s="88">
        <v>3090</v>
      </c>
      <c r="Y3100" s="65"/>
      <c r="Z3100" s="46"/>
    </row>
    <row r="3101" spans="1:26" ht="13.5" hidden="1" customHeight="1">
      <c r="A3101" s="29">
        <f t="shared" ca="1" si="501"/>
        <v>79</v>
      </c>
      <c r="B3101" s="32">
        <f t="shared" ca="1" si="502"/>
        <v>2003</v>
      </c>
      <c r="C3101" s="32">
        <f t="shared" ca="1" si="503"/>
        <v>2</v>
      </c>
      <c r="D3101" s="28">
        <v>40</v>
      </c>
      <c r="E3101" s="32"/>
      <c r="F3101" s="40" t="s">
        <v>1198</v>
      </c>
      <c r="G3101" s="40" t="s">
        <v>1222</v>
      </c>
      <c r="H3101" s="43"/>
      <c r="I3101" s="115" t="str">
        <f t="shared" ca="1" si="504"/>
        <v>.</v>
      </c>
      <c r="J3101" s="40" t="s">
        <v>1487</v>
      </c>
      <c r="K3101" s="40" t="s">
        <v>1194</v>
      </c>
      <c r="L3101" s="40" t="s">
        <v>313</v>
      </c>
      <c r="M3101" s="40" t="s">
        <v>7616</v>
      </c>
      <c r="N3101" s="47">
        <v>34</v>
      </c>
      <c r="O3101" s="47">
        <v>1999</v>
      </c>
      <c r="P3101" s="47">
        <v>6</v>
      </c>
      <c r="Q3101" s="40" t="s">
        <v>1145</v>
      </c>
      <c r="R3101" s="40" t="s">
        <v>2317</v>
      </c>
      <c r="S3101" s="48" t="s">
        <v>2161</v>
      </c>
      <c r="T3101" s="48"/>
      <c r="U3101" s="31"/>
      <c r="V3101" s="45" t="str">
        <f t="shared" si="500"/>
        <v>④人類働態学会に参加して</v>
      </c>
      <c r="W3101" s="51"/>
      <c r="X3101" s="88">
        <v>3091</v>
      </c>
      <c r="Y3101" s="65"/>
      <c r="Z3101" s="46"/>
    </row>
    <row r="3102" spans="1:26" ht="13.5" hidden="1" customHeight="1">
      <c r="A3102" s="29">
        <f t="shared" ca="1" si="501"/>
        <v>79</v>
      </c>
      <c r="B3102" s="32">
        <f t="shared" ca="1" si="502"/>
        <v>2003</v>
      </c>
      <c r="C3102" s="32">
        <f t="shared" ca="1" si="503"/>
        <v>2</v>
      </c>
      <c r="D3102" s="28">
        <v>40</v>
      </c>
      <c r="E3102" s="32"/>
      <c r="F3102" s="40" t="s">
        <v>1200</v>
      </c>
      <c r="G3102" s="40" t="s">
        <v>958</v>
      </c>
      <c r="H3102" s="43"/>
      <c r="I3102" s="115" t="str">
        <f t="shared" ca="1" si="504"/>
        <v>.</v>
      </c>
      <c r="J3102" s="40" t="s">
        <v>7111</v>
      </c>
      <c r="K3102" s="40" t="s">
        <v>1199</v>
      </c>
      <c r="L3102" s="40" t="s">
        <v>2742</v>
      </c>
      <c r="M3102" s="40" t="s">
        <v>7629</v>
      </c>
      <c r="N3102" s="47"/>
      <c r="O3102" s="47"/>
      <c r="P3102" s="47"/>
      <c r="Q3102" s="40"/>
      <c r="R3102" s="40"/>
      <c r="S3102" s="48"/>
      <c r="T3102" s="48"/>
      <c r="U3102" s="31"/>
      <c r="V3102" s="45" t="str">
        <f t="shared" si="500"/>
        <v>人類働態学会機関誌JHEより—新しい刊行体制と現状について</v>
      </c>
      <c r="W3102" s="51"/>
      <c r="X3102" s="88">
        <v>3092</v>
      </c>
      <c r="Y3102" s="65"/>
      <c r="Z3102" s="46"/>
    </row>
    <row r="3103" spans="1:26" ht="13.5" hidden="1" customHeight="1">
      <c r="A3103" s="29">
        <f t="shared" ca="1" si="501"/>
        <v>79</v>
      </c>
      <c r="B3103" s="32">
        <f t="shared" ca="1" si="502"/>
        <v>2003</v>
      </c>
      <c r="C3103" s="32">
        <f t="shared" ca="1" si="503"/>
        <v>2</v>
      </c>
      <c r="D3103" s="28">
        <v>42</v>
      </c>
      <c r="E3103" s="32"/>
      <c r="F3103" s="40" t="s">
        <v>1203</v>
      </c>
      <c r="G3103" s="40"/>
      <c r="H3103" s="43"/>
      <c r="I3103" s="115" t="str">
        <f t="shared" ca="1" si="504"/>
        <v>.</v>
      </c>
      <c r="J3103" s="40" t="s">
        <v>7111</v>
      </c>
      <c r="K3103" s="40" t="s">
        <v>1199</v>
      </c>
      <c r="L3103" s="40" t="s">
        <v>1436</v>
      </c>
      <c r="M3103" s="40" t="s">
        <v>874</v>
      </c>
      <c r="N3103" s="47"/>
      <c r="O3103" s="47"/>
      <c r="P3103" s="47"/>
      <c r="Q3103" s="40"/>
      <c r="R3103" s="40"/>
      <c r="S3103" s="48"/>
      <c r="T3103" s="48"/>
      <c r="U3103" s="31"/>
      <c r="V3103" s="45" t="str">
        <f t="shared" si="500"/>
        <v>人類働態学会機関誌JHE投稿規定（英文）</v>
      </c>
      <c r="W3103" s="51"/>
      <c r="X3103" s="88">
        <v>3093</v>
      </c>
      <c r="Y3103" s="65"/>
      <c r="Z3103" s="46"/>
    </row>
    <row r="3104" spans="1:26" ht="13.5" hidden="1" customHeight="1">
      <c r="A3104" s="29">
        <f t="shared" ca="1" si="501"/>
        <v>79</v>
      </c>
      <c r="B3104" s="32">
        <f t="shared" ca="1" si="502"/>
        <v>2003</v>
      </c>
      <c r="C3104" s="32">
        <f t="shared" ca="1" si="503"/>
        <v>2</v>
      </c>
      <c r="D3104" s="28">
        <v>45</v>
      </c>
      <c r="E3104" s="32"/>
      <c r="F3104" s="40" t="s">
        <v>1204</v>
      </c>
      <c r="G3104" s="40" t="s">
        <v>1223</v>
      </c>
      <c r="H3104" s="43"/>
      <c r="I3104" s="115" t="str">
        <f t="shared" ca="1" si="504"/>
        <v>.</v>
      </c>
      <c r="J3104" s="40" t="s">
        <v>7111</v>
      </c>
      <c r="K3104" s="40" t="s">
        <v>1199</v>
      </c>
      <c r="L3104" s="40" t="s">
        <v>2742</v>
      </c>
      <c r="M3104" s="40" t="s">
        <v>1180</v>
      </c>
      <c r="N3104" s="47"/>
      <c r="O3104" s="47"/>
      <c r="P3104" s="47"/>
      <c r="Q3104" s="40"/>
      <c r="R3104" s="40"/>
      <c r="S3104" s="48"/>
      <c r="T3104" s="48"/>
      <c r="U3104" s="31"/>
      <c r="V3104" s="45" t="str">
        <f t="shared" si="500"/>
        <v>滋栄英知為の挑戦—その壱—“投稿規定改訂の謎”</v>
      </c>
      <c r="W3104" s="51"/>
      <c r="X3104" s="88">
        <v>3094</v>
      </c>
      <c r="Y3104" s="65"/>
      <c r="Z3104" s="46"/>
    </row>
    <row r="3105" spans="1:26" ht="13.5" hidden="1" customHeight="1">
      <c r="A3105" s="29">
        <f t="shared" ca="1" si="501"/>
        <v>79</v>
      </c>
      <c r="B3105" s="32">
        <f t="shared" ca="1" si="502"/>
        <v>2003</v>
      </c>
      <c r="C3105" s="32">
        <f t="shared" ca="1" si="503"/>
        <v>2</v>
      </c>
      <c r="D3105" s="28">
        <v>46</v>
      </c>
      <c r="E3105" s="32"/>
      <c r="F3105" s="40" t="s">
        <v>1208</v>
      </c>
      <c r="G3105" s="40"/>
      <c r="H3105" s="43"/>
      <c r="I3105" s="115" t="str">
        <f t="shared" ca="1" si="504"/>
        <v>.</v>
      </c>
      <c r="J3105" s="40" t="s">
        <v>7206</v>
      </c>
      <c r="K3105" s="40" t="s">
        <v>321</v>
      </c>
      <c r="L3105" s="43"/>
      <c r="M3105" s="40" t="s">
        <v>7122</v>
      </c>
      <c r="N3105" s="47"/>
      <c r="O3105" s="47"/>
      <c r="P3105" s="47"/>
      <c r="Q3105" s="40"/>
      <c r="R3105" s="40"/>
      <c r="S3105" s="48" t="s">
        <v>1316</v>
      </c>
      <c r="T3105" s="48"/>
      <c r="U3105" s="31"/>
      <c r="V3105" s="45" t="str">
        <f t="shared" si="500"/>
        <v>訃報：松田達郎元会長、近藤四郎元会長</v>
      </c>
      <c r="W3105" s="51"/>
      <c r="X3105" s="88">
        <v>3095</v>
      </c>
      <c r="Y3105" s="65"/>
      <c r="Z3105" s="46"/>
    </row>
    <row r="3106" spans="1:26" ht="13.5" hidden="1" customHeight="1">
      <c r="A3106" s="29">
        <f t="shared" ca="1" si="501"/>
        <v>79</v>
      </c>
      <c r="B3106" s="32">
        <f t="shared" ca="1" si="502"/>
        <v>2003</v>
      </c>
      <c r="C3106" s="32">
        <f t="shared" ca="1" si="503"/>
        <v>2</v>
      </c>
      <c r="D3106" s="28">
        <v>46</v>
      </c>
      <c r="E3106" s="32"/>
      <c r="F3106" s="40" t="s">
        <v>7645</v>
      </c>
      <c r="G3106" s="40"/>
      <c r="H3106" s="43"/>
      <c r="I3106" s="115" t="str">
        <f t="shared" ca="1" si="504"/>
        <v>.</v>
      </c>
      <c r="J3106" s="40" t="s">
        <v>7111</v>
      </c>
      <c r="K3106" s="40" t="s">
        <v>2762</v>
      </c>
      <c r="L3106" s="40" t="s">
        <v>2742</v>
      </c>
      <c r="M3106" s="40"/>
      <c r="N3106" s="47"/>
      <c r="O3106" s="47"/>
      <c r="P3106" s="47"/>
      <c r="Q3106" s="40"/>
      <c r="R3106" s="40"/>
      <c r="S3106" s="48"/>
      <c r="T3106" s="48"/>
      <c r="U3106" s="31"/>
      <c r="V3106" s="45" t="str">
        <f t="shared" si="500"/>
        <v>お知らせ（会報関係）</v>
      </c>
      <c r="W3106" s="51"/>
      <c r="X3106" s="88">
        <v>3096</v>
      </c>
      <c r="Y3106" s="65"/>
      <c r="Z3106" s="46"/>
    </row>
    <row r="3107" spans="1:26" ht="13.5" hidden="1" customHeight="1">
      <c r="A3107" s="29">
        <f t="shared" ca="1" si="501"/>
        <v>79</v>
      </c>
      <c r="B3107" s="32">
        <f t="shared" ca="1" si="502"/>
        <v>2003</v>
      </c>
      <c r="C3107" s="32">
        <f t="shared" ca="1" si="503"/>
        <v>2</v>
      </c>
      <c r="D3107" s="28">
        <v>46</v>
      </c>
      <c r="E3107" s="32"/>
      <c r="F3107" s="40" t="s">
        <v>1289</v>
      </c>
      <c r="G3107" s="40"/>
      <c r="H3107" s="43"/>
      <c r="I3107" s="115" t="str">
        <f t="shared" ca="1" si="504"/>
        <v>.</v>
      </c>
      <c r="J3107" s="40" t="s">
        <v>7111</v>
      </c>
      <c r="K3107" s="40" t="s">
        <v>2762</v>
      </c>
      <c r="L3107" s="40" t="s">
        <v>2724</v>
      </c>
      <c r="M3107" s="40"/>
      <c r="N3107" s="47"/>
      <c r="O3107" s="47"/>
      <c r="P3107" s="47"/>
      <c r="Q3107" s="40"/>
      <c r="R3107" s="40"/>
      <c r="S3107" s="48"/>
      <c r="T3107" s="48"/>
      <c r="U3107" s="31"/>
      <c r="V3107" s="45" t="str">
        <f t="shared" si="500"/>
        <v>編集後記</v>
      </c>
      <c r="W3107" s="51"/>
      <c r="X3107" s="88">
        <v>3097</v>
      </c>
      <c r="Y3107" s="65"/>
      <c r="Z3107" s="46"/>
    </row>
    <row r="3108" spans="1:26" ht="13.5" hidden="1" customHeight="1">
      <c r="A3108" s="29" t="str">
        <f t="shared" ca="1" si="501"/>
        <v>80</v>
      </c>
      <c r="B3108" s="32">
        <f t="shared" ca="1" si="502"/>
        <v>2003</v>
      </c>
      <c r="C3108" s="32">
        <f t="shared" ca="1" si="503"/>
        <v>8</v>
      </c>
      <c r="D3108" s="28">
        <v>0</v>
      </c>
      <c r="E3108" s="32"/>
      <c r="F3108" s="28" t="str">
        <f ca="1">$W$11&amp;$A3108&amp;$W$12&amp;B3108&amp;$W$13&amp;TEXT($C3108,"00")&amp;$W$14&amp;TEXT($P3108,"00")&amp;IF(LEN(U3108)&gt;=1,$W$15&amp;$U3108&amp;$W$16,"")&amp;$W$17&amp;$H3108</f>
        <v>第80号2003年08/25:追悼／特集「長谷部言人と働態学 Part-Ⅱ」</v>
      </c>
      <c r="G3108" s="40"/>
      <c r="H3108" s="43" t="s">
        <v>7657</v>
      </c>
      <c r="I3108" s="115" t="str">
        <f t="shared" ca="1" si="504"/>
        <v>.</v>
      </c>
      <c r="J3108" s="40" t="s">
        <v>1179</v>
      </c>
      <c r="K3108" s="40" t="s">
        <v>1227</v>
      </c>
      <c r="L3108" s="43"/>
      <c r="M3108" s="40"/>
      <c r="N3108" s="47">
        <v>2003</v>
      </c>
      <c r="O3108" s="47">
        <v>8</v>
      </c>
      <c r="P3108" s="47">
        <v>25</v>
      </c>
      <c r="Q3108" s="40"/>
      <c r="R3108" s="40"/>
      <c r="S3108" s="48"/>
      <c r="T3108" s="48"/>
      <c r="U3108" s="31"/>
      <c r="V3108" s="45" t="str">
        <f t="shared" ca="1" si="500"/>
        <v>追悼／特集「長谷部言人と働態学 Part-Ⅱ」第80号2003年08/25:追悼／特集「長谷部言人と働態学 Part-Ⅱ」</v>
      </c>
      <c r="W3108" s="51"/>
      <c r="X3108" s="88">
        <v>3098</v>
      </c>
      <c r="Y3108" s="65"/>
      <c r="Z3108" s="46"/>
    </row>
    <row r="3109" spans="1:26" ht="13.5" hidden="1" customHeight="1">
      <c r="A3109" s="29" t="str">
        <f t="shared" ca="1" si="501"/>
        <v>80</v>
      </c>
      <c r="B3109" s="32">
        <f t="shared" ca="1" si="502"/>
        <v>2003</v>
      </c>
      <c r="C3109" s="32">
        <f t="shared" ca="1" si="503"/>
        <v>8</v>
      </c>
      <c r="D3109" s="28">
        <v>1</v>
      </c>
      <c r="E3109" s="32"/>
      <c r="F3109" s="40" t="s">
        <v>1234</v>
      </c>
      <c r="G3109" s="40" t="s">
        <v>8028</v>
      </c>
      <c r="H3109" s="43"/>
      <c r="I3109" s="115" t="str">
        <f t="shared" ca="1" si="504"/>
        <v>.</v>
      </c>
      <c r="J3109" s="40" t="s">
        <v>7205</v>
      </c>
      <c r="K3109" s="40" t="s">
        <v>321</v>
      </c>
      <c r="L3109" s="43"/>
      <c r="M3109" s="40" t="s">
        <v>7122</v>
      </c>
      <c r="N3109" s="47"/>
      <c r="O3109" s="47"/>
      <c r="P3109" s="47"/>
      <c r="Q3109" s="40"/>
      <c r="R3109" s="40"/>
      <c r="S3109" s="48"/>
      <c r="T3109" s="48"/>
      <c r="U3109" s="31"/>
      <c r="V3109" s="45" t="str">
        <f t="shared" si="500"/>
        <v>近藤四郎先生を偲んで</v>
      </c>
      <c r="W3109" s="51"/>
      <c r="X3109" s="88">
        <v>3099</v>
      </c>
      <c r="Y3109" s="65"/>
      <c r="Z3109" s="46"/>
    </row>
    <row r="3110" spans="1:26" ht="13.5" hidden="1" customHeight="1">
      <c r="A3110" s="29" t="str">
        <f t="shared" ca="1" si="501"/>
        <v>80</v>
      </c>
      <c r="B3110" s="32">
        <f t="shared" ca="1" si="502"/>
        <v>2003</v>
      </c>
      <c r="C3110" s="32">
        <f t="shared" ca="1" si="503"/>
        <v>8</v>
      </c>
      <c r="D3110" s="28">
        <v>1</v>
      </c>
      <c r="E3110" s="32"/>
      <c r="F3110" s="40" t="s">
        <v>1237</v>
      </c>
      <c r="G3110" s="40" t="s">
        <v>1238</v>
      </c>
      <c r="H3110" s="43"/>
      <c r="I3110" s="115" t="str">
        <f t="shared" ca="1" si="504"/>
        <v>.</v>
      </c>
      <c r="J3110" s="40" t="s">
        <v>7205</v>
      </c>
      <c r="K3110" s="40" t="s">
        <v>321</v>
      </c>
      <c r="L3110" s="43"/>
      <c r="M3110" s="40" t="s">
        <v>7122</v>
      </c>
      <c r="N3110" s="47"/>
      <c r="O3110" s="47"/>
      <c r="P3110" s="47"/>
      <c r="Q3110" s="40"/>
      <c r="R3110" s="40"/>
      <c r="S3110" s="48"/>
      <c r="T3110" s="48"/>
      <c r="U3110" s="31"/>
      <c r="V3110" s="45" t="str">
        <f t="shared" si="500"/>
        <v>松田達郎先生を悼む</v>
      </c>
      <c r="W3110" s="51"/>
      <c r="X3110" s="88">
        <v>3100</v>
      </c>
      <c r="Y3110" s="65"/>
      <c r="Z3110" s="46"/>
    </row>
    <row r="3111" spans="1:26" ht="13.5" hidden="1" customHeight="1">
      <c r="A3111" s="29" t="str">
        <f t="shared" ca="1" si="501"/>
        <v>80</v>
      </c>
      <c r="B3111" s="32">
        <f t="shared" ca="1" si="502"/>
        <v>2003</v>
      </c>
      <c r="C3111" s="32">
        <f t="shared" ca="1" si="503"/>
        <v>8</v>
      </c>
      <c r="D3111" s="28">
        <v>2</v>
      </c>
      <c r="E3111" s="32"/>
      <c r="F3111" s="40" t="s">
        <v>1239</v>
      </c>
      <c r="G3111" s="40" t="s">
        <v>1240</v>
      </c>
      <c r="H3111" s="43"/>
      <c r="I3111" s="115" t="str">
        <f t="shared" ca="1" si="504"/>
        <v>.</v>
      </c>
      <c r="J3111" s="40" t="s">
        <v>7205</v>
      </c>
      <c r="K3111" s="40" t="s">
        <v>321</v>
      </c>
      <c r="L3111" s="43"/>
      <c r="M3111" s="40" t="s">
        <v>7122</v>
      </c>
      <c r="N3111" s="47"/>
      <c r="O3111" s="47"/>
      <c r="P3111" s="47"/>
      <c r="Q3111" s="40"/>
      <c r="R3111" s="40"/>
      <c r="S3111" s="48"/>
      <c r="T3111" s="48"/>
      <c r="U3111" s="31"/>
      <c r="V3111" s="45" t="str">
        <f t="shared" si="500"/>
        <v>追悼 松田達郎先生</v>
      </c>
      <c r="W3111" s="51"/>
      <c r="X3111" s="88">
        <v>3101</v>
      </c>
      <c r="Y3111" s="65"/>
      <c r="Z3111" s="46"/>
    </row>
    <row r="3112" spans="1:26" s="9" customFormat="1" ht="13.5" hidden="1" customHeight="1">
      <c r="A3112" s="42" t="str">
        <f t="shared" ca="1" si="501"/>
        <v>80</v>
      </c>
      <c r="B3112" s="56">
        <f t="shared" ca="1" si="502"/>
        <v>2003</v>
      </c>
      <c r="C3112" s="56">
        <f t="shared" ca="1" si="503"/>
        <v>8</v>
      </c>
      <c r="D3112" s="41">
        <v>4</v>
      </c>
      <c r="E3112" s="56"/>
      <c r="F3112" s="43" t="s">
        <v>7653</v>
      </c>
      <c r="G3112" s="43" t="s">
        <v>1243</v>
      </c>
      <c r="H3112" s="43" t="s">
        <v>7675</v>
      </c>
      <c r="I3112" s="115" t="str">
        <f t="shared" ca="1" si="504"/>
        <v>.</v>
      </c>
      <c r="J3112" s="43" t="s">
        <v>1287</v>
      </c>
      <c r="K3112" s="43" t="s">
        <v>1185</v>
      </c>
      <c r="L3112" s="44" t="s">
        <v>7086</v>
      </c>
      <c r="M3112" s="43" t="s">
        <v>1302</v>
      </c>
      <c r="N3112" s="57">
        <v>28</v>
      </c>
      <c r="O3112" s="57">
        <v>1999</v>
      </c>
      <c r="P3112" s="57">
        <v>12</v>
      </c>
      <c r="Q3112" s="43" t="s">
        <v>2168</v>
      </c>
      <c r="R3112" s="43" t="s">
        <v>1387</v>
      </c>
      <c r="S3112" s="53" t="s">
        <v>2101</v>
      </c>
      <c r="T3112" s="53"/>
      <c r="U3112" s="71"/>
      <c r="V3112" s="45" t="str">
        <f t="shared" si="500"/>
        <v>長谷部言人先生と働態学　Part-Ⅱ特集「長谷部言人と働態学 Part-Ⅱ」:シンポジウムの記録</v>
      </c>
      <c r="W3112" s="72"/>
      <c r="X3112" s="88">
        <v>3102</v>
      </c>
      <c r="Y3112" s="67"/>
      <c r="Z3112" s="58"/>
    </row>
    <row r="3113" spans="1:26" ht="13.5" hidden="1" customHeight="1">
      <c r="A3113" s="29" t="str">
        <f t="shared" ca="1" si="501"/>
        <v>80</v>
      </c>
      <c r="B3113" s="32">
        <f t="shared" ca="1" si="502"/>
        <v>2003</v>
      </c>
      <c r="C3113" s="32">
        <f t="shared" ca="1" si="503"/>
        <v>8</v>
      </c>
      <c r="D3113" s="28">
        <v>6</v>
      </c>
      <c r="E3113" s="32"/>
      <c r="F3113" s="40" t="s">
        <v>7654</v>
      </c>
      <c r="G3113" s="40" t="s">
        <v>7007</v>
      </c>
      <c r="H3113" s="43" t="s">
        <v>7675</v>
      </c>
      <c r="I3113" s="115" t="str">
        <f t="shared" ca="1" si="504"/>
        <v>.</v>
      </c>
      <c r="J3113" s="40" t="s">
        <v>1287</v>
      </c>
      <c r="K3113" s="40" t="s">
        <v>1185</v>
      </c>
      <c r="L3113" s="16" t="s">
        <v>7004</v>
      </c>
      <c r="M3113" s="40" t="s">
        <v>1486</v>
      </c>
      <c r="N3113" s="47">
        <v>28</v>
      </c>
      <c r="O3113" s="47">
        <v>1999</v>
      </c>
      <c r="P3113" s="47">
        <v>12</v>
      </c>
      <c r="Q3113" s="40" t="s">
        <v>2168</v>
      </c>
      <c r="R3113" s="40" t="s">
        <v>1387</v>
      </c>
      <c r="S3113" s="53" t="s">
        <v>2101</v>
      </c>
      <c r="T3113" s="53"/>
      <c r="U3113" s="31"/>
      <c r="V3113" s="45" t="str">
        <f t="shared" si="500"/>
        <v>長谷部言人先生と働態学　Part-Ⅱ長谷部言人と働態学 Part-Ⅱ：1.Part-Ⅱの開催にあたって:前回の概要</v>
      </c>
      <c r="W3113" s="51"/>
      <c r="X3113" s="88">
        <v>3103</v>
      </c>
      <c r="Y3113" s="65"/>
      <c r="Z3113" s="46"/>
    </row>
    <row r="3114" spans="1:26" ht="13.5" hidden="1" customHeight="1">
      <c r="A3114" s="29" t="str">
        <f t="shared" ca="1" si="501"/>
        <v>80</v>
      </c>
      <c r="B3114" s="32">
        <f t="shared" ca="1" si="502"/>
        <v>2003</v>
      </c>
      <c r="C3114" s="32">
        <f t="shared" ca="1" si="503"/>
        <v>8</v>
      </c>
      <c r="D3114" s="28">
        <v>9</v>
      </c>
      <c r="E3114" s="32"/>
      <c r="F3114" s="40" t="s">
        <v>7655</v>
      </c>
      <c r="G3114" s="40" t="s">
        <v>8029</v>
      </c>
      <c r="H3114" s="43" t="s">
        <v>7675</v>
      </c>
      <c r="I3114" s="115" t="str">
        <f t="shared" ca="1" si="504"/>
        <v>.</v>
      </c>
      <c r="J3114" s="40" t="s">
        <v>1287</v>
      </c>
      <c r="K3114" s="40" t="s">
        <v>1185</v>
      </c>
      <c r="L3114" s="16" t="s">
        <v>2918</v>
      </c>
      <c r="M3114" s="43" t="s">
        <v>1307</v>
      </c>
      <c r="N3114" s="47">
        <v>28</v>
      </c>
      <c r="O3114" s="47">
        <v>1999</v>
      </c>
      <c r="P3114" s="47">
        <v>12</v>
      </c>
      <c r="Q3114" s="40" t="s">
        <v>2168</v>
      </c>
      <c r="R3114" s="40" t="s">
        <v>1387</v>
      </c>
      <c r="S3114" s="53" t="s">
        <v>2101</v>
      </c>
      <c r="T3114" s="53"/>
      <c r="U3114" s="31"/>
      <c r="V3114" s="45" t="str">
        <f t="shared" si="500"/>
        <v>長谷部言人先生と働態学　Part-Ⅱ2.長谷部言人先生の人類学</v>
      </c>
      <c r="W3114" s="51"/>
      <c r="X3114" s="88">
        <v>3104</v>
      </c>
      <c r="Y3114" s="65"/>
      <c r="Z3114" s="46"/>
    </row>
    <row r="3115" spans="1:26" ht="13.5" hidden="1" customHeight="1">
      <c r="A3115" s="29" t="str">
        <f t="shared" ref="A3115:A3147" ca="1" si="505">IF(LEN($J3115)&gt;0,IF($J3115="●",K3115,OFFSET(A3115,IF(LEN(OFFSET(A3115,-1,0))&gt;=1,-1,-2),0)),"")</f>
        <v>80</v>
      </c>
      <c r="B3115" s="32">
        <f t="shared" ca="1" si="502"/>
        <v>2003</v>
      </c>
      <c r="C3115" s="32">
        <f t="shared" ca="1" si="503"/>
        <v>8</v>
      </c>
      <c r="D3115" s="28">
        <v>15</v>
      </c>
      <c r="E3115" s="32"/>
      <c r="F3115" s="40" t="s">
        <v>1250</v>
      </c>
      <c r="G3115" s="40" t="s">
        <v>1221</v>
      </c>
      <c r="H3115" s="43" t="s">
        <v>7675</v>
      </c>
      <c r="I3115" s="115" t="str">
        <f t="shared" ca="1" si="504"/>
        <v>.</v>
      </c>
      <c r="J3115" s="40" t="s">
        <v>1287</v>
      </c>
      <c r="K3115" s="40" t="s">
        <v>1185</v>
      </c>
      <c r="L3115" s="16" t="s">
        <v>2918</v>
      </c>
      <c r="M3115" s="43" t="s">
        <v>1307</v>
      </c>
      <c r="N3115" s="47">
        <v>28</v>
      </c>
      <c r="O3115" s="47">
        <v>1999</v>
      </c>
      <c r="P3115" s="47">
        <v>12</v>
      </c>
      <c r="Q3115" s="40" t="s">
        <v>2168</v>
      </c>
      <c r="R3115" s="40" t="s">
        <v>1387</v>
      </c>
      <c r="S3115" s="53" t="s">
        <v>2101</v>
      </c>
      <c r="T3115" s="53"/>
      <c r="U3115" s="31"/>
      <c r="V3115" s="45" t="str">
        <f t="shared" si="500"/>
        <v>長谷部言人先生と働態学　Part-Ⅱ3.働態学についての私見</v>
      </c>
      <c r="W3115" s="51"/>
      <c r="X3115" s="88">
        <v>3105</v>
      </c>
      <c r="Y3115" s="65"/>
      <c r="Z3115" s="46"/>
    </row>
    <row r="3116" spans="1:26" ht="13.5" hidden="1" customHeight="1">
      <c r="A3116" s="29" t="str">
        <f t="shared" ca="1" si="505"/>
        <v>80</v>
      </c>
      <c r="B3116" s="32">
        <f t="shared" ca="1" si="502"/>
        <v>2003</v>
      </c>
      <c r="C3116" s="32">
        <f t="shared" ca="1" si="503"/>
        <v>8</v>
      </c>
      <c r="D3116" s="28">
        <v>24</v>
      </c>
      <c r="E3116" s="32"/>
      <c r="F3116" s="40" t="s">
        <v>1252</v>
      </c>
      <c r="G3116" s="40" t="s">
        <v>1253</v>
      </c>
      <c r="H3116" s="43" t="s">
        <v>7675</v>
      </c>
      <c r="I3116" s="115" t="str">
        <f t="shared" ca="1" si="504"/>
        <v>.</v>
      </c>
      <c r="J3116" s="40" t="s">
        <v>1287</v>
      </c>
      <c r="K3116" s="40" t="s">
        <v>1185</v>
      </c>
      <c r="L3116" s="16" t="s">
        <v>2918</v>
      </c>
      <c r="M3116" s="43" t="s">
        <v>1307</v>
      </c>
      <c r="N3116" s="47">
        <v>28</v>
      </c>
      <c r="O3116" s="47">
        <v>1999</v>
      </c>
      <c r="P3116" s="47">
        <v>12</v>
      </c>
      <c r="Q3116" s="40" t="s">
        <v>2168</v>
      </c>
      <c r="R3116" s="40" t="s">
        <v>1387</v>
      </c>
      <c r="S3116" s="53" t="s">
        <v>2101</v>
      </c>
      <c r="T3116" s="53"/>
      <c r="U3116" s="31"/>
      <c r="V3116" s="45" t="str">
        <f t="shared" si="500"/>
        <v>長谷部言人先生と働態学　Part-Ⅱ4.働態学の起点と私たち</v>
      </c>
      <c r="W3116" s="51"/>
      <c r="X3116" s="88">
        <v>3106</v>
      </c>
      <c r="Y3116" s="65"/>
      <c r="Z3116" s="46"/>
    </row>
    <row r="3117" spans="1:26" ht="13.5" hidden="1" customHeight="1">
      <c r="A3117" s="29" t="str">
        <f t="shared" ca="1" si="505"/>
        <v>80</v>
      </c>
      <c r="B3117" s="32">
        <f t="shared" ca="1" si="502"/>
        <v>2003</v>
      </c>
      <c r="C3117" s="32">
        <f t="shared" ca="1" si="503"/>
        <v>8</v>
      </c>
      <c r="D3117" s="28">
        <v>23</v>
      </c>
      <c r="E3117" s="32"/>
      <c r="F3117" s="40" t="s">
        <v>1279</v>
      </c>
      <c r="G3117" s="40" t="s">
        <v>1223</v>
      </c>
      <c r="H3117" s="43" t="s">
        <v>7675</v>
      </c>
      <c r="I3117" s="115" t="str">
        <f t="shared" ca="1" si="504"/>
        <v>.</v>
      </c>
      <c r="J3117" s="40" t="s">
        <v>1287</v>
      </c>
      <c r="K3117" s="40" t="s">
        <v>1185</v>
      </c>
      <c r="L3117" s="16" t="s">
        <v>2918</v>
      </c>
      <c r="M3117" s="43" t="s">
        <v>1307</v>
      </c>
      <c r="N3117" s="47">
        <v>28</v>
      </c>
      <c r="O3117" s="47">
        <v>1999</v>
      </c>
      <c r="P3117" s="47">
        <v>12</v>
      </c>
      <c r="Q3117" s="40" t="s">
        <v>2168</v>
      </c>
      <c r="R3117" s="40" t="s">
        <v>1387</v>
      </c>
      <c r="S3117" s="53" t="s">
        <v>2101</v>
      </c>
      <c r="T3117" s="53"/>
      <c r="U3117" s="31"/>
      <c r="V3117" s="45" t="str">
        <f t="shared" si="500"/>
        <v>長谷部言人先生と働態学　Part-Ⅱコメント1</v>
      </c>
      <c r="W3117" s="51"/>
      <c r="X3117" s="88">
        <v>3107</v>
      </c>
      <c r="Y3117" s="65"/>
      <c r="Z3117" s="46"/>
    </row>
    <row r="3118" spans="1:26" ht="13.5" hidden="1" customHeight="1">
      <c r="A3118" s="29" t="str">
        <f t="shared" ca="1" si="505"/>
        <v>80</v>
      </c>
      <c r="B3118" s="32">
        <f t="shared" ca="1" si="502"/>
        <v>2003</v>
      </c>
      <c r="C3118" s="32">
        <f t="shared" ca="1" si="503"/>
        <v>8</v>
      </c>
      <c r="D3118" s="28">
        <v>33</v>
      </c>
      <c r="E3118" s="32"/>
      <c r="F3118" s="40" t="s">
        <v>1281</v>
      </c>
      <c r="G3118" s="40" t="s">
        <v>1282</v>
      </c>
      <c r="H3118" s="43" t="s">
        <v>7675</v>
      </c>
      <c r="I3118" s="115" t="str">
        <f t="shared" ca="1" si="504"/>
        <v>.</v>
      </c>
      <c r="J3118" s="40" t="s">
        <v>1287</v>
      </c>
      <c r="K3118" s="40" t="s">
        <v>1185</v>
      </c>
      <c r="L3118" s="16" t="s">
        <v>2918</v>
      </c>
      <c r="M3118" s="43" t="s">
        <v>1307</v>
      </c>
      <c r="N3118" s="47">
        <v>28</v>
      </c>
      <c r="O3118" s="47">
        <v>1999</v>
      </c>
      <c r="P3118" s="47">
        <v>12</v>
      </c>
      <c r="Q3118" s="40" t="s">
        <v>2168</v>
      </c>
      <c r="R3118" s="40" t="s">
        <v>1387</v>
      </c>
      <c r="S3118" s="53" t="s">
        <v>2101</v>
      </c>
      <c r="T3118" s="53"/>
      <c r="U3118" s="31"/>
      <c r="V3118" s="45" t="str">
        <f t="shared" si="500"/>
        <v>長谷部言人先生と働態学　Part-Ⅱコメント2</v>
      </c>
      <c r="W3118" s="51"/>
      <c r="X3118" s="88">
        <v>3108</v>
      </c>
      <c r="Y3118" s="65"/>
      <c r="Z3118" s="46"/>
    </row>
    <row r="3119" spans="1:26" ht="13.5" hidden="1" customHeight="1">
      <c r="A3119" s="29" t="str">
        <f t="shared" ca="1" si="505"/>
        <v>80</v>
      </c>
      <c r="B3119" s="32">
        <f t="shared" ca="1" si="502"/>
        <v>2003</v>
      </c>
      <c r="C3119" s="32">
        <f t="shared" ca="1" si="503"/>
        <v>8</v>
      </c>
      <c r="D3119" s="28">
        <v>34</v>
      </c>
      <c r="E3119" s="32"/>
      <c r="F3119" s="40" t="s">
        <v>1284</v>
      </c>
      <c r="G3119" s="40" t="s">
        <v>2536</v>
      </c>
      <c r="H3119" s="43" t="s">
        <v>7675</v>
      </c>
      <c r="I3119" s="115" t="str">
        <f t="shared" ca="1" si="504"/>
        <v>.</v>
      </c>
      <c r="J3119" s="40" t="s">
        <v>1287</v>
      </c>
      <c r="K3119" s="40" t="s">
        <v>1185</v>
      </c>
      <c r="L3119" s="16" t="s">
        <v>2918</v>
      </c>
      <c r="M3119" s="43" t="s">
        <v>1307</v>
      </c>
      <c r="N3119" s="47">
        <v>28</v>
      </c>
      <c r="O3119" s="47">
        <v>1999</v>
      </c>
      <c r="P3119" s="47">
        <v>12</v>
      </c>
      <c r="Q3119" s="40" t="s">
        <v>2168</v>
      </c>
      <c r="R3119" s="40" t="s">
        <v>1387</v>
      </c>
      <c r="S3119" s="53" t="s">
        <v>2101</v>
      </c>
      <c r="T3119" s="53"/>
      <c r="U3119" s="31"/>
      <c r="V3119" s="45" t="str">
        <f t="shared" si="500"/>
        <v>長谷部言人先生と働態学　Part-Ⅱコメント3</v>
      </c>
      <c r="W3119" s="51"/>
      <c r="X3119" s="88">
        <v>3109</v>
      </c>
      <c r="Y3119" s="65"/>
      <c r="Z3119" s="46"/>
    </row>
    <row r="3120" spans="1:26" ht="13.5" hidden="1" customHeight="1">
      <c r="A3120" s="29" t="str">
        <f t="shared" ca="1" si="505"/>
        <v>80</v>
      </c>
      <c r="B3120" s="32">
        <f t="shared" ca="1" si="502"/>
        <v>2003</v>
      </c>
      <c r="C3120" s="32">
        <f t="shared" ca="1" si="503"/>
        <v>8</v>
      </c>
      <c r="D3120" s="28">
        <v>35</v>
      </c>
      <c r="E3120" s="32"/>
      <c r="F3120" s="40" t="s">
        <v>1255</v>
      </c>
      <c r="G3120" s="40"/>
      <c r="H3120" s="43" t="s">
        <v>7675</v>
      </c>
      <c r="I3120" s="115" t="str">
        <f t="shared" ca="1" si="504"/>
        <v>.</v>
      </c>
      <c r="J3120" s="40" t="s">
        <v>1287</v>
      </c>
      <c r="K3120" s="40" t="s">
        <v>1185</v>
      </c>
      <c r="L3120" s="16" t="s">
        <v>2918</v>
      </c>
      <c r="M3120" s="40" t="s">
        <v>1302</v>
      </c>
      <c r="N3120" s="47">
        <v>28</v>
      </c>
      <c r="O3120" s="47">
        <v>1999</v>
      </c>
      <c r="P3120" s="47">
        <v>12</v>
      </c>
      <c r="Q3120" s="40" t="s">
        <v>2168</v>
      </c>
      <c r="R3120" s="40" t="s">
        <v>1387</v>
      </c>
      <c r="S3120" s="53" t="s">
        <v>2101</v>
      </c>
      <c r="T3120" s="53"/>
      <c r="U3120" s="31"/>
      <c r="V3120" s="45" t="str">
        <f t="shared" si="500"/>
        <v>長谷部言人先生と働態学　Part-Ⅱ5.総合討論</v>
      </c>
      <c r="W3120" s="51"/>
      <c r="X3120" s="88">
        <v>3110</v>
      </c>
      <c r="Y3120" s="65"/>
      <c r="Z3120" s="46"/>
    </row>
    <row r="3121" spans="1:26" ht="13.5" hidden="1" customHeight="1">
      <c r="A3121" s="29" t="str">
        <f t="shared" ca="1" si="505"/>
        <v>80</v>
      </c>
      <c r="B3121" s="32">
        <f t="shared" ca="1" si="502"/>
        <v>2003</v>
      </c>
      <c r="C3121" s="32">
        <f t="shared" ca="1" si="503"/>
        <v>8</v>
      </c>
      <c r="D3121" s="28">
        <v>40</v>
      </c>
      <c r="E3121" s="32"/>
      <c r="F3121" s="28" t="str">
        <f>IF(RIGHT(L3121,1)=$W$24,"",M3121&amp;$W$25)&amp;J3121&amp;$W$22&amp;K3121&amp;IF(AND(LEN(N3121)&gt;0,LEN(N3121)&lt;4)," 第"&amp;N3121&amp;$W$21,N3121)&amp;$W$23&amp;O3121&amp;"/"&amp;P3121&amp;IF(RIGHT(L3121,1)=$W$24,"/"&amp;Q3121,"")&amp;"、"&amp;S3121&amp;"、"&amp;R3121&amp;IF(LEN(H3121)&gt;0,$W$27&amp;H3121,"")&amp;IF(RIGHT(L3121,1)=$W$24,"",$W$26)</f>
        <v>開催記(大会．全 第38回　2003/6、近畿大九州工学部、飯塚市)</v>
      </c>
      <c r="G3121" s="40" t="s">
        <v>1257</v>
      </c>
      <c r="H3121" s="43"/>
      <c r="I3121" s="115" t="str">
        <f t="shared" ca="1" si="504"/>
        <v>.</v>
      </c>
      <c r="J3121" s="40" t="s">
        <v>1487</v>
      </c>
      <c r="K3121" s="40" t="s">
        <v>1292</v>
      </c>
      <c r="L3121" s="40" t="s">
        <v>6949</v>
      </c>
      <c r="M3121" s="40" t="s">
        <v>313</v>
      </c>
      <c r="N3121" s="47">
        <v>38</v>
      </c>
      <c r="O3121" s="47">
        <v>2003</v>
      </c>
      <c r="P3121" s="47">
        <v>6</v>
      </c>
      <c r="Q3121" s="40" t="s">
        <v>1389</v>
      </c>
      <c r="R3121" s="40" t="s">
        <v>1390</v>
      </c>
      <c r="S3121" s="48" t="s">
        <v>1490</v>
      </c>
      <c r="T3121" s="48"/>
      <c r="U3121" s="31"/>
      <c r="V3121" s="45" t="str">
        <f t="shared" si="500"/>
        <v>開催記(大会．全 第38回　2003/6、近畿大九州工学部、飯塚市)</v>
      </c>
      <c r="W3121" s="51"/>
      <c r="X3121" s="88">
        <v>3111</v>
      </c>
      <c r="Y3121" s="65"/>
      <c r="Z3121" s="46"/>
    </row>
    <row r="3122" spans="1:26" ht="13.5" hidden="1" customHeight="1">
      <c r="A3122" s="29" t="str">
        <f t="shared" ca="1" si="505"/>
        <v>80</v>
      </c>
      <c r="B3122" s="32">
        <f t="shared" ca="1" si="502"/>
        <v>2003</v>
      </c>
      <c r="C3122" s="32">
        <f t="shared" ca="1" si="503"/>
        <v>8</v>
      </c>
      <c r="D3122" s="28">
        <v>44</v>
      </c>
      <c r="E3122" s="32"/>
      <c r="F3122" s="40" t="s">
        <v>1259</v>
      </c>
      <c r="G3122" s="40" t="s">
        <v>1223</v>
      </c>
      <c r="H3122" s="43" t="s">
        <v>7202</v>
      </c>
      <c r="I3122" s="115" t="str">
        <f t="shared" ca="1" si="504"/>
        <v>.</v>
      </c>
      <c r="J3122" s="40" t="s">
        <v>7205</v>
      </c>
      <c r="K3122" s="40" t="s">
        <v>678</v>
      </c>
      <c r="L3122" s="43"/>
      <c r="M3122" s="40" t="s">
        <v>7635</v>
      </c>
      <c r="N3122" s="47"/>
      <c r="O3122" s="47"/>
      <c r="P3122" s="47"/>
      <c r="Q3122" s="40"/>
      <c r="R3122" s="40"/>
      <c r="S3122" s="48"/>
      <c r="T3122" s="48"/>
      <c r="U3122" s="31"/>
      <c r="V3122" s="45" t="str">
        <f t="shared" si="500"/>
        <v>国際文化働態学ブリスベンにおける道態学</v>
      </c>
      <c r="W3122" s="51"/>
      <c r="X3122" s="88">
        <v>3112</v>
      </c>
      <c r="Y3122" s="65"/>
      <c r="Z3122" s="46"/>
    </row>
    <row r="3123" spans="1:26" ht="13.5" hidden="1" customHeight="1">
      <c r="A3123" s="29" t="str">
        <f t="shared" ca="1" si="505"/>
        <v>80</v>
      </c>
      <c r="B3123" s="32">
        <f t="shared" ca="1" si="502"/>
        <v>2003</v>
      </c>
      <c r="C3123" s="32">
        <f t="shared" ca="1" si="503"/>
        <v>8</v>
      </c>
      <c r="D3123" s="28">
        <v>47</v>
      </c>
      <c r="E3123" s="32"/>
      <c r="F3123" s="40" t="s">
        <v>1261</v>
      </c>
      <c r="G3123" s="40" t="s">
        <v>1262</v>
      </c>
      <c r="H3123" s="43" t="s">
        <v>7203</v>
      </c>
      <c r="I3123" s="115" t="str">
        <f t="shared" ca="1" si="504"/>
        <v>.</v>
      </c>
      <c r="J3123" s="40" t="s">
        <v>1700</v>
      </c>
      <c r="K3123" s="40" t="s">
        <v>678</v>
      </c>
      <c r="L3123" s="43"/>
      <c r="M3123" s="40" t="s">
        <v>7635</v>
      </c>
      <c r="N3123" s="47"/>
      <c r="O3123" s="47"/>
      <c r="P3123" s="47"/>
      <c r="Q3123" s="40"/>
      <c r="R3123" s="40"/>
      <c r="S3123" s="48"/>
      <c r="T3123" s="48"/>
      <c r="U3123" s="31"/>
      <c r="V3123" s="45" t="str">
        <f t="shared" si="500"/>
        <v>国際文化特別展“Handebegreifen”</v>
      </c>
      <c r="W3123" s="51"/>
      <c r="X3123" s="88">
        <v>3113</v>
      </c>
      <c r="Y3123" s="65"/>
      <c r="Z3123" s="46"/>
    </row>
    <row r="3124" spans="1:26" ht="13.5" hidden="1" customHeight="1">
      <c r="A3124" s="29" t="str">
        <f t="shared" ca="1" si="505"/>
        <v>80</v>
      </c>
      <c r="B3124" s="32">
        <f t="shared" ca="1" si="502"/>
        <v>2003</v>
      </c>
      <c r="C3124" s="32">
        <f t="shared" ca="1" si="503"/>
        <v>8</v>
      </c>
      <c r="D3124" s="28">
        <v>50</v>
      </c>
      <c r="E3124" s="32"/>
      <c r="F3124" s="40" t="s">
        <v>1264</v>
      </c>
      <c r="G3124" s="40" t="s">
        <v>1265</v>
      </c>
      <c r="H3124" s="43"/>
      <c r="I3124" s="115" t="str">
        <f t="shared" ca="1" si="504"/>
        <v>.</v>
      </c>
      <c r="J3124" s="40" t="s">
        <v>1700</v>
      </c>
      <c r="K3124" s="40" t="s">
        <v>1300</v>
      </c>
      <c r="L3124" s="43"/>
      <c r="M3124" s="40"/>
      <c r="N3124" s="47"/>
      <c r="O3124" s="47"/>
      <c r="P3124" s="47"/>
      <c r="Q3124" s="40"/>
      <c r="R3124" s="40"/>
      <c r="S3124" s="48"/>
      <c r="T3124" s="48"/>
      <c r="U3124" s="31"/>
      <c r="V3124" s="45" t="str">
        <f t="shared" si="500"/>
        <v>大阪大学大学院人間科学研究科生物人類学教室</v>
      </c>
      <c r="W3124" s="51"/>
      <c r="X3124" s="88">
        <v>3114</v>
      </c>
      <c r="Y3124" s="65"/>
      <c r="Z3124" s="46"/>
    </row>
    <row r="3125" spans="1:26" ht="13.5" hidden="1" customHeight="1">
      <c r="A3125" s="29" t="str">
        <f t="shared" ca="1" si="505"/>
        <v>80</v>
      </c>
      <c r="B3125" s="32">
        <f t="shared" ca="1" si="502"/>
        <v>2003</v>
      </c>
      <c r="C3125" s="32">
        <f t="shared" ca="1" si="503"/>
        <v>8</v>
      </c>
      <c r="D3125" s="28">
        <v>52</v>
      </c>
      <c r="E3125" s="32"/>
      <c r="F3125" s="40" t="s">
        <v>1267</v>
      </c>
      <c r="G3125" s="40" t="s">
        <v>1268</v>
      </c>
      <c r="H3125" s="43"/>
      <c r="I3125" s="115" t="str">
        <f t="shared" ca="1" si="504"/>
        <v>.</v>
      </c>
      <c r="J3125" s="40" t="s">
        <v>1700</v>
      </c>
      <c r="K3125" s="40" t="s">
        <v>1300</v>
      </c>
      <c r="L3125" s="43"/>
      <c r="M3125" s="40"/>
      <c r="N3125" s="47"/>
      <c r="O3125" s="47"/>
      <c r="P3125" s="47"/>
      <c r="Q3125" s="40"/>
      <c r="R3125" s="40"/>
      <c r="S3125" s="48"/>
      <c r="T3125" s="48"/>
      <c r="U3125" s="31"/>
      <c r="V3125" s="45" t="str">
        <f t="shared" si="500"/>
        <v>財団法人海上労働科学研究所研究部</v>
      </c>
      <c r="W3125" s="51"/>
      <c r="X3125" s="88">
        <v>3115</v>
      </c>
      <c r="Y3125" s="65"/>
      <c r="Z3125" s="46"/>
    </row>
    <row r="3126" spans="1:26" ht="13.5" hidden="1" customHeight="1">
      <c r="A3126" s="29" t="str">
        <f t="shared" ca="1" si="505"/>
        <v>80</v>
      </c>
      <c r="B3126" s="32">
        <f t="shared" ca="1" si="502"/>
        <v>2003</v>
      </c>
      <c r="C3126" s="32">
        <f t="shared" ca="1" si="503"/>
        <v>8</v>
      </c>
      <c r="D3126" s="28">
        <v>54</v>
      </c>
      <c r="E3126" s="32"/>
      <c r="F3126" s="40" t="s">
        <v>1270</v>
      </c>
      <c r="G3126" s="40" t="s">
        <v>1223</v>
      </c>
      <c r="H3126" s="43"/>
      <c r="I3126" s="115" t="str">
        <f t="shared" ca="1" si="504"/>
        <v>.</v>
      </c>
      <c r="J3126" s="40" t="s">
        <v>7111</v>
      </c>
      <c r="K3126" s="40" t="s">
        <v>1199</v>
      </c>
      <c r="L3126" s="40" t="s">
        <v>2742</v>
      </c>
      <c r="M3126" s="40" t="s">
        <v>1180</v>
      </c>
      <c r="N3126" s="47"/>
      <c r="O3126" s="47"/>
      <c r="P3126" s="47"/>
      <c r="Q3126" s="40"/>
      <c r="R3126" s="40"/>
      <c r="S3126" s="48"/>
      <c r="T3126" s="48"/>
      <c r="U3126" s="31"/>
      <c r="V3126" s="45" t="str">
        <f t="shared" si="500"/>
        <v>滋栄英知為の挑戦—その弐—“速やかな編集をめざして”</v>
      </c>
      <c r="W3126" s="51"/>
      <c r="X3126" s="88">
        <v>3116</v>
      </c>
      <c r="Y3126" s="65"/>
      <c r="Z3126" s="46"/>
    </row>
    <row r="3127" spans="1:26" ht="13.5" hidden="1" customHeight="1">
      <c r="A3127" s="29" t="str">
        <f t="shared" ca="1" si="505"/>
        <v>80</v>
      </c>
      <c r="B3127" s="32">
        <f t="shared" ca="1" si="502"/>
        <v>2003</v>
      </c>
      <c r="C3127" s="32">
        <f t="shared" ca="1" si="503"/>
        <v>8</v>
      </c>
      <c r="D3127" s="28">
        <v>55</v>
      </c>
      <c r="E3127" s="32"/>
      <c r="F3127" s="28" t="str">
        <f t="shared" ref="F3127:F3132" si="506">H3127&amp;IF(LEN(O3127)&gt;0,$W$18&amp;IF(LEN(O3127)&gt;3,O3127&amp;"年度","第"&amp;O3127&amp;IF(LEN(P3127)&gt;0,"期","回"))&amp;IF(LEN(P3127)&gt;0,"第"&amp;P3127&amp;"回",""),"")</f>
        <v>総会：2003年度</v>
      </c>
      <c r="G3127" s="40"/>
      <c r="H3127" s="40" t="s">
        <v>7100</v>
      </c>
      <c r="I3127" s="115" t="str">
        <f t="shared" ca="1" si="504"/>
        <v>.</v>
      </c>
      <c r="J3127" s="40" t="s">
        <v>7111</v>
      </c>
      <c r="K3127" s="40" t="s">
        <v>1050</v>
      </c>
      <c r="L3127" s="40" t="s">
        <v>7100</v>
      </c>
      <c r="M3127" s="40"/>
      <c r="N3127" s="47"/>
      <c r="O3127" s="47">
        <v>2003</v>
      </c>
      <c r="P3127" s="47"/>
      <c r="Q3127" s="40"/>
      <c r="R3127" s="40"/>
      <c r="S3127" s="48"/>
      <c r="T3127" s="48"/>
      <c r="U3127" s="31"/>
      <c r="V3127" s="45" t="str">
        <f t="shared" si="500"/>
        <v>総会総会：2003年度</v>
      </c>
      <c r="W3127" s="51"/>
      <c r="X3127" s="88">
        <v>3117</v>
      </c>
      <c r="Y3127" s="65"/>
      <c r="Z3127" s="46"/>
    </row>
    <row r="3128" spans="1:26" ht="13.5" hidden="1" customHeight="1">
      <c r="A3128" s="29" t="str">
        <f t="shared" ca="1" si="505"/>
        <v>80</v>
      </c>
      <c r="B3128" s="32">
        <f ca="1">IF(LEN($J3128)&gt;0,IF($J3128="●",O3128,OFFSET(B3128,IF(LEN(OFFSET(B3128,-1,0))&gt;=1,-1,-2),0)),"")</f>
        <v>2003</v>
      </c>
      <c r="C3128" s="32">
        <f ca="1">IF(LEN($J3128)&gt;0,IF($J3128="●",#REF!,OFFSET(C3128,IF(LEN(OFFSET(C3128,-1,0))&gt;=1,-1,-2),0)),"")</f>
        <v>8</v>
      </c>
      <c r="D3128" s="28">
        <v>57</v>
      </c>
      <c r="E3128" s="32"/>
      <c r="F3128" s="28" t="str">
        <f t="shared" si="506"/>
        <v>理事会：第17期第1回</v>
      </c>
      <c r="G3128" s="40"/>
      <c r="H3128" s="43" t="s">
        <v>7774</v>
      </c>
      <c r="I3128" s="115" t="str">
        <f t="shared" ca="1" si="504"/>
        <v>.</v>
      </c>
      <c r="J3128" s="40" t="s">
        <v>7111</v>
      </c>
      <c r="K3128" s="40" t="s">
        <v>1050</v>
      </c>
      <c r="L3128" s="40" t="s">
        <v>7103</v>
      </c>
      <c r="M3128" s="40"/>
      <c r="N3128" s="47"/>
      <c r="O3128" s="47">
        <v>17</v>
      </c>
      <c r="P3128" s="47">
        <v>1</v>
      </c>
      <c r="Q3128" s="40"/>
      <c r="R3128" s="40"/>
      <c r="S3128" s="48"/>
      <c r="T3128" s="48"/>
      <c r="U3128" s="31"/>
      <c r="V3128" s="45" t="str">
        <f t="shared" si="500"/>
        <v>理事会理事会：第17期第1回</v>
      </c>
      <c r="W3128" s="51"/>
      <c r="X3128" s="88">
        <v>3118</v>
      </c>
      <c r="Y3128" s="65"/>
      <c r="Z3128" s="46"/>
    </row>
    <row r="3129" spans="1:26" ht="13.5" hidden="1" customHeight="1">
      <c r="A3129" s="29" t="str">
        <f t="shared" ca="1" si="505"/>
        <v>80</v>
      </c>
      <c r="B3129" s="32">
        <f ca="1">IF(LEN($J3129)&gt;0,IF($J3129="●",O3129,OFFSET(B3129,IF(LEN(OFFSET(B3129,-1,0))&gt;=1,-1,-2),0)),"")</f>
        <v>2003</v>
      </c>
      <c r="C3129" s="32">
        <f ca="1">IF(LEN($J3129)&gt;0,IF($J3129="●",#REF!,OFFSET(C3129,IF(LEN(OFFSET(C3129,-1,0))&gt;=1,-1,-2),0)),"")</f>
        <v>8</v>
      </c>
      <c r="D3129" s="28">
        <v>58</v>
      </c>
      <c r="E3129" s="32"/>
      <c r="F3129" s="28" t="str">
        <f t="shared" si="506"/>
        <v>理事会：第17期第2回</v>
      </c>
      <c r="G3129" s="40"/>
      <c r="H3129" s="43" t="s">
        <v>7774</v>
      </c>
      <c r="I3129" s="115" t="str">
        <f t="shared" ca="1" si="504"/>
        <v>.</v>
      </c>
      <c r="J3129" s="40" t="s">
        <v>7111</v>
      </c>
      <c r="K3129" s="40" t="s">
        <v>1050</v>
      </c>
      <c r="L3129" s="40" t="s">
        <v>7103</v>
      </c>
      <c r="M3129" s="40"/>
      <c r="N3129" s="47"/>
      <c r="O3129" s="47">
        <v>17</v>
      </c>
      <c r="P3129" s="47">
        <v>2</v>
      </c>
      <c r="Q3129" s="40"/>
      <c r="R3129" s="40"/>
      <c r="S3129" s="48"/>
      <c r="T3129" s="48"/>
      <c r="U3129" s="31"/>
      <c r="V3129" s="45" t="str">
        <f t="shared" si="500"/>
        <v>理事会理事会：第17期第2回</v>
      </c>
      <c r="W3129" s="51"/>
      <c r="X3129" s="88">
        <v>3119</v>
      </c>
      <c r="Y3129" s="65"/>
      <c r="Z3129" s="46"/>
    </row>
    <row r="3130" spans="1:26" ht="13.5" hidden="1" customHeight="1">
      <c r="A3130" s="29" t="str">
        <f t="shared" ca="1" si="505"/>
        <v>80</v>
      </c>
      <c r="B3130" s="32">
        <f ca="1">IF(LEN($J3130)&gt;0,IF($J3130="●",O3130,OFFSET(B3130,IF(LEN(OFFSET(B3130,-1,0))&gt;=1,-1,-2),0)),"")</f>
        <v>2003</v>
      </c>
      <c r="C3130" s="32">
        <f ca="1">IF(LEN($J3130)&gt;0,IF($J3130="●",#REF!,OFFSET(C3130,IF(LEN(OFFSET(C3130,-1,0))&gt;=1,-1,-2),0)),"")</f>
        <v>8</v>
      </c>
      <c r="D3130" s="28">
        <v>58</v>
      </c>
      <c r="E3130" s="32"/>
      <c r="F3130" s="28" t="str">
        <f t="shared" si="506"/>
        <v>理事会：第17期第3回</v>
      </c>
      <c r="G3130" s="40"/>
      <c r="H3130" s="43" t="s">
        <v>7774</v>
      </c>
      <c r="I3130" s="115" t="str">
        <f t="shared" ca="1" si="504"/>
        <v>.</v>
      </c>
      <c r="J3130" s="40" t="s">
        <v>7111</v>
      </c>
      <c r="K3130" s="40" t="s">
        <v>1050</v>
      </c>
      <c r="L3130" s="40" t="s">
        <v>7103</v>
      </c>
      <c r="M3130" s="40"/>
      <c r="N3130" s="47"/>
      <c r="O3130" s="47">
        <v>17</v>
      </c>
      <c r="P3130" s="47">
        <v>3</v>
      </c>
      <c r="Q3130" s="40"/>
      <c r="R3130" s="40"/>
      <c r="S3130" s="48"/>
      <c r="T3130" s="48"/>
      <c r="U3130" s="31"/>
      <c r="V3130" s="45" t="str">
        <f t="shared" si="500"/>
        <v>理事会理事会：第17期第3回</v>
      </c>
      <c r="W3130" s="51"/>
      <c r="X3130" s="88">
        <v>3120</v>
      </c>
      <c r="Y3130" s="65"/>
      <c r="Z3130" s="46"/>
    </row>
    <row r="3131" spans="1:26" ht="13.5" hidden="1" customHeight="1">
      <c r="A3131" s="29" t="str">
        <f t="shared" ca="1" si="505"/>
        <v>80</v>
      </c>
      <c r="B3131" s="32">
        <f ca="1">IF(LEN($J3131)&gt;0,IF($J3131="●",O3131,OFFSET(B3131,IF(LEN(OFFSET(B3131,-1,0))&gt;=1,-1,-2),0)),"")</f>
        <v>2003</v>
      </c>
      <c r="C3131" s="32">
        <f ca="1">IF(LEN($J3131)&gt;0,IF($J3131="●",#REF!,OFFSET(C3131,IF(LEN(OFFSET(C3131,-1,0))&gt;=1,-1,-2),0)),"")</f>
        <v>8</v>
      </c>
      <c r="D3131" s="28">
        <v>59</v>
      </c>
      <c r="E3131" s="32"/>
      <c r="F3131" s="28" t="str">
        <f t="shared" si="506"/>
        <v>理事会：第17期第4回</v>
      </c>
      <c r="G3131" s="40"/>
      <c r="H3131" s="43" t="s">
        <v>7774</v>
      </c>
      <c r="I3131" s="115" t="str">
        <f t="shared" ca="1" si="504"/>
        <v>.</v>
      </c>
      <c r="J3131" s="40" t="s">
        <v>7111</v>
      </c>
      <c r="K3131" s="40" t="s">
        <v>1050</v>
      </c>
      <c r="L3131" s="40" t="s">
        <v>7103</v>
      </c>
      <c r="M3131" s="40"/>
      <c r="N3131" s="47"/>
      <c r="O3131" s="47">
        <v>17</v>
      </c>
      <c r="P3131" s="47">
        <v>4</v>
      </c>
      <c r="Q3131" s="40"/>
      <c r="R3131" s="40"/>
      <c r="S3131" s="48"/>
      <c r="T3131" s="48"/>
      <c r="U3131" s="31"/>
      <c r="V3131" s="45" t="str">
        <f t="shared" si="500"/>
        <v>理事会理事会：第17期第4回</v>
      </c>
      <c r="W3131" s="51"/>
      <c r="X3131" s="88">
        <v>3121</v>
      </c>
      <c r="Y3131" s="65"/>
      <c r="Z3131" s="46"/>
    </row>
    <row r="3132" spans="1:26" ht="13.5" hidden="1" customHeight="1">
      <c r="A3132" s="29" t="str">
        <f t="shared" ca="1" si="505"/>
        <v>80</v>
      </c>
      <c r="B3132" s="32">
        <f ca="1">IF(LEN($J3132)&gt;0,IF($J3132="●",O3132,OFFSET(B3132,IF(LEN(OFFSET(B3132,-1,0))&gt;=1,-1,-2),0)),"")</f>
        <v>2003</v>
      </c>
      <c r="C3132" s="32">
        <f ca="1">IF(LEN($J3132)&gt;0,IF($J3132="●",#REF!,OFFSET(C3132,IF(LEN(OFFSET(C3132,-1,0))&gt;=1,-1,-2),0)),"")</f>
        <v>8</v>
      </c>
      <c r="D3132" s="28">
        <v>60</v>
      </c>
      <c r="E3132" s="32"/>
      <c r="F3132" s="28" t="str">
        <f t="shared" si="506"/>
        <v>理事会：第17期第5回</v>
      </c>
      <c r="G3132" s="40"/>
      <c r="H3132" s="43" t="s">
        <v>7774</v>
      </c>
      <c r="I3132" s="115" t="str">
        <f t="shared" ca="1" si="504"/>
        <v>.</v>
      </c>
      <c r="J3132" s="40" t="s">
        <v>7111</v>
      </c>
      <c r="K3132" s="40" t="s">
        <v>1050</v>
      </c>
      <c r="L3132" s="40" t="s">
        <v>7103</v>
      </c>
      <c r="M3132" s="40"/>
      <c r="N3132" s="47"/>
      <c r="O3132" s="47">
        <v>17</v>
      </c>
      <c r="P3132" s="47">
        <v>5</v>
      </c>
      <c r="Q3132" s="40"/>
      <c r="R3132" s="40"/>
      <c r="S3132" s="48"/>
      <c r="T3132" s="48"/>
      <c r="U3132" s="31"/>
      <c r="V3132" s="45" t="str">
        <f t="shared" si="500"/>
        <v>理事会理事会：第17期第5回</v>
      </c>
      <c r="W3132" s="51"/>
      <c r="X3132" s="88">
        <v>3122</v>
      </c>
      <c r="Y3132" s="65"/>
      <c r="Z3132" s="46"/>
    </row>
    <row r="3133" spans="1:26" ht="13.5" hidden="1" customHeight="1">
      <c r="A3133" s="29" t="str">
        <f t="shared" ca="1" si="505"/>
        <v>80</v>
      </c>
      <c r="B3133" s="32">
        <f t="shared" ref="B3133:B3147" ca="1" si="507">IF(LEN($J3133)&gt;0,IF($J3133="●",N3133,OFFSET(B3133,IF(LEN(OFFSET(B3133,-1,0))&gt;=1,-1,-2),0)),"")</f>
        <v>2003</v>
      </c>
      <c r="C3133" s="32">
        <f t="shared" ref="C3133:C3147" ca="1" si="508">IF(LEN($J3133)&gt;0,IF($J3133="●",O3133,OFFSET(C3133,IF(LEN(OFFSET(C3133,-1,0))&gt;=1,-1,-2),0)),"")</f>
        <v>8</v>
      </c>
      <c r="D3133" s="28">
        <v>60</v>
      </c>
      <c r="E3133" s="32"/>
      <c r="F3133" s="40" t="s">
        <v>1276</v>
      </c>
      <c r="G3133" s="40"/>
      <c r="H3133" s="43" t="s">
        <v>2061</v>
      </c>
      <c r="I3133" s="115" t="str">
        <f t="shared" ca="1" si="504"/>
        <v>.</v>
      </c>
      <c r="J3133" s="40" t="s">
        <v>7780</v>
      </c>
      <c r="K3133" s="40" t="s">
        <v>678</v>
      </c>
      <c r="L3133" s="40" t="s">
        <v>7615</v>
      </c>
      <c r="M3133" s="40" t="s">
        <v>2638</v>
      </c>
      <c r="N3133" s="47"/>
      <c r="O3133" s="47"/>
      <c r="P3133" s="47"/>
      <c r="Q3133" s="40"/>
      <c r="R3133" s="40" t="s">
        <v>7628</v>
      </c>
      <c r="S3133" s="48"/>
      <c r="T3133" s="48"/>
      <c r="U3133" s="31"/>
      <c r="V3133" s="45" t="str">
        <f t="shared" si="500"/>
        <v>アジア東南アジア人類働態学の旅第2弾のお知らせ</v>
      </c>
      <c r="W3133" s="51"/>
      <c r="X3133" s="88">
        <v>3123</v>
      </c>
      <c r="Y3133" s="65"/>
      <c r="Z3133" s="46"/>
    </row>
    <row r="3134" spans="1:26" ht="13.5" hidden="1" customHeight="1">
      <c r="A3134" s="29" t="str">
        <f t="shared" ca="1" si="505"/>
        <v>80</v>
      </c>
      <c r="B3134" s="32">
        <f t="shared" ca="1" si="507"/>
        <v>2003</v>
      </c>
      <c r="C3134" s="32">
        <f t="shared" ca="1" si="508"/>
        <v>8</v>
      </c>
      <c r="D3134" s="28">
        <v>60</v>
      </c>
      <c r="E3134" s="32"/>
      <c r="F3134" s="40" t="s">
        <v>1289</v>
      </c>
      <c r="G3134" s="40"/>
      <c r="H3134" s="43"/>
      <c r="I3134" s="115" t="str">
        <f t="shared" ca="1" si="504"/>
        <v>.</v>
      </c>
      <c r="J3134" s="40" t="s">
        <v>7111</v>
      </c>
      <c r="K3134" s="40" t="s">
        <v>2762</v>
      </c>
      <c r="L3134" s="40" t="s">
        <v>2724</v>
      </c>
      <c r="M3134" s="40"/>
      <c r="N3134" s="47"/>
      <c r="O3134" s="47"/>
      <c r="P3134" s="47"/>
      <c r="Q3134" s="40"/>
      <c r="R3134" s="40"/>
      <c r="S3134" s="48"/>
      <c r="T3134" s="48"/>
      <c r="U3134" s="31"/>
      <c r="V3134" s="45" t="str">
        <f t="shared" si="500"/>
        <v>編集後記</v>
      </c>
      <c r="W3134" s="51"/>
      <c r="X3134" s="88">
        <v>3124</v>
      </c>
      <c r="Y3134" s="65"/>
      <c r="Z3134" s="46"/>
    </row>
    <row r="3135" spans="1:26" ht="13.5" hidden="1" customHeight="1">
      <c r="A3135" s="29" t="str">
        <f t="shared" ca="1" si="505"/>
        <v>81</v>
      </c>
      <c r="B3135" s="32">
        <f t="shared" ca="1" si="507"/>
        <v>2005</v>
      </c>
      <c r="C3135" s="32">
        <f t="shared" ca="1" si="508"/>
        <v>4</v>
      </c>
      <c r="D3135" s="28">
        <v>0</v>
      </c>
      <c r="E3135" s="32"/>
      <c r="F3135" s="28" t="str">
        <f ca="1">$W$11&amp;$A3135&amp;$W$12&amp;B3135&amp;$W$13&amp;TEXT($C3135,"00")&amp;$W$14&amp;TEXT($P3135,"00")&amp;IF(LEN(U3135)&gt;=1,$W$15&amp;$U3135&amp;$W$16,"")&amp;$W$17&amp;$H3135</f>
        <v>第81号2005年04/26:特集「働態学の到達」／第38回大会／東地30／東地31／東地32／西地27／西地28／西地29</v>
      </c>
      <c r="G3135" s="40"/>
      <c r="H3135" s="43" t="s">
        <v>6909</v>
      </c>
      <c r="I3135" s="115" t="str">
        <f t="shared" ca="1" si="504"/>
        <v>.</v>
      </c>
      <c r="J3135" s="40" t="s">
        <v>1179</v>
      </c>
      <c r="K3135" s="40" t="s">
        <v>1318</v>
      </c>
      <c r="L3135" s="43"/>
      <c r="M3135" s="40"/>
      <c r="N3135" s="47">
        <v>2005</v>
      </c>
      <c r="O3135" s="47">
        <v>4</v>
      </c>
      <c r="P3135" s="47">
        <v>26</v>
      </c>
      <c r="Q3135" s="40"/>
      <c r="R3135" s="40"/>
      <c r="S3135" s="48"/>
      <c r="T3135" s="48"/>
      <c r="U3135" s="31"/>
      <c r="V3135" s="45" t="str">
        <f t="shared" ref="V3135:V3197" ca="1" si="509">$H3135&amp;$F3135</f>
        <v>特集「働態学の到達」／第38回大会／東地30／東地31／東地32／西地27／西地28／西地29第81号2005年04/26:特集「働態学の到達」／第38回大会／東地30／東地31／東地32／西地27／西地28／西地29</v>
      </c>
      <c r="W3135" s="51"/>
      <c r="X3135" s="88">
        <v>3125</v>
      </c>
      <c r="Y3135" s="65"/>
      <c r="Z3135" s="46"/>
    </row>
    <row r="3136" spans="1:26" ht="13.5" hidden="1" customHeight="1">
      <c r="A3136" s="29" t="str">
        <f t="shared" ca="1" si="505"/>
        <v>81</v>
      </c>
      <c r="B3136" s="32">
        <f t="shared" ca="1" si="507"/>
        <v>2005</v>
      </c>
      <c r="C3136" s="32">
        <f t="shared" ca="1" si="508"/>
        <v>4</v>
      </c>
      <c r="D3136" s="28">
        <v>1</v>
      </c>
      <c r="E3136" s="32"/>
      <c r="F3136" s="40" t="s">
        <v>7673</v>
      </c>
      <c r="G3136" s="40"/>
      <c r="H3136" s="43"/>
      <c r="I3136" s="115" t="str">
        <f t="shared" ca="1" si="504"/>
        <v>.</v>
      </c>
      <c r="J3136" s="40" t="s">
        <v>7205</v>
      </c>
      <c r="K3136" s="40"/>
      <c r="L3136" s="43" t="s">
        <v>7086</v>
      </c>
      <c r="M3136" s="40" t="s">
        <v>1302</v>
      </c>
      <c r="N3136" s="47"/>
      <c r="O3136" s="47"/>
      <c r="P3136" s="47"/>
      <c r="Q3136" s="40"/>
      <c r="R3136" s="40"/>
      <c r="S3136" s="48"/>
      <c r="T3136" s="48"/>
      <c r="U3136" s="31"/>
      <c r="V3136" s="45" t="str">
        <f t="shared" si="509"/>
        <v>特集「働態学の到達」／KW：特集人類働態学</v>
      </c>
      <c r="W3136" s="51"/>
      <c r="X3136" s="88">
        <v>3126</v>
      </c>
      <c r="Y3136" s="65"/>
      <c r="Z3136" s="46"/>
    </row>
    <row r="3137" spans="1:26" ht="13.5" hidden="1" customHeight="1">
      <c r="A3137" s="29" t="str">
        <f t="shared" ca="1" si="505"/>
        <v>81</v>
      </c>
      <c r="B3137" s="32">
        <f t="shared" ca="1" si="507"/>
        <v>2005</v>
      </c>
      <c r="C3137" s="32">
        <f t="shared" ca="1" si="508"/>
        <v>4</v>
      </c>
      <c r="D3137" s="28">
        <v>1</v>
      </c>
      <c r="E3137" s="32"/>
      <c r="F3137" s="40" t="s">
        <v>1322</v>
      </c>
      <c r="G3137" s="40" t="s">
        <v>1253</v>
      </c>
      <c r="H3137" s="40" t="s">
        <v>7204</v>
      </c>
      <c r="I3137" s="115" t="str">
        <f t="shared" ca="1" si="504"/>
        <v>.</v>
      </c>
      <c r="J3137" s="40" t="s">
        <v>7205</v>
      </c>
      <c r="K3137" s="40"/>
      <c r="L3137" s="43"/>
      <c r="M3137" s="40" t="s">
        <v>7630</v>
      </c>
      <c r="N3137" s="47"/>
      <c r="O3137" s="47"/>
      <c r="P3137" s="47"/>
      <c r="Q3137" s="40"/>
      <c r="R3137" s="40"/>
      <c r="S3137" s="48"/>
      <c r="T3137" s="48"/>
      <c r="U3137" s="31"/>
      <c r="V3137" s="45" t="str">
        <f t="shared" si="509"/>
        <v>特集人類働態学働態研究の視点</v>
      </c>
      <c r="W3137" s="51"/>
      <c r="X3137" s="88">
        <v>3127</v>
      </c>
      <c r="Y3137" s="65"/>
      <c r="Z3137" s="46"/>
    </row>
    <row r="3138" spans="1:26" ht="13.5" hidden="1" customHeight="1">
      <c r="A3138" s="29" t="str">
        <f t="shared" ca="1" si="505"/>
        <v>81</v>
      </c>
      <c r="B3138" s="32">
        <f t="shared" ca="1" si="507"/>
        <v>2005</v>
      </c>
      <c r="C3138" s="32">
        <f t="shared" ca="1" si="508"/>
        <v>4</v>
      </c>
      <c r="D3138" s="28">
        <v>4</v>
      </c>
      <c r="E3138" s="32"/>
      <c r="F3138" s="40" t="s">
        <v>1323</v>
      </c>
      <c r="G3138" s="40" t="s">
        <v>1324</v>
      </c>
      <c r="H3138" s="40" t="s">
        <v>7204</v>
      </c>
      <c r="I3138" s="115" t="str">
        <f t="shared" ca="1" si="504"/>
        <v>.</v>
      </c>
      <c r="J3138" s="40" t="s">
        <v>7205</v>
      </c>
      <c r="K3138" s="40"/>
      <c r="L3138" s="43"/>
      <c r="M3138" s="40" t="s">
        <v>7630</v>
      </c>
      <c r="N3138" s="47"/>
      <c r="O3138" s="47"/>
      <c r="P3138" s="47"/>
      <c r="Q3138" s="40"/>
      <c r="R3138" s="40"/>
      <c r="S3138" s="48"/>
      <c r="T3138" s="48"/>
      <c r="U3138" s="31"/>
      <c r="V3138" s="45" t="str">
        <f t="shared" si="509"/>
        <v>特集人類働態学働態学の方法論:質的研究の方法</v>
      </c>
      <c r="W3138" s="51"/>
      <c r="X3138" s="88">
        <v>3128</v>
      </c>
      <c r="Y3138" s="65"/>
      <c r="Z3138" s="46"/>
    </row>
    <row r="3139" spans="1:26" ht="13.5" hidden="1" customHeight="1">
      <c r="A3139" s="29" t="str">
        <f t="shared" ca="1" si="505"/>
        <v>81</v>
      </c>
      <c r="B3139" s="32">
        <f t="shared" ca="1" si="507"/>
        <v>2005</v>
      </c>
      <c r="C3139" s="32">
        <f t="shared" ca="1" si="508"/>
        <v>4</v>
      </c>
      <c r="D3139" s="28">
        <v>8</v>
      </c>
      <c r="E3139" s="32"/>
      <c r="F3139" s="40" t="s">
        <v>1480</v>
      </c>
      <c r="G3139" s="40" t="s">
        <v>1262</v>
      </c>
      <c r="H3139" s="40" t="s">
        <v>7204</v>
      </c>
      <c r="I3139" s="115" t="str">
        <f t="shared" ca="1" si="504"/>
        <v>.</v>
      </c>
      <c r="J3139" s="40" t="s">
        <v>7205</v>
      </c>
      <c r="K3139" s="40"/>
      <c r="L3139" s="43"/>
      <c r="M3139" s="40" t="s">
        <v>7630</v>
      </c>
      <c r="N3139" s="47"/>
      <c r="O3139" s="47"/>
      <c r="P3139" s="47"/>
      <c r="Q3139" s="40"/>
      <c r="R3139" s="40"/>
      <c r="S3139" s="48"/>
      <c r="T3139" s="48"/>
      <c r="U3139" s="31"/>
      <c r="V3139" s="45" t="str">
        <f t="shared" si="509"/>
        <v>特集人類働態学人類働態学の展望と課題:長谷部シンポジウム：世話人印象記</v>
      </c>
      <c r="W3139" s="51"/>
      <c r="X3139" s="88">
        <v>3129</v>
      </c>
      <c r="Y3139" s="65"/>
      <c r="Z3139" s="46"/>
    </row>
    <row r="3140" spans="1:26" ht="13.5" hidden="1" customHeight="1">
      <c r="A3140" s="29" t="str">
        <f t="shared" ca="1" si="505"/>
        <v>81</v>
      </c>
      <c r="B3140" s="32">
        <f t="shared" ca="1" si="507"/>
        <v>2005</v>
      </c>
      <c r="C3140" s="32">
        <f t="shared" ca="1" si="508"/>
        <v>4</v>
      </c>
      <c r="D3140" s="28">
        <v>10</v>
      </c>
      <c r="E3140" s="32"/>
      <c r="F3140" s="40" t="s">
        <v>1325</v>
      </c>
      <c r="G3140" s="40" t="s">
        <v>1326</v>
      </c>
      <c r="H3140" s="40" t="s">
        <v>7204</v>
      </c>
      <c r="I3140" s="115" t="str">
        <f t="shared" ca="1" si="504"/>
        <v>.</v>
      </c>
      <c r="J3140" s="40" t="s">
        <v>7205</v>
      </c>
      <c r="K3140" s="40"/>
      <c r="L3140" s="43"/>
      <c r="M3140" s="40" t="s">
        <v>7630</v>
      </c>
      <c r="N3140" s="47"/>
      <c r="O3140" s="47"/>
      <c r="P3140" s="47"/>
      <c r="Q3140" s="40"/>
      <c r="R3140" s="40"/>
      <c r="S3140" s="48"/>
      <c r="T3140" s="48"/>
      <c r="U3140" s="31"/>
      <c r="V3140" s="45" t="str">
        <f t="shared" si="509"/>
        <v>特集人類働態学感銘を受けた言葉—宮本常一著「民俗学の旅」から−</v>
      </c>
      <c r="W3140" s="51"/>
      <c r="X3140" s="88">
        <v>3130</v>
      </c>
      <c r="Y3140" s="65"/>
      <c r="Z3140" s="46"/>
    </row>
    <row r="3141" spans="1:26" ht="13.5" hidden="1" customHeight="1">
      <c r="A3141" s="29" t="str">
        <f t="shared" ca="1" si="505"/>
        <v>81</v>
      </c>
      <c r="B3141" s="32">
        <f t="shared" ca="1" si="507"/>
        <v>2005</v>
      </c>
      <c r="C3141" s="32">
        <f t="shared" ca="1" si="508"/>
        <v>4</v>
      </c>
      <c r="D3141" s="28">
        <v>12</v>
      </c>
      <c r="E3141" s="32"/>
      <c r="F3141" s="40" t="s">
        <v>1328</v>
      </c>
      <c r="G3141" s="40" t="s">
        <v>1329</v>
      </c>
      <c r="H3141" s="40" t="s">
        <v>7204</v>
      </c>
      <c r="I3141" s="115" t="str">
        <f t="shared" ca="1" si="504"/>
        <v>.</v>
      </c>
      <c r="J3141" s="40" t="s">
        <v>7205</v>
      </c>
      <c r="K3141" s="40"/>
      <c r="L3141" s="43"/>
      <c r="M3141" s="40" t="s">
        <v>7630</v>
      </c>
      <c r="N3141" s="47"/>
      <c r="O3141" s="47"/>
      <c r="P3141" s="47"/>
      <c r="Q3141" s="40"/>
      <c r="R3141" s="40"/>
      <c r="S3141" s="48"/>
      <c r="T3141" s="48"/>
      <c r="U3141" s="31"/>
      <c r="V3141" s="45" t="str">
        <f t="shared" si="509"/>
        <v>特集人類働態学働態学いろいろ</v>
      </c>
      <c r="W3141" s="51"/>
      <c r="X3141" s="88">
        <v>3131</v>
      </c>
      <c r="Y3141" s="65"/>
      <c r="Z3141" s="46"/>
    </row>
    <row r="3142" spans="1:26" ht="13.5" hidden="1" customHeight="1">
      <c r="A3142" s="29" t="str">
        <f t="shared" ca="1" si="505"/>
        <v>81</v>
      </c>
      <c r="B3142" s="32">
        <f t="shared" ca="1" si="507"/>
        <v>2005</v>
      </c>
      <c r="C3142" s="32">
        <f t="shared" ca="1" si="508"/>
        <v>4</v>
      </c>
      <c r="D3142" s="28">
        <v>13</v>
      </c>
      <c r="E3142" s="32"/>
      <c r="F3142" s="40" t="s">
        <v>1331</v>
      </c>
      <c r="G3142" s="40" t="s">
        <v>1257</v>
      </c>
      <c r="H3142" s="40" t="s">
        <v>7204</v>
      </c>
      <c r="I3142" s="115" t="str">
        <f t="shared" ca="1" si="504"/>
        <v>.</v>
      </c>
      <c r="J3142" s="40" t="s">
        <v>7205</v>
      </c>
      <c r="K3142" s="40"/>
      <c r="L3142" s="43"/>
      <c r="M3142" s="40" t="s">
        <v>7630</v>
      </c>
      <c r="N3142" s="47"/>
      <c r="O3142" s="47"/>
      <c r="P3142" s="47"/>
      <c r="Q3142" s="40"/>
      <c r="R3142" s="40"/>
      <c r="S3142" s="48"/>
      <c r="T3142" s="48"/>
      <c r="U3142" s="31"/>
      <c r="V3142" s="45" t="str">
        <f t="shared" si="509"/>
        <v>特集人類働態学私にとっての働態学会の魅力</v>
      </c>
      <c r="W3142" s="51"/>
      <c r="X3142" s="88">
        <v>3132</v>
      </c>
      <c r="Y3142" s="65"/>
      <c r="Z3142" s="46"/>
    </row>
    <row r="3143" spans="1:26" ht="13.5" hidden="1" customHeight="1">
      <c r="A3143" s="29" t="str">
        <f t="shared" ca="1" si="505"/>
        <v>81</v>
      </c>
      <c r="B3143" s="32">
        <f t="shared" ca="1" si="507"/>
        <v>2005</v>
      </c>
      <c r="C3143" s="32">
        <f t="shared" ca="1" si="508"/>
        <v>4</v>
      </c>
      <c r="D3143" s="28">
        <v>14</v>
      </c>
      <c r="E3143" s="32"/>
      <c r="F3143" s="40" t="s">
        <v>1333</v>
      </c>
      <c r="G3143" s="40" t="s">
        <v>1268</v>
      </c>
      <c r="H3143" s="40" t="s">
        <v>7204</v>
      </c>
      <c r="I3143" s="115" t="str">
        <f t="shared" ca="1" si="504"/>
        <v>.</v>
      </c>
      <c r="J3143" s="40" t="s">
        <v>7205</v>
      </c>
      <c r="K3143" s="40"/>
      <c r="L3143" s="43"/>
      <c r="M3143" s="40" t="s">
        <v>7630</v>
      </c>
      <c r="N3143" s="47"/>
      <c r="O3143" s="47"/>
      <c r="P3143" s="47"/>
      <c r="Q3143" s="40"/>
      <c r="R3143" s="40"/>
      <c r="S3143" s="48"/>
      <c r="T3143" s="48"/>
      <c r="U3143" s="31"/>
      <c r="V3143" s="45" t="str">
        <f t="shared" si="509"/>
        <v>特集人類働態学「201×年ある日の働態学的生活」働態学の未来</v>
      </c>
      <c r="W3143" s="51"/>
      <c r="X3143" s="88">
        <v>3133</v>
      </c>
      <c r="Y3143" s="65"/>
      <c r="Z3143" s="46"/>
    </row>
    <row r="3144" spans="1:26" ht="13.5" hidden="1" customHeight="1">
      <c r="A3144" s="29" t="str">
        <f t="shared" ca="1" si="505"/>
        <v>81</v>
      </c>
      <c r="B3144" s="32">
        <f t="shared" ca="1" si="507"/>
        <v>2005</v>
      </c>
      <c r="C3144" s="32">
        <f t="shared" ca="1" si="508"/>
        <v>4</v>
      </c>
      <c r="D3144" s="28">
        <v>14</v>
      </c>
      <c r="E3144" s="32"/>
      <c r="F3144" s="40" t="s">
        <v>1335</v>
      </c>
      <c r="G3144" s="40" t="s">
        <v>1336</v>
      </c>
      <c r="H3144" s="40" t="s">
        <v>7204</v>
      </c>
      <c r="I3144" s="115" t="str">
        <f t="shared" ca="1" si="504"/>
        <v>.</v>
      </c>
      <c r="J3144" s="40" t="s">
        <v>7205</v>
      </c>
      <c r="K3144" s="40"/>
      <c r="L3144" s="43"/>
      <c r="M3144" s="40" t="s">
        <v>7630</v>
      </c>
      <c r="N3144" s="47"/>
      <c r="O3144" s="47"/>
      <c r="P3144" s="47"/>
      <c r="Q3144" s="40"/>
      <c r="R3144" s="40"/>
      <c r="S3144" s="48"/>
      <c r="T3144" s="48"/>
      <c r="U3144" s="31"/>
      <c r="V3144" s="45" t="str">
        <f t="shared" si="509"/>
        <v>特集人類働態学人類働態学会の思い出</v>
      </c>
      <c r="W3144" s="51"/>
      <c r="X3144" s="88">
        <v>3134</v>
      </c>
      <c r="Y3144" s="65"/>
      <c r="Z3144" s="46"/>
    </row>
    <row r="3145" spans="1:26" ht="13.5" hidden="1" customHeight="1">
      <c r="A3145" s="29" t="str">
        <f t="shared" ca="1" si="505"/>
        <v>81</v>
      </c>
      <c r="B3145" s="32">
        <f t="shared" ca="1" si="507"/>
        <v>2005</v>
      </c>
      <c r="C3145" s="32">
        <f t="shared" ca="1" si="508"/>
        <v>4</v>
      </c>
      <c r="D3145" s="28">
        <v>15</v>
      </c>
      <c r="E3145" s="32"/>
      <c r="F3145" s="40" t="s">
        <v>1337</v>
      </c>
      <c r="G3145" s="40" t="s">
        <v>8030</v>
      </c>
      <c r="H3145" s="40" t="s">
        <v>7204</v>
      </c>
      <c r="I3145" s="115" t="str">
        <f t="shared" ca="1" si="504"/>
        <v>.</v>
      </c>
      <c r="J3145" s="40" t="s">
        <v>7205</v>
      </c>
      <c r="K3145" s="40"/>
      <c r="L3145" s="43"/>
      <c r="M3145" s="40" t="s">
        <v>7630</v>
      </c>
      <c r="N3145" s="47"/>
      <c r="O3145" s="47"/>
      <c r="P3145" s="47"/>
      <c r="Q3145" s="40"/>
      <c r="R3145" s="40"/>
      <c r="S3145" s="48"/>
      <c r="T3145" s="48"/>
      <c r="U3145" s="31"/>
      <c r="V3145" s="45" t="str">
        <f t="shared" si="509"/>
        <v>特集人類働態学人類働態学に未来はあるか</v>
      </c>
      <c r="W3145" s="51"/>
      <c r="X3145" s="88">
        <v>3135</v>
      </c>
      <c r="Y3145" s="65"/>
      <c r="Z3145" s="46"/>
    </row>
    <row r="3146" spans="1:26" ht="13.5" hidden="1" customHeight="1">
      <c r="A3146" s="29" t="str">
        <f t="shared" ca="1" si="505"/>
        <v>81</v>
      </c>
      <c r="B3146" s="32">
        <f t="shared" ca="1" si="507"/>
        <v>2005</v>
      </c>
      <c r="C3146" s="32">
        <f t="shared" ca="1" si="508"/>
        <v>4</v>
      </c>
      <c r="D3146" s="28">
        <v>17</v>
      </c>
      <c r="E3146" s="32"/>
      <c r="F3146" s="28" t="str">
        <f>IF(RIGHT(L3146,1)=$W$24,"",M3146&amp;$W$25)&amp;J3146&amp;$W$22&amp;K3146&amp;IF(AND(LEN(N3146)&gt;0,LEN(N3146)&lt;4)," 第"&amp;N3146&amp;$W$21,N3146)&amp;$W$23&amp;O3146&amp;"/"&amp;P3146&amp;IF(RIGHT(L3146,1)=$W$24,"/"&amp;Q3146,"")&amp;"、"&amp;S3146&amp;"、"&amp;R3146&amp;IF(LEN(H3146)&gt;0,$W$27&amp;H3146,"")&amp;IF(RIGHT(L3146,1)=$W$24,"",$W$26)</f>
        <v>大会．全 第38回　2003/6/14-15、近畿大九州工学部、飯塚市</v>
      </c>
      <c r="G3146" s="40" t="s">
        <v>1973</v>
      </c>
      <c r="H3146" s="41" t="s">
        <v>2820</v>
      </c>
      <c r="I3146" s="115" t="str">
        <f t="shared" ca="1" si="504"/>
        <v>.</v>
      </c>
      <c r="J3146" s="40" t="s">
        <v>1487</v>
      </c>
      <c r="K3146" s="40" t="s">
        <v>1292</v>
      </c>
      <c r="L3146" s="40" t="s">
        <v>6942</v>
      </c>
      <c r="M3146" s="40" t="s">
        <v>2742</v>
      </c>
      <c r="N3146" s="47">
        <v>38</v>
      </c>
      <c r="O3146" s="47">
        <v>2003</v>
      </c>
      <c r="P3146" s="47">
        <v>6</v>
      </c>
      <c r="Q3146" s="40" t="s">
        <v>1389</v>
      </c>
      <c r="R3146" s="40" t="s">
        <v>1390</v>
      </c>
      <c r="S3146" s="48" t="s">
        <v>1490</v>
      </c>
      <c r="T3146" s="48"/>
      <c r="U3146" s="31"/>
      <c r="V3146" s="45" t="str">
        <f t="shared" si="509"/>
        <v>大会．全 第38回　2003/6/14-15、近畿大九州工学部、飯塚市</v>
      </c>
      <c r="W3146" s="51"/>
      <c r="X3146" s="88">
        <v>3136</v>
      </c>
      <c r="Y3146" s="65"/>
      <c r="Z3146" s="46"/>
    </row>
    <row r="3147" spans="1:26" ht="13.5" hidden="1" customHeight="1">
      <c r="A3147" s="29" t="str">
        <f t="shared" ca="1" si="505"/>
        <v>81</v>
      </c>
      <c r="B3147" s="32">
        <f t="shared" ca="1" si="507"/>
        <v>2005</v>
      </c>
      <c r="C3147" s="32">
        <f t="shared" ca="1" si="508"/>
        <v>4</v>
      </c>
      <c r="D3147" s="28">
        <v>17</v>
      </c>
      <c r="E3147" s="32"/>
      <c r="F3147" s="28" t="str">
        <f>M3147&amp;"（"&amp;J3147&amp;$W$19&amp;K3147&amp;IF(LEN(N3147)&gt;0," 第"&amp;N3147&amp;$W$21,"")&amp;" "&amp;O3147&amp;"/"&amp;P3147&amp;$W$20&amp;S3147&amp;IF(LEN(H3147)&gt;0,$W$19&amp;H3147,"")&amp;"）"</f>
        <v>抄録（大会/全 第38回 2003/6、近畿大九州工学部）</v>
      </c>
      <c r="G3147" s="40"/>
      <c r="H3147" s="43"/>
      <c r="I3147" s="115" t="str">
        <f t="shared" ca="1" si="504"/>
        <v>.</v>
      </c>
      <c r="J3147" s="40" t="s">
        <v>1487</v>
      </c>
      <c r="K3147" s="40" t="s">
        <v>1292</v>
      </c>
      <c r="L3147" s="40" t="s">
        <v>6939</v>
      </c>
      <c r="M3147" s="40" t="s">
        <v>1486</v>
      </c>
      <c r="N3147" s="47">
        <v>38</v>
      </c>
      <c r="O3147" s="47">
        <v>2003</v>
      </c>
      <c r="P3147" s="47">
        <v>6</v>
      </c>
      <c r="Q3147" s="40" t="s">
        <v>1389</v>
      </c>
      <c r="R3147" s="40" t="s">
        <v>1390</v>
      </c>
      <c r="S3147" s="48" t="s">
        <v>1490</v>
      </c>
      <c r="T3147" s="48"/>
      <c r="U3147" s="31"/>
      <c r="V3147" s="45" t="str">
        <f t="shared" si="509"/>
        <v>抄録（大会/全 第38回 2003/6、近畿大九州工学部）</v>
      </c>
      <c r="W3147" s="51"/>
      <c r="X3147" s="88">
        <v>3137</v>
      </c>
      <c r="Y3147" s="65"/>
      <c r="Z3147" s="46"/>
    </row>
    <row r="3148" spans="1:26" s="13" customFormat="1" ht="13.5" hidden="1" customHeight="1">
      <c r="A3148" s="18">
        <v>81</v>
      </c>
      <c r="B3148" s="15">
        <v>2005</v>
      </c>
      <c r="C3148" s="15">
        <v>4</v>
      </c>
      <c r="D3148" s="18">
        <v>17</v>
      </c>
      <c r="E3148" s="15"/>
      <c r="F3148" s="19" t="s">
        <v>5450</v>
      </c>
      <c r="G3148" s="16" t="s">
        <v>5451</v>
      </c>
      <c r="H3148" s="17"/>
      <c r="I3148" s="115" t="str">
        <f t="shared" ref="I3148:I3211" ca="1" si="510">IF(OR($S$1,IF($N$2,OFFSET($O$2,0,ISERROR(FIND($F$2,OFFSET($G3148,0,$T$2)))+$S$2),0)+IF($N$3,OFFSET($O$3,0,ISERROR(FIND($F$3,OFFSET($G3148,0,$T$3)))+$S$3),0)+IF($N$4,OFFSET($O$4,0,ISERROR(FIND($F$4,OFFSET($G3148,0,$T$4)))+$S$4),0)+IF($N$5,OFFSET($O$5,0,ISERROR(FIND($F$5,OFFSET($G3148,0,$T$5)))+$S$5),0)+IF($N$6,OFFSET($O$6,0,ISERROR(FIND($F$6,OFFSET($G3148,0,$T$6)))+$S$6),0)+IF($N$7,OFFSET($O$7,0,ISERROR(FIND($F$7,OFFSET($G3148,0,$T$7)))+$S$7),0)+IF($N$8,OFFSET($O$8,0,ISERROR(FIND($F$8,OFFSET($G3148,0,$T$8)))+$S$8),0)&gt;$Y$1),$W$28,$W$29)</f>
        <v>.</v>
      </c>
      <c r="J3148" s="16" t="s">
        <v>2856</v>
      </c>
      <c r="K3148" s="16" t="s">
        <v>1194</v>
      </c>
      <c r="L3148" s="16" t="s">
        <v>2857</v>
      </c>
      <c r="M3148" s="16" t="s">
        <v>183</v>
      </c>
      <c r="N3148" s="15">
        <v>38</v>
      </c>
      <c r="O3148" s="15">
        <v>2003</v>
      </c>
      <c r="P3148" s="15">
        <v>6</v>
      </c>
      <c r="Q3148" s="18" t="s">
        <v>1388</v>
      </c>
      <c r="R3148" s="18" t="s">
        <v>568</v>
      </c>
      <c r="S3148" s="54" t="s">
        <v>5449</v>
      </c>
      <c r="T3148" s="54"/>
      <c r="U3148" s="69"/>
      <c r="V3148" s="45" t="str">
        <f t="shared" si="509"/>
        <v>大規模駅の乗換動線における車いす利用者の移動連続性に関する研究</v>
      </c>
      <c r="W3148" s="70"/>
      <c r="X3148" s="88">
        <v>3138</v>
      </c>
      <c r="Y3148" s="66"/>
      <c r="Z3148" s="16"/>
    </row>
    <row r="3149" spans="1:26" s="13" customFormat="1" ht="13.5" hidden="1" customHeight="1">
      <c r="A3149" s="18">
        <v>81</v>
      </c>
      <c r="B3149" s="15">
        <v>2005</v>
      </c>
      <c r="C3149" s="15">
        <v>4</v>
      </c>
      <c r="D3149" s="18">
        <v>18</v>
      </c>
      <c r="E3149" s="15"/>
      <c r="F3149" s="19" t="s">
        <v>5452</v>
      </c>
      <c r="G3149" s="16" t="s">
        <v>5453</v>
      </c>
      <c r="H3149" s="17"/>
      <c r="I3149" s="115" t="str">
        <f t="shared" ca="1" si="510"/>
        <v>.</v>
      </c>
      <c r="J3149" s="16" t="s">
        <v>2856</v>
      </c>
      <c r="K3149" s="16" t="s">
        <v>1194</v>
      </c>
      <c r="L3149" s="16" t="s">
        <v>2857</v>
      </c>
      <c r="M3149" s="16" t="s">
        <v>183</v>
      </c>
      <c r="N3149" s="15">
        <v>38</v>
      </c>
      <c r="O3149" s="15">
        <v>2003</v>
      </c>
      <c r="P3149" s="15">
        <v>6</v>
      </c>
      <c r="Q3149" s="18" t="s">
        <v>1388</v>
      </c>
      <c r="R3149" s="18" t="s">
        <v>568</v>
      </c>
      <c r="S3149" s="54" t="s">
        <v>5449</v>
      </c>
      <c r="T3149" s="54"/>
      <c r="U3149" s="69"/>
      <c r="V3149" s="45" t="str">
        <f t="shared" si="509"/>
        <v>農村，漁村，都市住民の歩容の比較</v>
      </c>
      <c r="W3149" s="70"/>
      <c r="X3149" s="88">
        <v>3139</v>
      </c>
      <c r="Y3149" s="66"/>
      <c r="Z3149" s="16"/>
    </row>
    <row r="3150" spans="1:26" s="13" customFormat="1" ht="13.5" hidden="1" customHeight="1">
      <c r="A3150" s="18">
        <v>81</v>
      </c>
      <c r="B3150" s="15">
        <v>2005</v>
      </c>
      <c r="C3150" s="15">
        <v>4</v>
      </c>
      <c r="D3150" s="18">
        <v>18</v>
      </c>
      <c r="E3150" s="15"/>
      <c r="F3150" s="19" t="s">
        <v>5454</v>
      </c>
      <c r="G3150" s="16" t="s">
        <v>5455</v>
      </c>
      <c r="H3150" s="17"/>
      <c r="I3150" s="115" t="str">
        <f t="shared" ca="1" si="510"/>
        <v>.</v>
      </c>
      <c r="J3150" s="16" t="s">
        <v>2856</v>
      </c>
      <c r="K3150" s="16" t="s">
        <v>1194</v>
      </c>
      <c r="L3150" s="16" t="s">
        <v>2857</v>
      </c>
      <c r="M3150" s="16" t="s">
        <v>183</v>
      </c>
      <c r="N3150" s="15">
        <v>38</v>
      </c>
      <c r="O3150" s="15">
        <v>2003</v>
      </c>
      <c r="P3150" s="15">
        <v>6</v>
      </c>
      <c r="Q3150" s="18" t="s">
        <v>1388</v>
      </c>
      <c r="R3150" s="18" t="s">
        <v>568</v>
      </c>
      <c r="S3150" s="54" t="s">
        <v>5449</v>
      </c>
      <c r="T3150" s="54"/>
      <c r="U3150" s="69"/>
      <c r="V3150" s="45" t="str">
        <f t="shared" si="509"/>
        <v>高齢者ニーズを配慮した携帯電話</v>
      </c>
      <c r="W3150" s="70"/>
      <c r="X3150" s="88">
        <v>3140</v>
      </c>
      <c r="Y3150" s="66"/>
      <c r="Z3150" s="16"/>
    </row>
    <row r="3151" spans="1:26" s="13" customFormat="1" ht="13.5" hidden="1" customHeight="1">
      <c r="A3151" s="18">
        <v>81</v>
      </c>
      <c r="B3151" s="15">
        <v>2005</v>
      </c>
      <c r="C3151" s="15">
        <v>4</v>
      </c>
      <c r="D3151" s="18">
        <v>19</v>
      </c>
      <c r="E3151" s="15"/>
      <c r="F3151" s="19" t="s">
        <v>5456</v>
      </c>
      <c r="G3151" s="16" t="s">
        <v>5457</v>
      </c>
      <c r="H3151" s="17"/>
      <c r="I3151" s="115" t="str">
        <f t="shared" ca="1" si="510"/>
        <v>.</v>
      </c>
      <c r="J3151" s="16" t="s">
        <v>2856</v>
      </c>
      <c r="K3151" s="16" t="s">
        <v>1194</v>
      </c>
      <c r="L3151" s="16" t="s">
        <v>2857</v>
      </c>
      <c r="M3151" s="16" t="s">
        <v>183</v>
      </c>
      <c r="N3151" s="15">
        <v>38</v>
      </c>
      <c r="O3151" s="15">
        <v>2003</v>
      </c>
      <c r="P3151" s="15">
        <v>6</v>
      </c>
      <c r="Q3151" s="18" t="s">
        <v>1388</v>
      </c>
      <c r="R3151" s="18" t="s">
        <v>568</v>
      </c>
      <c r="S3151" s="54" t="s">
        <v>5449</v>
      </c>
      <c r="T3151" s="54"/>
      <c r="U3151" s="69"/>
      <c r="V3151" s="45" t="str">
        <f t="shared" si="509"/>
        <v>冷蔵庫を対象としたin-situユーザビリティ評価実験</v>
      </c>
      <c r="W3151" s="70"/>
      <c r="X3151" s="88">
        <v>3141</v>
      </c>
      <c r="Y3151" s="66"/>
      <c r="Z3151" s="16"/>
    </row>
    <row r="3152" spans="1:26" s="13" customFormat="1" ht="13.5" hidden="1" customHeight="1">
      <c r="A3152" s="18">
        <v>81</v>
      </c>
      <c r="B3152" s="15">
        <v>2005</v>
      </c>
      <c r="C3152" s="15">
        <v>4</v>
      </c>
      <c r="D3152" s="18">
        <v>20</v>
      </c>
      <c r="E3152" s="15"/>
      <c r="F3152" s="19" t="s">
        <v>5458</v>
      </c>
      <c r="G3152" s="16" t="s">
        <v>5459</v>
      </c>
      <c r="H3152" s="17"/>
      <c r="I3152" s="115" t="str">
        <f t="shared" ca="1" si="510"/>
        <v>.</v>
      </c>
      <c r="J3152" s="16" t="s">
        <v>2856</v>
      </c>
      <c r="K3152" s="16" t="s">
        <v>1194</v>
      </c>
      <c r="L3152" s="16" t="s">
        <v>2857</v>
      </c>
      <c r="M3152" s="16" t="s">
        <v>183</v>
      </c>
      <c r="N3152" s="15">
        <v>38</v>
      </c>
      <c r="O3152" s="15">
        <v>2003</v>
      </c>
      <c r="P3152" s="15">
        <v>6</v>
      </c>
      <c r="Q3152" s="18" t="s">
        <v>1388</v>
      </c>
      <c r="R3152" s="18" t="s">
        <v>568</v>
      </c>
      <c r="S3152" s="54" t="s">
        <v>5449</v>
      </c>
      <c r="T3152" s="54"/>
      <c r="U3152" s="69"/>
      <c r="V3152" s="45" t="str">
        <f t="shared" si="509"/>
        <v>医療機器の情報適正化のための研究機器表示チェックリストの考案</v>
      </c>
      <c r="W3152" s="70"/>
      <c r="X3152" s="88">
        <v>3142</v>
      </c>
      <c r="Y3152" s="66"/>
      <c r="Z3152" s="16"/>
    </row>
    <row r="3153" spans="1:26" s="13" customFormat="1" ht="13.5" hidden="1" customHeight="1">
      <c r="A3153" s="18">
        <v>81</v>
      </c>
      <c r="B3153" s="15">
        <v>2005</v>
      </c>
      <c r="C3153" s="15">
        <v>4</v>
      </c>
      <c r="D3153" s="18">
        <v>20</v>
      </c>
      <c r="E3153" s="15"/>
      <c r="F3153" s="19" t="s">
        <v>5460</v>
      </c>
      <c r="G3153" s="16" t="s">
        <v>487</v>
      </c>
      <c r="H3153" s="17"/>
      <c r="I3153" s="115" t="str">
        <f t="shared" ca="1" si="510"/>
        <v>.</v>
      </c>
      <c r="J3153" s="16" t="s">
        <v>2856</v>
      </c>
      <c r="K3153" s="16" t="s">
        <v>1194</v>
      </c>
      <c r="L3153" s="16" t="s">
        <v>2857</v>
      </c>
      <c r="M3153" s="16" t="s">
        <v>183</v>
      </c>
      <c r="N3153" s="15">
        <v>38</v>
      </c>
      <c r="O3153" s="15">
        <v>2003</v>
      </c>
      <c r="P3153" s="15">
        <v>6</v>
      </c>
      <c r="Q3153" s="18" t="s">
        <v>1388</v>
      </c>
      <c r="R3153" s="18" t="s">
        <v>568</v>
      </c>
      <c r="S3153" s="54" t="s">
        <v>5449</v>
      </c>
      <c r="T3153" s="54"/>
      <c r="U3153" s="69"/>
      <c r="V3153" s="45" t="str">
        <f t="shared" si="509"/>
        <v>ブール代数アプローチを使って使いやすさを分析する</v>
      </c>
      <c r="W3153" s="70"/>
      <c r="X3153" s="88">
        <v>3143</v>
      </c>
      <c r="Y3153" s="66"/>
      <c r="Z3153" s="16"/>
    </row>
    <row r="3154" spans="1:26" s="13" customFormat="1" ht="13.5" hidden="1" customHeight="1">
      <c r="A3154" s="18">
        <v>81</v>
      </c>
      <c r="B3154" s="15">
        <v>2005</v>
      </c>
      <c r="C3154" s="15">
        <v>4</v>
      </c>
      <c r="D3154" s="18">
        <v>21</v>
      </c>
      <c r="E3154" s="15"/>
      <c r="F3154" s="19" t="s">
        <v>5461</v>
      </c>
      <c r="G3154" s="16" t="s">
        <v>8019</v>
      </c>
      <c r="H3154" s="17"/>
      <c r="I3154" s="115" t="str">
        <f t="shared" ca="1" si="510"/>
        <v>.</v>
      </c>
      <c r="J3154" s="16" t="s">
        <v>2856</v>
      </c>
      <c r="K3154" s="16" t="s">
        <v>1194</v>
      </c>
      <c r="L3154" s="16" t="s">
        <v>2857</v>
      </c>
      <c r="M3154" s="16" t="s">
        <v>183</v>
      </c>
      <c r="N3154" s="15">
        <v>38</v>
      </c>
      <c r="O3154" s="15">
        <v>2003</v>
      </c>
      <c r="P3154" s="15">
        <v>6</v>
      </c>
      <c r="Q3154" s="18" t="s">
        <v>1388</v>
      </c>
      <c r="R3154" s="18" t="s">
        <v>568</v>
      </c>
      <c r="S3154" s="54" t="s">
        <v>5449</v>
      </c>
      <c r="T3154" s="54"/>
      <c r="U3154" s="69"/>
      <c r="V3154" s="45" t="str">
        <f t="shared" si="509"/>
        <v>製品形態の印象と形態構成要素の関係に関する研究</v>
      </c>
      <c r="W3154" s="70"/>
      <c r="X3154" s="88">
        <v>3144</v>
      </c>
      <c r="Y3154" s="66"/>
      <c r="Z3154" s="16"/>
    </row>
    <row r="3155" spans="1:26" s="13" customFormat="1" ht="13.5" hidden="1" customHeight="1">
      <c r="A3155" s="18">
        <v>81</v>
      </c>
      <c r="B3155" s="15">
        <v>2005</v>
      </c>
      <c r="C3155" s="15">
        <v>4</v>
      </c>
      <c r="D3155" s="18">
        <v>22</v>
      </c>
      <c r="E3155" s="15"/>
      <c r="F3155" s="19" t="s">
        <v>5462</v>
      </c>
      <c r="G3155" s="16" t="s">
        <v>5463</v>
      </c>
      <c r="H3155" s="17"/>
      <c r="I3155" s="115" t="str">
        <f t="shared" ca="1" si="510"/>
        <v>.</v>
      </c>
      <c r="J3155" s="16" t="s">
        <v>2856</v>
      </c>
      <c r="K3155" s="16" t="s">
        <v>1194</v>
      </c>
      <c r="L3155" s="16" t="s">
        <v>2857</v>
      </c>
      <c r="M3155" s="16" t="s">
        <v>183</v>
      </c>
      <c r="N3155" s="15">
        <v>38</v>
      </c>
      <c r="O3155" s="15">
        <v>2003</v>
      </c>
      <c r="P3155" s="15">
        <v>6</v>
      </c>
      <c r="Q3155" s="18" t="s">
        <v>1388</v>
      </c>
      <c r="R3155" s="18" t="s">
        <v>568</v>
      </c>
      <c r="S3155" s="54" t="s">
        <v>5449</v>
      </c>
      <c r="T3155" s="54"/>
      <c r="U3155" s="69"/>
      <c r="V3155" s="45" t="str">
        <f t="shared" si="509"/>
        <v>幼児の色と形の認識に関する研究</v>
      </c>
      <c r="W3155" s="70"/>
      <c r="X3155" s="88">
        <v>3145</v>
      </c>
      <c r="Y3155" s="66"/>
      <c r="Z3155" s="16"/>
    </row>
    <row r="3156" spans="1:26" s="13" customFormat="1" ht="13.5" hidden="1" customHeight="1">
      <c r="A3156" s="18">
        <v>81</v>
      </c>
      <c r="B3156" s="15">
        <v>2005</v>
      </c>
      <c r="C3156" s="15">
        <v>4</v>
      </c>
      <c r="D3156" s="18">
        <v>22</v>
      </c>
      <c r="E3156" s="15"/>
      <c r="F3156" s="19" t="s">
        <v>5464</v>
      </c>
      <c r="G3156" s="16" t="s">
        <v>5465</v>
      </c>
      <c r="H3156" s="17"/>
      <c r="I3156" s="115" t="str">
        <f t="shared" ca="1" si="510"/>
        <v>.</v>
      </c>
      <c r="J3156" s="16" t="s">
        <v>2856</v>
      </c>
      <c r="K3156" s="16" t="s">
        <v>1194</v>
      </c>
      <c r="L3156" s="16" t="s">
        <v>2857</v>
      </c>
      <c r="M3156" s="16" t="s">
        <v>183</v>
      </c>
      <c r="N3156" s="15">
        <v>38</v>
      </c>
      <c r="O3156" s="15">
        <v>2003</v>
      </c>
      <c r="P3156" s="15">
        <v>6</v>
      </c>
      <c r="Q3156" s="18" t="s">
        <v>1388</v>
      </c>
      <c r="R3156" s="18" t="s">
        <v>568</v>
      </c>
      <c r="S3156" s="54" t="s">
        <v>5449</v>
      </c>
      <c r="T3156" s="54"/>
      <c r="U3156" s="69"/>
      <c r="V3156" s="45" t="str">
        <f t="shared" si="509"/>
        <v>理学療法学専攻学生が解剖学神経系分野で感じる学習上の困難さ</v>
      </c>
      <c r="W3156" s="70"/>
      <c r="X3156" s="88">
        <v>3146</v>
      </c>
      <c r="Y3156" s="66"/>
      <c r="Z3156" s="16"/>
    </row>
    <row r="3157" spans="1:26" s="13" customFormat="1" ht="13.5" hidden="1" customHeight="1">
      <c r="A3157" s="18">
        <v>81</v>
      </c>
      <c r="B3157" s="15">
        <v>2005</v>
      </c>
      <c r="C3157" s="15">
        <v>4</v>
      </c>
      <c r="D3157" s="18">
        <v>23</v>
      </c>
      <c r="E3157" s="15"/>
      <c r="F3157" s="19" t="s">
        <v>5466</v>
      </c>
      <c r="G3157" s="16" t="s">
        <v>5467</v>
      </c>
      <c r="H3157" s="17"/>
      <c r="I3157" s="115" t="str">
        <f t="shared" ca="1" si="510"/>
        <v>.</v>
      </c>
      <c r="J3157" s="16" t="s">
        <v>2856</v>
      </c>
      <c r="K3157" s="16" t="s">
        <v>1194</v>
      </c>
      <c r="L3157" s="16" t="s">
        <v>2857</v>
      </c>
      <c r="M3157" s="16" t="s">
        <v>183</v>
      </c>
      <c r="N3157" s="15">
        <v>38</v>
      </c>
      <c r="O3157" s="15">
        <v>2003</v>
      </c>
      <c r="P3157" s="15">
        <v>6</v>
      </c>
      <c r="Q3157" s="18" t="s">
        <v>1388</v>
      </c>
      <c r="R3157" s="18" t="s">
        <v>568</v>
      </c>
      <c r="S3157" s="54" t="s">
        <v>5449</v>
      </c>
      <c r="T3157" s="54"/>
      <c r="U3157" s="69"/>
      <c r="V3157" s="45" t="str">
        <f t="shared" si="509"/>
        <v>近世アイヌの人口変動とその要因について１　東蝦夷地</v>
      </c>
      <c r="W3157" s="70"/>
      <c r="X3157" s="88">
        <v>3147</v>
      </c>
      <c r="Y3157" s="66"/>
      <c r="Z3157" s="16"/>
    </row>
    <row r="3158" spans="1:26" s="13" customFormat="1" ht="13.5" hidden="1" customHeight="1">
      <c r="A3158" s="18">
        <v>81</v>
      </c>
      <c r="B3158" s="15">
        <v>2005</v>
      </c>
      <c r="C3158" s="15">
        <v>4</v>
      </c>
      <c r="D3158" s="18">
        <v>23</v>
      </c>
      <c r="E3158" s="15"/>
      <c r="F3158" s="19" t="s">
        <v>5468</v>
      </c>
      <c r="G3158" s="16" t="s">
        <v>5469</v>
      </c>
      <c r="H3158" s="17"/>
      <c r="I3158" s="115" t="str">
        <f t="shared" ca="1" si="510"/>
        <v>.</v>
      </c>
      <c r="J3158" s="16" t="s">
        <v>2856</v>
      </c>
      <c r="K3158" s="16" t="s">
        <v>1194</v>
      </c>
      <c r="L3158" s="16" t="s">
        <v>2857</v>
      </c>
      <c r="M3158" s="16" t="s">
        <v>183</v>
      </c>
      <c r="N3158" s="15">
        <v>38</v>
      </c>
      <c r="O3158" s="15">
        <v>2003</v>
      </c>
      <c r="P3158" s="15">
        <v>6</v>
      </c>
      <c r="Q3158" s="18" t="s">
        <v>1388</v>
      </c>
      <c r="R3158" s="18" t="s">
        <v>568</v>
      </c>
      <c r="S3158" s="54" t="s">
        <v>5449</v>
      </c>
      <c r="T3158" s="54"/>
      <c r="U3158" s="69"/>
      <c r="V3158" s="45" t="str">
        <f t="shared" si="509"/>
        <v>運動時の体温調節反応と局所cooling効果</v>
      </c>
      <c r="W3158" s="70"/>
      <c r="X3158" s="88">
        <v>3148</v>
      </c>
      <c r="Y3158" s="66"/>
      <c r="Z3158" s="16"/>
    </row>
    <row r="3159" spans="1:26" s="13" customFormat="1" ht="13.5" hidden="1" customHeight="1">
      <c r="A3159" s="18">
        <v>81</v>
      </c>
      <c r="B3159" s="15">
        <v>2005</v>
      </c>
      <c r="C3159" s="15">
        <v>4</v>
      </c>
      <c r="D3159" s="18">
        <v>24</v>
      </c>
      <c r="E3159" s="15"/>
      <c r="F3159" s="19" t="s">
        <v>5470</v>
      </c>
      <c r="G3159" s="16" t="s">
        <v>5471</v>
      </c>
      <c r="H3159" s="17"/>
      <c r="I3159" s="115" t="str">
        <f t="shared" ca="1" si="510"/>
        <v>.</v>
      </c>
      <c r="J3159" s="16" t="s">
        <v>2856</v>
      </c>
      <c r="K3159" s="16" t="s">
        <v>1194</v>
      </c>
      <c r="L3159" s="16" t="s">
        <v>2857</v>
      </c>
      <c r="M3159" s="16" t="s">
        <v>183</v>
      </c>
      <c r="N3159" s="15">
        <v>38</v>
      </c>
      <c r="O3159" s="15">
        <v>2003</v>
      </c>
      <c r="P3159" s="15">
        <v>6</v>
      </c>
      <c r="Q3159" s="18" t="s">
        <v>1388</v>
      </c>
      <c r="R3159" s="18" t="s">
        <v>568</v>
      </c>
      <c r="S3159" s="54" t="s">
        <v>5449</v>
      </c>
      <c r="T3159" s="54"/>
      <c r="U3159" s="69"/>
      <c r="V3159" s="45" t="str">
        <f t="shared" si="509"/>
        <v>２画面併用によるデータ入力型作業が視機能に及ぼす影響</v>
      </c>
      <c r="W3159" s="70"/>
      <c r="X3159" s="88">
        <v>3149</v>
      </c>
      <c r="Y3159" s="66"/>
      <c r="Z3159" s="16"/>
    </row>
    <row r="3160" spans="1:26" s="13" customFormat="1" ht="13.5" hidden="1" customHeight="1">
      <c r="A3160" s="18">
        <v>81</v>
      </c>
      <c r="B3160" s="15">
        <v>2005</v>
      </c>
      <c r="C3160" s="15">
        <v>4</v>
      </c>
      <c r="D3160" s="18">
        <v>25</v>
      </c>
      <c r="E3160" s="15"/>
      <c r="F3160" s="19" t="s">
        <v>5472</v>
      </c>
      <c r="G3160" s="16" t="s">
        <v>5473</v>
      </c>
      <c r="H3160" s="17"/>
      <c r="I3160" s="115" t="str">
        <f t="shared" ca="1" si="510"/>
        <v>.</v>
      </c>
      <c r="J3160" s="16" t="s">
        <v>2856</v>
      </c>
      <c r="K3160" s="16" t="s">
        <v>1194</v>
      </c>
      <c r="L3160" s="16" t="s">
        <v>2857</v>
      </c>
      <c r="M3160" s="16" t="s">
        <v>183</v>
      </c>
      <c r="N3160" s="15">
        <v>38</v>
      </c>
      <c r="O3160" s="15">
        <v>2003</v>
      </c>
      <c r="P3160" s="15">
        <v>6</v>
      </c>
      <c r="Q3160" s="18" t="s">
        <v>1388</v>
      </c>
      <c r="R3160" s="18" t="s">
        <v>568</v>
      </c>
      <c r="S3160" s="54" t="s">
        <v>5449</v>
      </c>
      <c r="T3160" s="54"/>
      <c r="U3160" s="69"/>
      <c r="V3160" s="45" t="str">
        <f t="shared" si="509"/>
        <v>弓射動作の筋電図学的研究</v>
      </c>
      <c r="W3160" s="70"/>
      <c r="X3160" s="88">
        <v>3150</v>
      </c>
      <c r="Y3160" s="66"/>
      <c r="Z3160" s="16"/>
    </row>
    <row r="3161" spans="1:26" s="13" customFormat="1" ht="13.5" hidden="1" customHeight="1">
      <c r="A3161" s="18">
        <v>81</v>
      </c>
      <c r="B3161" s="15">
        <v>2005</v>
      </c>
      <c r="C3161" s="15">
        <v>4</v>
      </c>
      <c r="D3161" s="18">
        <v>26</v>
      </c>
      <c r="E3161" s="15"/>
      <c r="F3161" s="19" t="s">
        <v>5474</v>
      </c>
      <c r="G3161" s="16" t="s">
        <v>5475</v>
      </c>
      <c r="H3161" s="17"/>
      <c r="I3161" s="115" t="str">
        <f t="shared" ca="1" si="510"/>
        <v>.</v>
      </c>
      <c r="J3161" s="16" t="s">
        <v>2856</v>
      </c>
      <c r="K3161" s="16" t="s">
        <v>1194</v>
      </c>
      <c r="L3161" s="16" t="s">
        <v>2857</v>
      </c>
      <c r="M3161" s="16" t="s">
        <v>183</v>
      </c>
      <c r="N3161" s="15">
        <v>38</v>
      </c>
      <c r="O3161" s="15">
        <v>2003</v>
      </c>
      <c r="P3161" s="15">
        <v>6</v>
      </c>
      <c r="Q3161" s="18" t="s">
        <v>1388</v>
      </c>
      <c r="R3161" s="18" t="s">
        <v>568</v>
      </c>
      <c r="S3161" s="54" t="s">
        <v>5449</v>
      </c>
      <c r="T3161" s="54"/>
      <c r="U3161" s="69"/>
      <c r="V3161" s="45" t="str">
        <f t="shared" si="509"/>
        <v>荷物を背負った時の立位姿勢動揺－荷重の質量と取り付け位置の影響－</v>
      </c>
      <c r="W3161" s="70"/>
      <c r="X3161" s="88">
        <v>3151</v>
      </c>
      <c r="Y3161" s="66"/>
      <c r="Z3161" s="16"/>
    </row>
    <row r="3162" spans="1:26" s="13" customFormat="1" ht="13.5" hidden="1" customHeight="1">
      <c r="A3162" s="18">
        <v>81</v>
      </c>
      <c r="B3162" s="15">
        <v>2005</v>
      </c>
      <c r="C3162" s="15">
        <v>4</v>
      </c>
      <c r="D3162" s="18">
        <v>26</v>
      </c>
      <c r="E3162" s="15"/>
      <c r="F3162" s="19" t="s">
        <v>5476</v>
      </c>
      <c r="G3162" s="16" t="s">
        <v>5477</v>
      </c>
      <c r="H3162" s="17"/>
      <c r="I3162" s="115" t="str">
        <f t="shared" ca="1" si="510"/>
        <v>.</v>
      </c>
      <c r="J3162" s="16" t="s">
        <v>2856</v>
      </c>
      <c r="K3162" s="16" t="s">
        <v>1194</v>
      </c>
      <c r="L3162" s="16" t="s">
        <v>2857</v>
      </c>
      <c r="M3162" s="16" t="s">
        <v>183</v>
      </c>
      <c r="N3162" s="15">
        <v>38</v>
      </c>
      <c r="O3162" s="15">
        <v>2003</v>
      </c>
      <c r="P3162" s="15">
        <v>6</v>
      </c>
      <c r="Q3162" s="18" t="s">
        <v>1388</v>
      </c>
      <c r="R3162" s="18" t="s">
        <v>568</v>
      </c>
      <c r="S3162" s="54" t="s">
        <v>5449</v>
      </c>
      <c r="T3162" s="54"/>
      <c r="U3162" s="69"/>
      <c r="V3162" s="45" t="str">
        <f t="shared" si="509"/>
        <v>体幹傾斜角から見たホームヘルパーの作業負担の特徴</v>
      </c>
      <c r="W3162" s="70"/>
      <c r="X3162" s="88">
        <v>3152</v>
      </c>
      <c r="Y3162" s="66"/>
      <c r="Z3162" s="16"/>
    </row>
    <row r="3163" spans="1:26" s="13" customFormat="1" ht="13.5" hidden="1" customHeight="1">
      <c r="A3163" s="18">
        <v>81</v>
      </c>
      <c r="B3163" s="15">
        <v>2005</v>
      </c>
      <c r="C3163" s="15">
        <v>4</v>
      </c>
      <c r="D3163" s="18">
        <v>27</v>
      </c>
      <c r="E3163" s="15"/>
      <c r="F3163" s="19" t="s">
        <v>5478</v>
      </c>
      <c r="G3163" s="16" t="s">
        <v>5479</v>
      </c>
      <c r="H3163" s="17"/>
      <c r="I3163" s="115" t="str">
        <f t="shared" ca="1" si="510"/>
        <v>.</v>
      </c>
      <c r="J3163" s="16" t="s">
        <v>2856</v>
      </c>
      <c r="K3163" s="16" t="s">
        <v>1194</v>
      </c>
      <c r="L3163" s="16" t="s">
        <v>2857</v>
      </c>
      <c r="M3163" s="16" t="s">
        <v>183</v>
      </c>
      <c r="N3163" s="15">
        <v>38</v>
      </c>
      <c r="O3163" s="15">
        <v>2003</v>
      </c>
      <c r="P3163" s="15">
        <v>6</v>
      </c>
      <c r="Q3163" s="18" t="s">
        <v>1388</v>
      </c>
      <c r="R3163" s="18" t="s">
        <v>568</v>
      </c>
      <c r="S3163" s="54" t="s">
        <v>5449</v>
      </c>
      <c r="T3163" s="54"/>
      <c r="U3163" s="69"/>
      <c r="V3163" s="45" t="str">
        <f t="shared" si="509"/>
        <v>中小製造業における作業環境と労働負担に関する調査研究－鋳造業を例にして－</v>
      </c>
      <c r="W3163" s="70"/>
      <c r="X3163" s="88">
        <v>3153</v>
      </c>
      <c r="Y3163" s="66"/>
      <c r="Z3163" s="16"/>
    </row>
    <row r="3164" spans="1:26" s="13" customFormat="1" ht="13.5" hidden="1" customHeight="1">
      <c r="A3164" s="18">
        <v>81</v>
      </c>
      <c r="B3164" s="15">
        <v>2005</v>
      </c>
      <c r="C3164" s="15">
        <v>4</v>
      </c>
      <c r="D3164" s="18">
        <v>28</v>
      </c>
      <c r="E3164" s="15"/>
      <c r="F3164" s="19" t="s">
        <v>5480</v>
      </c>
      <c r="G3164" s="16" t="s">
        <v>5481</v>
      </c>
      <c r="H3164" s="17"/>
      <c r="I3164" s="115" t="str">
        <f t="shared" ca="1" si="510"/>
        <v>.</v>
      </c>
      <c r="J3164" s="16" t="s">
        <v>2856</v>
      </c>
      <c r="K3164" s="16" t="s">
        <v>1194</v>
      </c>
      <c r="L3164" s="16" t="s">
        <v>2857</v>
      </c>
      <c r="M3164" s="16" t="s">
        <v>183</v>
      </c>
      <c r="N3164" s="15">
        <v>38</v>
      </c>
      <c r="O3164" s="15">
        <v>2003</v>
      </c>
      <c r="P3164" s="15">
        <v>6</v>
      </c>
      <c r="Q3164" s="18" t="s">
        <v>1388</v>
      </c>
      <c r="R3164" s="18" t="s">
        <v>568</v>
      </c>
      <c r="S3164" s="54" t="s">
        <v>5449</v>
      </c>
      <c r="T3164" s="54"/>
      <c r="U3164" s="69"/>
      <c r="V3164" s="45" t="str">
        <f t="shared" si="509"/>
        <v>ホームヘルプサービスにおけるヒヤリハットの特徴</v>
      </c>
      <c r="W3164" s="70"/>
      <c r="X3164" s="88">
        <v>3154</v>
      </c>
      <c r="Y3164" s="66"/>
      <c r="Z3164" s="16"/>
    </row>
    <row r="3165" spans="1:26" s="13" customFormat="1" ht="13.5" hidden="1" customHeight="1">
      <c r="A3165" s="18">
        <v>81</v>
      </c>
      <c r="B3165" s="15">
        <v>2005</v>
      </c>
      <c r="C3165" s="15">
        <v>4</v>
      </c>
      <c r="D3165" s="18">
        <v>28</v>
      </c>
      <c r="E3165" s="15"/>
      <c r="F3165" s="19" t="s">
        <v>5482</v>
      </c>
      <c r="G3165" s="16" t="s">
        <v>5483</v>
      </c>
      <c r="H3165" s="17"/>
      <c r="I3165" s="115" t="str">
        <f t="shared" ca="1" si="510"/>
        <v>.</v>
      </c>
      <c r="J3165" s="16" t="s">
        <v>2856</v>
      </c>
      <c r="K3165" s="16" t="s">
        <v>1194</v>
      </c>
      <c r="L3165" s="16" t="s">
        <v>2857</v>
      </c>
      <c r="M3165" s="16" t="s">
        <v>183</v>
      </c>
      <c r="N3165" s="15">
        <v>38</v>
      </c>
      <c r="O3165" s="15">
        <v>2003</v>
      </c>
      <c r="P3165" s="15">
        <v>6</v>
      </c>
      <c r="Q3165" s="18" t="s">
        <v>1388</v>
      </c>
      <c r="R3165" s="18" t="s">
        <v>568</v>
      </c>
      <c r="S3165" s="54" t="s">
        <v>5449</v>
      </c>
      <c r="T3165" s="54"/>
      <c r="U3165" s="69"/>
      <c r="V3165" s="45" t="str">
        <f t="shared" si="509"/>
        <v>人車行動観察から見た一灯式交差点の”危険”と”安全”</v>
      </c>
      <c r="W3165" s="70"/>
      <c r="X3165" s="88">
        <v>3155</v>
      </c>
      <c r="Y3165" s="66"/>
      <c r="Z3165" s="16"/>
    </row>
    <row r="3166" spans="1:26" s="13" customFormat="1" ht="13.5" hidden="1" customHeight="1">
      <c r="A3166" s="18">
        <v>81</v>
      </c>
      <c r="B3166" s="15">
        <v>2005</v>
      </c>
      <c r="C3166" s="15">
        <v>4</v>
      </c>
      <c r="D3166" s="18">
        <v>29</v>
      </c>
      <c r="E3166" s="15"/>
      <c r="F3166" s="19" t="s">
        <v>5484</v>
      </c>
      <c r="G3166" s="16" t="s">
        <v>5485</v>
      </c>
      <c r="H3166" s="17"/>
      <c r="I3166" s="115" t="str">
        <f t="shared" ca="1" si="510"/>
        <v>.</v>
      </c>
      <c r="J3166" s="16" t="s">
        <v>2856</v>
      </c>
      <c r="K3166" s="16" t="s">
        <v>1194</v>
      </c>
      <c r="L3166" s="16" t="s">
        <v>2857</v>
      </c>
      <c r="M3166" s="16" t="s">
        <v>183</v>
      </c>
      <c r="N3166" s="15">
        <v>38</v>
      </c>
      <c r="O3166" s="15">
        <v>2003</v>
      </c>
      <c r="P3166" s="15">
        <v>6</v>
      </c>
      <c r="Q3166" s="18" t="s">
        <v>1388</v>
      </c>
      <c r="R3166" s="18" t="s">
        <v>568</v>
      </c>
      <c r="S3166" s="54" t="s">
        <v>5449</v>
      </c>
      <c r="T3166" s="54"/>
      <c r="U3166" s="69"/>
      <c r="V3166" s="45" t="str">
        <f t="shared" si="509"/>
        <v>農業労働の適正化から自立的農業経営の時代へ</v>
      </c>
      <c r="W3166" s="70"/>
      <c r="X3166" s="88">
        <v>3156</v>
      </c>
      <c r="Y3166" s="66"/>
      <c r="Z3166" s="16"/>
    </row>
    <row r="3167" spans="1:26" s="13" customFormat="1" ht="13.5" hidden="1" customHeight="1">
      <c r="A3167" s="18">
        <v>81</v>
      </c>
      <c r="B3167" s="15">
        <v>2005</v>
      </c>
      <c r="C3167" s="15">
        <v>4</v>
      </c>
      <c r="D3167" s="18">
        <v>30</v>
      </c>
      <c r="E3167" s="15"/>
      <c r="F3167" s="19" t="s">
        <v>5486</v>
      </c>
      <c r="G3167" s="16" t="s">
        <v>5487</v>
      </c>
      <c r="H3167" s="17" t="s">
        <v>7083</v>
      </c>
      <c r="I3167" s="115" t="str">
        <f t="shared" ca="1" si="510"/>
        <v>.</v>
      </c>
      <c r="J3167" s="16" t="s">
        <v>1487</v>
      </c>
      <c r="K3167" s="16" t="s">
        <v>1194</v>
      </c>
      <c r="L3167" s="16" t="s">
        <v>7079</v>
      </c>
      <c r="M3167" s="16" t="s">
        <v>1302</v>
      </c>
      <c r="N3167" s="15">
        <v>38</v>
      </c>
      <c r="O3167" s="15">
        <v>2003</v>
      </c>
      <c r="P3167" s="15">
        <v>6</v>
      </c>
      <c r="Q3167" s="18" t="s">
        <v>1388</v>
      </c>
      <c r="R3167" s="18" t="s">
        <v>568</v>
      </c>
      <c r="S3167" s="54" t="s">
        <v>5449</v>
      </c>
      <c r="T3167" s="54"/>
      <c r="U3167" s="69"/>
      <c r="V3167" s="45" t="str">
        <f t="shared" si="509"/>
        <v>特別講演筑豊近代化大年表作成秘話</v>
      </c>
      <c r="W3167" s="70"/>
      <c r="X3167" s="88">
        <v>3157</v>
      </c>
      <c r="Y3167" s="66"/>
      <c r="Z3167" s="16"/>
    </row>
    <row r="3168" spans="1:26" s="12" customFormat="1" ht="13.5" hidden="1" customHeight="1">
      <c r="A3168" s="18">
        <v>81</v>
      </c>
      <c r="B3168" s="15">
        <v>2005</v>
      </c>
      <c r="C3168" s="15">
        <v>4</v>
      </c>
      <c r="D3168" s="18">
        <v>30</v>
      </c>
      <c r="E3168" s="15"/>
      <c r="F3168" s="16" t="s">
        <v>5488</v>
      </c>
      <c r="G3168" s="16" t="s">
        <v>6990</v>
      </c>
      <c r="H3168" s="17"/>
      <c r="I3168" s="115" t="str">
        <f t="shared" ca="1" si="510"/>
        <v>.</v>
      </c>
      <c r="J3168" s="21" t="s">
        <v>1287</v>
      </c>
      <c r="K3168" s="16" t="s">
        <v>1194</v>
      </c>
      <c r="L3168" s="16" t="s">
        <v>7004</v>
      </c>
      <c r="M3168" s="16" t="s">
        <v>1302</v>
      </c>
      <c r="N3168" s="15">
        <v>38</v>
      </c>
      <c r="O3168" s="15">
        <v>2003</v>
      </c>
      <c r="P3168" s="15">
        <v>6</v>
      </c>
      <c r="Q3168" s="18" t="s">
        <v>1388</v>
      </c>
      <c r="R3168" s="18" t="s">
        <v>568</v>
      </c>
      <c r="S3168" s="54" t="s">
        <v>5449</v>
      </c>
      <c r="T3168" s="54"/>
      <c r="U3168" s="69"/>
      <c r="V3168" s="45" t="str">
        <f t="shared" si="509"/>
        <v>高齢化と介護</v>
      </c>
      <c r="W3168" s="70"/>
      <c r="X3168" s="88">
        <v>3158</v>
      </c>
      <c r="Y3168" s="66"/>
      <c r="Z3168" s="16"/>
    </row>
    <row r="3169" spans="1:26" s="12" customFormat="1" ht="13.5" hidden="1" customHeight="1">
      <c r="A3169" s="18">
        <v>81</v>
      </c>
      <c r="B3169" s="15">
        <v>2005</v>
      </c>
      <c r="C3169" s="15">
        <v>4</v>
      </c>
      <c r="D3169" s="18">
        <v>30</v>
      </c>
      <c r="E3169" s="15"/>
      <c r="F3169" s="19" t="s">
        <v>5490</v>
      </c>
      <c r="G3169" s="16" t="s">
        <v>5491</v>
      </c>
      <c r="H3169" s="17" t="s">
        <v>5488</v>
      </c>
      <c r="I3169" s="115" t="str">
        <f t="shared" ca="1" si="510"/>
        <v>.</v>
      </c>
      <c r="J3169" s="21" t="s">
        <v>1287</v>
      </c>
      <c r="K3169" s="16" t="s">
        <v>1194</v>
      </c>
      <c r="L3169" s="16" t="s">
        <v>2918</v>
      </c>
      <c r="M3169" s="16" t="s">
        <v>1302</v>
      </c>
      <c r="N3169" s="15">
        <v>38</v>
      </c>
      <c r="O3169" s="15">
        <v>2003</v>
      </c>
      <c r="P3169" s="15">
        <v>6</v>
      </c>
      <c r="Q3169" s="18" t="s">
        <v>1388</v>
      </c>
      <c r="R3169" s="18" t="s">
        <v>568</v>
      </c>
      <c r="S3169" s="54" t="s">
        <v>5449</v>
      </c>
      <c r="T3169" s="54"/>
      <c r="U3169" s="69"/>
      <c r="V3169" s="45" t="str">
        <f t="shared" si="509"/>
        <v>高齢化と介護介護からみる生活の質</v>
      </c>
      <c r="W3169" s="70"/>
      <c r="X3169" s="88">
        <v>3159</v>
      </c>
      <c r="Y3169" s="66"/>
      <c r="Z3169" s="16"/>
    </row>
    <row r="3170" spans="1:26" s="12" customFormat="1" ht="13.5" hidden="1" customHeight="1">
      <c r="A3170" s="18">
        <v>81</v>
      </c>
      <c r="B3170" s="15">
        <v>2005</v>
      </c>
      <c r="C3170" s="15">
        <v>4</v>
      </c>
      <c r="D3170" s="18">
        <v>30</v>
      </c>
      <c r="E3170" s="15"/>
      <c r="F3170" s="19" t="s">
        <v>5492</v>
      </c>
      <c r="G3170" s="16" t="s">
        <v>5493</v>
      </c>
      <c r="H3170" s="17" t="s">
        <v>5488</v>
      </c>
      <c r="I3170" s="115" t="str">
        <f t="shared" ca="1" si="510"/>
        <v>.</v>
      </c>
      <c r="J3170" s="21" t="s">
        <v>1287</v>
      </c>
      <c r="K3170" s="16" t="s">
        <v>1194</v>
      </c>
      <c r="L3170" s="16" t="s">
        <v>2918</v>
      </c>
      <c r="M3170" s="16" t="s">
        <v>1302</v>
      </c>
      <c r="N3170" s="15">
        <v>38</v>
      </c>
      <c r="O3170" s="15">
        <v>2003</v>
      </c>
      <c r="P3170" s="15">
        <v>6</v>
      </c>
      <c r="Q3170" s="18" t="s">
        <v>1388</v>
      </c>
      <c r="R3170" s="18" t="s">
        <v>568</v>
      </c>
      <c r="S3170" s="54" t="s">
        <v>5449</v>
      </c>
      <c r="T3170" s="54"/>
      <c r="U3170" s="69"/>
      <c r="V3170" s="45" t="str">
        <f t="shared" si="509"/>
        <v>高齢化と介護福祉行政からみた介護問題</v>
      </c>
      <c r="W3170" s="70"/>
      <c r="X3170" s="88">
        <v>3160</v>
      </c>
      <c r="Y3170" s="66"/>
      <c r="Z3170" s="16"/>
    </row>
    <row r="3171" spans="1:26" s="12" customFormat="1" ht="13.5" hidden="1" customHeight="1">
      <c r="A3171" s="18">
        <v>81</v>
      </c>
      <c r="B3171" s="15">
        <v>2005</v>
      </c>
      <c r="C3171" s="15">
        <v>4</v>
      </c>
      <c r="D3171" s="18">
        <v>30</v>
      </c>
      <c r="E3171" s="15"/>
      <c r="F3171" s="19" t="s">
        <v>5494</v>
      </c>
      <c r="G3171" s="16" t="s">
        <v>5495</v>
      </c>
      <c r="H3171" s="17" t="s">
        <v>5488</v>
      </c>
      <c r="I3171" s="115" t="str">
        <f t="shared" ca="1" si="510"/>
        <v>.</v>
      </c>
      <c r="J3171" s="21" t="s">
        <v>1287</v>
      </c>
      <c r="K3171" s="16" t="s">
        <v>1194</v>
      </c>
      <c r="L3171" s="16" t="s">
        <v>2918</v>
      </c>
      <c r="M3171" s="16" t="s">
        <v>1302</v>
      </c>
      <c r="N3171" s="15">
        <v>38</v>
      </c>
      <c r="O3171" s="15">
        <v>2003</v>
      </c>
      <c r="P3171" s="15">
        <v>6</v>
      </c>
      <c r="Q3171" s="18" t="s">
        <v>1388</v>
      </c>
      <c r="R3171" s="18" t="s">
        <v>568</v>
      </c>
      <c r="S3171" s="54" t="s">
        <v>5449</v>
      </c>
      <c r="T3171" s="54"/>
      <c r="U3171" s="69"/>
      <c r="V3171" s="45" t="str">
        <f t="shared" si="509"/>
        <v>高齢化と介護作業現場からみた介護問題</v>
      </c>
      <c r="W3171" s="70"/>
      <c r="X3171" s="88">
        <v>3161</v>
      </c>
      <c r="Y3171" s="66"/>
      <c r="Z3171" s="16"/>
    </row>
    <row r="3172" spans="1:26" s="12" customFormat="1" ht="13.5" hidden="1" customHeight="1">
      <c r="A3172" s="18">
        <v>81</v>
      </c>
      <c r="B3172" s="15">
        <v>2005</v>
      </c>
      <c r="C3172" s="15">
        <v>4</v>
      </c>
      <c r="D3172" s="18">
        <v>30</v>
      </c>
      <c r="E3172" s="15"/>
      <c r="F3172" s="19" t="s">
        <v>5496</v>
      </c>
      <c r="G3172" s="16" t="s">
        <v>5497</v>
      </c>
      <c r="H3172" s="17" t="s">
        <v>5488</v>
      </c>
      <c r="I3172" s="115" t="str">
        <f t="shared" ca="1" si="510"/>
        <v>.</v>
      </c>
      <c r="J3172" s="21" t="s">
        <v>1287</v>
      </c>
      <c r="K3172" s="16" t="s">
        <v>1194</v>
      </c>
      <c r="L3172" s="16" t="s">
        <v>2918</v>
      </c>
      <c r="M3172" s="16" t="s">
        <v>1302</v>
      </c>
      <c r="N3172" s="15">
        <v>38</v>
      </c>
      <c r="O3172" s="15">
        <v>2003</v>
      </c>
      <c r="P3172" s="15">
        <v>6</v>
      </c>
      <c r="Q3172" s="18" t="s">
        <v>1388</v>
      </c>
      <c r="R3172" s="18" t="s">
        <v>568</v>
      </c>
      <c r="S3172" s="54" t="s">
        <v>5449</v>
      </c>
      <c r="T3172" s="54"/>
      <c r="U3172" s="69"/>
      <c r="V3172" s="45" t="str">
        <f t="shared" si="509"/>
        <v>高齢化と介護介護予防は自己管理で可能か？‐与論島の事例を通して考える視点‐</v>
      </c>
      <c r="W3172" s="70"/>
      <c r="X3172" s="88">
        <v>3162</v>
      </c>
      <c r="Y3172" s="66"/>
      <c r="Z3172" s="16"/>
    </row>
    <row r="3173" spans="1:26" ht="13.5" hidden="1" customHeight="1">
      <c r="A3173" s="29">
        <f ca="1">IF(LEN($J3173)&gt;0,IF($J3173="●",K3173,OFFSET(A3173,IF(LEN(OFFSET(A3173,-1,0))&gt;=1,-1,-2),0)),"")</f>
        <v>81</v>
      </c>
      <c r="B3173" s="32">
        <f ca="1">IF(LEN($J3173)&gt;0,IF($J3173="●",N3173,OFFSET(B3173,IF(LEN(OFFSET(B3173,-1,0))&gt;=1,-1,-2),0)),"")</f>
        <v>2005</v>
      </c>
      <c r="C3173" s="32">
        <f ca="1">IF(LEN($J3173)&gt;0,IF($J3173="●",O3173,OFFSET(C3173,IF(LEN(OFFSET(C3173,-1,0))&gt;=1,-1,-2),0)),"")</f>
        <v>4</v>
      </c>
      <c r="D3173" s="28">
        <v>30</v>
      </c>
      <c r="E3173" s="32"/>
      <c r="F3173" s="28" t="str">
        <f>IF(RIGHT(L3173,1)=$W$24,"",M3173&amp;$W$25)&amp;J3173&amp;$W$22&amp;K3173&amp;IF(AND(LEN(N3173)&gt;0,LEN(N3173)&lt;4)," 第"&amp;N3173&amp;$W$21,N3173)&amp;$W$23&amp;O3173&amp;"/"&amp;P3173&amp;IF(RIGHT(L3173,1)=$W$24,"/"&amp;Q3173,"")&amp;"、"&amp;S3173&amp;"、"&amp;R3173&amp;IF(LEN(H3173)&gt;0,$W$27&amp;H3173,"")&amp;IF(RIGHT(L3173,1)=$W$24,"",$W$26)</f>
        <v>大会．東 第30回　2001/12/8、千葉工大、</v>
      </c>
      <c r="G3173" s="40" t="s">
        <v>1488</v>
      </c>
      <c r="H3173" s="41" t="s">
        <v>2820</v>
      </c>
      <c r="I3173" s="115" t="str">
        <f t="shared" ca="1" si="510"/>
        <v>.</v>
      </c>
      <c r="J3173" s="40" t="s">
        <v>1487</v>
      </c>
      <c r="K3173" s="40" t="s">
        <v>1491</v>
      </c>
      <c r="L3173" s="40" t="s">
        <v>6942</v>
      </c>
      <c r="M3173" s="40" t="s">
        <v>2742</v>
      </c>
      <c r="N3173" s="47">
        <v>30</v>
      </c>
      <c r="O3173" s="47">
        <v>2001</v>
      </c>
      <c r="P3173" s="47">
        <v>12</v>
      </c>
      <c r="Q3173" s="40" t="s">
        <v>1481</v>
      </c>
      <c r="R3173" s="40"/>
      <c r="S3173" s="48" t="s">
        <v>2101</v>
      </c>
      <c r="T3173" s="48"/>
      <c r="U3173" s="31"/>
      <c r="V3173" s="45" t="str">
        <f t="shared" si="509"/>
        <v>大会．東 第30回　2001/12/8、千葉工大、</v>
      </c>
      <c r="W3173" s="51"/>
      <c r="X3173" s="88">
        <v>3163</v>
      </c>
      <c r="Y3173" s="65"/>
      <c r="Z3173" s="46"/>
    </row>
    <row r="3174" spans="1:26" ht="13.5" hidden="1" customHeight="1">
      <c r="A3174" s="29">
        <f ca="1">IF(LEN($J3174)&gt;0,IF($J3174="●",K3174,OFFSET(A3174,IF(LEN(OFFSET(A3174,-1,0))&gt;=1,-1,-2),0)),"")</f>
        <v>81</v>
      </c>
      <c r="B3174" s="32">
        <f ca="1">IF(LEN($J3174)&gt;0,IF($J3174="●",N3174,OFFSET(B3174,IF(LEN(OFFSET(B3174,-1,0))&gt;=1,-1,-2),0)),"")</f>
        <v>2005</v>
      </c>
      <c r="C3174" s="32">
        <f ca="1">IF(LEN($J3174)&gt;0,IF($J3174="●",O3174,OFFSET(C3174,IF(LEN(OFFSET(C3174,-1,0))&gt;=1,-1,-2),0)),"")</f>
        <v>4</v>
      </c>
      <c r="D3174" s="28">
        <v>30</v>
      </c>
      <c r="E3174" s="32"/>
      <c r="F3174" s="28" t="str">
        <f>M3174&amp;"（"&amp;J3174&amp;$W$19&amp;K3174&amp;IF(LEN(N3174)&gt;0," 第"&amp;N3174&amp;$W$21,"")&amp;" "&amp;O3174&amp;"/"&amp;P3174&amp;$W$20&amp;S3174&amp;IF(LEN(H3174)&gt;0,$W$19&amp;H3174,"")&amp;"）"</f>
        <v>抄録（大会/東 第30回 2001/12、千葉工大）</v>
      </c>
      <c r="G3174" s="40"/>
      <c r="H3174" s="43"/>
      <c r="I3174" s="115" t="str">
        <f t="shared" ca="1" si="510"/>
        <v>.</v>
      </c>
      <c r="J3174" s="40" t="s">
        <v>1487</v>
      </c>
      <c r="K3174" s="40" t="s">
        <v>1491</v>
      </c>
      <c r="L3174" s="40" t="s">
        <v>6939</v>
      </c>
      <c r="M3174" s="40" t="s">
        <v>1486</v>
      </c>
      <c r="N3174" s="47">
        <v>30</v>
      </c>
      <c r="O3174" s="47">
        <v>2001</v>
      </c>
      <c r="P3174" s="47">
        <v>12</v>
      </c>
      <c r="Q3174" s="40" t="s">
        <v>1481</v>
      </c>
      <c r="R3174" s="40"/>
      <c r="S3174" s="48" t="s">
        <v>2101</v>
      </c>
      <c r="T3174" s="48"/>
      <c r="U3174" s="31"/>
      <c r="V3174" s="45" t="str">
        <f t="shared" si="509"/>
        <v>抄録（大会/東 第30回 2001/12、千葉工大）</v>
      </c>
      <c r="W3174" s="51"/>
      <c r="X3174" s="88">
        <v>3164</v>
      </c>
      <c r="Y3174" s="65"/>
      <c r="Z3174" s="46"/>
    </row>
    <row r="3175" spans="1:26" s="13" customFormat="1" ht="13.5" hidden="1" customHeight="1">
      <c r="A3175" s="18">
        <v>81</v>
      </c>
      <c r="B3175" s="15">
        <v>2005</v>
      </c>
      <c r="C3175" s="15">
        <v>4</v>
      </c>
      <c r="D3175" s="18">
        <v>30</v>
      </c>
      <c r="E3175" s="15"/>
      <c r="F3175" s="19" t="s">
        <v>5499</v>
      </c>
      <c r="G3175" s="16" t="s">
        <v>5500</v>
      </c>
      <c r="H3175" s="17"/>
      <c r="I3175" s="115" t="str">
        <f t="shared" ca="1" si="510"/>
        <v>.</v>
      </c>
      <c r="J3175" s="16" t="s">
        <v>2856</v>
      </c>
      <c r="K3175" s="16" t="s">
        <v>1185</v>
      </c>
      <c r="L3175" s="16" t="s">
        <v>2857</v>
      </c>
      <c r="M3175" s="16" t="s">
        <v>183</v>
      </c>
      <c r="N3175" s="15">
        <v>30</v>
      </c>
      <c r="O3175" s="15">
        <v>2001</v>
      </c>
      <c r="P3175" s="15">
        <v>12</v>
      </c>
      <c r="Q3175" s="18">
        <v>8</v>
      </c>
      <c r="R3175" s="18"/>
      <c r="S3175" s="54" t="s">
        <v>5498</v>
      </c>
      <c r="T3175" s="54"/>
      <c r="U3175" s="69"/>
      <c r="V3175" s="45" t="str">
        <f t="shared" si="509"/>
        <v>成人男女の体毛の特性について</v>
      </c>
      <c r="W3175" s="70"/>
      <c r="X3175" s="88">
        <v>3165</v>
      </c>
      <c r="Y3175" s="66"/>
      <c r="Z3175" s="16"/>
    </row>
    <row r="3176" spans="1:26" s="13" customFormat="1" ht="13.5" hidden="1" customHeight="1">
      <c r="A3176" s="18">
        <v>81</v>
      </c>
      <c r="B3176" s="15">
        <v>2005</v>
      </c>
      <c r="C3176" s="15">
        <v>4</v>
      </c>
      <c r="D3176" s="18">
        <v>31</v>
      </c>
      <c r="E3176" s="15"/>
      <c r="F3176" s="19" t="s">
        <v>5501</v>
      </c>
      <c r="G3176" s="16" t="s">
        <v>5502</v>
      </c>
      <c r="H3176" s="17"/>
      <c r="I3176" s="115" t="str">
        <f t="shared" ca="1" si="510"/>
        <v>.</v>
      </c>
      <c r="J3176" s="16" t="s">
        <v>2856</v>
      </c>
      <c r="K3176" s="16" t="s">
        <v>1185</v>
      </c>
      <c r="L3176" s="16" t="s">
        <v>2857</v>
      </c>
      <c r="M3176" s="16" t="s">
        <v>183</v>
      </c>
      <c r="N3176" s="15">
        <v>30</v>
      </c>
      <c r="O3176" s="15">
        <v>2001</v>
      </c>
      <c r="P3176" s="15">
        <v>12</v>
      </c>
      <c r="Q3176" s="18">
        <v>8</v>
      </c>
      <c r="R3176" s="18"/>
      <c r="S3176" s="54" t="s">
        <v>5498</v>
      </c>
      <c r="T3176" s="54"/>
      <c r="U3176" s="69"/>
      <c r="V3176" s="45" t="str">
        <f t="shared" si="509"/>
        <v>超音波が人に与える影響</v>
      </c>
      <c r="W3176" s="70"/>
      <c r="X3176" s="88">
        <v>3166</v>
      </c>
      <c r="Y3176" s="66"/>
      <c r="Z3176" s="16"/>
    </row>
    <row r="3177" spans="1:26" s="13" customFormat="1" ht="13.5" hidden="1" customHeight="1">
      <c r="A3177" s="18">
        <v>81</v>
      </c>
      <c r="B3177" s="15">
        <v>2005</v>
      </c>
      <c r="C3177" s="15">
        <v>4</v>
      </c>
      <c r="D3177" s="18">
        <v>31</v>
      </c>
      <c r="E3177" s="15"/>
      <c r="F3177" s="19" t="s">
        <v>5503</v>
      </c>
      <c r="G3177" s="16" t="s">
        <v>5504</v>
      </c>
      <c r="H3177" s="17"/>
      <c r="I3177" s="115" t="str">
        <f t="shared" ca="1" si="510"/>
        <v>.</v>
      </c>
      <c r="J3177" s="16" t="s">
        <v>2856</v>
      </c>
      <c r="K3177" s="16" t="s">
        <v>1185</v>
      </c>
      <c r="L3177" s="16" t="s">
        <v>2857</v>
      </c>
      <c r="M3177" s="16" t="s">
        <v>183</v>
      </c>
      <c r="N3177" s="15">
        <v>30</v>
      </c>
      <c r="O3177" s="15">
        <v>2001</v>
      </c>
      <c r="P3177" s="15">
        <v>12</v>
      </c>
      <c r="Q3177" s="18">
        <v>8</v>
      </c>
      <c r="R3177" s="18"/>
      <c r="S3177" s="54" t="s">
        <v>5498</v>
      </c>
      <c r="T3177" s="54"/>
      <c r="U3177" s="69"/>
      <c r="V3177" s="45" t="str">
        <f t="shared" si="509"/>
        <v>歌唱時におけるストレスの評価</v>
      </c>
      <c r="W3177" s="70"/>
      <c r="X3177" s="88">
        <v>3167</v>
      </c>
      <c r="Y3177" s="66"/>
      <c r="Z3177" s="16"/>
    </row>
    <row r="3178" spans="1:26" s="13" customFormat="1" ht="13.5" hidden="1" customHeight="1">
      <c r="A3178" s="18">
        <v>81</v>
      </c>
      <c r="B3178" s="15">
        <v>2005</v>
      </c>
      <c r="C3178" s="15">
        <v>4</v>
      </c>
      <c r="D3178" s="18">
        <v>31</v>
      </c>
      <c r="E3178" s="15"/>
      <c r="F3178" s="19" t="s">
        <v>5505</v>
      </c>
      <c r="G3178" s="16" t="s">
        <v>5506</v>
      </c>
      <c r="H3178" s="17"/>
      <c r="I3178" s="115" t="str">
        <f t="shared" ca="1" si="510"/>
        <v>.</v>
      </c>
      <c r="J3178" s="16" t="s">
        <v>2856</v>
      </c>
      <c r="K3178" s="16" t="s">
        <v>1185</v>
      </c>
      <c r="L3178" s="16" t="s">
        <v>2857</v>
      </c>
      <c r="M3178" s="16" t="s">
        <v>183</v>
      </c>
      <c r="N3178" s="15">
        <v>30</v>
      </c>
      <c r="O3178" s="15">
        <v>2001</v>
      </c>
      <c r="P3178" s="15">
        <v>12</v>
      </c>
      <c r="Q3178" s="18">
        <v>8</v>
      </c>
      <c r="R3178" s="18"/>
      <c r="S3178" s="54" t="s">
        <v>5498</v>
      </c>
      <c r="T3178" s="54"/>
      <c r="U3178" s="69"/>
      <c r="V3178" s="45" t="str">
        <f t="shared" si="509"/>
        <v>コントロール装置の操作イメージに関する研究</v>
      </c>
      <c r="W3178" s="70"/>
      <c r="X3178" s="88">
        <v>3168</v>
      </c>
      <c r="Y3178" s="66"/>
      <c r="Z3178" s="16"/>
    </row>
    <row r="3179" spans="1:26" s="13" customFormat="1" ht="13.5" hidden="1" customHeight="1">
      <c r="A3179" s="18">
        <v>81</v>
      </c>
      <c r="B3179" s="15">
        <v>2005</v>
      </c>
      <c r="C3179" s="15">
        <v>4</v>
      </c>
      <c r="D3179" s="18">
        <v>32</v>
      </c>
      <c r="E3179" s="15"/>
      <c r="F3179" s="19" t="s">
        <v>5507</v>
      </c>
      <c r="G3179" s="16" t="s">
        <v>5508</v>
      </c>
      <c r="H3179" s="17"/>
      <c r="I3179" s="115" t="str">
        <f t="shared" ca="1" si="510"/>
        <v>.</v>
      </c>
      <c r="J3179" s="16" t="s">
        <v>2856</v>
      </c>
      <c r="K3179" s="16" t="s">
        <v>1185</v>
      </c>
      <c r="L3179" s="16" t="s">
        <v>2857</v>
      </c>
      <c r="M3179" s="16" t="s">
        <v>183</v>
      </c>
      <c r="N3179" s="15">
        <v>30</v>
      </c>
      <c r="O3179" s="15">
        <v>2001</v>
      </c>
      <c r="P3179" s="15">
        <v>12</v>
      </c>
      <c r="Q3179" s="18">
        <v>8</v>
      </c>
      <c r="R3179" s="18"/>
      <c r="S3179" s="54" t="s">
        <v>5498</v>
      </c>
      <c r="T3179" s="54"/>
      <c r="U3179" s="69"/>
      <c r="V3179" s="45" t="str">
        <f t="shared" si="509"/>
        <v>画像と文章の提示位置及び提示時間差が情報の認識に与える影響</v>
      </c>
      <c r="W3179" s="70"/>
      <c r="X3179" s="88">
        <v>3169</v>
      </c>
      <c r="Y3179" s="66"/>
      <c r="Z3179" s="16"/>
    </row>
    <row r="3180" spans="1:26" s="13" customFormat="1" ht="13.5" hidden="1" customHeight="1">
      <c r="A3180" s="18">
        <v>81</v>
      </c>
      <c r="B3180" s="15">
        <v>2005</v>
      </c>
      <c r="C3180" s="15">
        <v>4</v>
      </c>
      <c r="D3180" s="18">
        <v>32</v>
      </c>
      <c r="E3180" s="15"/>
      <c r="F3180" s="19" t="s">
        <v>5509</v>
      </c>
      <c r="G3180" s="16" t="s">
        <v>5510</v>
      </c>
      <c r="H3180" s="17"/>
      <c r="I3180" s="115" t="str">
        <f t="shared" ca="1" si="510"/>
        <v>.</v>
      </c>
      <c r="J3180" s="16" t="s">
        <v>2856</v>
      </c>
      <c r="K3180" s="16" t="s">
        <v>1185</v>
      </c>
      <c r="L3180" s="16" t="s">
        <v>2857</v>
      </c>
      <c r="M3180" s="16" t="s">
        <v>183</v>
      </c>
      <c r="N3180" s="15">
        <v>30</v>
      </c>
      <c r="O3180" s="15">
        <v>2001</v>
      </c>
      <c r="P3180" s="15">
        <v>12</v>
      </c>
      <c r="Q3180" s="18">
        <v>8</v>
      </c>
      <c r="R3180" s="18"/>
      <c r="S3180" s="54" t="s">
        <v>5498</v>
      </c>
      <c r="T3180" s="54"/>
      <c r="U3180" s="69"/>
      <c r="V3180" s="45" t="str">
        <f t="shared" si="509"/>
        <v>階段昇降時における生体負担から見た昇段と降段の比較</v>
      </c>
      <c r="W3180" s="70"/>
      <c r="X3180" s="88">
        <v>3170</v>
      </c>
      <c r="Y3180" s="66"/>
      <c r="Z3180" s="16"/>
    </row>
    <row r="3181" spans="1:26" s="13" customFormat="1" ht="13.5" hidden="1" customHeight="1">
      <c r="A3181" s="18">
        <v>81</v>
      </c>
      <c r="B3181" s="15">
        <v>2005</v>
      </c>
      <c r="C3181" s="15">
        <v>4</v>
      </c>
      <c r="D3181" s="18">
        <v>32</v>
      </c>
      <c r="E3181" s="15"/>
      <c r="F3181" s="19" t="s">
        <v>5511</v>
      </c>
      <c r="G3181" s="16" t="s">
        <v>5512</v>
      </c>
      <c r="H3181" s="17"/>
      <c r="I3181" s="115" t="str">
        <f t="shared" ca="1" si="510"/>
        <v>.</v>
      </c>
      <c r="J3181" s="16" t="s">
        <v>2856</v>
      </c>
      <c r="K3181" s="16" t="s">
        <v>1185</v>
      </c>
      <c r="L3181" s="16" t="s">
        <v>2857</v>
      </c>
      <c r="M3181" s="16" t="s">
        <v>183</v>
      </c>
      <c r="N3181" s="15">
        <v>30</v>
      </c>
      <c r="O3181" s="15">
        <v>2001</v>
      </c>
      <c r="P3181" s="15">
        <v>12</v>
      </c>
      <c r="Q3181" s="18">
        <v>8</v>
      </c>
      <c r="R3181" s="18"/>
      <c r="S3181" s="54" t="s">
        <v>5498</v>
      </c>
      <c r="T3181" s="54"/>
      <c r="U3181" s="69"/>
      <c r="V3181" s="45" t="str">
        <f t="shared" si="509"/>
        <v>視覚障害者の生活行動調査</v>
      </c>
      <c r="W3181" s="70"/>
      <c r="X3181" s="88">
        <v>3171</v>
      </c>
      <c r="Y3181" s="66"/>
      <c r="Z3181" s="16"/>
    </row>
    <row r="3182" spans="1:26" s="13" customFormat="1" ht="13.5" hidden="1" customHeight="1">
      <c r="A3182" s="18">
        <v>81</v>
      </c>
      <c r="B3182" s="15">
        <v>2005</v>
      </c>
      <c r="C3182" s="15">
        <v>4</v>
      </c>
      <c r="D3182" s="18">
        <v>33</v>
      </c>
      <c r="E3182" s="15"/>
      <c r="F3182" s="19" t="s">
        <v>5513</v>
      </c>
      <c r="G3182" s="16" t="s">
        <v>5514</v>
      </c>
      <c r="H3182" s="17"/>
      <c r="I3182" s="115" t="str">
        <f t="shared" ca="1" si="510"/>
        <v>.</v>
      </c>
      <c r="J3182" s="16" t="s">
        <v>2856</v>
      </c>
      <c r="K3182" s="16" t="s">
        <v>1185</v>
      </c>
      <c r="L3182" s="16" t="s">
        <v>2857</v>
      </c>
      <c r="M3182" s="16" t="s">
        <v>183</v>
      </c>
      <c r="N3182" s="15">
        <v>30</v>
      </c>
      <c r="O3182" s="15">
        <v>2001</v>
      </c>
      <c r="P3182" s="15">
        <v>12</v>
      </c>
      <c r="Q3182" s="18">
        <v>8</v>
      </c>
      <c r="R3182" s="18"/>
      <c r="S3182" s="54" t="s">
        <v>5498</v>
      </c>
      <c r="T3182" s="54"/>
      <c r="U3182" s="69"/>
      <c r="V3182" s="45" t="str">
        <f t="shared" si="509"/>
        <v>環境における非利き手片手操作の不具合に関する調査</v>
      </c>
      <c r="W3182" s="70"/>
      <c r="X3182" s="88">
        <v>3172</v>
      </c>
      <c r="Y3182" s="66"/>
      <c r="Z3182" s="16"/>
    </row>
    <row r="3183" spans="1:26" s="13" customFormat="1" ht="13.5" hidden="1" customHeight="1">
      <c r="A3183" s="18">
        <v>81</v>
      </c>
      <c r="B3183" s="15">
        <v>2005</v>
      </c>
      <c r="C3183" s="15">
        <v>4</v>
      </c>
      <c r="D3183" s="18">
        <v>34</v>
      </c>
      <c r="E3183" s="15"/>
      <c r="F3183" s="19" t="s">
        <v>5515</v>
      </c>
      <c r="G3183" s="16" t="s">
        <v>5516</v>
      </c>
      <c r="H3183" s="17"/>
      <c r="I3183" s="115" t="str">
        <f t="shared" ca="1" si="510"/>
        <v>.</v>
      </c>
      <c r="J3183" s="16" t="s">
        <v>2856</v>
      </c>
      <c r="K3183" s="16" t="s">
        <v>1185</v>
      </c>
      <c r="L3183" s="16" t="s">
        <v>2857</v>
      </c>
      <c r="M3183" s="16" t="s">
        <v>183</v>
      </c>
      <c r="N3183" s="15">
        <v>30</v>
      </c>
      <c r="O3183" s="15">
        <v>2001</v>
      </c>
      <c r="P3183" s="15">
        <v>12</v>
      </c>
      <c r="Q3183" s="18">
        <v>8</v>
      </c>
      <c r="R3183" s="18"/>
      <c r="S3183" s="54" t="s">
        <v>5498</v>
      </c>
      <c r="T3183" s="54"/>
      <c r="U3183" s="69"/>
      <c r="V3183" s="45" t="str">
        <f t="shared" si="509"/>
        <v>看護職者の派遣労働の実態と今後の課題（第1報）－派遣会社との雇用関係・労働契約をめぐって－</v>
      </c>
      <c r="W3183" s="70"/>
      <c r="X3183" s="88">
        <v>3173</v>
      </c>
      <c r="Y3183" s="66"/>
      <c r="Z3183" s="16"/>
    </row>
    <row r="3184" spans="1:26" s="13" customFormat="1" ht="13.5" hidden="1" customHeight="1">
      <c r="A3184" s="18">
        <v>81</v>
      </c>
      <c r="B3184" s="15">
        <v>2005</v>
      </c>
      <c r="C3184" s="15">
        <v>4</v>
      </c>
      <c r="D3184" s="18">
        <v>34</v>
      </c>
      <c r="E3184" s="15"/>
      <c r="F3184" s="19" t="s">
        <v>5517</v>
      </c>
      <c r="G3184" s="16" t="s">
        <v>5518</v>
      </c>
      <c r="H3184" s="17"/>
      <c r="I3184" s="115" t="str">
        <f t="shared" ca="1" si="510"/>
        <v>.</v>
      </c>
      <c r="J3184" s="16" t="s">
        <v>2856</v>
      </c>
      <c r="K3184" s="16" t="s">
        <v>1185</v>
      </c>
      <c r="L3184" s="16" t="s">
        <v>2857</v>
      </c>
      <c r="M3184" s="16" t="s">
        <v>183</v>
      </c>
      <c r="N3184" s="15">
        <v>30</v>
      </c>
      <c r="O3184" s="15">
        <v>2001</v>
      </c>
      <c r="P3184" s="15">
        <v>12</v>
      </c>
      <c r="Q3184" s="18">
        <v>8</v>
      </c>
      <c r="R3184" s="18"/>
      <c r="S3184" s="54" t="s">
        <v>5498</v>
      </c>
      <c r="T3184" s="54"/>
      <c r="U3184" s="69"/>
      <c r="V3184" s="45" t="str">
        <f t="shared" si="509"/>
        <v>首都圏男性勤務者の睡眠が配偶者の睡眠健康に及ぼす影響</v>
      </c>
      <c r="W3184" s="70"/>
      <c r="X3184" s="88">
        <v>3174</v>
      </c>
      <c r="Y3184" s="66"/>
      <c r="Z3184" s="16"/>
    </row>
    <row r="3185" spans="1:26" ht="13.5" hidden="1" customHeight="1">
      <c r="A3185" s="29">
        <f ca="1">IF(LEN($J3185)&gt;0,IF($J3185="●",K3185,OFFSET(A3185,IF(LEN(OFFSET(A3185,-1,0))&gt;=1,-1,-2),0)),"")</f>
        <v>81</v>
      </c>
      <c r="B3185" s="32">
        <f ca="1">IF(LEN($J3185)&gt;0,IF($J3185="●",N3185,OFFSET(B3185,IF(LEN(OFFSET(B3185,-1,0))&gt;=1,-1,-2),0)),"")</f>
        <v>2005</v>
      </c>
      <c r="C3185" s="32">
        <f ca="1">IF(LEN($J3185)&gt;0,IF($J3185="●",O3185,OFFSET(C3185,IF(LEN(OFFSET(C3185,-1,0))&gt;=1,-1,-2),0)),"")</f>
        <v>4</v>
      </c>
      <c r="D3185" s="28">
        <v>35</v>
      </c>
      <c r="E3185" s="32"/>
      <c r="F3185" s="28" t="str">
        <f>IF(RIGHT(L3185,1)=$W$24,"",M3185&amp;$W$25)&amp;J3185&amp;$W$22&amp;K3185&amp;IF(AND(LEN(N3185)&gt;0,LEN(N3185)&lt;4)," 第"&amp;N3185&amp;$W$21,N3185)&amp;$W$23&amp;O3185&amp;"/"&amp;P3185&amp;IF(RIGHT(L3185,1)=$W$24,"/"&amp;Q3185,"")&amp;"、"&amp;S3185&amp;"、"&amp;R3185&amp;IF(LEN(H3185)&gt;0,$W$27&amp;H3185,"")&amp;IF(RIGHT(L3185,1)=$W$24,"",$W$26)</f>
        <v>大会．東 第31回　2002/12/7、千葉工大、</v>
      </c>
      <c r="G3185" s="40" t="s">
        <v>670</v>
      </c>
      <c r="H3185" s="41" t="s">
        <v>2820</v>
      </c>
      <c r="I3185" s="115" t="str">
        <f t="shared" ca="1" si="510"/>
        <v>.</v>
      </c>
      <c r="J3185" s="40" t="s">
        <v>1487</v>
      </c>
      <c r="K3185" s="40" t="s">
        <v>1491</v>
      </c>
      <c r="L3185" s="40" t="s">
        <v>6942</v>
      </c>
      <c r="M3185" s="40" t="s">
        <v>2742</v>
      </c>
      <c r="N3185" s="47">
        <v>31</v>
      </c>
      <c r="O3185" s="47">
        <v>2002</v>
      </c>
      <c r="P3185" s="47">
        <v>12</v>
      </c>
      <c r="Q3185" s="40" t="s">
        <v>2123</v>
      </c>
      <c r="R3185" s="40"/>
      <c r="S3185" s="48" t="s">
        <v>2101</v>
      </c>
      <c r="T3185" s="48"/>
      <c r="U3185" s="31"/>
      <c r="V3185" s="45" t="str">
        <f t="shared" si="509"/>
        <v>大会．東 第31回　2002/12/7、千葉工大、</v>
      </c>
      <c r="W3185" s="51"/>
      <c r="X3185" s="88">
        <v>3175</v>
      </c>
      <c r="Y3185" s="65"/>
      <c r="Z3185" s="46"/>
    </row>
    <row r="3186" spans="1:26" ht="13.5" hidden="1" customHeight="1">
      <c r="A3186" s="29">
        <f ca="1">IF(LEN($J3186)&gt;0,IF($J3186="●",K3186,OFFSET(A3186,IF(LEN(OFFSET(A3186,-1,0))&gt;=1,-1,-2),0)),"")</f>
        <v>81</v>
      </c>
      <c r="B3186" s="32">
        <f ca="1">IF(LEN($J3186)&gt;0,IF($J3186="●",N3186,OFFSET(B3186,IF(LEN(OFFSET(B3186,-1,0))&gt;=1,-1,-2),0)),"")</f>
        <v>2005</v>
      </c>
      <c r="C3186" s="32">
        <f ca="1">IF(LEN($J3186)&gt;0,IF($J3186="●",O3186,OFFSET(C3186,IF(LEN(OFFSET(C3186,-1,0))&gt;=1,-1,-2),0)),"")</f>
        <v>4</v>
      </c>
      <c r="D3186" s="28">
        <v>35</v>
      </c>
      <c r="E3186" s="32"/>
      <c r="F3186" s="28" t="str">
        <f>M3186&amp;"（"&amp;J3186&amp;$W$19&amp;K3186&amp;IF(LEN(N3186)&gt;0," 第"&amp;N3186&amp;$W$21,"")&amp;" "&amp;O3186&amp;"/"&amp;P3186&amp;$W$20&amp;S3186&amp;IF(LEN(H3186)&gt;0,$W$19&amp;H3186,"")&amp;"）"</f>
        <v>抄録（大会/東 第31回 2002/12、千葉工大）</v>
      </c>
      <c r="G3186" s="40"/>
      <c r="H3186" s="43"/>
      <c r="I3186" s="115" t="str">
        <f t="shared" ca="1" si="510"/>
        <v>.</v>
      </c>
      <c r="J3186" s="40" t="s">
        <v>1487</v>
      </c>
      <c r="K3186" s="40" t="s">
        <v>1491</v>
      </c>
      <c r="L3186" s="40" t="s">
        <v>6939</v>
      </c>
      <c r="M3186" s="40" t="s">
        <v>1486</v>
      </c>
      <c r="N3186" s="47">
        <v>31</v>
      </c>
      <c r="O3186" s="47">
        <v>2002</v>
      </c>
      <c r="P3186" s="47">
        <v>12</v>
      </c>
      <c r="Q3186" s="40" t="s">
        <v>2123</v>
      </c>
      <c r="R3186" s="40"/>
      <c r="S3186" s="48" t="s">
        <v>2101</v>
      </c>
      <c r="T3186" s="48"/>
      <c r="U3186" s="31"/>
      <c r="V3186" s="45" t="str">
        <f t="shared" si="509"/>
        <v>抄録（大会/東 第31回 2002/12、千葉工大）</v>
      </c>
      <c r="W3186" s="51"/>
      <c r="X3186" s="88">
        <v>3176</v>
      </c>
      <c r="Y3186" s="65"/>
      <c r="Z3186" s="46"/>
    </row>
    <row r="3187" spans="1:26" s="13" customFormat="1" ht="13.5" hidden="1" customHeight="1">
      <c r="A3187" s="18">
        <v>81</v>
      </c>
      <c r="B3187" s="15">
        <v>2005</v>
      </c>
      <c r="C3187" s="15">
        <v>4</v>
      </c>
      <c r="D3187" s="18">
        <v>35</v>
      </c>
      <c r="E3187" s="15"/>
      <c r="F3187" s="19" t="s">
        <v>5519</v>
      </c>
      <c r="G3187" s="16" t="s">
        <v>5520</v>
      </c>
      <c r="H3187" s="17"/>
      <c r="I3187" s="115" t="str">
        <f t="shared" ca="1" si="510"/>
        <v>.</v>
      </c>
      <c r="J3187" s="16" t="s">
        <v>2856</v>
      </c>
      <c r="K3187" s="16" t="s">
        <v>1185</v>
      </c>
      <c r="L3187" s="16" t="s">
        <v>2857</v>
      </c>
      <c r="M3187" s="16" t="s">
        <v>183</v>
      </c>
      <c r="N3187" s="15">
        <v>31</v>
      </c>
      <c r="O3187" s="15">
        <v>2002</v>
      </c>
      <c r="P3187" s="15">
        <v>12</v>
      </c>
      <c r="Q3187" s="18">
        <v>7</v>
      </c>
      <c r="R3187" s="18"/>
      <c r="S3187" s="54" t="s">
        <v>5498</v>
      </c>
      <c r="T3187" s="54"/>
      <c r="U3187" s="69"/>
      <c r="V3187" s="45" t="str">
        <f t="shared" si="509"/>
        <v>休憩の有効性－休憩中の照明の色温度の相違による作業効率への影響－</v>
      </c>
      <c r="W3187" s="70"/>
      <c r="X3187" s="88">
        <v>3177</v>
      </c>
      <c r="Y3187" s="66"/>
      <c r="Z3187" s="16"/>
    </row>
    <row r="3188" spans="1:26" s="13" customFormat="1" ht="13.5" hidden="1" customHeight="1">
      <c r="A3188" s="18">
        <v>81</v>
      </c>
      <c r="B3188" s="15">
        <v>2005</v>
      </c>
      <c r="C3188" s="15">
        <v>4</v>
      </c>
      <c r="D3188" s="18">
        <v>36</v>
      </c>
      <c r="E3188" s="15"/>
      <c r="F3188" s="19" t="s">
        <v>5521</v>
      </c>
      <c r="G3188" s="16" t="s">
        <v>5522</v>
      </c>
      <c r="H3188" s="17"/>
      <c r="I3188" s="115" t="str">
        <f t="shared" ca="1" si="510"/>
        <v>.</v>
      </c>
      <c r="J3188" s="16" t="s">
        <v>2856</v>
      </c>
      <c r="K3188" s="16" t="s">
        <v>1185</v>
      </c>
      <c r="L3188" s="16" t="s">
        <v>2857</v>
      </c>
      <c r="M3188" s="16" t="s">
        <v>183</v>
      </c>
      <c r="N3188" s="15">
        <v>31</v>
      </c>
      <c r="O3188" s="15">
        <v>2002</v>
      </c>
      <c r="P3188" s="15">
        <v>12</v>
      </c>
      <c r="Q3188" s="18">
        <v>7</v>
      </c>
      <c r="R3188" s="18"/>
      <c r="S3188" s="54" t="s">
        <v>5498</v>
      </c>
      <c r="T3188" s="54"/>
      <c r="U3188" s="69"/>
      <c r="V3188" s="45" t="str">
        <f t="shared" si="509"/>
        <v>デスクパーティションの作業集中に与える影響－高さ（パーティション）と奥行き（デスク）の関係－</v>
      </c>
      <c r="W3188" s="70"/>
      <c r="X3188" s="88">
        <v>3178</v>
      </c>
      <c r="Y3188" s="66"/>
      <c r="Z3188" s="16"/>
    </row>
    <row r="3189" spans="1:26" s="13" customFormat="1" ht="13.5" hidden="1" customHeight="1">
      <c r="A3189" s="18">
        <v>81</v>
      </c>
      <c r="B3189" s="15">
        <v>2005</v>
      </c>
      <c r="C3189" s="15">
        <v>4</v>
      </c>
      <c r="D3189" s="18">
        <v>36</v>
      </c>
      <c r="E3189" s="15"/>
      <c r="F3189" s="19" t="s">
        <v>5523</v>
      </c>
      <c r="G3189" s="16" t="s">
        <v>5524</v>
      </c>
      <c r="H3189" s="17"/>
      <c r="I3189" s="115" t="str">
        <f t="shared" ca="1" si="510"/>
        <v>.</v>
      </c>
      <c r="J3189" s="16" t="s">
        <v>2856</v>
      </c>
      <c r="K3189" s="16" t="s">
        <v>1185</v>
      </c>
      <c r="L3189" s="16" t="s">
        <v>2857</v>
      </c>
      <c r="M3189" s="16" t="s">
        <v>183</v>
      </c>
      <c r="N3189" s="15">
        <v>31</v>
      </c>
      <c r="O3189" s="15">
        <v>2002</v>
      </c>
      <c r="P3189" s="15">
        <v>12</v>
      </c>
      <c r="Q3189" s="18">
        <v>7</v>
      </c>
      <c r="R3189" s="18"/>
      <c r="S3189" s="54" t="s">
        <v>5498</v>
      </c>
      <c r="T3189" s="54"/>
      <c r="U3189" s="69"/>
      <c r="V3189" s="45" t="str">
        <f t="shared" si="509"/>
        <v>公共空間におけるくつろぎ姿勢の分析</v>
      </c>
      <c r="W3189" s="70"/>
      <c r="X3189" s="88">
        <v>3179</v>
      </c>
      <c r="Y3189" s="66"/>
      <c r="Z3189" s="16"/>
    </row>
    <row r="3190" spans="1:26" s="13" customFormat="1" ht="13.5" hidden="1" customHeight="1">
      <c r="A3190" s="18">
        <v>81</v>
      </c>
      <c r="B3190" s="15">
        <v>2005</v>
      </c>
      <c r="C3190" s="15">
        <v>4</v>
      </c>
      <c r="D3190" s="18">
        <v>36</v>
      </c>
      <c r="E3190" s="15"/>
      <c r="F3190" s="19" t="s">
        <v>5525</v>
      </c>
      <c r="G3190" s="16" t="s">
        <v>5526</v>
      </c>
      <c r="H3190" s="17"/>
      <c r="I3190" s="115" t="str">
        <f t="shared" ca="1" si="510"/>
        <v>.</v>
      </c>
      <c r="J3190" s="16" t="s">
        <v>2856</v>
      </c>
      <c r="K3190" s="16" t="s">
        <v>1185</v>
      </c>
      <c r="L3190" s="16" t="s">
        <v>2857</v>
      </c>
      <c r="M3190" s="16" t="s">
        <v>183</v>
      </c>
      <c r="N3190" s="15">
        <v>31</v>
      </c>
      <c r="O3190" s="15">
        <v>2002</v>
      </c>
      <c r="P3190" s="15">
        <v>12</v>
      </c>
      <c r="Q3190" s="18">
        <v>7</v>
      </c>
      <c r="R3190" s="18"/>
      <c r="S3190" s="54" t="s">
        <v>5498</v>
      </c>
      <c r="T3190" s="54"/>
      <c r="U3190" s="69"/>
      <c r="V3190" s="45" t="str">
        <f t="shared" si="509"/>
        <v>自動車騒音暴露時の耳朶脈波の波形に及ぼす街路樹の影響</v>
      </c>
      <c r="W3190" s="70"/>
      <c r="X3190" s="88">
        <v>3180</v>
      </c>
      <c r="Y3190" s="66"/>
      <c r="Z3190" s="16"/>
    </row>
    <row r="3191" spans="1:26" s="13" customFormat="1" ht="13.5" hidden="1" customHeight="1">
      <c r="A3191" s="18">
        <v>81</v>
      </c>
      <c r="B3191" s="15">
        <v>2005</v>
      </c>
      <c r="C3191" s="15">
        <v>4</v>
      </c>
      <c r="D3191" s="18">
        <v>37</v>
      </c>
      <c r="E3191" s="15"/>
      <c r="F3191" s="19" t="s">
        <v>5527</v>
      </c>
      <c r="G3191" s="16" t="s">
        <v>5528</v>
      </c>
      <c r="H3191" s="17"/>
      <c r="I3191" s="115" t="str">
        <f t="shared" ca="1" si="510"/>
        <v>.</v>
      </c>
      <c r="J3191" s="16" t="s">
        <v>2856</v>
      </c>
      <c r="K3191" s="16" t="s">
        <v>1185</v>
      </c>
      <c r="L3191" s="16" t="s">
        <v>2857</v>
      </c>
      <c r="M3191" s="16" t="s">
        <v>183</v>
      </c>
      <c r="N3191" s="15">
        <v>31</v>
      </c>
      <c r="O3191" s="15">
        <v>2002</v>
      </c>
      <c r="P3191" s="15">
        <v>12</v>
      </c>
      <c r="Q3191" s="18">
        <v>7</v>
      </c>
      <c r="R3191" s="18"/>
      <c r="S3191" s="54" t="s">
        <v>5498</v>
      </c>
      <c r="T3191" s="54"/>
      <c r="U3191" s="69"/>
      <c r="V3191" s="45" t="str">
        <f t="shared" si="509"/>
        <v>安全意識が作業精度及びコミュニケーションに及ぼす影響</v>
      </c>
      <c r="W3191" s="70"/>
      <c r="X3191" s="88">
        <v>3181</v>
      </c>
      <c r="Y3191" s="66"/>
      <c r="Z3191" s="16"/>
    </row>
    <row r="3192" spans="1:26" s="13" customFormat="1" ht="13.5" hidden="1" customHeight="1">
      <c r="A3192" s="18">
        <v>81</v>
      </c>
      <c r="B3192" s="15">
        <v>2005</v>
      </c>
      <c r="C3192" s="15">
        <v>4</v>
      </c>
      <c r="D3192" s="18">
        <v>38</v>
      </c>
      <c r="E3192" s="15"/>
      <c r="F3192" s="19" t="s">
        <v>5529</v>
      </c>
      <c r="G3192" s="16" t="s">
        <v>5530</v>
      </c>
      <c r="H3192" s="17"/>
      <c r="I3192" s="115" t="str">
        <f t="shared" ca="1" si="510"/>
        <v>.</v>
      </c>
      <c r="J3192" s="16" t="s">
        <v>2856</v>
      </c>
      <c r="K3192" s="16" t="s">
        <v>1185</v>
      </c>
      <c r="L3192" s="16" t="s">
        <v>2857</v>
      </c>
      <c r="M3192" s="16" t="s">
        <v>183</v>
      </c>
      <c r="N3192" s="15">
        <v>31</v>
      </c>
      <c r="O3192" s="15">
        <v>2002</v>
      </c>
      <c r="P3192" s="15">
        <v>12</v>
      </c>
      <c r="Q3192" s="18">
        <v>7</v>
      </c>
      <c r="R3192" s="18"/>
      <c r="S3192" s="54" t="s">
        <v>5498</v>
      </c>
      <c r="T3192" s="54"/>
      <c r="U3192" s="69"/>
      <c r="V3192" s="45" t="str">
        <f t="shared" si="509"/>
        <v>若年者の運転に関する研究－自動車免許取得以降の運転姿勢と安全意識の変化について－</v>
      </c>
      <c r="W3192" s="70"/>
      <c r="X3192" s="88">
        <v>3182</v>
      </c>
      <c r="Y3192" s="66"/>
      <c r="Z3192" s="16"/>
    </row>
    <row r="3193" spans="1:26" s="13" customFormat="1" ht="13.5" hidden="1" customHeight="1">
      <c r="A3193" s="18">
        <v>81</v>
      </c>
      <c r="B3193" s="15">
        <v>2005</v>
      </c>
      <c r="C3193" s="15">
        <v>4</v>
      </c>
      <c r="D3193" s="18">
        <v>38</v>
      </c>
      <c r="E3193" s="15"/>
      <c r="F3193" s="19" t="s">
        <v>5531</v>
      </c>
      <c r="G3193" s="16" t="s">
        <v>5532</v>
      </c>
      <c r="H3193" s="17"/>
      <c r="I3193" s="115" t="str">
        <f t="shared" ca="1" si="510"/>
        <v>.</v>
      </c>
      <c r="J3193" s="16" t="s">
        <v>2856</v>
      </c>
      <c r="K3193" s="16" t="s">
        <v>1185</v>
      </c>
      <c r="L3193" s="16" t="s">
        <v>2857</v>
      </c>
      <c r="M3193" s="16" t="s">
        <v>183</v>
      </c>
      <c r="N3193" s="15">
        <v>31</v>
      </c>
      <c r="O3193" s="15">
        <v>2002</v>
      </c>
      <c r="P3193" s="15">
        <v>12</v>
      </c>
      <c r="Q3193" s="18">
        <v>7</v>
      </c>
      <c r="R3193" s="18"/>
      <c r="S3193" s="54" t="s">
        <v>5498</v>
      </c>
      <c r="T3193" s="54"/>
      <c r="U3193" s="69"/>
      <c r="V3193" s="45" t="str">
        <f t="shared" si="509"/>
        <v>ブレーキランプの視認性の向上を目的とした一試案－自動車の制動時における危険の軽減</v>
      </c>
      <c r="W3193" s="70"/>
      <c r="X3193" s="88">
        <v>3183</v>
      </c>
      <c r="Y3193" s="66"/>
      <c r="Z3193" s="16"/>
    </row>
    <row r="3194" spans="1:26" s="13" customFormat="1" ht="13.5" hidden="1" customHeight="1">
      <c r="A3194" s="18">
        <v>81</v>
      </c>
      <c r="B3194" s="15">
        <v>2005</v>
      </c>
      <c r="C3194" s="15">
        <v>4</v>
      </c>
      <c r="D3194" s="18">
        <v>39</v>
      </c>
      <c r="E3194" s="15"/>
      <c r="F3194" s="19" t="s">
        <v>5533</v>
      </c>
      <c r="G3194" s="16" t="s">
        <v>5534</v>
      </c>
      <c r="H3194" s="17"/>
      <c r="I3194" s="115" t="str">
        <f t="shared" ca="1" si="510"/>
        <v>.</v>
      </c>
      <c r="J3194" s="16" t="s">
        <v>2856</v>
      </c>
      <c r="K3194" s="16" t="s">
        <v>1185</v>
      </c>
      <c r="L3194" s="16" t="s">
        <v>2857</v>
      </c>
      <c r="M3194" s="16" t="s">
        <v>183</v>
      </c>
      <c r="N3194" s="15">
        <v>31</v>
      </c>
      <c r="O3194" s="15">
        <v>2002</v>
      </c>
      <c r="P3194" s="15">
        <v>12</v>
      </c>
      <c r="Q3194" s="18">
        <v>7</v>
      </c>
      <c r="R3194" s="18"/>
      <c r="S3194" s="54" t="s">
        <v>5498</v>
      </c>
      <c r="T3194" s="54"/>
      <c r="U3194" s="69"/>
      <c r="V3194" s="45" t="str">
        <f t="shared" si="509"/>
        <v>LED照明と従来光源との生理，心理的指標を用いた比較－発光ダイオードの照明としての実用に際して－</v>
      </c>
      <c r="W3194" s="70"/>
      <c r="X3194" s="88">
        <v>3184</v>
      </c>
      <c r="Y3194" s="66"/>
      <c r="Z3194" s="16"/>
    </row>
    <row r="3195" spans="1:26" s="13" customFormat="1" ht="13.5" hidden="1" customHeight="1">
      <c r="A3195" s="18">
        <v>81</v>
      </c>
      <c r="B3195" s="15">
        <v>2005</v>
      </c>
      <c r="C3195" s="15">
        <v>4</v>
      </c>
      <c r="D3195" s="18">
        <v>39</v>
      </c>
      <c r="E3195" s="15"/>
      <c r="F3195" s="19" t="s">
        <v>5535</v>
      </c>
      <c r="G3195" s="16" t="s">
        <v>8069</v>
      </c>
      <c r="H3195" s="17"/>
      <c r="I3195" s="115" t="str">
        <f t="shared" ca="1" si="510"/>
        <v>.</v>
      </c>
      <c r="J3195" s="16" t="s">
        <v>2856</v>
      </c>
      <c r="K3195" s="16" t="s">
        <v>1185</v>
      </c>
      <c r="L3195" s="16" t="s">
        <v>2857</v>
      </c>
      <c r="M3195" s="16" t="s">
        <v>183</v>
      </c>
      <c r="N3195" s="15">
        <v>31</v>
      </c>
      <c r="O3195" s="15">
        <v>2002</v>
      </c>
      <c r="P3195" s="15">
        <v>12</v>
      </c>
      <c r="Q3195" s="18">
        <v>7</v>
      </c>
      <c r="R3195" s="18"/>
      <c r="S3195" s="54" t="s">
        <v>5498</v>
      </c>
      <c r="T3195" s="54"/>
      <c r="U3195" s="69"/>
      <c r="V3195" s="45" t="str">
        <f t="shared" si="509"/>
        <v>緊張表現における形と音の共通効果に関する基礎的研究</v>
      </c>
      <c r="W3195" s="70"/>
      <c r="X3195" s="88">
        <v>3185</v>
      </c>
      <c r="Y3195" s="66"/>
      <c r="Z3195" s="16"/>
    </row>
    <row r="3196" spans="1:26" s="13" customFormat="1" ht="13.5" hidden="1" customHeight="1">
      <c r="A3196" s="18">
        <v>81</v>
      </c>
      <c r="B3196" s="15">
        <v>2005</v>
      </c>
      <c r="C3196" s="15">
        <v>4</v>
      </c>
      <c r="D3196" s="18">
        <v>39</v>
      </c>
      <c r="E3196" s="15"/>
      <c r="F3196" s="19" t="s">
        <v>5536</v>
      </c>
      <c r="G3196" s="16" t="s">
        <v>5537</v>
      </c>
      <c r="H3196" s="17"/>
      <c r="I3196" s="115" t="str">
        <f t="shared" ca="1" si="510"/>
        <v>.</v>
      </c>
      <c r="J3196" s="16" t="s">
        <v>2856</v>
      </c>
      <c r="K3196" s="16" t="s">
        <v>1185</v>
      </c>
      <c r="L3196" s="16" t="s">
        <v>2857</v>
      </c>
      <c r="M3196" s="16" t="s">
        <v>183</v>
      </c>
      <c r="N3196" s="15">
        <v>31</v>
      </c>
      <c r="O3196" s="15">
        <v>2002</v>
      </c>
      <c r="P3196" s="15">
        <v>12</v>
      </c>
      <c r="Q3196" s="18">
        <v>7</v>
      </c>
      <c r="R3196" s="18"/>
      <c r="S3196" s="54" t="s">
        <v>5498</v>
      </c>
      <c r="T3196" s="54"/>
      <c r="U3196" s="69"/>
      <c r="V3196" s="45" t="str">
        <f t="shared" si="509"/>
        <v>生活用品にUD（ユニバーサルデザイン）マトリックスを使う</v>
      </c>
      <c r="W3196" s="70"/>
      <c r="X3196" s="88">
        <v>3186</v>
      </c>
      <c r="Y3196" s="66"/>
      <c r="Z3196" s="16"/>
    </row>
    <row r="3197" spans="1:26" s="13" customFormat="1" ht="13.5" hidden="1" customHeight="1">
      <c r="A3197" s="18">
        <v>81</v>
      </c>
      <c r="B3197" s="15">
        <v>2005</v>
      </c>
      <c r="C3197" s="15">
        <v>4</v>
      </c>
      <c r="D3197" s="18">
        <v>40</v>
      </c>
      <c r="E3197" s="15"/>
      <c r="F3197" s="19" t="s">
        <v>5538</v>
      </c>
      <c r="G3197" s="16" t="s">
        <v>5539</v>
      </c>
      <c r="H3197" s="17"/>
      <c r="I3197" s="115" t="str">
        <f t="shared" ca="1" si="510"/>
        <v>.</v>
      </c>
      <c r="J3197" s="16" t="s">
        <v>2856</v>
      </c>
      <c r="K3197" s="16" t="s">
        <v>1185</v>
      </c>
      <c r="L3197" s="16" t="s">
        <v>2857</v>
      </c>
      <c r="M3197" s="16" t="s">
        <v>183</v>
      </c>
      <c r="N3197" s="15">
        <v>31</v>
      </c>
      <c r="O3197" s="15">
        <v>2002</v>
      </c>
      <c r="P3197" s="15">
        <v>12</v>
      </c>
      <c r="Q3197" s="18">
        <v>7</v>
      </c>
      <c r="R3197" s="18"/>
      <c r="S3197" s="54" t="s">
        <v>5498</v>
      </c>
      <c r="T3197" s="54"/>
      <c r="U3197" s="69"/>
      <c r="V3197" s="45" t="str">
        <f t="shared" si="509"/>
        <v>ブール代数アプローチ他によるユーザリクアイアメントの分析方法</v>
      </c>
      <c r="W3197" s="70"/>
      <c r="X3197" s="88">
        <v>3187</v>
      </c>
      <c r="Y3197" s="66"/>
      <c r="Z3197" s="16"/>
    </row>
    <row r="3198" spans="1:26" s="13" customFormat="1" ht="13.5" hidden="1" customHeight="1">
      <c r="A3198" s="18">
        <v>81</v>
      </c>
      <c r="B3198" s="15">
        <v>2005</v>
      </c>
      <c r="C3198" s="15">
        <v>4</v>
      </c>
      <c r="D3198" s="18">
        <v>41</v>
      </c>
      <c r="E3198" s="15"/>
      <c r="F3198" s="19" t="s">
        <v>5540</v>
      </c>
      <c r="G3198" s="16" t="s">
        <v>5541</v>
      </c>
      <c r="H3198" s="17"/>
      <c r="I3198" s="115" t="str">
        <f t="shared" ca="1" si="510"/>
        <v>.</v>
      </c>
      <c r="J3198" s="16" t="s">
        <v>2856</v>
      </c>
      <c r="K3198" s="16" t="s">
        <v>1185</v>
      </c>
      <c r="L3198" s="16" t="s">
        <v>2857</v>
      </c>
      <c r="M3198" s="16" t="s">
        <v>183</v>
      </c>
      <c r="N3198" s="15">
        <v>31</v>
      </c>
      <c r="O3198" s="15">
        <v>2002</v>
      </c>
      <c r="P3198" s="15">
        <v>12</v>
      </c>
      <c r="Q3198" s="18">
        <v>7</v>
      </c>
      <c r="R3198" s="18"/>
      <c r="S3198" s="54" t="s">
        <v>5498</v>
      </c>
      <c r="T3198" s="54"/>
      <c r="U3198" s="69"/>
      <c r="V3198" s="45" t="str">
        <f t="shared" ref="V3198:V3260" si="511">$H3198&amp;$F3198</f>
        <v>家電製品における機器操作手順のパターン化の検討</v>
      </c>
      <c r="W3198" s="70"/>
      <c r="X3198" s="88">
        <v>3188</v>
      </c>
      <c r="Y3198" s="66"/>
      <c r="Z3198" s="16"/>
    </row>
    <row r="3199" spans="1:26" s="13" customFormat="1" ht="13.5" hidden="1" customHeight="1">
      <c r="A3199" s="18">
        <v>81</v>
      </c>
      <c r="B3199" s="15">
        <v>2005</v>
      </c>
      <c r="C3199" s="15">
        <v>4</v>
      </c>
      <c r="D3199" s="18">
        <v>41</v>
      </c>
      <c r="E3199" s="15"/>
      <c r="F3199" s="19" t="s">
        <v>5542</v>
      </c>
      <c r="G3199" s="16" t="s">
        <v>5543</v>
      </c>
      <c r="H3199" s="17"/>
      <c r="I3199" s="115" t="str">
        <f t="shared" ca="1" si="510"/>
        <v>.</v>
      </c>
      <c r="J3199" s="16" t="s">
        <v>2856</v>
      </c>
      <c r="K3199" s="16" t="s">
        <v>1185</v>
      </c>
      <c r="L3199" s="16" t="s">
        <v>2857</v>
      </c>
      <c r="M3199" s="16" t="s">
        <v>183</v>
      </c>
      <c r="N3199" s="15">
        <v>31</v>
      </c>
      <c r="O3199" s="15">
        <v>2002</v>
      </c>
      <c r="P3199" s="15">
        <v>12</v>
      </c>
      <c r="Q3199" s="18">
        <v>7</v>
      </c>
      <c r="R3199" s="18"/>
      <c r="S3199" s="54" t="s">
        <v>5498</v>
      </c>
      <c r="T3199" s="54"/>
      <c r="U3199" s="69"/>
      <c r="V3199" s="45" t="str">
        <f t="shared" si="511"/>
        <v>理系を選択する女子を増やすには？日中韓の科学技術者への質問紙調査</v>
      </c>
      <c r="W3199" s="70"/>
      <c r="X3199" s="88">
        <v>3189</v>
      </c>
      <c r="Y3199" s="66"/>
      <c r="Z3199" s="16"/>
    </row>
    <row r="3200" spans="1:26" s="13" customFormat="1" ht="13.5" hidden="1" customHeight="1">
      <c r="A3200" s="18">
        <v>81</v>
      </c>
      <c r="B3200" s="15">
        <v>2005</v>
      </c>
      <c r="C3200" s="15">
        <v>4</v>
      </c>
      <c r="D3200" s="18">
        <v>42</v>
      </c>
      <c r="E3200" s="15"/>
      <c r="F3200" s="19" t="s">
        <v>5544</v>
      </c>
      <c r="G3200" s="16" t="s">
        <v>5545</v>
      </c>
      <c r="H3200" s="17"/>
      <c r="I3200" s="115" t="str">
        <f t="shared" ca="1" si="510"/>
        <v>.</v>
      </c>
      <c r="J3200" s="16" t="s">
        <v>2856</v>
      </c>
      <c r="K3200" s="16" t="s">
        <v>1185</v>
      </c>
      <c r="L3200" s="16" t="s">
        <v>2857</v>
      </c>
      <c r="M3200" s="16" t="s">
        <v>183</v>
      </c>
      <c r="N3200" s="15">
        <v>31</v>
      </c>
      <c r="O3200" s="15">
        <v>2002</v>
      </c>
      <c r="P3200" s="15">
        <v>12</v>
      </c>
      <c r="Q3200" s="18">
        <v>7</v>
      </c>
      <c r="R3200" s="18"/>
      <c r="S3200" s="54" t="s">
        <v>5498</v>
      </c>
      <c r="T3200" s="54"/>
      <c r="U3200" s="69"/>
      <c r="V3200" s="45" t="str">
        <f t="shared" si="511"/>
        <v>介護未熟練者の負担について</v>
      </c>
      <c r="W3200" s="70"/>
      <c r="X3200" s="88">
        <v>3190</v>
      </c>
      <c r="Y3200" s="66"/>
      <c r="Z3200" s="16"/>
    </row>
    <row r="3201" spans="1:26" s="13" customFormat="1" ht="13.5" hidden="1" customHeight="1">
      <c r="A3201" s="18">
        <v>81</v>
      </c>
      <c r="B3201" s="15">
        <v>2005</v>
      </c>
      <c r="C3201" s="15">
        <v>4</v>
      </c>
      <c r="D3201" s="18">
        <v>42</v>
      </c>
      <c r="E3201" s="15"/>
      <c r="F3201" s="19" t="s">
        <v>5546</v>
      </c>
      <c r="G3201" s="16" t="s">
        <v>5547</v>
      </c>
      <c r="H3201" s="17"/>
      <c r="I3201" s="115" t="str">
        <f t="shared" ca="1" si="510"/>
        <v>.</v>
      </c>
      <c r="J3201" s="16" t="s">
        <v>2856</v>
      </c>
      <c r="K3201" s="16" t="s">
        <v>1185</v>
      </c>
      <c r="L3201" s="16" t="s">
        <v>2857</v>
      </c>
      <c r="M3201" s="16" t="s">
        <v>183</v>
      </c>
      <c r="N3201" s="15">
        <v>31</v>
      </c>
      <c r="O3201" s="15">
        <v>2002</v>
      </c>
      <c r="P3201" s="15">
        <v>12</v>
      </c>
      <c r="Q3201" s="18">
        <v>7</v>
      </c>
      <c r="R3201" s="18"/>
      <c r="S3201" s="54" t="s">
        <v>5498</v>
      </c>
      <c r="T3201" s="54"/>
      <c r="U3201" s="69"/>
      <c r="V3201" s="45" t="str">
        <f t="shared" si="511"/>
        <v>介護者の負担軽減－体位変換における腰痛の減少－</v>
      </c>
      <c r="W3201" s="70"/>
      <c r="X3201" s="88">
        <v>3191</v>
      </c>
      <c r="Y3201" s="66"/>
      <c r="Z3201" s="16"/>
    </row>
    <row r="3202" spans="1:26" s="13" customFormat="1" ht="13.5" hidden="1" customHeight="1">
      <c r="A3202" s="18">
        <v>81</v>
      </c>
      <c r="B3202" s="15">
        <v>2005</v>
      </c>
      <c r="C3202" s="15">
        <v>4</v>
      </c>
      <c r="D3202" s="18">
        <v>43</v>
      </c>
      <c r="E3202" s="15"/>
      <c r="F3202" s="19" t="s">
        <v>5548</v>
      </c>
      <c r="G3202" s="16" t="s">
        <v>5549</v>
      </c>
      <c r="H3202" s="17"/>
      <c r="I3202" s="115" t="str">
        <f t="shared" ca="1" si="510"/>
        <v>.</v>
      </c>
      <c r="J3202" s="16" t="s">
        <v>2856</v>
      </c>
      <c r="K3202" s="16" t="s">
        <v>1185</v>
      </c>
      <c r="L3202" s="16" t="s">
        <v>2857</v>
      </c>
      <c r="M3202" s="16" t="s">
        <v>183</v>
      </c>
      <c r="N3202" s="15">
        <v>31</v>
      </c>
      <c r="O3202" s="15">
        <v>2002</v>
      </c>
      <c r="P3202" s="15">
        <v>12</v>
      </c>
      <c r="Q3202" s="18">
        <v>7</v>
      </c>
      <c r="R3202" s="18"/>
      <c r="S3202" s="54" t="s">
        <v>5498</v>
      </c>
      <c r="T3202" s="54"/>
      <c r="U3202" s="69"/>
      <c r="V3202" s="45" t="str">
        <f t="shared" si="511"/>
        <v>等尺性筋収縮における短期休息の疲労軽減効果</v>
      </c>
      <c r="W3202" s="70"/>
      <c r="X3202" s="88">
        <v>3192</v>
      </c>
      <c r="Y3202" s="66"/>
      <c r="Z3202" s="16"/>
    </row>
    <row r="3203" spans="1:26" s="13" customFormat="1" ht="13.5" hidden="1" customHeight="1">
      <c r="A3203" s="18">
        <v>81</v>
      </c>
      <c r="B3203" s="15">
        <v>2005</v>
      </c>
      <c r="C3203" s="15">
        <v>4</v>
      </c>
      <c r="D3203" s="18">
        <v>44</v>
      </c>
      <c r="E3203" s="15"/>
      <c r="F3203" s="19" t="s">
        <v>5550</v>
      </c>
      <c r="G3203" s="16" t="s">
        <v>5551</v>
      </c>
      <c r="H3203" s="17"/>
      <c r="I3203" s="115" t="str">
        <f t="shared" ca="1" si="510"/>
        <v>.</v>
      </c>
      <c r="J3203" s="16" t="s">
        <v>2856</v>
      </c>
      <c r="K3203" s="16" t="s">
        <v>1185</v>
      </c>
      <c r="L3203" s="16" t="s">
        <v>2857</v>
      </c>
      <c r="M3203" s="16" t="s">
        <v>183</v>
      </c>
      <c r="N3203" s="15">
        <v>31</v>
      </c>
      <c r="O3203" s="15">
        <v>2002</v>
      </c>
      <c r="P3203" s="15">
        <v>12</v>
      </c>
      <c r="Q3203" s="18">
        <v>7</v>
      </c>
      <c r="R3203" s="18"/>
      <c r="S3203" s="54" t="s">
        <v>5498</v>
      </c>
      <c r="T3203" s="54"/>
      <c r="U3203" s="69"/>
      <c r="V3203" s="45" t="str">
        <f t="shared" si="511"/>
        <v>作業効率と疲労の関係からみたあるプラスチック成型工場における作業改善</v>
      </c>
      <c r="W3203" s="70"/>
      <c r="X3203" s="88">
        <v>3193</v>
      </c>
      <c r="Y3203" s="66"/>
      <c r="Z3203" s="16"/>
    </row>
    <row r="3204" spans="1:26" s="13" customFormat="1" ht="13.5" hidden="1" customHeight="1">
      <c r="A3204" s="18">
        <v>81</v>
      </c>
      <c r="B3204" s="15">
        <v>2005</v>
      </c>
      <c r="C3204" s="15">
        <v>4</v>
      </c>
      <c r="D3204" s="18">
        <v>44</v>
      </c>
      <c r="E3204" s="15"/>
      <c r="F3204" s="19" t="s">
        <v>5552</v>
      </c>
      <c r="G3204" s="16" t="s">
        <v>5553</v>
      </c>
      <c r="H3204" s="17"/>
      <c r="I3204" s="115" t="str">
        <f t="shared" ca="1" si="510"/>
        <v>.</v>
      </c>
      <c r="J3204" s="16" t="s">
        <v>2856</v>
      </c>
      <c r="K3204" s="16" t="s">
        <v>1185</v>
      </c>
      <c r="L3204" s="16" t="s">
        <v>2857</v>
      </c>
      <c r="M3204" s="16" t="s">
        <v>183</v>
      </c>
      <c r="N3204" s="15">
        <v>31</v>
      </c>
      <c r="O3204" s="15">
        <v>2002</v>
      </c>
      <c r="P3204" s="15">
        <v>12</v>
      </c>
      <c r="Q3204" s="18">
        <v>7</v>
      </c>
      <c r="R3204" s="18"/>
      <c r="S3204" s="54" t="s">
        <v>5498</v>
      </c>
      <c r="T3204" s="54"/>
      <c r="U3204" s="69"/>
      <c r="V3204" s="45" t="str">
        <f t="shared" si="511"/>
        <v>異なる表情の顔写真に対する表情筋電図の分析</v>
      </c>
      <c r="W3204" s="70"/>
      <c r="X3204" s="88">
        <v>3194</v>
      </c>
      <c r="Y3204" s="66"/>
      <c r="Z3204" s="16"/>
    </row>
    <row r="3205" spans="1:26" s="13" customFormat="1" ht="13.5" hidden="1" customHeight="1">
      <c r="A3205" s="18">
        <v>81</v>
      </c>
      <c r="B3205" s="15">
        <v>2005</v>
      </c>
      <c r="C3205" s="15">
        <v>4</v>
      </c>
      <c r="D3205" s="18">
        <v>45</v>
      </c>
      <c r="E3205" s="15"/>
      <c r="F3205" s="22" t="s">
        <v>5554</v>
      </c>
      <c r="G3205" s="16" t="s">
        <v>7608</v>
      </c>
      <c r="H3205" s="22" t="s">
        <v>7609</v>
      </c>
      <c r="I3205" s="115" t="str">
        <f t="shared" ca="1" si="510"/>
        <v>.</v>
      </c>
      <c r="J3205" s="16" t="s">
        <v>2856</v>
      </c>
      <c r="K3205" s="16" t="s">
        <v>1185</v>
      </c>
      <c r="L3205" s="16" t="s">
        <v>7004</v>
      </c>
      <c r="M3205" s="16" t="s">
        <v>183</v>
      </c>
      <c r="N3205" s="15">
        <v>31</v>
      </c>
      <c r="O3205" s="15">
        <v>2002</v>
      </c>
      <c r="P3205" s="15">
        <v>12</v>
      </c>
      <c r="Q3205" s="18">
        <v>7</v>
      </c>
      <c r="R3205" s="18"/>
      <c r="S3205" s="54" t="s">
        <v>5498</v>
      </c>
      <c r="T3205" s="54"/>
      <c r="U3205" s="69"/>
      <c r="V3205" s="45" t="str">
        <f t="shared" si="511"/>
        <v>フォーラム超常識と働態－世に言う当たり前を超越してみよう－</v>
      </c>
      <c r="W3205" s="70"/>
      <c r="X3205" s="88">
        <v>3195</v>
      </c>
      <c r="Y3205" s="66"/>
      <c r="Z3205" s="16"/>
    </row>
    <row r="3206" spans="1:26" ht="13.5" hidden="1" customHeight="1">
      <c r="A3206" s="29">
        <f ca="1">IF(LEN($J3206)&gt;0,IF($J3206="●",K3206,OFFSET(A3206,IF(LEN(OFFSET(A3206,-1,0))&gt;=1,-1,-2),0)),"")</f>
        <v>81</v>
      </c>
      <c r="B3206" s="32">
        <f ca="1">IF(LEN($J3206)&gt;0,IF($J3206="●",N3206,OFFSET(B3206,IF(LEN(OFFSET(B3206,-1,0))&gt;=1,-1,-2),0)),"")</f>
        <v>2005</v>
      </c>
      <c r="C3206" s="32">
        <f ca="1">IF(LEN($J3206)&gt;0,IF($J3206="●",O3206,OFFSET(C3206,IF(LEN(OFFSET(C3206,-1,0))&gt;=1,-1,-2),0)),"")</f>
        <v>4</v>
      </c>
      <c r="D3206" s="28">
        <v>46</v>
      </c>
      <c r="E3206" s="32"/>
      <c r="F3206" s="28" t="str">
        <f>IF(RIGHT(L3206,1)=$W$24,"",M3206&amp;$W$25)&amp;J3206&amp;$W$22&amp;K3206&amp;IF(AND(LEN(N3206)&gt;0,LEN(N3206)&lt;4)," 第"&amp;N3206&amp;$W$21,N3206)&amp;$W$23&amp;O3206&amp;"/"&amp;P3206&amp;IF(RIGHT(L3206,1)=$W$24,"/"&amp;Q3206,"")&amp;"、"&amp;S3206&amp;"、"&amp;R3206&amp;IF(LEN(H3206)&gt;0,$W$27&amp;H3206,"")&amp;IF(RIGHT(L3206,1)=$W$24,"",$W$26)</f>
        <v>大会．東 第32回　2003/12/6、千葉工大、津田沼</v>
      </c>
      <c r="G3206" s="40" t="s">
        <v>1488</v>
      </c>
      <c r="H3206" s="41" t="s">
        <v>2820</v>
      </c>
      <c r="I3206" s="115" t="str">
        <f t="shared" ca="1" si="510"/>
        <v>.</v>
      </c>
      <c r="J3206" s="40" t="s">
        <v>1487</v>
      </c>
      <c r="K3206" s="40" t="s">
        <v>1491</v>
      </c>
      <c r="L3206" s="40" t="s">
        <v>6942</v>
      </c>
      <c r="M3206" s="40" t="s">
        <v>2742</v>
      </c>
      <c r="N3206" s="47">
        <v>32</v>
      </c>
      <c r="O3206" s="47">
        <v>2003</v>
      </c>
      <c r="P3206" s="47">
        <v>12</v>
      </c>
      <c r="Q3206" s="40" t="s">
        <v>1296</v>
      </c>
      <c r="R3206" s="40" t="s">
        <v>1387</v>
      </c>
      <c r="S3206" s="48" t="s">
        <v>2101</v>
      </c>
      <c r="T3206" s="48"/>
      <c r="U3206" s="31"/>
      <c r="V3206" s="45" t="str">
        <f t="shared" si="511"/>
        <v>大会．東 第32回　2003/12/6、千葉工大、津田沼</v>
      </c>
      <c r="W3206" s="51"/>
      <c r="X3206" s="88">
        <v>3196</v>
      </c>
      <c r="Y3206" s="65"/>
      <c r="Z3206" s="46"/>
    </row>
    <row r="3207" spans="1:26" ht="13.5" hidden="1" customHeight="1">
      <c r="A3207" s="29">
        <f ca="1">IF(LEN($J3207)&gt;0,IF($J3207="●",K3207,OFFSET(A3207,IF(LEN(OFFSET(A3207,-1,0))&gt;=1,-1,-2),0)),"")</f>
        <v>81</v>
      </c>
      <c r="B3207" s="32">
        <f ca="1">IF(LEN($J3207)&gt;0,IF($J3207="●",N3207,OFFSET(B3207,IF(LEN(OFFSET(B3207,-1,0))&gt;=1,-1,-2),0)),"")</f>
        <v>2005</v>
      </c>
      <c r="C3207" s="32">
        <f ca="1">IF(LEN($J3207)&gt;0,IF($J3207="●",O3207,OFFSET(C3207,IF(LEN(OFFSET(C3207,-1,0))&gt;=1,-1,-2),0)),"")</f>
        <v>4</v>
      </c>
      <c r="D3207" s="28">
        <v>46</v>
      </c>
      <c r="E3207" s="32"/>
      <c r="F3207" s="28" t="str">
        <f>M3207&amp;"（"&amp;J3207&amp;$W$19&amp;K3207&amp;IF(LEN(N3207)&gt;0," 第"&amp;N3207&amp;$W$21,"")&amp;" "&amp;O3207&amp;"/"&amp;P3207&amp;$W$20&amp;S3207&amp;IF(LEN(H3207)&gt;0,$W$19&amp;H3207,"")&amp;"）"</f>
        <v>抄録（大会/東 第32回 2003/12、千葉工大）</v>
      </c>
      <c r="G3207" s="40"/>
      <c r="H3207" s="43"/>
      <c r="I3207" s="115" t="str">
        <f t="shared" ca="1" si="510"/>
        <v>.</v>
      </c>
      <c r="J3207" s="40" t="s">
        <v>1487</v>
      </c>
      <c r="K3207" s="40" t="s">
        <v>1491</v>
      </c>
      <c r="L3207" s="40" t="s">
        <v>6939</v>
      </c>
      <c r="M3207" s="40" t="s">
        <v>1486</v>
      </c>
      <c r="N3207" s="47">
        <v>32</v>
      </c>
      <c r="O3207" s="47">
        <v>2003</v>
      </c>
      <c r="P3207" s="47">
        <v>12</v>
      </c>
      <c r="Q3207" s="40" t="s">
        <v>1296</v>
      </c>
      <c r="R3207" s="40" t="s">
        <v>1387</v>
      </c>
      <c r="S3207" s="48" t="s">
        <v>2101</v>
      </c>
      <c r="T3207" s="48"/>
      <c r="U3207" s="31"/>
      <c r="V3207" s="45" t="str">
        <f t="shared" si="511"/>
        <v>抄録（大会/東 第32回 2003/12、千葉工大）</v>
      </c>
      <c r="W3207" s="51"/>
      <c r="X3207" s="88">
        <v>3197</v>
      </c>
      <c r="Y3207" s="65"/>
      <c r="Z3207" s="46"/>
    </row>
    <row r="3208" spans="1:26" s="13" customFormat="1" ht="13.5" hidden="1" customHeight="1">
      <c r="A3208" s="18">
        <v>81</v>
      </c>
      <c r="B3208" s="15">
        <v>2005</v>
      </c>
      <c r="C3208" s="15">
        <v>4</v>
      </c>
      <c r="D3208" s="18">
        <v>46</v>
      </c>
      <c r="E3208" s="15"/>
      <c r="F3208" s="19" t="s">
        <v>5556</v>
      </c>
      <c r="G3208" s="16" t="s">
        <v>5557</v>
      </c>
      <c r="H3208" s="17"/>
      <c r="I3208" s="115" t="str">
        <f t="shared" ca="1" si="510"/>
        <v>.</v>
      </c>
      <c r="J3208" s="16" t="s">
        <v>2856</v>
      </c>
      <c r="K3208" s="16" t="s">
        <v>1185</v>
      </c>
      <c r="L3208" s="16" t="s">
        <v>2857</v>
      </c>
      <c r="M3208" s="16" t="s">
        <v>183</v>
      </c>
      <c r="N3208" s="15">
        <v>32</v>
      </c>
      <c r="O3208" s="15">
        <v>2003</v>
      </c>
      <c r="P3208" s="15">
        <v>12</v>
      </c>
      <c r="Q3208" s="18">
        <v>6</v>
      </c>
      <c r="R3208" s="18" t="s">
        <v>5555</v>
      </c>
      <c r="S3208" s="54" t="s">
        <v>5498</v>
      </c>
      <c r="T3208" s="54"/>
      <c r="U3208" s="69"/>
      <c r="V3208" s="45" t="str">
        <f t="shared" si="511"/>
        <v>体幹傾斜角から見たホームヘルパーの作業負担に関する調査研究－ヘルパーと主婦の仕事の違いについて－</v>
      </c>
      <c r="W3208" s="70"/>
      <c r="X3208" s="88">
        <v>3198</v>
      </c>
      <c r="Y3208" s="66"/>
      <c r="Z3208" s="16"/>
    </row>
    <row r="3209" spans="1:26" s="13" customFormat="1" ht="13.5" hidden="1" customHeight="1">
      <c r="A3209" s="18">
        <v>81</v>
      </c>
      <c r="B3209" s="15">
        <v>2005</v>
      </c>
      <c r="C3209" s="15">
        <v>4</v>
      </c>
      <c r="D3209" s="18">
        <v>46</v>
      </c>
      <c r="E3209" s="15"/>
      <c r="F3209" s="19" t="s">
        <v>5558</v>
      </c>
      <c r="G3209" s="16" t="s">
        <v>5559</v>
      </c>
      <c r="H3209" s="17"/>
      <c r="I3209" s="115" t="str">
        <f t="shared" ca="1" si="510"/>
        <v>.</v>
      </c>
      <c r="J3209" s="16" t="s">
        <v>2856</v>
      </c>
      <c r="K3209" s="16" t="s">
        <v>1185</v>
      </c>
      <c r="L3209" s="16" t="s">
        <v>2857</v>
      </c>
      <c r="M3209" s="16" t="s">
        <v>183</v>
      </c>
      <c r="N3209" s="15">
        <v>32</v>
      </c>
      <c r="O3209" s="15">
        <v>2003</v>
      </c>
      <c r="P3209" s="15">
        <v>12</v>
      </c>
      <c r="Q3209" s="18">
        <v>6</v>
      </c>
      <c r="R3209" s="18" t="s">
        <v>5555</v>
      </c>
      <c r="S3209" s="54" t="s">
        <v>5498</v>
      </c>
      <c r="T3209" s="54"/>
      <c r="U3209" s="69"/>
      <c r="V3209" s="45" t="str">
        <f t="shared" si="511"/>
        <v>歩行補助具の研究－人間工学的手法を用いた歩行比較－</v>
      </c>
      <c r="W3209" s="70"/>
      <c r="X3209" s="88">
        <v>3199</v>
      </c>
      <c r="Y3209" s="66"/>
      <c r="Z3209" s="16"/>
    </row>
    <row r="3210" spans="1:26" s="13" customFormat="1" ht="13.5" hidden="1" customHeight="1">
      <c r="A3210" s="18">
        <v>81</v>
      </c>
      <c r="B3210" s="15">
        <v>2005</v>
      </c>
      <c r="C3210" s="15">
        <v>4</v>
      </c>
      <c r="D3210" s="18">
        <v>47</v>
      </c>
      <c r="E3210" s="15"/>
      <c r="F3210" s="19" t="s">
        <v>5560</v>
      </c>
      <c r="G3210" s="16" t="s">
        <v>5561</v>
      </c>
      <c r="H3210" s="17"/>
      <c r="I3210" s="115" t="str">
        <f t="shared" ca="1" si="510"/>
        <v>.</v>
      </c>
      <c r="J3210" s="16" t="s">
        <v>2856</v>
      </c>
      <c r="K3210" s="16" t="s">
        <v>1185</v>
      </c>
      <c r="L3210" s="16" t="s">
        <v>2857</v>
      </c>
      <c r="M3210" s="16" t="s">
        <v>183</v>
      </c>
      <c r="N3210" s="15">
        <v>32</v>
      </c>
      <c r="O3210" s="15">
        <v>2003</v>
      </c>
      <c r="P3210" s="15">
        <v>12</v>
      </c>
      <c r="Q3210" s="18">
        <v>6</v>
      </c>
      <c r="R3210" s="18" t="s">
        <v>5555</v>
      </c>
      <c r="S3210" s="54" t="s">
        <v>5498</v>
      </c>
      <c r="T3210" s="54"/>
      <c r="U3210" s="69"/>
      <c r="V3210" s="45" t="str">
        <f t="shared" si="511"/>
        <v>高齢者の靴の着脱動作と玄関の住宅改修に関する研究</v>
      </c>
      <c r="W3210" s="70"/>
      <c r="X3210" s="88">
        <v>3200</v>
      </c>
      <c r="Y3210" s="66"/>
      <c r="Z3210" s="16"/>
    </row>
    <row r="3211" spans="1:26" s="13" customFormat="1" ht="13.5" hidden="1" customHeight="1">
      <c r="A3211" s="18">
        <v>81</v>
      </c>
      <c r="B3211" s="15">
        <v>2005</v>
      </c>
      <c r="C3211" s="15">
        <v>4</v>
      </c>
      <c r="D3211" s="18">
        <v>47</v>
      </c>
      <c r="E3211" s="15"/>
      <c r="F3211" s="19" t="s">
        <v>5562</v>
      </c>
      <c r="G3211" s="16" t="s">
        <v>5563</v>
      </c>
      <c r="H3211" s="17"/>
      <c r="I3211" s="115" t="str">
        <f t="shared" ca="1" si="510"/>
        <v>.</v>
      </c>
      <c r="J3211" s="16" t="s">
        <v>2856</v>
      </c>
      <c r="K3211" s="16" t="s">
        <v>1185</v>
      </c>
      <c r="L3211" s="16" t="s">
        <v>2857</v>
      </c>
      <c r="M3211" s="16" t="s">
        <v>183</v>
      </c>
      <c r="N3211" s="15">
        <v>32</v>
      </c>
      <c r="O3211" s="15">
        <v>2003</v>
      </c>
      <c r="P3211" s="15">
        <v>12</v>
      </c>
      <c r="Q3211" s="18">
        <v>6</v>
      </c>
      <c r="R3211" s="18" t="s">
        <v>5555</v>
      </c>
      <c r="S3211" s="54" t="s">
        <v>5498</v>
      </c>
      <c r="T3211" s="54"/>
      <c r="U3211" s="69"/>
      <c r="V3211" s="45" t="str">
        <f t="shared" si="511"/>
        <v>高齢者の「装い行為」意識に関する調査</v>
      </c>
      <c r="W3211" s="70"/>
      <c r="X3211" s="88">
        <v>3201</v>
      </c>
      <c r="Y3211" s="66"/>
      <c r="Z3211" s="16"/>
    </row>
    <row r="3212" spans="1:26" s="13" customFormat="1" ht="13.5" hidden="1" customHeight="1">
      <c r="A3212" s="18">
        <v>81</v>
      </c>
      <c r="B3212" s="15">
        <v>2005</v>
      </c>
      <c r="C3212" s="15">
        <v>4</v>
      </c>
      <c r="D3212" s="18">
        <v>48</v>
      </c>
      <c r="E3212" s="15"/>
      <c r="F3212" s="19" t="s">
        <v>5564</v>
      </c>
      <c r="G3212" s="16" t="s">
        <v>5565</v>
      </c>
      <c r="H3212" s="17"/>
      <c r="I3212" s="115" t="str">
        <f t="shared" ref="I3212:I3275" ca="1" si="512">IF(OR($S$1,IF($N$2,OFFSET($O$2,0,ISERROR(FIND($F$2,OFFSET($G3212,0,$T$2)))+$S$2),0)+IF($N$3,OFFSET($O$3,0,ISERROR(FIND($F$3,OFFSET($G3212,0,$T$3)))+$S$3),0)+IF($N$4,OFFSET($O$4,0,ISERROR(FIND($F$4,OFFSET($G3212,0,$T$4)))+$S$4),0)+IF($N$5,OFFSET($O$5,0,ISERROR(FIND($F$5,OFFSET($G3212,0,$T$5)))+$S$5),0)+IF($N$6,OFFSET($O$6,0,ISERROR(FIND($F$6,OFFSET($G3212,0,$T$6)))+$S$6),0)+IF($N$7,OFFSET($O$7,0,ISERROR(FIND($F$7,OFFSET($G3212,0,$T$7)))+$S$7),0)+IF($N$8,OFFSET($O$8,0,ISERROR(FIND($F$8,OFFSET($G3212,0,$T$8)))+$S$8),0)&gt;$Y$1),$W$28,$W$29)</f>
        <v>.</v>
      </c>
      <c r="J3212" s="16" t="s">
        <v>2856</v>
      </c>
      <c r="K3212" s="16" t="s">
        <v>1185</v>
      </c>
      <c r="L3212" s="16" t="s">
        <v>2857</v>
      </c>
      <c r="M3212" s="16" t="s">
        <v>183</v>
      </c>
      <c r="N3212" s="15">
        <v>32</v>
      </c>
      <c r="O3212" s="15">
        <v>2003</v>
      </c>
      <c r="P3212" s="15">
        <v>12</v>
      </c>
      <c r="Q3212" s="18">
        <v>6</v>
      </c>
      <c r="R3212" s="18" t="s">
        <v>5555</v>
      </c>
      <c r="S3212" s="54" t="s">
        <v>5498</v>
      </c>
      <c r="T3212" s="54"/>
      <c r="U3212" s="69"/>
      <c r="V3212" s="45" t="str">
        <f t="shared" si="511"/>
        <v>製品評価のための動作指推定</v>
      </c>
      <c r="W3212" s="70"/>
      <c r="X3212" s="88">
        <v>3202</v>
      </c>
      <c r="Y3212" s="66"/>
      <c r="Z3212" s="16"/>
    </row>
    <row r="3213" spans="1:26" s="13" customFormat="1" ht="13.5" hidden="1" customHeight="1">
      <c r="A3213" s="18">
        <v>81</v>
      </c>
      <c r="B3213" s="15">
        <v>2005</v>
      </c>
      <c r="C3213" s="15">
        <v>4</v>
      </c>
      <c r="D3213" s="18">
        <v>48</v>
      </c>
      <c r="E3213" s="15"/>
      <c r="F3213" s="19" t="s">
        <v>5566</v>
      </c>
      <c r="G3213" s="16" t="s">
        <v>8068</v>
      </c>
      <c r="H3213" s="17"/>
      <c r="I3213" s="115" t="str">
        <f t="shared" ca="1" si="512"/>
        <v>.</v>
      </c>
      <c r="J3213" s="16" t="s">
        <v>2856</v>
      </c>
      <c r="K3213" s="16" t="s">
        <v>1185</v>
      </c>
      <c r="L3213" s="16" t="s">
        <v>2857</v>
      </c>
      <c r="M3213" s="16" t="s">
        <v>183</v>
      </c>
      <c r="N3213" s="15">
        <v>32</v>
      </c>
      <c r="O3213" s="15">
        <v>2003</v>
      </c>
      <c r="P3213" s="15">
        <v>12</v>
      </c>
      <c r="Q3213" s="18">
        <v>6</v>
      </c>
      <c r="R3213" s="18" t="s">
        <v>5555</v>
      </c>
      <c r="S3213" s="54" t="s">
        <v>5498</v>
      </c>
      <c r="T3213" s="54"/>
      <c r="U3213" s="69"/>
      <c r="V3213" s="45" t="str">
        <f t="shared" si="511"/>
        <v>容器の形態とそれに対応する把持，操作の関係</v>
      </c>
      <c r="W3213" s="70"/>
      <c r="X3213" s="88">
        <v>3203</v>
      </c>
      <c r="Y3213" s="66"/>
      <c r="Z3213" s="16"/>
    </row>
    <row r="3214" spans="1:26" s="13" customFormat="1" ht="13.5" hidden="1" customHeight="1">
      <c r="A3214" s="18">
        <v>81</v>
      </c>
      <c r="B3214" s="15">
        <v>2005</v>
      </c>
      <c r="C3214" s="15">
        <v>4</v>
      </c>
      <c r="D3214" s="18">
        <v>49</v>
      </c>
      <c r="E3214" s="15"/>
      <c r="F3214" s="19" t="s">
        <v>5567</v>
      </c>
      <c r="G3214" s="16" t="s">
        <v>5568</v>
      </c>
      <c r="H3214" s="17"/>
      <c r="I3214" s="115" t="str">
        <f t="shared" ca="1" si="512"/>
        <v>.</v>
      </c>
      <c r="J3214" s="16" t="s">
        <v>2856</v>
      </c>
      <c r="K3214" s="16" t="s">
        <v>1185</v>
      </c>
      <c r="L3214" s="16" t="s">
        <v>2857</v>
      </c>
      <c r="M3214" s="16" t="s">
        <v>183</v>
      </c>
      <c r="N3214" s="15">
        <v>32</v>
      </c>
      <c r="O3214" s="15">
        <v>2003</v>
      </c>
      <c r="P3214" s="15">
        <v>12</v>
      </c>
      <c r="Q3214" s="18">
        <v>6</v>
      </c>
      <c r="R3214" s="18" t="s">
        <v>5555</v>
      </c>
      <c r="S3214" s="54" t="s">
        <v>5498</v>
      </c>
      <c r="T3214" s="54"/>
      <c r="U3214" s="69"/>
      <c r="V3214" s="45" t="str">
        <f t="shared" si="511"/>
        <v>構造化観察による仮想コンセプトを用いたデザイン構築方法</v>
      </c>
      <c r="W3214" s="70"/>
      <c r="X3214" s="88">
        <v>3204</v>
      </c>
      <c r="Y3214" s="66"/>
      <c r="Z3214" s="16"/>
    </row>
    <row r="3215" spans="1:26" s="13" customFormat="1" ht="13.5" hidden="1" customHeight="1">
      <c r="A3215" s="18">
        <v>81</v>
      </c>
      <c r="B3215" s="15">
        <v>2005</v>
      </c>
      <c r="C3215" s="15">
        <v>4</v>
      </c>
      <c r="D3215" s="18">
        <v>49</v>
      </c>
      <c r="E3215" s="15"/>
      <c r="F3215" s="19" t="s">
        <v>5569</v>
      </c>
      <c r="G3215" s="16" t="s">
        <v>5570</v>
      </c>
      <c r="H3215" s="17"/>
      <c r="I3215" s="115" t="str">
        <f t="shared" ca="1" si="512"/>
        <v>.</v>
      </c>
      <c r="J3215" s="16" t="s">
        <v>2856</v>
      </c>
      <c r="K3215" s="16" t="s">
        <v>1185</v>
      </c>
      <c r="L3215" s="16" t="s">
        <v>2857</v>
      </c>
      <c r="M3215" s="16" t="s">
        <v>183</v>
      </c>
      <c r="N3215" s="15">
        <v>32</v>
      </c>
      <c r="O3215" s="15">
        <v>2003</v>
      </c>
      <c r="P3215" s="15">
        <v>12</v>
      </c>
      <c r="Q3215" s="18">
        <v>6</v>
      </c>
      <c r="R3215" s="18" t="s">
        <v>5555</v>
      </c>
      <c r="S3215" s="54" t="s">
        <v>5498</v>
      </c>
      <c r="T3215" s="54"/>
      <c r="U3215" s="69"/>
      <c r="V3215" s="45" t="str">
        <f t="shared" si="511"/>
        <v>筋負担を軽減する携帯電話の形状</v>
      </c>
      <c r="W3215" s="70"/>
      <c r="X3215" s="88">
        <v>3205</v>
      </c>
      <c r="Y3215" s="66"/>
      <c r="Z3215" s="16"/>
    </row>
    <row r="3216" spans="1:26" s="13" customFormat="1" ht="13.5" hidden="1" customHeight="1">
      <c r="A3216" s="18">
        <v>81</v>
      </c>
      <c r="B3216" s="15">
        <v>2005</v>
      </c>
      <c r="C3216" s="15">
        <v>4</v>
      </c>
      <c r="D3216" s="18">
        <v>50</v>
      </c>
      <c r="E3216" s="15"/>
      <c r="F3216" s="19" t="s">
        <v>5571</v>
      </c>
      <c r="G3216" s="16" t="s">
        <v>5572</v>
      </c>
      <c r="H3216" s="17"/>
      <c r="I3216" s="115" t="str">
        <f t="shared" ca="1" si="512"/>
        <v>.</v>
      </c>
      <c r="J3216" s="16" t="s">
        <v>2856</v>
      </c>
      <c r="K3216" s="16" t="s">
        <v>1185</v>
      </c>
      <c r="L3216" s="16" t="s">
        <v>2857</v>
      </c>
      <c r="M3216" s="16" t="s">
        <v>183</v>
      </c>
      <c r="N3216" s="15">
        <v>32</v>
      </c>
      <c r="O3216" s="15">
        <v>2003</v>
      </c>
      <c r="P3216" s="15">
        <v>12</v>
      </c>
      <c r="Q3216" s="18">
        <v>6</v>
      </c>
      <c r="R3216" s="18" t="s">
        <v>5555</v>
      </c>
      <c r="S3216" s="54" t="s">
        <v>5498</v>
      </c>
      <c r="T3216" s="54"/>
      <c r="U3216" s="69"/>
      <c r="V3216" s="45" t="str">
        <f t="shared" si="511"/>
        <v>重量知覚に関する人間工学的研究</v>
      </c>
      <c r="W3216" s="70"/>
      <c r="X3216" s="88">
        <v>3206</v>
      </c>
      <c r="Y3216" s="66"/>
      <c r="Z3216" s="16"/>
    </row>
    <row r="3217" spans="1:26" s="13" customFormat="1" ht="13.5" hidden="1" customHeight="1">
      <c r="A3217" s="18">
        <v>81</v>
      </c>
      <c r="B3217" s="15">
        <v>2005</v>
      </c>
      <c r="C3217" s="15">
        <v>4</v>
      </c>
      <c r="D3217" s="18">
        <v>50</v>
      </c>
      <c r="E3217" s="15"/>
      <c r="F3217" s="19" t="s">
        <v>5573</v>
      </c>
      <c r="G3217" s="16" t="s">
        <v>5574</v>
      </c>
      <c r="H3217" s="17"/>
      <c r="I3217" s="115" t="str">
        <f t="shared" ca="1" si="512"/>
        <v>.</v>
      </c>
      <c r="J3217" s="16" t="s">
        <v>2856</v>
      </c>
      <c r="K3217" s="16" t="s">
        <v>1185</v>
      </c>
      <c r="L3217" s="16" t="s">
        <v>2857</v>
      </c>
      <c r="M3217" s="16" t="s">
        <v>183</v>
      </c>
      <c r="N3217" s="15">
        <v>32</v>
      </c>
      <c r="O3217" s="15">
        <v>2003</v>
      </c>
      <c r="P3217" s="15">
        <v>12</v>
      </c>
      <c r="Q3217" s="18">
        <v>6</v>
      </c>
      <c r="R3217" s="18" t="s">
        <v>5555</v>
      </c>
      <c r="S3217" s="54" t="s">
        <v>5498</v>
      </c>
      <c r="T3217" s="54"/>
      <c r="U3217" s="69"/>
      <c r="V3217" s="45" t="str">
        <f t="shared" si="511"/>
        <v>スポーツ障害と心理的競技能力－高校サッカー選手を対象とした実証的研究－</v>
      </c>
      <c r="W3217" s="70"/>
      <c r="X3217" s="88">
        <v>3207</v>
      </c>
      <c r="Y3217" s="66"/>
      <c r="Z3217" s="16"/>
    </row>
    <row r="3218" spans="1:26" s="13" customFormat="1" ht="13.5" hidden="1" customHeight="1">
      <c r="A3218" s="18">
        <v>81</v>
      </c>
      <c r="B3218" s="15">
        <v>2005</v>
      </c>
      <c r="C3218" s="15">
        <v>4</v>
      </c>
      <c r="D3218" s="18">
        <v>51</v>
      </c>
      <c r="E3218" s="15"/>
      <c r="F3218" s="19" t="s">
        <v>5575</v>
      </c>
      <c r="G3218" s="16" t="s">
        <v>5576</v>
      </c>
      <c r="H3218" s="17"/>
      <c r="I3218" s="115" t="str">
        <f t="shared" ca="1" si="512"/>
        <v>.</v>
      </c>
      <c r="J3218" s="16" t="s">
        <v>2856</v>
      </c>
      <c r="K3218" s="16" t="s">
        <v>1185</v>
      </c>
      <c r="L3218" s="16" t="s">
        <v>2857</v>
      </c>
      <c r="M3218" s="16" t="s">
        <v>183</v>
      </c>
      <c r="N3218" s="15">
        <v>32</v>
      </c>
      <c r="O3218" s="15">
        <v>2003</v>
      </c>
      <c r="P3218" s="15">
        <v>12</v>
      </c>
      <c r="Q3218" s="18">
        <v>6</v>
      </c>
      <c r="R3218" s="18" t="s">
        <v>5555</v>
      </c>
      <c r="S3218" s="54" t="s">
        <v>5498</v>
      </c>
      <c r="T3218" s="54"/>
      <c r="U3218" s="69"/>
      <c r="V3218" s="45" t="str">
        <f t="shared" si="511"/>
        <v>呼吸法が心と身体に及ぼす影響（その1）</v>
      </c>
      <c r="W3218" s="70"/>
      <c r="X3218" s="88">
        <v>3208</v>
      </c>
      <c r="Y3218" s="66"/>
      <c r="Z3218" s="16"/>
    </row>
    <row r="3219" spans="1:26" s="13" customFormat="1" ht="13.5" hidden="1" customHeight="1">
      <c r="A3219" s="18">
        <v>81</v>
      </c>
      <c r="B3219" s="15">
        <v>2005</v>
      </c>
      <c r="C3219" s="15">
        <v>4</v>
      </c>
      <c r="D3219" s="18">
        <v>51</v>
      </c>
      <c r="E3219" s="15"/>
      <c r="F3219" s="19" t="s">
        <v>5577</v>
      </c>
      <c r="G3219" s="16" t="s">
        <v>5578</v>
      </c>
      <c r="H3219" s="17"/>
      <c r="I3219" s="115" t="str">
        <f t="shared" ca="1" si="512"/>
        <v>.</v>
      </c>
      <c r="J3219" s="16" t="s">
        <v>2856</v>
      </c>
      <c r="K3219" s="16" t="s">
        <v>1185</v>
      </c>
      <c r="L3219" s="16" t="s">
        <v>2857</v>
      </c>
      <c r="M3219" s="16" t="s">
        <v>183</v>
      </c>
      <c r="N3219" s="15">
        <v>32</v>
      </c>
      <c r="O3219" s="15">
        <v>2003</v>
      </c>
      <c r="P3219" s="15">
        <v>12</v>
      </c>
      <c r="Q3219" s="18">
        <v>6</v>
      </c>
      <c r="R3219" s="18" t="s">
        <v>5555</v>
      </c>
      <c r="S3219" s="54" t="s">
        <v>5498</v>
      </c>
      <c r="T3219" s="54"/>
      <c r="U3219" s="69"/>
      <c r="V3219" s="45" t="str">
        <f t="shared" si="511"/>
        <v>超音波が人体に与える影響－生理指標を用いた基礎研究－</v>
      </c>
      <c r="W3219" s="70"/>
      <c r="X3219" s="88">
        <v>3209</v>
      </c>
      <c r="Y3219" s="66"/>
      <c r="Z3219" s="16"/>
    </row>
    <row r="3220" spans="1:26" s="13" customFormat="1" ht="13.5" hidden="1" customHeight="1">
      <c r="A3220" s="18">
        <v>81</v>
      </c>
      <c r="B3220" s="15">
        <v>2005</v>
      </c>
      <c r="C3220" s="15">
        <v>4</v>
      </c>
      <c r="D3220" s="18">
        <v>52</v>
      </c>
      <c r="E3220" s="15"/>
      <c r="F3220" s="19" t="s">
        <v>5579</v>
      </c>
      <c r="G3220" s="16" t="s">
        <v>5580</v>
      </c>
      <c r="H3220" s="17"/>
      <c r="I3220" s="115" t="str">
        <f t="shared" ca="1" si="512"/>
        <v>.</v>
      </c>
      <c r="J3220" s="16" t="s">
        <v>2856</v>
      </c>
      <c r="K3220" s="16" t="s">
        <v>1185</v>
      </c>
      <c r="L3220" s="16" t="s">
        <v>2857</v>
      </c>
      <c r="M3220" s="16" t="s">
        <v>183</v>
      </c>
      <c r="N3220" s="15">
        <v>32</v>
      </c>
      <c r="O3220" s="15">
        <v>2003</v>
      </c>
      <c r="P3220" s="15">
        <v>12</v>
      </c>
      <c r="Q3220" s="18">
        <v>6</v>
      </c>
      <c r="R3220" s="18" t="s">
        <v>5555</v>
      </c>
      <c r="S3220" s="54" t="s">
        <v>5498</v>
      </c>
      <c r="T3220" s="54"/>
      <c r="U3220" s="69"/>
      <c r="V3220" s="45" t="str">
        <f t="shared" si="511"/>
        <v>夜間の異なる色温度の高照度光暴露が生理心理機能に及ぼす影響</v>
      </c>
      <c r="W3220" s="70"/>
      <c r="X3220" s="88">
        <v>3210</v>
      </c>
      <c r="Y3220" s="66"/>
      <c r="Z3220" s="16"/>
    </row>
    <row r="3221" spans="1:26" s="13" customFormat="1" ht="13.5" hidden="1" customHeight="1">
      <c r="A3221" s="18">
        <v>81</v>
      </c>
      <c r="B3221" s="15">
        <v>2005</v>
      </c>
      <c r="C3221" s="15">
        <v>4</v>
      </c>
      <c r="D3221" s="18">
        <v>52</v>
      </c>
      <c r="E3221" s="15"/>
      <c r="F3221" s="19" t="s">
        <v>5581</v>
      </c>
      <c r="G3221" s="16" t="s">
        <v>8067</v>
      </c>
      <c r="H3221" s="17"/>
      <c r="I3221" s="115" t="str">
        <f t="shared" ca="1" si="512"/>
        <v>.</v>
      </c>
      <c r="J3221" s="16" t="s">
        <v>2856</v>
      </c>
      <c r="K3221" s="16" t="s">
        <v>1185</v>
      </c>
      <c r="L3221" s="16" t="s">
        <v>2857</v>
      </c>
      <c r="M3221" s="16" t="s">
        <v>183</v>
      </c>
      <c r="N3221" s="15">
        <v>32</v>
      </c>
      <c r="O3221" s="15">
        <v>2003</v>
      </c>
      <c r="P3221" s="15">
        <v>12</v>
      </c>
      <c r="Q3221" s="18">
        <v>6</v>
      </c>
      <c r="R3221" s="18" t="s">
        <v>5555</v>
      </c>
      <c r="S3221" s="54" t="s">
        <v>5498</v>
      </c>
      <c r="T3221" s="54"/>
      <c r="U3221" s="69"/>
      <c r="V3221" s="45" t="str">
        <f t="shared" si="511"/>
        <v>鉄道駅における視・聴覚サインの現状調査</v>
      </c>
      <c r="W3221" s="70"/>
      <c r="X3221" s="88">
        <v>3211</v>
      </c>
      <c r="Y3221" s="66"/>
      <c r="Z3221" s="16"/>
    </row>
    <row r="3222" spans="1:26" s="13" customFormat="1" ht="13.5" hidden="1" customHeight="1">
      <c r="A3222" s="18">
        <v>81</v>
      </c>
      <c r="B3222" s="15">
        <v>2005</v>
      </c>
      <c r="C3222" s="15">
        <v>4</v>
      </c>
      <c r="D3222" s="18">
        <v>53</v>
      </c>
      <c r="E3222" s="15"/>
      <c r="F3222" s="19" t="s">
        <v>5582</v>
      </c>
      <c r="G3222" s="16" t="s">
        <v>5583</v>
      </c>
      <c r="H3222" s="17"/>
      <c r="I3222" s="115" t="str">
        <f t="shared" ca="1" si="512"/>
        <v>.</v>
      </c>
      <c r="J3222" s="16" t="s">
        <v>2856</v>
      </c>
      <c r="K3222" s="16" t="s">
        <v>1185</v>
      </c>
      <c r="L3222" s="16" t="s">
        <v>2857</v>
      </c>
      <c r="M3222" s="16" t="s">
        <v>183</v>
      </c>
      <c r="N3222" s="15">
        <v>32</v>
      </c>
      <c r="O3222" s="15">
        <v>2003</v>
      </c>
      <c r="P3222" s="15">
        <v>12</v>
      </c>
      <c r="Q3222" s="18">
        <v>6</v>
      </c>
      <c r="R3222" s="18" t="s">
        <v>5555</v>
      </c>
      <c r="S3222" s="54" t="s">
        <v>5498</v>
      </c>
      <c r="T3222" s="54"/>
      <c r="U3222" s="69"/>
      <c r="V3222" s="45" t="str">
        <f t="shared" si="511"/>
        <v>視野と動くターゲットに関する研究</v>
      </c>
      <c r="W3222" s="70"/>
      <c r="X3222" s="88">
        <v>3212</v>
      </c>
      <c r="Y3222" s="66"/>
      <c r="Z3222" s="16"/>
    </row>
    <row r="3223" spans="1:26" s="13" customFormat="1" ht="13.5" hidden="1" customHeight="1">
      <c r="A3223" s="18">
        <v>81</v>
      </c>
      <c r="B3223" s="15">
        <v>2005</v>
      </c>
      <c r="C3223" s="15">
        <v>4</v>
      </c>
      <c r="D3223" s="18">
        <v>53</v>
      </c>
      <c r="E3223" s="15"/>
      <c r="F3223" s="19" t="s">
        <v>5584</v>
      </c>
      <c r="G3223" s="16" t="s">
        <v>5585</v>
      </c>
      <c r="H3223" s="17"/>
      <c r="I3223" s="115" t="str">
        <f t="shared" ca="1" si="512"/>
        <v>.</v>
      </c>
      <c r="J3223" s="16" t="s">
        <v>2856</v>
      </c>
      <c r="K3223" s="16" t="s">
        <v>1185</v>
      </c>
      <c r="L3223" s="16" t="s">
        <v>2857</v>
      </c>
      <c r="M3223" s="16" t="s">
        <v>183</v>
      </c>
      <c r="N3223" s="15">
        <v>32</v>
      </c>
      <c r="O3223" s="15">
        <v>2003</v>
      </c>
      <c r="P3223" s="15">
        <v>12</v>
      </c>
      <c r="Q3223" s="18">
        <v>6</v>
      </c>
      <c r="R3223" s="18" t="s">
        <v>5555</v>
      </c>
      <c r="S3223" s="54" t="s">
        <v>5498</v>
      </c>
      <c r="T3223" s="54"/>
      <c r="U3223" s="69"/>
      <c r="V3223" s="45" t="str">
        <f t="shared" si="511"/>
        <v>運動課題が視覚課題に与える影響に関する認知心理的研究</v>
      </c>
      <c r="W3223" s="70"/>
      <c r="X3223" s="88">
        <v>3213</v>
      </c>
      <c r="Y3223" s="66"/>
      <c r="Z3223" s="16"/>
    </row>
    <row r="3224" spans="1:26" s="13" customFormat="1" ht="13.5" hidden="1" customHeight="1">
      <c r="A3224" s="18">
        <v>81</v>
      </c>
      <c r="B3224" s="15">
        <v>2005</v>
      </c>
      <c r="C3224" s="15">
        <v>4</v>
      </c>
      <c r="D3224" s="18">
        <v>54</v>
      </c>
      <c r="E3224" s="15"/>
      <c r="F3224" s="19" t="s">
        <v>5586</v>
      </c>
      <c r="G3224" s="16" t="s">
        <v>5587</v>
      </c>
      <c r="H3224" s="17"/>
      <c r="I3224" s="115" t="str">
        <f t="shared" ca="1" si="512"/>
        <v>.</v>
      </c>
      <c r="J3224" s="16" t="s">
        <v>2856</v>
      </c>
      <c r="K3224" s="16" t="s">
        <v>1185</v>
      </c>
      <c r="L3224" s="16" t="s">
        <v>2857</v>
      </c>
      <c r="M3224" s="16" t="s">
        <v>183</v>
      </c>
      <c r="N3224" s="15">
        <v>32</v>
      </c>
      <c r="O3224" s="15">
        <v>2003</v>
      </c>
      <c r="P3224" s="15">
        <v>12</v>
      </c>
      <c r="Q3224" s="18">
        <v>6</v>
      </c>
      <c r="R3224" s="18" t="s">
        <v>5555</v>
      </c>
      <c r="S3224" s="54" t="s">
        <v>5498</v>
      </c>
      <c r="T3224" s="54"/>
      <c r="U3224" s="69"/>
      <c r="V3224" s="45" t="str">
        <f t="shared" si="511"/>
        <v>出合い頭事故多発と運転者安全戦略</v>
      </c>
      <c r="W3224" s="70"/>
      <c r="X3224" s="88">
        <v>3214</v>
      </c>
      <c r="Y3224" s="66"/>
      <c r="Z3224" s="16"/>
    </row>
    <row r="3225" spans="1:26" ht="13.5" hidden="1" customHeight="1">
      <c r="A3225" s="29">
        <f ca="1">IF(LEN($J3225)&gt;0,IF($J3225="●",K3225,OFFSET(A3225,IF(LEN(OFFSET(A3225,-1,0))&gt;=1,-1,-2),0)),"")</f>
        <v>81</v>
      </c>
      <c r="B3225" s="32">
        <f ca="1">IF(LEN($J3225)&gt;0,IF($J3225="●",N3225,OFFSET(B3225,IF(LEN(OFFSET(B3225,-1,0))&gt;=1,-1,-2),0)),"")</f>
        <v>2005</v>
      </c>
      <c r="C3225" s="32">
        <f ca="1">IF(LEN($J3225)&gt;0,IF($J3225="●",O3225,OFFSET(C3225,IF(LEN(OFFSET(C3225,-1,0))&gt;=1,-1,-2),0)),"")</f>
        <v>4</v>
      </c>
      <c r="D3225" s="28">
        <v>55</v>
      </c>
      <c r="E3225" s="32"/>
      <c r="F3225" s="28" t="str">
        <f>IF(RIGHT(L3225,1)=$W$24,"",M3225&amp;$W$25)&amp;J3225&amp;$W$22&amp;K3225&amp;IF(AND(LEN(N3225)&gt;0,LEN(N3225)&lt;4)," 第"&amp;N3225&amp;$W$21,N3225)&amp;$W$23&amp;O3225&amp;"/"&amp;P3225&amp;IF(RIGHT(L3225,1)=$W$24,"/"&amp;Q3225,"")&amp;"、"&amp;S3225&amp;"、"&amp;R3225&amp;IF(LEN(H3225)&gt;0,$W$27&amp;H3225,"")&amp;IF(RIGHT(L3225,1)=$W$24,"",$W$26)</f>
        <v>大会．西 第27回　2001/12/8、県立長崎シーボルト大、</v>
      </c>
      <c r="G3225" s="40" t="s">
        <v>1488</v>
      </c>
      <c r="H3225" s="41" t="s">
        <v>2820</v>
      </c>
      <c r="I3225" s="115" t="str">
        <f t="shared" ca="1" si="512"/>
        <v>.</v>
      </c>
      <c r="J3225" s="40" t="s">
        <v>1487</v>
      </c>
      <c r="K3225" s="40" t="s">
        <v>2109</v>
      </c>
      <c r="L3225" s="40" t="s">
        <v>6942</v>
      </c>
      <c r="M3225" s="40" t="s">
        <v>2742</v>
      </c>
      <c r="N3225" s="47">
        <v>27</v>
      </c>
      <c r="O3225" s="47">
        <v>2001</v>
      </c>
      <c r="P3225" s="47">
        <v>12</v>
      </c>
      <c r="Q3225" s="40" t="s">
        <v>1481</v>
      </c>
      <c r="R3225" s="40"/>
      <c r="S3225" s="48" t="s">
        <v>2113</v>
      </c>
      <c r="T3225" s="48"/>
      <c r="U3225" s="31"/>
      <c r="V3225" s="45" t="str">
        <f t="shared" si="511"/>
        <v>大会．西 第27回　2001/12/8、県立長崎シーボルト大、</v>
      </c>
      <c r="W3225" s="51"/>
      <c r="X3225" s="88">
        <v>3215</v>
      </c>
      <c r="Y3225" s="65"/>
      <c r="Z3225" s="46"/>
    </row>
    <row r="3226" spans="1:26" ht="13.5" hidden="1" customHeight="1">
      <c r="A3226" s="29">
        <f ca="1">IF(LEN($J3226)&gt;0,IF($J3226="●",K3226,OFFSET(A3226,IF(LEN(OFFSET(A3226,-1,0))&gt;=1,-1,-2),0)),"")</f>
        <v>81</v>
      </c>
      <c r="B3226" s="32">
        <f ca="1">IF(LEN($J3226)&gt;0,IF($J3226="●",N3226,OFFSET(B3226,IF(LEN(OFFSET(B3226,-1,0))&gt;=1,-1,-2),0)),"")</f>
        <v>2005</v>
      </c>
      <c r="C3226" s="32">
        <f ca="1">IF(LEN($J3226)&gt;0,IF($J3226="●",O3226,OFFSET(C3226,IF(LEN(OFFSET(C3226,-1,0))&gt;=1,-1,-2),0)),"")</f>
        <v>4</v>
      </c>
      <c r="D3226" s="28">
        <v>55</v>
      </c>
      <c r="E3226" s="32"/>
      <c r="F3226" s="28" t="str">
        <f>M3226&amp;"（"&amp;J3226&amp;$W$19&amp;K3226&amp;IF(LEN(N3226)&gt;0," 第"&amp;N3226&amp;$W$21,"")&amp;" "&amp;O3226&amp;"/"&amp;P3226&amp;$W$20&amp;S3226&amp;IF(LEN(H3226)&gt;0,$W$19&amp;H3226,"")&amp;"）"</f>
        <v>抄録（大会/西 第27回 2001/12、県立長崎シーボルト大）</v>
      </c>
      <c r="G3226" s="40"/>
      <c r="H3226" s="43"/>
      <c r="I3226" s="115" t="str">
        <f t="shared" ca="1" si="512"/>
        <v>.</v>
      </c>
      <c r="J3226" s="40" t="s">
        <v>1487</v>
      </c>
      <c r="K3226" s="40" t="s">
        <v>2109</v>
      </c>
      <c r="L3226" s="40" t="s">
        <v>6939</v>
      </c>
      <c r="M3226" s="40" t="s">
        <v>1486</v>
      </c>
      <c r="N3226" s="47">
        <v>27</v>
      </c>
      <c r="O3226" s="47">
        <v>2001</v>
      </c>
      <c r="P3226" s="47">
        <v>12</v>
      </c>
      <c r="Q3226" s="40" t="s">
        <v>1481</v>
      </c>
      <c r="R3226" s="40"/>
      <c r="S3226" s="48" t="s">
        <v>2113</v>
      </c>
      <c r="T3226" s="48"/>
      <c r="U3226" s="31"/>
      <c r="V3226" s="45" t="str">
        <f t="shared" si="511"/>
        <v>抄録（大会/西 第27回 2001/12、県立長崎シーボルト大）</v>
      </c>
      <c r="W3226" s="51"/>
      <c r="X3226" s="88">
        <v>3216</v>
      </c>
      <c r="Y3226" s="65"/>
      <c r="Z3226" s="46"/>
    </row>
    <row r="3227" spans="1:26" s="13" customFormat="1" ht="13.5" hidden="1" customHeight="1">
      <c r="A3227" s="18">
        <v>81</v>
      </c>
      <c r="B3227" s="15">
        <v>2005</v>
      </c>
      <c r="C3227" s="15">
        <v>4</v>
      </c>
      <c r="D3227" s="18">
        <v>55</v>
      </c>
      <c r="E3227" s="15"/>
      <c r="F3227" s="19" t="s">
        <v>5590</v>
      </c>
      <c r="G3227" s="16" t="s">
        <v>5591</v>
      </c>
      <c r="H3227" s="17"/>
      <c r="I3227" s="115" t="str">
        <f t="shared" ca="1" si="512"/>
        <v>.</v>
      </c>
      <c r="J3227" s="16" t="s">
        <v>2856</v>
      </c>
      <c r="K3227" s="16" t="s">
        <v>1769</v>
      </c>
      <c r="L3227" s="16" t="s">
        <v>2857</v>
      </c>
      <c r="M3227" s="16" t="s">
        <v>183</v>
      </c>
      <c r="N3227" s="15">
        <v>27</v>
      </c>
      <c r="O3227" s="15">
        <v>2001</v>
      </c>
      <c r="P3227" s="15">
        <v>12</v>
      </c>
      <c r="Q3227" s="18">
        <v>8</v>
      </c>
      <c r="R3227" s="18" t="s">
        <v>5588</v>
      </c>
      <c r="S3227" s="54" t="s">
        <v>5589</v>
      </c>
      <c r="T3227" s="54"/>
      <c r="U3227" s="69"/>
      <c r="V3227" s="45" t="str">
        <f t="shared" si="511"/>
        <v>「ストレス」概念に関する調査</v>
      </c>
      <c r="W3227" s="70"/>
      <c r="X3227" s="88">
        <v>3217</v>
      </c>
      <c r="Y3227" s="66"/>
      <c r="Z3227" s="16"/>
    </row>
    <row r="3228" spans="1:26" s="13" customFormat="1" ht="13.5" hidden="1" customHeight="1">
      <c r="A3228" s="18">
        <v>81</v>
      </c>
      <c r="B3228" s="15">
        <v>2005</v>
      </c>
      <c r="C3228" s="15">
        <v>4</v>
      </c>
      <c r="D3228" s="18">
        <v>55</v>
      </c>
      <c r="E3228" s="15"/>
      <c r="F3228" s="19" t="s">
        <v>5592</v>
      </c>
      <c r="G3228" s="16" t="s">
        <v>2271</v>
      </c>
      <c r="H3228" s="17"/>
      <c r="I3228" s="115" t="str">
        <f t="shared" ca="1" si="512"/>
        <v>.</v>
      </c>
      <c r="J3228" s="16" t="s">
        <v>2856</v>
      </c>
      <c r="K3228" s="16" t="s">
        <v>1769</v>
      </c>
      <c r="L3228" s="16" t="s">
        <v>2857</v>
      </c>
      <c r="M3228" s="16" t="s">
        <v>183</v>
      </c>
      <c r="N3228" s="15">
        <v>27</v>
      </c>
      <c r="O3228" s="15">
        <v>2001</v>
      </c>
      <c r="P3228" s="15">
        <v>12</v>
      </c>
      <c r="Q3228" s="18">
        <v>8</v>
      </c>
      <c r="R3228" s="18" t="s">
        <v>5588</v>
      </c>
      <c r="S3228" s="54" t="s">
        <v>5589</v>
      </c>
      <c r="T3228" s="54"/>
      <c r="U3228" s="69"/>
      <c r="V3228" s="45" t="str">
        <f t="shared" si="511"/>
        <v>バリアフリー教育における現状と課題</v>
      </c>
      <c r="W3228" s="70"/>
      <c r="X3228" s="88">
        <v>3218</v>
      </c>
      <c r="Y3228" s="66"/>
      <c r="Z3228" s="16"/>
    </row>
    <row r="3229" spans="1:26" s="13" customFormat="1" ht="13.5" hidden="1" customHeight="1">
      <c r="A3229" s="18">
        <v>81</v>
      </c>
      <c r="B3229" s="15">
        <v>2005</v>
      </c>
      <c r="C3229" s="15">
        <v>4</v>
      </c>
      <c r="D3229" s="18">
        <v>56</v>
      </c>
      <c r="E3229" s="15"/>
      <c r="F3229" s="19" t="s">
        <v>5593</v>
      </c>
      <c r="G3229" s="16" t="s">
        <v>5594</v>
      </c>
      <c r="H3229" s="17"/>
      <c r="I3229" s="115" t="str">
        <f t="shared" ca="1" si="512"/>
        <v>.</v>
      </c>
      <c r="J3229" s="16" t="s">
        <v>2856</v>
      </c>
      <c r="K3229" s="16" t="s">
        <v>1769</v>
      </c>
      <c r="L3229" s="16" t="s">
        <v>2857</v>
      </c>
      <c r="M3229" s="16" t="s">
        <v>1302</v>
      </c>
      <c r="N3229" s="15">
        <v>27</v>
      </c>
      <c r="O3229" s="15">
        <v>2001</v>
      </c>
      <c r="P3229" s="15">
        <v>12</v>
      </c>
      <c r="Q3229" s="18">
        <v>8</v>
      </c>
      <c r="R3229" s="18" t="s">
        <v>5588</v>
      </c>
      <c r="S3229" s="54" t="s">
        <v>5589</v>
      </c>
      <c r="T3229" s="54"/>
      <c r="U3229" s="69"/>
      <c r="V3229" s="45" t="str">
        <f t="shared" si="511"/>
        <v>干潟生態系における採捕活動からみた水族資源の持続的利用と管理－佐賀県伊万里湾のカキの採捕活動を中心に－</v>
      </c>
      <c r="W3229" s="70"/>
      <c r="X3229" s="88">
        <v>3219</v>
      </c>
      <c r="Y3229" s="66"/>
      <c r="Z3229" s="16"/>
    </row>
    <row r="3230" spans="1:26" s="13" customFormat="1" ht="13.5" hidden="1" customHeight="1">
      <c r="A3230" s="18">
        <v>81</v>
      </c>
      <c r="B3230" s="15">
        <v>2005</v>
      </c>
      <c r="C3230" s="15">
        <v>4</v>
      </c>
      <c r="D3230" s="18">
        <v>56</v>
      </c>
      <c r="E3230" s="15"/>
      <c r="F3230" s="19" t="s">
        <v>5595</v>
      </c>
      <c r="G3230" s="16" t="s">
        <v>5596</v>
      </c>
      <c r="H3230" s="17"/>
      <c r="I3230" s="115" t="str">
        <f t="shared" ca="1" si="512"/>
        <v>.</v>
      </c>
      <c r="J3230" s="16" t="s">
        <v>2856</v>
      </c>
      <c r="K3230" s="16" t="s">
        <v>1769</v>
      </c>
      <c r="L3230" s="16" t="s">
        <v>2857</v>
      </c>
      <c r="M3230" s="16" t="s">
        <v>183</v>
      </c>
      <c r="N3230" s="15">
        <v>27</v>
      </c>
      <c r="O3230" s="15">
        <v>2001</v>
      </c>
      <c r="P3230" s="15">
        <v>12</v>
      </c>
      <c r="Q3230" s="18">
        <v>8</v>
      </c>
      <c r="R3230" s="18" t="s">
        <v>5588</v>
      </c>
      <c r="S3230" s="54" t="s">
        <v>5589</v>
      </c>
      <c r="T3230" s="54"/>
      <c r="U3230" s="69"/>
      <c r="V3230" s="45" t="str">
        <f t="shared" si="511"/>
        <v>作業姿勢の違いが単純繰り返し作業に及ぼす影響</v>
      </c>
      <c r="W3230" s="70"/>
      <c r="X3230" s="88">
        <v>3220</v>
      </c>
      <c r="Y3230" s="66"/>
      <c r="Z3230" s="16"/>
    </row>
    <row r="3231" spans="1:26" s="13" customFormat="1" ht="13.5" hidden="1" customHeight="1">
      <c r="A3231" s="18">
        <v>81</v>
      </c>
      <c r="B3231" s="15">
        <v>2005</v>
      </c>
      <c r="C3231" s="15">
        <v>4</v>
      </c>
      <c r="D3231" s="18">
        <v>57</v>
      </c>
      <c r="E3231" s="15"/>
      <c r="F3231" s="19" t="s">
        <v>5597</v>
      </c>
      <c r="G3231" s="16" t="s">
        <v>5598</v>
      </c>
      <c r="H3231" s="17"/>
      <c r="I3231" s="115" t="str">
        <f t="shared" ca="1" si="512"/>
        <v>.</v>
      </c>
      <c r="J3231" s="16" t="s">
        <v>2856</v>
      </c>
      <c r="K3231" s="16" t="s">
        <v>1769</v>
      </c>
      <c r="L3231" s="16" t="s">
        <v>2857</v>
      </c>
      <c r="M3231" s="16" t="s">
        <v>1302</v>
      </c>
      <c r="N3231" s="15">
        <v>27</v>
      </c>
      <c r="O3231" s="15">
        <v>2001</v>
      </c>
      <c r="P3231" s="15">
        <v>12</v>
      </c>
      <c r="Q3231" s="18">
        <v>8</v>
      </c>
      <c r="R3231" s="18" t="s">
        <v>5588</v>
      </c>
      <c r="S3231" s="54" t="s">
        <v>5589</v>
      </c>
      <c r="T3231" s="54"/>
      <c r="U3231" s="69"/>
      <c r="V3231" s="45" t="str">
        <f t="shared" si="511"/>
        <v>可聴周波数帯域以上の高周波音がヒトの生理に及ぼす影響</v>
      </c>
      <c r="W3231" s="70"/>
      <c r="X3231" s="88">
        <v>3221</v>
      </c>
      <c r="Y3231" s="66"/>
      <c r="Z3231" s="16"/>
    </row>
    <row r="3232" spans="1:26" s="13" customFormat="1" ht="13.5" hidden="1" customHeight="1">
      <c r="A3232" s="18">
        <v>81</v>
      </c>
      <c r="B3232" s="15">
        <v>2005</v>
      </c>
      <c r="C3232" s="15">
        <v>4</v>
      </c>
      <c r="D3232" s="18">
        <v>57</v>
      </c>
      <c r="E3232" s="15"/>
      <c r="F3232" s="19" t="s">
        <v>5599</v>
      </c>
      <c r="G3232" s="16" t="s">
        <v>5600</v>
      </c>
      <c r="H3232" s="17"/>
      <c r="I3232" s="115" t="str">
        <f t="shared" ca="1" si="512"/>
        <v>.</v>
      </c>
      <c r="J3232" s="16" t="s">
        <v>2856</v>
      </c>
      <c r="K3232" s="16" t="s">
        <v>1769</v>
      </c>
      <c r="L3232" s="16" t="s">
        <v>2857</v>
      </c>
      <c r="M3232" s="16" t="s">
        <v>183</v>
      </c>
      <c r="N3232" s="15">
        <v>27</v>
      </c>
      <c r="O3232" s="15">
        <v>2001</v>
      </c>
      <c r="P3232" s="15">
        <v>12</v>
      </c>
      <c r="Q3232" s="18">
        <v>8</v>
      </c>
      <c r="R3232" s="18" t="s">
        <v>5588</v>
      </c>
      <c r="S3232" s="54" t="s">
        <v>5589</v>
      </c>
      <c r="T3232" s="54"/>
      <c r="U3232" s="69"/>
      <c r="V3232" s="45" t="str">
        <f t="shared" si="511"/>
        <v>左右一方の耳から入力された聴覚課題が視覚的注意に及ぼす影響</v>
      </c>
      <c r="W3232" s="70"/>
      <c r="X3232" s="88">
        <v>3222</v>
      </c>
      <c r="Y3232" s="66"/>
      <c r="Z3232" s="16"/>
    </row>
    <row r="3233" spans="1:26" s="13" customFormat="1" ht="13.5" hidden="1" customHeight="1">
      <c r="A3233" s="18">
        <v>81</v>
      </c>
      <c r="B3233" s="15">
        <v>2005</v>
      </c>
      <c r="C3233" s="15">
        <v>4</v>
      </c>
      <c r="D3233" s="18">
        <v>57</v>
      </c>
      <c r="E3233" s="15"/>
      <c r="F3233" s="19" t="s">
        <v>5601</v>
      </c>
      <c r="G3233" s="16" t="s">
        <v>5602</v>
      </c>
      <c r="H3233" s="17"/>
      <c r="I3233" s="115" t="str">
        <f t="shared" ca="1" si="512"/>
        <v>.</v>
      </c>
      <c r="J3233" s="16" t="s">
        <v>2856</v>
      </c>
      <c r="K3233" s="16" t="s">
        <v>1769</v>
      </c>
      <c r="L3233" s="16" t="s">
        <v>2857</v>
      </c>
      <c r="M3233" s="16" t="s">
        <v>183</v>
      </c>
      <c r="N3233" s="15">
        <v>27</v>
      </c>
      <c r="O3233" s="15">
        <v>2001</v>
      </c>
      <c r="P3233" s="15">
        <v>12</v>
      </c>
      <c r="Q3233" s="18">
        <v>8</v>
      </c>
      <c r="R3233" s="18" t="s">
        <v>5588</v>
      </c>
      <c r="S3233" s="54" t="s">
        <v>5589</v>
      </c>
      <c r="T3233" s="54"/>
      <c r="U3233" s="69"/>
      <c r="V3233" s="45" t="str">
        <f t="shared" si="511"/>
        <v>筋群間における筋出力特性に関する研究</v>
      </c>
      <c r="W3233" s="70"/>
      <c r="X3233" s="88">
        <v>3223</v>
      </c>
      <c r="Y3233" s="66"/>
      <c r="Z3233" s="16"/>
    </row>
    <row r="3234" spans="1:26" ht="13.5" hidden="1" customHeight="1">
      <c r="A3234" s="29">
        <f ca="1">IF(LEN($J3234)&gt;0,IF($J3234="●",K3234,OFFSET(A3234,IF(LEN(OFFSET(A3234,-1,0))&gt;=1,-1,-2),0)),"")</f>
        <v>81</v>
      </c>
      <c r="B3234" s="32">
        <f ca="1">IF(LEN($J3234)&gt;0,IF($J3234="●",N3234,OFFSET(B3234,IF(LEN(OFFSET(B3234,-1,0))&gt;=1,-1,-2),0)),"")</f>
        <v>2005</v>
      </c>
      <c r="C3234" s="32">
        <f ca="1">IF(LEN($J3234)&gt;0,IF($J3234="●",O3234,OFFSET(C3234,IF(LEN(OFFSET(C3234,-1,0))&gt;=1,-1,-2),0)),"")</f>
        <v>4</v>
      </c>
      <c r="D3234" s="28">
        <v>58</v>
      </c>
      <c r="E3234" s="32"/>
      <c r="F3234" s="28" t="str">
        <f>IF(RIGHT(L3234,1)=$W$24,"",M3234&amp;$W$25)&amp;J3234&amp;$W$22&amp;K3234&amp;IF(AND(LEN(N3234)&gt;0,LEN(N3234)&lt;4)," 第"&amp;N3234&amp;$W$21,N3234)&amp;$W$23&amp;O3234&amp;"/"&amp;P3234&amp;IF(RIGHT(L3234,1)=$W$24,"/"&amp;Q3234,"")&amp;"、"&amp;S3234&amp;"、"&amp;R3234&amp;IF(LEN(H3234)&gt;0,$W$27&amp;H3234,"")&amp;IF(RIGHT(L3234,1)=$W$24,"",$W$26)</f>
        <v>大会．西 第28回　2002/12/7、近畿大九州工学部、飯塚市</v>
      </c>
      <c r="G3234" s="40" t="s">
        <v>1488</v>
      </c>
      <c r="H3234" s="41" t="s">
        <v>2820</v>
      </c>
      <c r="I3234" s="115" t="str">
        <f t="shared" ca="1" si="512"/>
        <v>.</v>
      </c>
      <c r="J3234" s="40" t="s">
        <v>1487</v>
      </c>
      <c r="K3234" s="40" t="s">
        <v>2109</v>
      </c>
      <c r="L3234" s="40" t="s">
        <v>6942</v>
      </c>
      <c r="M3234" s="40" t="s">
        <v>2742</v>
      </c>
      <c r="N3234" s="47">
        <v>28</v>
      </c>
      <c r="O3234" s="47">
        <v>2002</v>
      </c>
      <c r="P3234" s="47">
        <v>12</v>
      </c>
      <c r="Q3234" s="40" t="s">
        <v>2123</v>
      </c>
      <c r="R3234" s="40" t="s">
        <v>1390</v>
      </c>
      <c r="S3234" s="48" t="s">
        <v>1490</v>
      </c>
      <c r="T3234" s="48"/>
      <c r="U3234" s="31"/>
      <c r="V3234" s="45" t="str">
        <f t="shared" si="511"/>
        <v>大会．西 第28回　2002/12/7、近畿大九州工学部、飯塚市</v>
      </c>
      <c r="W3234" s="51"/>
      <c r="X3234" s="88">
        <v>3224</v>
      </c>
      <c r="Y3234" s="65"/>
      <c r="Z3234" s="46"/>
    </row>
    <row r="3235" spans="1:26" ht="13.5" hidden="1" customHeight="1">
      <c r="A3235" s="29">
        <f ca="1">IF(LEN($J3235)&gt;0,IF($J3235="●",K3235,OFFSET(A3235,IF(LEN(OFFSET(A3235,-1,0))&gt;=1,-1,-2),0)),"")</f>
        <v>81</v>
      </c>
      <c r="B3235" s="32">
        <f ca="1">IF(LEN($J3235)&gt;0,IF($J3235="●",N3235,OFFSET(B3235,IF(LEN(OFFSET(B3235,-1,0))&gt;=1,-1,-2),0)),"")</f>
        <v>2005</v>
      </c>
      <c r="C3235" s="32">
        <f ca="1">IF(LEN($J3235)&gt;0,IF($J3235="●",O3235,OFFSET(C3235,IF(LEN(OFFSET(C3235,-1,0))&gt;=1,-1,-2),0)),"")</f>
        <v>4</v>
      </c>
      <c r="D3235" s="28">
        <v>58</v>
      </c>
      <c r="E3235" s="32"/>
      <c r="F3235" s="28" t="str">
        <f>M3235&amp;"（"&amp;J3235&amp;$W$19&amp;K3235&amp;IF(LEN(N3235)&gt;0," 第"&amp;N3235&amp;$W$21,"")&amp;" "&amp;O3235&amp;"/"&amp;P3235&amp;$W$20&amp;S3235&amp;IF(LEN(H3235)&gt;0,$W$19&amp;H3235,"")&amp;"）"</f>
        <v>抄録（大会/西 第28回 2002/12、近畿大九州工学部）</v>
      </c>
      <c r="G3235" s="40"/>
      <c r="H3235" s="43"/>
      <c r="I3235" s="115" t="str">
        <f t="shared" ca="1" si="512"/>
        <v>.</v>
      </c>
      <c r="J3235" s="40" t="s">
        <v>1487</v>
      </c>
      <c r="K3235" s="40" t="s">
        <v>2109</v>
      </c>
      <c r="L3235" s="40" t="s">
        <v>6939</v>
      </c>
      <c r="M3235" s="40" t="s">
        <v>1486</v>
      </c>
      <c r="N3235" s="47">
        <v>28</v>
      </c>
      <c r="O3235" s="47">
        <v>2002</v>
      </c>
      <c r="P3235" s="47">
        <v>12</v>
      </c>
      <c r="Q3235" s="40" t="s">
        <v>2123</v>
      </c>
      <c r="R3235" s="40" t="s">
        <v>1390</v>
      </c>
      <c r="S3235" s="48" t="s">
        <v>1490</v>
      </c>
      <c r="T3235" s="48"/>
      <c r="U3235" s="31"/>
      <c r="V3235" s="45" t="str">
        <f t="shared" si="511"/>
        <v>抄録（大会/西 第28回 2002/12、近畿大九州工学部）</v>
      </c>
      <c r="W3235" s="51"/>
      <c r="X3235" s="88">
        <v>3225</v>
      </c>
      <c r="Y3235" s="65"/>
      <c r="Z3235" s="46"/>
    </row>
    <row r="3236" spans="1:26" s="13" customFormat="1" ht="13.5" hidden="1" customHeight="1">
      <c r="A3236" s="18">
        <v>81</v>
      </c>
      <c r="B3236" s="15">
        <v>2005</v>
      </c>
      <c r="C3236" s="15">
        <v>4</v>
      </c>
      <c r="D3236" s="18">
        <v>58</v>
      </c>
      <c r="E3236" s="15"/>
      <c r="F3236" s="19" t="s">
        <v>5603</v>
      </c>
      <c r="G3236" s="16" t="s">
        <v>5448</v>
      </c>
      <c r="H3236" s="17"/>
      <c r="I3236" s="115" t="str">
        <f t="shared" ca="1" si="512"/>
        <v>.</v>
      </c>
      <c r="J3236" s="16" t="s">
        <v>2856</v>
      </c>
      <c r="K3236" s="16" t="s">
        <v>1769</v>
      </c>
      <c r="L3236" s="16" t="s">
        <v>2857</v>
      </c>
      <c r="M3236" s="16" t="s">
        <v>183</v>
      </c>
      <c r="N3236" s="15">
        <v>28</v>
      </c>
      <c r="O3236" s="15">
        <v>2002</v>
      </c>
      <c r="P3236" s="15">
        <v>12</v>
      </c>
      <c r="Q3236" s="18">
        <v>7</v>
      </c>
      <c r="R3236" s="18" t="s">
        <v>568</v>
      </c>
      <c r="S3236" s="54" t="s">
        <v>5449</v>
      </c>
      <c r="T3236" s="54"/>
      <c r="U3236" s="69"/>
      <c r="V3236" s="45" t="str">
        <f t="shared" si="511"/>
        <v>3障害における手厚さの違いと精神障害者観－身体・知的・精神障害における精神障害者の位置づけと鹿児島県与論町に共同作業所をつくる動きについて－</v>
      </c>
      <c r="W3236" s="70"/>
      <c r="X3236" s="88">
        <v>3226</v>
      </c>
      <c r="Y3236" s="66"/>
      <c r="Z3236" s="16"/>
    </row>
    <row r="3237" spans="1:26" s="13" customFormat="1" ht="13.5" hidden="1" customHeight="1">
      <c r="A3237" s="18">
        <v>81</v>
      </c>
      <c r="B3237" s="15">
        <v>2005</v>
      </c>
      <c r="C3237" s="15">
        <v>4</v>
      </c>
      <c r="D3237" s="18">
        <v>59</v>
      </c>
      <c r="E3237" s="15"/>
      <c r="F3237" s="19" t="s">
        <v>5604</v>
      </c>
      <c r="G3237" s="16" t="s">
        <v>5605</v>
      </c>
      <c r="H3237" s="17"/>
      <c r="I3237" s="115" t="str">
        <f t="shared" ca="1" si="512"/>
        <v>.</v>
      </c>
      <c r="J3237" s="16" t="s">
        <v>2856</v>
      </c>
      <c r="K3237" s="16" t="s">
        <v>1769</v>
      </c>
      <c r="L3237" s="16" t="s">
        <v>2857</v>
      </c>
      <c r="M3237" s="16" t="s">
        <v>183</v>
      </c>
      <c r="N3237" s="15">
        <v>28</v>
      </c>
      <c r="O3237" s="15">
        <v>2002</v>
      </c>
      <c r="P3237" s="15">
        <v>12</v>
      </c>
      <c r="Q3237" s="18">
        <v>7</v>
      </c>
      <c r="R3237" s="18" t="s">
        <v>568</v>
      </c>
      <c r="S3237" s="54" t="s">
        <v>5449</v>
      </c>
      <c r="T3237" s="54"/>
      <c r="U3237" s="69"/>
      <c r="V3237" s="45" t="str">
        <f t="shared" si="511"/>
        <v>介護作業の実態調査－作業姿勢を中心として－</v>
      </c>
      <c r="W3237" s="70"/>
      <c r="X3237" s="88">
        <v>3227</v>
      </c>
      <c r="Y3237" s="66"/>
      <c r="Z3237" s="16"/>
    </row>
    <row r="3238" spans="1:26" s="13" customFormat="1" ht="13.5" hidden="1" customHeight="1">
      <c r="A3238" s="18">
        <v>81</v>
      </c>
      <c r="B3238" s="15">
        <v>2005</v>
      </c>
      <c r="C3238" s="15">
        <v>4</v>
      </c>
      <c r="D3238" s="18">
        <v>59</v>
      </c>
      <c r="E3238" s="15"/>
      <c r="F3238" s="19" t="s">
        <v>5606</v>
      </c>
      <c r="G3238" s="16" t="s">
        <v>5591</v>
      </c>
      <c r="H3238" s="17"/>
      <c r="I3238" s="115" t="str">
        <f t="shared" ca="1" si="512"/>
        <v>.</v>
      </c>
      <c r="J3238" s="16" t="s">
        <v>2856</v>
      </c>
      <c r="K3238" s="16" t="s">
        <v>1769</v>
      </c>
      <c r="L3238" s="16" t="s">
        <v>2857</v>
      </c>
      <c r="M3238" s="16" t="s">
        <v>183</v>
      </c>
      <c r="N3238" s="15">
        <v>28</v>
      </c>
      <c r="O3238" s="15">
        <v>2002</v>
      </c>
      <c r="P3238" s="15">
        <v>12</v>
      </c>
      <c r="Q3238" s="18">
        <v>7</v>
      </c>
      <c r="R3238" s="18" t="s">
        <v>568</v>
      </c>
      <c r="S3238" s="54" t="s">
        <v>5449</v>
      </c>
      <c r="T3238" s="54"/>
      <c r="U3238" s="69"/>
      <c r="V3238" s="45" t="str">
        <f t="shared" si="511"/>
        <v>主観的ストレス評価尺度の構成に関する文献的考察</v>
      </c>
      <c r="W3238" s="70"/>
      <c r="X3238" s="88">
        <v>3228</v>
      </c>
      <c r="Y3238" s="66"/>
      <c r="Z3238" s="16"/>
    </row>
    <row r="3239" spans="1:26" s="13" customFormat="1" ht="13.5" hidden="1" customHeight="1">
      <c r="A3239" s="18">
        <v>81</v>
      </c>
      <c r="B3239" s="15">
        <v>2005</v>
      </c>
      <c r="C3239" s="15">
        <v>4</v>
      </c>
      <c r="D3239" s="18">
        <v>60</v>
      </c>
      <c r="E3239" s="15"/>
      <c r="F3239" s="19" t="s">
        <v>5607</v>
      </c>
      <c r="G3239" s="16" t="s">
        <v>5608</v>
      </c>
      <c r="H3239" s="17"/>
      <c r="I3239" s="115" t="str">
        <f t="shared" ca="1" si="512"/>
        <v>.</v>
      </c>
      <c r="J3239" s="16" t="s">
        <v>2856</v>
      </c>
      <c r="K3239" s="16" t="s">
        <v>1769</v>
      </c>
      <c r="L3239" s="16" t="s">
        <v>2857</v>
      </c>
      <c r="M3239" s="16" t="s">
        <v>183</v>
      </c>
      <c r="N3239" s="15">
        <v>28</v>
      </c>
      <c r="O3239" s="15">
        <v>2002</v>
      </c>
      <c r="P3239" s="15">
        <v>12</v>
      </c>
      <c r="Q3239" s="18">
        <v>7</v>
      </c>
      <c r="R3239" s="18" t="s">
        <v>568</v>
      </c>
      <c r="S3239" s="54" t="s">
        <v>5449</v>
      </c>
      <c r="T3239" s="54"/>
      <c r="U3239" s="69"/>
      <c r="V3239" s="45" t="str">
        <f t="shared" si="511"/>
        <v>空気マイナスイオンと自律神経機能</v>
      </c>
      <c r="W3239" s="70"/>
      <c r="X3239" s="88">
        <v>3229</v>
      </c>
      <c r="Y3239" s="66"/>
      <c r="Z3239" s="16"/>
    </row>
    <row r="3240" spans="1:26" s="13" customFormat="1" ht="13.5" hidden="1" customHeight="1">
      <c r="A3240" s="18">
        <v>81</v>
      </c>
      <c r="B3240" s="15">
        <v>2005</v>
      </c>
      <c r="C3240" s="15">
        <v>4</v>
      </c>
      <c r="D3240" s="18">
        <v>60</v>
      </c>
      <c r="E3240" s="15"/>
      <c r="F3240" s="19" t="s">
        <v>5609</v>
      </c>
      <c r="G3240" s="16" t="s">
        <v>5610</v>
      </c>
      <c r="H3240" s="17"/>
      <c r="I3240" s="115" t="str">
        <f t="shared" ca="1" si="512"/>
        <v>.</v>
      </c>
      <c r="J3240" s="16" t="s">
        <v>2856</v>
      </c>
      <c r="K3240" s="16" t="s">
        <v>1769</v>
      </c>
      <c r="L3240" s="16" t="s">
        <v>2857</v>
      </c>
      <c r="M3240" s="16" t="s">
        <v>183</v>
      </c>
      <c r="N3240" s="15">
        <v>28</v>
      </c>
      <c r="O3240" s="15">
        <v>2002</v>
      </c>
      <c r="P3240" s="15">
        <v>12</v>
      </c>
      <c r="Q3240" s="18">
        <v>7</v>
      </c>
      <c r="R3240" s="18" t="s">
        <v>568</v>
      </c>
      <c r="S3240" s="54" t="s">
        <v>5449</v>
      </c>
      <c r="T3240" s="54"/>
      <c r="U3240" s="69"/>
      <c r="V3240" s="45" t="str">
        <f t="shared" si="511"/>
        <v>暑熱下のアームクランキング運動と発汗，皮膚血流および鼓膜温の男女差</v>
      </c>
      <c r="W3240" s="70"/>
      <c r="X3240" s="88">
        <v>3230</v>
      </c>
      <c r="Y3240" s="66"/>
      <c r="Z3240" s="16"/>
    </row>
    <row r="3241" spans="1:26" s="13" customFormat="1" ht="13.5" hidden="1" customHeight="1">
      <c r="A3241" s="18">
        <v>81</v>
      </c>
      <c r="B3241" s="15">
        <v>2005</v>
      </c>
      <c r="C3241" s="15">
        <v>4</v>
      </c>
      <c r="D3241" s="18">
        <v>61</v>
      </c>
      <c r="E3241" s="15"/>
      <c r="F3241" s="19" t="s">
        <v>5461</v>
      </c>
      <c r="G3241" s="16" t="s">
        <v>5611</v>
      </c>
      <c r="H3241" s="17"/>
      <c r="I3241" s="115" t="str">
        <f t="shared" ca="1" si="512"/>
        <v>.</v>
      </c>
      <c r="J3241" s="16" t="s">
        <v>2856</v>
      </c>
      <c r="K3241" s="16" t="s">
        <v>1769</v>
      </c>
      <c r="L3241" s="16" t="s">
        <v>2857</v>
      </c>
      <c r="M3241" s="16" t="s">
        <v>183</v>
      </c>
      <c r="N3241" s="15">
        <v>28</v>
      </c>
      <c r="O3241" s="15">
        <v>2002</v>
      </c>
      <c r="P3241" s="15">
        <v>12</v>
      </c>
      <c r="Q3241" s="18">
        <v>7</v>
      </c>
      <c r="R3241" s="18" t="s">
        <v>568</v>
      </c>
      <c r="S3241" s="54" t="s">
        <v>5449</v>
      </c>
      <c r="T3241" s="54"/>
      <c r="U3241" s="69"/>
      <c r="V3241" s="45" t="str">
        <f t="shared" si="511"/>
        <v>製品形態の印象と形態構成要素の関係に関する研究</v>
      </c>
      <c r="W3241" s="70"/>
      <c r="X3241" s="88">
        <v>3231</v>
      </c>
      <c r="Y3241" s="66"/>
      <c r="Z3241" s="16"/>
    </row>
    <row r="3242" spans="1:26" s="13" customFormat="1" ht="13.5" hidden="1" customHeight="1">
      <c r="A3242" s="18">
        <v>81</v>
      </c>
      <c r="B3242" s="15">
        <v>2005</v>
      </c>
      <c r="C3242" s="15">
        <v>4</v>
      </c>
      <c r="D3242" s="18">
        <v>62</v>
      </c>
      <c r="E3242" s="15"/>
      <c r="F3242" s="19" t="s">
        <v>5612</v>
      </c>
      <c r="G3242" s="16" t="s">
        <v>5613</v>
      </c>
      <c r="H3242" s="17"/>
      <c r="I3242" s="115" t="str">
        <f t="shared" ca="1" si="512"/>
        <v>.</v>
      </c>
      <c r="J3242" s="16" t="s">
        <v>2856</v>
      </c>
      <c r="K3242" s="16" t="s">
        <v>1769</v>
      </c>
      <c r="L3242" s="16" t="s">
        <v>2857</v>
      </c>
      <c r="M3242" s="16" t="s">
        <v>183</v>
      </c>
      <c r="N3242" s="15">
        <v>28</v>
      </c>
      <c r="O3242" s="15">
        <v>2002</v>
      </c>
      <c r="P3242" s="15">
        <v>12</v>
      </c>
      <c r="Q3242" s="18">
        <v>7</v>
      </c>
      <c r="R3242" s="18" t="s">
        <v>568</v>
      </c>
      <c r="S3242" s="54" t="s">
        <v>5449</v>
      </c>
      <c r="T3242" s="54"/>
      <c r="U3242" s="69"/>
      <c r="V3242" s="45" t="str">
        <f t="shared" si="511"/>
        <v>動作空間測定ソフトウェアの開発－計画と現状－</v>
      </c>
      <c r="W3242" s="70"/>
      <c r="X3242" s="88">
        <v>3232</v>
      </c>
      <c r="Y3242" s="66"/>
      <c r="Z3242" s="16"/>
    </row>
    <row r="3243" spans="1:26" ht="13.5" hidden="1" customHeight="1">
      <c r="A3243" s="29">
        <f ca="1">IF(LEN($J3243)&gt;0,IF($J3243="●",K3243,OFFSET(A3243,IF(LEN(OFFSET(A3243,-1,0))&gt;=1,-1,-2),0)),"")</f>
        <v>81</v>
      </c>
      <c r="B3243" s="32">
        <f ca="1">IF(LEN($J3243)&gt;0,IF($J3243="●",N3243,OFFSET(B3243,IF(LEN(OFFSET(B3243,-1,0))&gt;=1,-1,-2),0)),"")</f>
        <v>2005</v>
      </c>
      <c r="C3243" s="32">
        <f ca="1">IF(LEN($J3243)&gt;0,IF($J3243="●",O3243,OFFSET(C3243,IF(LEN(OFFSET(C3243,-1,0))&gt;=1,-1,-2),0)),"")</f>
        <v>4</v>
      </c>
      <c r="D3243" s="28">
        <v>63</v>
      </c>
      <c r="E3243" s="32"/>
      <c r="F3243" s="28" t="str">
        <f>IF(RIGHT(L3243,1)=$W$24,"",M3243&amp;$W$25)&amp;J3243&amp;$W$22&amp;K3243&amp;IF(AND(LEN(N3243)&gt;0,LEN(N3243)&lt;4)," 第"&amp;N3243&amp;$W$21,N3243)&amp;$W$23&amp;O3243&amp;"/"&amp;P3243&amp;IF(RIGHT(L3243,1)=$W$24,"/"&amp;Q3243,"")&amp;"、"&amp;S3243&amp;"、"&amp;R3243&amp;IF(LEN(H3243)&gt;0,$W$27&amp;H3243,"")&amp;IF(RIGHT(L3243,1)=$W$24,"",$W$26)</f>
        <v>大会．西 第29回　2003/12/6、九工大院、北九州市</v>
      </c>
      <c r="G3243" s="40" t="s">
        <v>1488</v>
      </c>
      <c r="H3243" s="41" t="s">
        <v>2820</v>
      </c>
      <c r="I3243" s="115" t="str">
        <f t="shared" ca="1" si="512"/>
        <v>.</v>
      </c>
      <c r="J3243" s="40" t="s">
        <v>1487</v>
      </c>
      <c r="K3243" s="40" t="s">
        <v>2109</v>
      </c>
      <c r="L3243" s="40" t="s">
        <v>6942</v>
      </c>
      <c r="M3243" s="40" t="s">
        <v>2742</v>
      </c>
      <c r="N3243" s="47">
        <v>29</v>
      </c>
      <c r="O3243" s="47">
        <v>2003</v>
      </c>
      <c r="P3243" s="47">
        <v>12</v>
      </c>
      <c r="Q3243" s="40" t="s">
        <v>1296</v>
      </c>
      <c r="R3243" s="40" t="s">
        <v>1391</v>
      </c>
      <c r="S3243" s="48" t="s">
        <v>2114</v>
      </c>
      <c r="T3243" s="48"/>
      <c r="U3243" s="31"/>
      <c r="V3243" s="45" t="str">
        <f t="shared" si="511"/>
        <v>大会．西 第29回　2003/12/6、九工大院、北九州市</v>
      </c>
      <c r="W3243" s="51"/>
      <c r="X3243" s="88">
        <v>3233</v>
      </c>
      <c r="Y3243" s="65"/>
      <c r="Z3243" s="46"/>
    </row>
    <row r="3244" spans="1:26" ht="13.5" hidden="1" customHeight="1">
      <c r="A3244" s="29">
        <f ca="1">IF(LEN($J3244)&gt;0,IF($J3244="●",K3244,OFFSET(A3244,IF(LEN(OFFSET(A3244,-1,0))&gt;=1,-1,-2),0)),"")</f>
        <v>81</v>
      </c>
      <c r="B3244" s="32">
        <f ca="1">IF(LEN($J3244)&gt;0,IF($J3244="●",N3244,OFFSET(B3244,IF(LEN(OFFSET(B3244,-1,0))&gt;=1,-1,-2),0)),"")</f>
        <v>2005</v>
      </c>
      <c r="C3244" s="32">
        <f ca="1">IF(LEN($J3244)&gt;0,IF($J3244="●",O3244,OFFSET(C3244,IF(LEN(OFFSET(C3244,-1,0))&gt;=1,-1,-2),0)),"")</f>
        <v>4</v>
      </c>
      <c r="D3244" s="28">
        <v>63</v>
      </c>
      <c r="E3244" s="32"/>
      <c r="F3244" s="28" t="str">
        <f>M3244&amp;"（"&amp;J3244&amp;$W$19&amp;K3244&amp;IF(LEN(N3244)&gt;0," 第"&amp;N3244&amp;$W$21,"")&amp;" "&amp;O3244&amp;"/"&amp;P3244&amp;$W$20&amp;S3244&amp;IF(LEN(H3244)&gt;0,$W$19&amp;H3244,"")&amp;"）"</f>
        <v>抄録（大会/西 第29回 2003/12、九工大院）</v>
      </c>
      <c r="G3244" s="40"/>
      <c r="H3244" s="43"/>
      <c r="I3244" s="115" t="str">
        <f t="shared" ca="1" si="512"/>
        <v>.</v>
      </c>
      <c r="J3244" s="40" t="s">
        <v>1487</v>
      </c>
      <c r="K3244" s="40" t="s">
        <v>2109</v>
      </c>
      <c r="L3244" s="40" t="s">
        <v>6939</v>
      </c>
      <c r="M3244" s="40" t="s">
        <v>1486</v>
      </c>
      <c r="N3244" s="47">
        <v>29</v>
      </c>
      <c r="O3244" s="47">
        <v>2003</v>
      </c>
      <c r="P3244" s="47">
        <v>12</v>
      </c>
      <c r="Q3244" s="40" t="s">
        <v>1296</v>
      </c>
      <c r="R3244" s="40" t="s">
        <v>1391</v>
      </c>
      <c r="S3244" s="48" t="s">
        <v>2114</v>
      </c>
      <c r="T3244" s="48"/>
      <c r="U3244" s="31"/>
      <c r="V3244" s="45" t="str">
        <f t="shared" si="511"/>
        <v>抄録（大会/西 第29回 2003/12、九工大院）</v>
      </c>
      <c r="W3244" s="51"/>
      <c r="X3244" s="88">
        <v>3234</v>
      </c>
      <c r="Y3244" s="65"/>
      <c r="Z3244" s="46"/>
    </row>
    <row r="3245" spans="1:26" s="13" customFormat="1" ht="13.5" hidden="1" customHeight="1">
      <c r="A3245" s="18">
        <v>81</v>
      </c>
      <c r="B3245" s="15">
        <v>2005</v>
      </c>
      <c r="C3245" s="15">
        <v>4</v>
      </c>
      <c r="D3245" s="18">
        <v>63</v>
      </c>
      <c r="E3245" s="15"/>
      <c r="F3245" s="19" t="s">
        <v>5616</v>
      </c>
      <c r="G3245" s="16" t="s">
        <v>5617</v>
      </c>
      <c r="H3245" s="17"/>
      <c r="I3245" s="115" t="str">
        <f t="shared" ca="1" si="512"/>
        <v>.</v>
      </c>
      <c r="J3245" s="16" t="s">
        <v>2856</v>
      </c>
      <c r="K3245" s="16" t="s">
        <v>1769</v>
      </c>
      <c r="L3245" s="16" t="s">
        <v>2857</v>
      </c>
      <c r="M3245" s="16" t="s">
        <v>183</v>
      </c>
      <c r="N3245" s="15">
        <v>29</v>
      </c>
      <c r="O3245" s="15">
        <v>2003</v>
      </c>
      <c r="P3245" s="15">
        <v>12</v>
      </c>
      <c r="Q3245" s="18">
        <v>6</v>
      </c>
      <c r="R3245" s="18" t="s">
        <v>599</v>
      </c>
      <c r="S3245" s="54" t="s">
        <v>5615</v>
      </c>
      <c r="T3245" s="54"/>
      <c r="U3245" s="69"/>
      <c r="V3245" s="45" t="str">
        <f t="shared" si="511"/>
        <v>与論島における人々の死者に対する観念と生死観を探る視点－2003年10月期の火葬開始を迎えて－</v>
      </c>
      <c r="W3245" s="70"/>
      <c r="X3245" s="88">
        <v>3235</v>
      </c>
      <c r="Y3245" s="66"/>
      <c r="Z3245" s="16"/>
    </row>
    <row r="3246" spans="1:26" s="13" customFormat="1" ht="13.5" hidden="1" customHeight="1">
      <c r="A3246" s="18">
        <v>81</v>
      </c>
      <c r="B3246" s="15">
        <v>2005</v>
      </c>
      <c r="C3246" s="15">
        <v>4</v>
      </c>
      <c r="D3246" s="18">
        <v>63</v>
      </c>
      <c r="E3246" s="15"/>
      <c r="F3246" s="19" t="s">
        <v>5618</v>
      </c>
      <c r="G3246" s="16" t="s">
        <v>1257</v>
      </c>
      <c r="H3246" s="17"/>
      <c r="I3246" s="115" t="str">
        <f t="shared" ca="1" si="512"/>
        <v>.</v>
      </c>
      <c r="J3246" s="16" t="s">
        <v>2856</v>
      </c>
      <c r="K3246" s="16" t="s">
        <v>1769</v>
      </c>
      <c r="L3246" s="16" t="s">
        <v>2857</v>
      </c>
      <c r="M3246" s="16" t="s">
        <v>183</v>
      </c>
      <c r="N3246" s="15">
        <v>29</v>
      </c>
      <c r="O3246" s="15">
        <v>2003</v>
      </c>
      <c r="P3246" s="15">
        <v>12</v>
      </c>
      <c r="Q3246" s="18">
        <v>6</v>
      </c>
      <c r="R3246" s="18" t="s">
        <v>599</v>
      </c>
      <c r="S3246" s="54" t="s">
        <v>5615</v>
      </c>
      <c r="T3246" s="54"/>
      <c r="U3246" s="69"/>
      <c r="V3246" s="45" t="str">
        <f t="shared" si="511"/>
        <v>動作空間測定ソフトウェアの開発（2）－輪郭線の抽出について－</v>
      </c>
      <c r="W3246" s="70"/>
      <c r="X3246" s="88">
        <v>3236</v>
      </c>
      <c r="Y3246" s="66"/>
      <c r="Z3246" s="16"/>
    </row>
    <row r="3247" spans="1:26" s="13" customFormat="1" ht="13.5" hidden="1" customHeight="1">
      <c r="A3247" s="18">
        <v>81</v>
      </c>
      <c r="B3247" s="15">
        <v>2005</v>
      </c>
      <c r="C3247" s="15">
        <v>4</v>
      </c>
      <c r="D3247" s="18">
        <v>64</v>
      </c>
      <c r="E3247" s="15"/>
      <c r="F3247" s="19" t="s">
        <v>5619</v>
      </c>
      <c r="G3247" s="16" t="s">
        <v>5620</v>
      </c>
      <c r="H3247" s="17"/>
      <c r="I3247" s="115" t="str">
        <f t="shared" ca="1" si="512"/>
        <v>.</v>
      </c>
      <c r="J3247" s="16" t="s">
        <v>2856</v>
      </c>
      <c r="K3247" s="16" t="s">
        <v>1769</v>
      </c>
      <c r="L3247" s="16" t="s">
        <v>2857</v>
      </c>
      <c r="M3247" s="16" t="s">
        <v>183</v>
      </c>
      <c r="N3247" s="15">
        <v>29</v>
      </c>
      <c r="O3247" s="15">
        <v>2003</v>
      </c>
      <c r="P3247" s="15">
        <v>12</v>
      </c>
      <c r="Q3247" s="18">
        <v>6</v>
      </c>
      <c r="R3247" s="18" t="s">
        <v>599</v>
      </c>
      <c r="S3247" s="54" t="s">
        <v>5615</v>
      </c>
      <c r="T3247" s="54"/>
      <c r="U3247" s="69"/>
      <c r="V3247" s="45" t="str">
        <f t="shared" si="511"/>
        <v>情動をてがかりとした主観的ストレス評価尺度の作成</v>
      </c>
      <c r="W3247" s="70"/>
      <c r="X3247" s="88">
        <v>3237</v>
      </c>
      <c r="Y3247" s="66"/>
      <c r="Z3247" s="16"/>
    </row>
    <row r="3248" spans="1:26" s="13" customFormat="1" ht="13.5" hidden="1" customHeight="1">
      <c r="A3248" s="18">
        <v>81</v>
      </c>
      <c r="B3248" s="15">
        <v>2005</v>
      </c>
      <c r="C3248" s="15">
        <v>4</v>
      </c>
      <c r="D3248" s="18">
        <v>64</v>
      </c>
      <c r="E3248" s="15"/>
      <c r="F3248" s="19" t="s">
        <v>5621</v>
      </c>
      <c r="G3248" s="16" t="s">
        <v>5622</v>
      </c>
      <c r="H3248" s="17"/>
      <c r="I3248" s="115" t="str">
        <f t="shared" ca="1" si="512"/>
        <v>.</v>
      </c>
      <c r="J3248" s="16" t="s">
        <v>2856</v>
      </c>
      <c r="K3248" s="16" t="s">
        <v>1769</v>
      </c>
      <c r="L3248" s="16" t="s">
        <v>2857</v>
      </c>
      <c r="M3248" s="16" t="s">
        <v>183</v>
      </c>
      <c r="N3248" s="15">
        <v>29</v>
      </c>
      <c r="O3248" s="15">
        <v>2003</v>
      </c>
      <c r="P3248" s="15">
        <v>12</v>
      </c>
      <c r="Q3248" s="18">
        <v>6</v>
      </c>
      <c r="R3248" s="18" t="s">
        <v>599</v>
      </c>
      <c r="S3248" s="54" t="s">
        <v>5615</v>
      </c>
      <c r="T3248" s="54"/>
      <c r="U3248" s="69"/>
      <c r="V3248" s="45" t="str">
        <f t="shared" si="511"/>
        <v>デンマーク　フォルケ・ホイスコーレンにおける障碍者の生活</v>
      </c>
      <c r="W3248" s="70"/>
      <c r="X3248" s="88">
        <v>3238</v>
      </c>
      <c r="Y3248" s="66"/>
      <c r="Z3248" s="16"/>
    </row>
    <row r="3249" spans="1:26" s="13" customFormat="1" ht="13.5" hidden="1" customHeight="1">
      <c r="A3249" s="18">
        <v>81</v>
      </c>
      <c r="B3249" s="15">
        <v>2005</v>
      </c>
      <c r="C3249" s="15">
        <v>4</v>
      </c>
      <c r="D3249" s="18">
        <v>65</v>
      </c>
      <c r="E3249" s="15"/>
      <c r="F3249" s="19" t="s">
        <v>5623</v>
      </c>
      <c r="G3249" s="16" t="s">
        <v>5624</v>
      </c>
      <c r="H3249" s="17"/>
      <c r="I3249" s="115" t="str">
        <f t="shared" ca="1" si="512"/>
        <v>.</v>
      </c>
      <c r="J3249" s="16" t="s">
        <v>2856</v>
      </c>
      <c r="K3249" s="16" t="s">
        <v>1769</v>
      </c>
      <c r="L3249" s="16" t="s">
        <v>2857</v>
      </c>
      <c r="M3249" s="16" t="s">
        <v>183</v>
      </c>
      <c r="N3249" s="15">
        <v>29</v>
      </c>
      <c r="O3249" s="15">
        <v>2003</v>
      </c>
      <c r="P3249" s="15">
        <v>12</v>
      </c>
      <c r="Q3249" s="18">
        <v>6</v>
      </c>
      <c r="R3249" s="18" t="s">
        <v>599</v>
      </c>
      <c r="S3249" s="54" t="s">
        <v>5615</v>
      </c>
      <c r="T3249" s="54"/>
      <c r="U3249" s="69"/>
      <c r="V3249" s="45" t="str">
        <f t="shared" si="511"/>
        <v>高齢者における心血管系反応の個人差と主観的メンタルワークロードの関係</v>
      </c>
      <c r="W3249" s="70"/>
      <c r="X3249" s="88">
        <v>3239</v>
      </c>
      <c r="Y3249" s="66"/>
      <c r="Z3249" s="16"/>
    </row>
    <row r="3250" spans="1:26" s="13" customFormat="1" ht="13.5" hidden="1" customHeight="1">
      <c r="A3250" s="18">
        <v>81</v>
      </c>
      <c r="B3250" s="15">
        <v>2005</v>
      </c>
      <c r="C3250" s="15">
        <v>4</v>
      </c>
      <c r="D3250" s="18">
        <v>66</v>
      </c>
      <c r="E3250" s="15"/>
      <c r="F3250" s="19" t="s">
        <v>5625</v>
      </c>
      <c r="G3250" s="16" t="s">
        <v>7890</v>
      </c>
      <c r="H3250" s="17"/>
      <c r="I3250" s="115" t="str">
        <f t="shared" ca="1" si="512"/>
        <v>.</v>
      </c>
      <c r="J3250" s="16" t="s">
        <v>2856</v>
      </c>
      <c r="K3250" s="16" t="s">
        <v>1769</v>
      </c>
      <c r="L3250" s="16" t="s">
        <v>2857</v>
      </c>
      <c r="M3250" s="16" t="s">
        <v>183</v>
      </c>
      <c r="N3250" s="15">
        <v>29</v>
      </c>
      <c r="O3250" s="15">
        <v>2003</v>
      </c>
      <c r="P3250" s="15">
        <v>12</v>
      </c>
      <c r="Q3250" s="18">
        <v>6</v>
      </c>
      <c r="R3250" s="18" t="s">
        <v>599</v>
      </c>
      <c r="S3250" s="54" t="s">
        <v>5615</v>
      </c>
      <c r="T3250" s="54"/>
      <c r="U3250" s="69"/>
      <c r="V3250" s="45" t="str">
        <f t="shared" si="511"/>
        <v>作業集中時における脳波の変化－α波，β波，Fmθ波について－</v>
      </c>
      <c r="W3250" s="70"/>
      <c r="X3250" s="88">
        <v>3240</v>
      </c>
      <c r="Y3250" s="66"/>
      <c r="Z3250" s="16"/>
    </row>
    <row r="3251" spans="1:26" s="13" customFormat="1" ht="13.5" hidden="1" customHeight="1">
      <c r="A3251" s="18">
        <v>81</v>
      </c>
      <c r="B3251" s="15">
        <v>2005</v>
      </c>
      <c r="C3251" s="15">
        <v>4</v>
      </c>
      <c r="D3251" s="18">
        <v>67</v>
      </c>
      <c r="E3251" s="15"/>
      <c r="F3251" s="19" t="s">
        <v>5626</v>
      </c>
      <c r="G3251" s="16" t="s">
        <v>5627</v>
      </c>
      <c r="H3251" s="17" t="s">
        <v>7083</v>
      </c>
      <c r="I3251" s="115" t="str">
        <f t="shared" ca="1" si="512"/>
        <v>.</v>
      </c>
      <c r="J3251" s="16" t="s">
        <v>1487</v>
      </c>
      <c r="K3251" s="16" t="s">
        <v>1769</v>
      </c>
      <c r="L3251" s="16" t="s">
        <v>7079</v>
      </c>
      <c r="M3251" s="16" t="s">
        <v>1302</v>
      </c>
      <c r="N3251" s="15">
        <v>29</v>
      </c>
      <c r="O3251" s="15">
        <v>2003</v>
      </c>
      <c r="P3251" s="15">
        <v>12</v>
      </c>
      <c r="Q3251" s="18">
        <v>6</v>
      </c>
      <c r="R3251" s="18" t="s">
        <v>599</v>
      </c>
      <c r="S3251" s="54" t="s">
        <v>5615</v>
      </c>
      <c r="T3251" s="54"/>
      <c r="U3251" s="69"/>
      <c r="V3251" s="45" t="str">
        <f t="shared" si="511"/>
        <v>特別講演九州工業大学における「生命体工学」の展開</v>
      </c>
      <c r="W3251" s="70"/>
      <c r="X3251" s="88">
        <v>3241</v>
      </c>
      <c r="Y3251" s="66"/>
      <c r="Z3251" s="16"/>
    </row>
    <row r="3252" spans="1:26" ht="13.5" hidden="1" customHeight="1">
      <c r="A3252" s="29">
        <f t="shared" ref="A3252:A3289" ca="1" si="513">IF(LEN($J3252)&gt;0,IF($J3252="●",K3252,OFFSET(A3252,IF(LEN(OFFSET(A3252,-1,0))&gt;=1,-1,-2),0)),"")</f>
        <v>81</v>
      </c>
      <c r="B3252" s="32">
        <f ca="1">IF(LEN($J3252)&gt;0,IF($J3252="●",O3252,OFFSET(B3252,IF(LEN(OFFSET(B3252,-1,0))&gt;=1,-1,-2),0)),"")</f>
        <v>2005</v>
      </c>
      <c r="C3252" s="32">
        <f ca="1">IF(LEN($J3252)&gt;0,IF($J3252="●",#REF!,OFFSET(C3252,IF(LEN(OFFSET(C3252,-1,0))&gt;=1,-1,-2),0)),"")</f>
        <v>4</v>
      </c>
      <c r="D3252" s="28">
        <v>67</v>
      </c>
      <c r="E3252" s="32"/>
      <c r="F3252" s="28" t="str">
        <f t="shared" ref="F3252:F3253" si="514">H3252&amp;IF(LEN(O3252)&gt;0,$W$18&amp;IF(LEN(O3252)&gt;3,O3252&amp;"年度","第"&amp;O3252&amp;IF(LEN(P3252)&gt;0,"期","回"))&amp;IF(LEN(P3252)&gt;0,"第"&amp;P3252&amp;"回",""),"")</f>
        <v>理事会：第17期第6回</v>
      </c>
      <c r="G3252" s="40"/>
      <c r="H3252" s="43" t="s">
        <v>7774</v>
      </c>
      <c r="I3252" s="115" t="str">
        <f t="shared" ca="1" si="512"/>
        <v>.</v>
      </c>
      <c r="J3252" s="40" t="s">
        <v>7111</v>
      </c>
      <c r="K3252" s="40" t="s">
        <v>1050</v>
      </c>
      <c r="L3252" s="40" t="s">
        <v>7103</v>
      </c>
      <c r="M3252" s="40"/>
      <c r="N3252" s="47"/>
      <c r="O3252" s="47">
        <v>17</v>
      </c>
      <c r="P3252" s="47">
        <v>6</v>
      </c>
      <c r="Q3252" s="40"/>
      <c r="R3252" s="40"/>
      <c r="S3252" s="48"/>
      <c r="T3252" s="48"/>
      <c r="U3252" s="31"/>
      <c r="V3252" s="45" t="str">
        <f t="shared" si="511"/>
        <v>理事会理事会：第17期第6回</v>
      </c>
      <c r="W3252" s="51"/>
      <c r="X3252" s="88">
        <v>3242</v>
      </c>
      <c r="Y3252" s="65"/>
      <c r="Z3252" s="46"/>
    </row>
    <row r="3253" spans="1:26" ht="13.5" hidden="1" customHeight="1">
      <c r="A3253" s="29">
        <f t="shared" ca="1" si="513"/>
        <v>81</v>
      </c>
      <c r="B3253" s="32">
        <f ca="1">IF(LEN($J3253)&gt;0,IF($J3253="●",O3253,OFFSET(B3253,IF(LEN(OFFSET(B3253,-1,0))&gt;=1,-1,-2),0)),"")</f>
        <v>2005</v>
      </c>
      <c r="C3253" s="32">
        <f ca="1">IF(LEN($J3253)&gt;0,IF($J3253="●",#REF!,OFFSET(C3253,IF(LEN(OFFSET(C3253,-1,0))&gt;=1,-1,-2),0)),"")</f>
        <v>4</v>
      </c>
      <c r="D3253" s="28">
        <v>68</v>
      </c>
      <c r="E3253" s="32"/>
      <c r="F3253" s="28" t="str">
        <f t="shared" si="514"/>
        <v>理事会：第17期第7回</v>
      </c>
      <c r="G3253" s="40"/>
      <c r="H3253" s="43" t="s">
        <v>7774</v>
      </c>
      <c r="I3253" s="115" t="str">
        <f t="shared" ca="1" si="512"/>
        <v>.</v>
      </c>
      <c r="J3253" s="40" t="s">
        <v>7111</v>
      </c>
      <c r="K3253" s="40" t="s">
        <v>1050</v>
      </c>
      <c r="L3253" s="40" t="s">
        <v>7103</v>
      </c>
      <c r="M3253" s="40"/>
      <c r="N3253" s="47"/>
      <c r="O3253" s="47">
        <v>17</v>
      </c>
      <c r="P3253" s="47">
        <v>7</v>
      </c>
      <c r="Q3253" s="40"/>
      <c r="R3253" s="40"/>
      <c r="S3253" s="48"/>
      <c r="T3253" s="48"/>
      <c r="U3253" s="31"/>
      <c r="V3253" s="45" t="str">
        <f t="shared" si="511"/>
        <v>理事会理事会：第17期第7回</v>
      </c>
      <c r="W3253" s="51"/>
      <c r="X3253" s="88">
        <v>3243</v>
      </c>
      <c r="Y3253" s="65"/>
      <c r="Z3253" s="46"/>
    </row>
    <row r="3254" spans="1:26" ht="13.5" hidden="1" customHeight="1">
      <c r="A3254" s="29">
        <f t="shared" ca="1" si="513"/>
        <v>81</v>
      </c>
      <c r="B3254" s="32">
        <f t="shared" ref="B3254:B3270" ca="1" si="515">IF(LEN($J3254)&gt;0,IF($J3254="●",N3254,OFFSET(B3254,IF(LEN(OFFSET(B3254,-1,0))&gt;=1,-1,-2),0)),"")</f>
        <v>2005</v>
      </c>
      <c r="C3254" s="32">
        <f t="shared" ref="C3254:C3270" ca="1" si="516">IF(LEN($J3254)&gt;0,IF($J3254="●",O3254,OFFSET(C3254,IF(LEN(OFFSET(C3254,-1,0))&gt;=1,-1,-2),0)),"")</f>
        <v>4</v>
      </c>
      <c r="D3254" s="28">
        <v>68</v>
      </c>
      <c r="E3254" s="32"/>
      <c r="F3254" s="40" t="s">
        <v>1289</v>
      </c>
      <c r="G3254" s="40"/>
      <c r="H3254" s="43"/>
      <c r="I3254" s="115" t="str">
        <f t="shared" ca="1" si="512"/>
        <v>.</v>
      </c>
      <c r="J3254" s="40" t="s">
        <v>7111</v>
      </c>
      <c r="K3254" s="40" t="s">
        <v>2762</v>
      </c>
      <c r="L3254" s="40" t="s">
        <v>2724</v>
      </c>
      <c r="M3254" s="40"/>
      <c r="N3254" s="47"/>
      <c r="O3254" s="47"/>
      <c r="P3254" s="47"/>
      <c r="Q3254" s="40"/>
      <c r="R3254" s="40"/>
      <c r="S3254" s="48"/>
      <c r="T3254" s="48"/>
      <c r="U3254" s="31"/>
      <c r="V3254" s="45" t="str">
        <f t="shared" si="511"/>
        <v>編集後記</v>
      </c>
      <c r="W3254" s="51"/>
      <c r="X3254" s="88">
        <v>3244</v>
      </c>
      <c r="Y3254" s="65"/>
      <c r="Z3254" s="46"/>
    </row>
    <row r="3255" spans="1:26" ht="13.5" hidden="1" customHeight="1">
      <c r="A3255" s="29" t="str">
        <f t="shared" ca="1" si="513"/>
        <v>82</v>
      </c>
      <c r="B3255" s="32">
        <f t="shared" ca="1" si="515"/>
        <v>2005</v>
      </c>
      <c r="C3255" s="32">
        <f t="shared" ca="1" si="516"/>
        <v>9</v>
      </c>
      <c r="D3255" s="28">
        <v>0</v>
      </c>
      <c r="E3255" s="32"/>
      <c r="F3255" s="28" t="str">
        <f ca="1">$W$11&amp;$A3255&amp;$W$12&amp;B3255&amp;$W$13&amp;TEXT($C3255,"00")&amp;$W$14&amp;TEXT($P3255,"00")&amp;IF(LEN(U3255)&gt;=1,$W$15&amp;$U3255&amp;$W$16,"")&amp;$W$17&amp;$H3255</f>
        <v>第82号2005年09/20:特集：なぜそれを食するのか（第40回大会シンポジウム記録）</v>
      </c>
      <c r="G3255" s="40"/>
      <c r="H3255" s="43" t="s">
        <v>6910</v>
      </c>
      <c r="I3255" s="115" t="str">
        <f t="shared" ca="1" si="512"/>
        <v>.</v>
      </c>
      <c r="J3255" s="40" t="s">
        <v>1179</v>
      </c>
      <c r="K3255" s="40" t="s">
        <v>2127</v>
      </c>
      <c r="L3255" s="43"/>
      <c r="M3255" s="40"/>
      <c r="N3255" s="47">
        <v>2005</v>
      </c>
      <c r="O3255" s="47">
        <v>9</v>
      </c>
      <c r="P3255" s="47">
        <v>20</v>
      </c>
      <c r="Q3255" s="40"/>
      <c r="R3255" s="40"/>
      <c r="S3255" s="48"/>
      <c r="T3255" s="48"/>
      <c r="U3255" s="31"/>
      <c r="V3255" s="45" t="str">
        <f t="shared" ca="1" si="511"/>
        <v>特集：なぜそれを食するのか（第40回大会シンポジウム記録）第82号2005年09/20:特集：なぜそれを食するのか（第40回大会シンポジウム記録）</v>
      </c>
      <c r="W3255" s="51"/>
      <c r="X3255" s="88">
        <v>3245</v>
      </c>
      <c r="Y3255" s="65"/>
      <c r="Z3255" s="46"/>
    </row>
    <row r="3256" spans="1:26" ht="13.5" hidden="1" customHeight="1">
      <c r="A3256" s="29" t="str">
        <f t="shared" ca="1" si="513"/>
        <v>82</v>
      </c>
      <c r="B3256" s="32">
        <f t="shared" ca="1" si="515"/>
        <v>2005</v>
      </c>
      <c r="C3256" s="32">
        <f t="shared" ca="1" si="516"/>
        <v>9</v>
      </c>
      <c r="D3256" s="28">
        <v>1</v>
      </c>
      <c r="E3256" s="32"/>
      <c r="F3256" s="40" t="s">
        <v>7687</v>
      </c>
      <c r="G3256" s="40" t="s">
        <v>7008</v>
      </c>
      <c r="H3256" s="43"/>
      <c r="I3256" s="115" t="str">
        <f t="shared" ca="1" si="512"/>
        <v>.</v>
      </c>
      <c r="J3256" s="40" t="s">
        <v>1287</v>
      </c>
      <c r="K3256" s="40" t="s">
        <v>1292</v>
      </c>
      <c r="L3256" s="16" t="s">
        <v>7086</v>
      </c>
      <c r="M3256" s="40" t="s">
        <v>1302</v>
      </c>
      <c r="N3256" s="47">
        <v>40</v>
      </c>
      <c r="O3256" s="47">
        <v>2005</v>
      </c>
      <c r="P3256" s="47">
        <v>6</v>
      </c>
      <c r="Q3256" s="40" t="s">
        <v>864</v>
      </c>
      <c r="R3256" s="40" t="s">
        <v>1915</v>
      </c>
      <c r="S3256" s="53" t="s">
        <v>2157</v>
      </c>
      <c r="T3256" s="53"/>
      <c r="U3256" s="31"/>
      <c r="V3256" s="45" t="str">
        <f t="shared" si="511"/>
        <v>特集なぜそれを食するのか</v>
      </c>
      <c r="W3256" s="51"/>
      <c r="X3256" s="88">
        <v>3246</v>
      </c>
      <c r="Y3256" s="65"/>
      <c r="Z3256" s="46"/>
    </row>
    <row r="3257" spans="1:26" ht="13.5" hidden="1" customHeight="1">
      <c r="A3257" s="29" t="str">
        <f t="shared" ca="1" si="513"/>
        <v>82</v>
      </c>
      <c r="B3257" s="32">
        <f t="shared" ca="1" si="515"/>
        <v>2005</v>
      </c>
      <c r="C3257" s="32">
        <f t="shared" ca="1" si="516"/>
        <v>9</v>
      </c>
      <c r="D3257" s="28">
        <v>1</v>
      </c>
      <c r="E3257" s="32"/>
      <c r="F3257" s="40" t="s">
        <v>2130</v>
      </c>
      <c r="G3257" s="40" t="s">
        <v>1265</v>
      </c>
      <c r="H3257" s="43" t="s">
        <v>7688</v>
      </c>
      <c r="I3257" s="115" t="str">
        <f t="shared" ca="1" si="512"/>
        <v>.</v>
      </c>
      <c r="J3257" s="40" t="s">
        <v>1287</v>
      </c>
      <c r="K3257" s="40" t="s">
        <v>1292</v>
      </c>
      <c r="L3257" s="16" t="s">
        <v>2918</v>
      </c>
      <c r="M3257" s="40" t="s">
        <v>1307</v>
      </c>
      <c r="N3257" s="47">
        <v>40</v>
      </c>
      <c r="O3257" s="47">
        <v>2005</v>
      </c>
      <c r="P3257" s="47">
        <v>6</v>
      </c>
      <c r="Q3257" s="40" t="s">
        <v>864</v>
      </c>
      <c r="R3257" s="40" t="s">
        <v>1915</v>
      </c>
      <c r="S3257" s="53" t="s">
        <v>2157</v>
      </c>
      <c r="T3257" s="53"/>
      <c r="U3257" s="31"/>
      <c r="V3257" s="45" t="str">
        <f t="shared" si="511"/>
        <v>特集なぜそれを食するのか（第40回大会シンポジウム記録）企画のねらい</v>
      </c>
      <c r="W3257" s="51"/>
      <c r="X3257" s="88">
        <v>3247</v>
      </c>
      <c r="Y3257" s="65"/>
      <c r="Z3257" s="46"/>
    </row>
    <row r="3258" spans="1:26" ht="13.5" hidden="1" customHeight="1">
      <c r="A3258" s="29" t="str">
        <f t="shared" ca="1" si="513"/>
        <v>82</v>
      </c>
      <c r="B3258" s="32">
        <f t="shared" ca="1" si="515"/>
        <v>2005</v>
      </c>
      <c r="C3258" s="32">
        <f t="shared" ca="1" si="516"/>
        <v>9</v>
      </c>
      <c r="D3258" s="28">
        <v>3</v>
      </c>
      <c r="E3258" s="32"/>
      <c r="F3258" s="40" t="s">
        <v>2131</v>
      </c>
      <c r="G3258" s="40" t="s">
        <v>8031</v>
      </c>
      <c r="H3258" s="43" t="s">
        <v>7688</v>
      </c>
      <c r="I3258" s="115" t="str">
        <f t="shared" ca="1" si="512"/>
        <v>.</v>
      </c>
      <c r="J3258" s="40" t="s">
        <v>1287</v>
      </c>
      <c r="K3258" s="40" t="s">
        <v>1292</v>
      </c>
      <c r="L3258" s="16" t="s">
        <v>2918</v>
      </c>
      <c r="M3258" s="40" t="s">
        <v>1307</v>
      </c>
      <c r="N3258" s="47">
        <v>40</v>
      </c>
      <c r="O3258" s="47">
        <v>2005</v>
      </c>
      <c r="P3258" s="47">
        <v>6</v>
      </c>
      <c r="Q3258" s="40" t="s">
        <v>864</v>
      </c>
      <c r="R3258" s="40" t="s">
        <v>1915</v>
      </c>
      <c r="S3258" s="53" t="s">
        <v>2157</v>
      </c>
      <c r="T3258" s="53"/>
      <c r="U3258" s="31"/>
      <c r="V3258" s="45" t="str">
        <f t="shared" si="511"/>
        <v>特集なぜそれを食するのか（第40回大会シンポジウム記録）食のおいしさとその重要性</v>
      </c>
      <c r="W3258" s="51"/>
      <c r="X3258" s="88">
        <v>3248</v>
      </c>
      <c r="Y3258" s="65"/>
      <c r="Z3258" s="46"/>
    </row>
    <row r="3259" spans="1:26" ht="13.5" hidden="1" customHeight="1">
      <c r="A3259" s="29" t="str">
        <f t="shared" ca="1" si="513"/>
        <v>82</v>
      </c>
      <c r="B3259" s="32">
        <f t="shared" ca="1" si="515"/>
        <v>2005</v>
      </c>
      <c r="C3259" s="32">
        <f t="shared" ca="1" si="516"/>
        <v>9</v>
      </c>
      <c r="D3259" s="28">
        <v>14</v>
      </c>
      <c r="E3259" s="32"/>
      <c r="F3259" s="40" t="s">
        <v>2133</v>
      </c>
      <c r="G3259" s="40" t="s">
        <v>2134</v>
      </c>
      <c r="H3259" s="43" t="s">
        <v>7688</v>
      </c>
      <c r="I3259" s="115" t="str">
        <f t="shared" ca="1" si="512"/>
        <v>.</v>
      </c>
      <c r="J3259" s="40" t="s">
        <v>1287</v>
      </c>
      <c r="K3259" s="40" t="s">
        <v>1292</v>
      </c>
      <c r="L3259" s="16" t="s">
        <v>2918</v>
      </c>
      <c r="M3259" s="40" t="s">
        <v>1307</v>
      </c>
      <c r="N3259" s="47">
        <v>40</v>
      </c>
      <c r="O3259" s="47">
        <v>2005</v>
      </c>
      <c r="P3259" s="47">
        <v>6</v>
      </c>
      <c r="Q3259" s="40" t="s">
        <v>864</v>
      </c>
      <c r="R3259" s="40" t="s">
        <v>1915</v>
      </c>
      <c r="S3259" s="53" t="s">
        <v>2157</v>
      </c>
      <c r="T3259" s="53"/>
      <c r="U3259" s="31"/>
      <c r="V3259" s="45" t="str">
        <f t="shared" si="511"/>
        <v>特集なぜそれを食するのか（第40回大会シンポジウム記録）霊長類の食物選択:ヒトの食性の種特異性と霊長類との連続性</v>
      </c>
      <c r="W3259" s="51"/>
      <c r="X3259" s="88">
        <v>3249</v>
      </c>
      <c r="Y3259" s="65"/>
      <c r="Z3259" s="46"/>
    </row>
    <row r="3260" spans="1:26" ht="13.5" hidden="1" customHeight="1">
      <c r="A3260" s="29" t="str">
        <f t="shared" ca="1" si="513"/>
        <v>82</v>
      </c>
      <c r="B3260" s="32">
        <f t="shared" ca="1" si="515"/>
        <v>2005</v>
      </c>
      <c r="C3260" s="32">
        <f t="shared" ca="1" si="516"/>
        <v>9</v>
      </c>
      <c r="D3260" s="28">
        <v>24</v>
      </c>
      <c r="E3260" s="32"/>
      <c r="F3260" s="40" t="s">
        <v>2135</v>
      </c>
      <c r="G3260" s="40" t="s">
        <v>8033</v>
      </c>
      <c r="H3260" s="43" t="s">
        <v>7688</v>
      </c>
      <c r="I3260" s="115" t="str">
        <f t="shared" ca="1" si="512"/>
        <v>.</v>
      </c>
      <c r="J3260" s="40" t="s">
        <v>1287</v>
      </c>
      <c r="K3260" s="40" t="s">
        <v>1292</v>
      </c>
      <c r="L3260" s="16" t="s">
        <v>2918</v>
      </c>
      <c r="M3260" s="40" t="s">
        <v>1307</v>
      </c>
      <c r="N3260" s="47">
        <v>40</v>
      </c>
      <c r="O3260" s="47">
        <v>2005</v>
      </c>
      <c r="P3260" s="47">
        <v>6</v>
      </c>
      <c r="Q3260" s="40" t="s">
        <v>864</v>
      </c>
      <c r="R3260" s="40" t="s">
        <v>1915</v>
      </c>
      <c r="S3260" s="53" t="s">
        <v>2157</v>
      </c>
      <c r="T3260" s="53"/>
      <c r="U3260" s="31"/>
      <c r="V3260" s="45" t="str">
        <f t="shared" si="511"/>
        <v>特集なぜそれを食するのか（第40回大会シンポジウム記録）フィリピンにおける料理法と食物をめぐる文化的側面:北部ルソン島のイフガオの人々の事例研究</v>
      </c>
      <c r="W3260" s="51"/>
      <c r="X3260" s="88">
        <v>3250</v>
      </c>
      <c r="Y3260" s="65"/>
      <c r="Z3260" s="46"/>
    </row>
    <row r="3261" spans="1:26" ht="13.5" hidden="1" customHeight="1">
      <c r="A3261" s="29" t="str">
        <f t="shared" ca="1" si="513"/>
        <v>82</v>
      </c>
      <c r="B3261" s="32">
        <f t="shared" ca="1" si="515"/>
        <v>2005</v>
      </c>
      <c r="C3261" s="32">
        <f t="shared" ca="1" si="516"/>
        <v>9</v>
      </c>
      <c r="D3261" s="28">
        <v>35</v>
      </c>
      <c r="E3261" s="32"/>
      <c r="F3261" s="28" t="str">
        <f>IF(RIGHT(L3261,1)=$W$24,"",M3261&amp;$W$25)&amp;J3261&amp;$W$22&amp;K3261&amp;IF(AND(LEN(N3261)&gt;0,LEN(N3261)&lt;4)," 第"&amp;N3261&amp;$W$21,N3261)&amp;$W$23&amp;O3261&amp;"/"&amp;P3261&amp;IF(RIGHT(L3261,1)=$W$24,"/"&amp;Q3261,"")&amp;"、"&amp;S3261&amp;"、"&amp;R3261&amp;IF(LEN(H3261)&gt;0,$W$27&amp;H3261,"")&amp;IF(RIGHT(L3261,1)=$W$24,"",$W$26)</f>
        <v>開催記(大会．全 第40回　2005/6、大阪大、大阪市)</v>
      </c>
      <c r="G3261" s="40" t="s">
        <v>788</v>
      </c>
      <c r="H3261" s="41" t="s">
        <v>2820</v>
      </c>
      <c r="I3261" s="115" t="str">
        <f t="shared" ca="1" si="512"/>
        <v>.</v>
      </c>
      <c r="J3261" s="40" t="s">
        <v>1487</v>
      </c>
      <c r="K3261" s="40" t="s">
        <v>1194</v>
      </c>
      <c r="L3261" s="40" t="s">
        <v>6949</v>
      </c>
      <c r="M3261" s="40" t="s">
        <v>313</v>
      </c>
      <c r="N3261" s="47">
        <v>40</v>
      </c>
      <c r="O3261" s="47">
        <v>2005</v>
      </c>
      <c r="P3261" s="47">
        <v>6</v>
      </c>
      <c r="Q3261" s="40" t="s">
        <v>864</v>
      </c>
      <c r="R3261" s="40" t="s">
        <v>1915</v>
      </c>
      <c r="S3261" s="48" t="s">
        <v>2160</v>
      </c>
      <c r="T3261" s="48"/>
      <c r="U3261" s="31"/>
      <c r="V3261" s="45" t="str">
        <f t="shared" ref="V3261:V3323" si="517">$H3261&amp;$F3261</f>
        <v>開催記(大会．全 第40回　2005/6、大阪大、大阪市)</v>
      </c>
      <c r="W3261" s="51"/>
      <c r="X3261" s="88">
        <v>3251</v>
      </c>
      <c r="Y3261" s="65"/>
      <c r="Z3261" s="46"/>
    </row>
    <row r="3262" spans="1:26" ht="13.5" hidden="1" customHeight="1">
      <c r="A3262" s="29" t="str">
        <f t="shared" ca="1" si="513"/>
        <v>82</v>
      </c>
      <c r="B3262" s="32">
        <f t="shared" ca="1" si="515"/>
        <v>2005</v>
      </c>
      <c r="C3262" s="32">
        <f t="shared" ca="1" si="516"/>
        <v>9</v>
      </c>
      <c r="D3262" s="28">
        <v>35</v>
      </c>
      <c r="E3262" s="32"/>
      <c r="F3262" s="40" t="s">
        <v>2137</v>
      </c>
      <c r="G3262" s="40" t="s">
        <v>2138</v>
      </c>
      <c r="H3262" s="43"/>
      <c r="I3262" s="115" t="str">
        <f t="shared" ca="1" si="512"/>
        <v>.</v>
      </c>
      <c r="J3262" s="40" t="s">
        <v>1487</v>
      </c>
      <c r="K3262" s="40" t="s">
        <v>1194</v>
      </c>
      <c r="L3262" s="40" t="s">
        <v>313</v>
      </c>
      <c r="M3262" s="40" t="s">
        <v>7617</v>
      </c>
      <c r="N3262" s="47">
        <v>40</v>
      </c>
      <c r="O3262" s="47">
        <v>2005</v>
      </c>
      <c r="P3262" s="47">
        <v>6</v>
      </c>
      <c r="Q3262" s="40" t="s">
        <v>864</v>
      </c>
      <c r="R3262" s="40" t="s">
        <v>1915</v>
      </c>
      <c r="S3262" s="48" t="s">
        <v>2160</v>
      </c>
      <c r="T3262" s="48"/>
      <c r="U3262" s="31"/>
      <c r="V3262" s="45" t="str">
        <f t="shared" si="517"/>
        <v>第3回優秀発表賞:リーチング動作の運動方向が視覚的注意に及ぼす効果</v>
      </c>
      <c r="W3262" s="51"/>
      <c r="X3262" s="88">
        <v>3252</v>
      </c>
      <c r="Y3262" s="65"/>
      <c r="Z3262" s="46"/>
    </row>
    <row r="3263" spans="1:26" ht="13.5" hidden="1" customHeight="1">
      <c r="A3263" s="29" t="str">
        <f t="shared" ca="1" si="513"/>
        <v>82</v>
      </c>
      <c r="B3263" s="32">
        <f t="shared" ca="1" si="515"/>
        <v>2005</v>
      </c>
      <c r="C3263" s="32">
        <f t="shared" ca="1" si="516"/>
        <v>9</v>
      </c>
      <c r="D3263" s="28">
        <v>35</v>
      </c>
      <c r="E3263" s="32"/>
      <c r="F3263" s="40" t="s">
        <v>2139</v>
      </c>
      <c r="G3263" s="40" t="s">
        <v>2140</v>
      </c>
      <c r="H3263" s="43"/>
      <c r="I3263" s="115" t="str">
        <f t="shared" ca="1" si="512"/>
        <v>.</v>
      </c>
      <c r="J3263" s="40" t="s">
        <v>1487</v>
      </c>
      <c r="K3263" s="40" t="s">
        <v>1194</v>
      </c>
      <c r="L3263" s="40" t="s">
        <v>313</v>
      </c>
      <c r="M3263" s="40" t="s">
        <v>7617</v>
      </c>
      <c r="N3263" s="47">
        <v>40</v>
      </c>
      <c r="O3263" s="47">
        <v>2005</v>
      </c>
      <c r="P3263" s="47">
        <v>6</v>
      </c>
      <c r="Q3263" s="40" t="s">
        <v>864</v>
      </c>
      <c r="R3263" s="40" t="s">
        <v>1915</v>
      </c>
      <c r="S3263" s="48" t="s">
        <v>2160</v>
      </c>
      <c r="T3263" s="48"/>
      <c r="U3263" s="31"/>
      <c r="V3263" s="45" t="str">
        <f t="shared" si="517"/>
        <v>第3回優秀発表賞:公共用音サインの音表現のガイドラインに関する検討</v>
      </c>
      <c r="W3263" s="51"/>
      <c r="X3263" s="88">
        <v>3253</v>
      </c>
      <c r="Y3263" s="65"/>
      <c r="Z3263" s="46"/>
    </row>
    <row r="3264" spans="1:26" ht="13.5" hidden="1" customHeight="1">
      <c r="A3264" s="29" t="str">
        <f t="shared" ca="1" si="513"/>
        <v>82</v>
      </c>
      <c r="B3264" s="32">
        <f t="shared" ca="1" si="515"/>
        <v>2005</v>
      </c>
      <c r="C3264" s="32">
        <f t="shared" ca="1" si="516"/>
        <v>9</v>
      </c>
      <c r="D3264" s="28">
        <v>36</v>
      </c>
      <c r="E3264" s="32"/>
      <c r="F3264" s="40" t="s">
        <v>2141</v>
      </c>
      <c r="G3264" s="40" t="s">
        <v>2142</v>
      </c>
      <c r="H3264" s="43"/>
      <c r="I3264" s="115" t="str">
        <f t="shared" ca="1" si="512"/>
        <v>.</v>
      </c>
      <c r="J3264" s="40" t="s">
        <v>1487</v>
      </c>
      <c r="K3264" s="40" t="s">
        <v>1194</v>
      </c>
      <c r="L3264" s="40" t="s">
        <v>313</v>
      </c>
      <c r="M3264" s="40" t="s">
        <v>7616</v>
      </c>
      <c r="N3264" s="47">
        <v>40</v>
      </c>
      <c r="O3264" s="47">
        <v>2005</v>
      </c>
      <c r="P3264" s="47">
        <v>6</v>
      </c>
      <c r="Q3264" s="40" t="s">
        <v>864</v>
      </c>
      <c r="R3264" s="40" t="s">
        <v>1915</v>
      </c>
      <c r="S3264" s="48" t="s">
        <v>2160</v>
      </c>
      <c r="T3264" s="48"/>
      <c r="U3264" s="31"/>
      <c r="V3264" s="45" t="str">
        <f t="shared" si="517"/>
        <v>初めて人類働態学会に参加して</v>
      </c>
      <c r="W3264" s="51"/>
      <c r="X3264" s="88">
        <v>3254</v>
      </c>
      <c r="Y3264" s="65"/>
      <c r="Z3264" s="46"/>
    </row>
    <row r="3265" spans="1:26" ht="13.5" hidden="1" customHeight="1">
      <c r="A3265" s="29" t="str">
        <f t="shared" ca="1" si="513"/>
        <v>82</v>
      </c>
      <c r="B3265" s="32">
        <f t="shared" ca="1" si="515"/>
        <v>2005</v>
      </c>
      <c r="C3265" s="32">
        <f t="shared" ca="1" si="516"/>
        <v>9</v>
      </c>
      <c r="D3265" s="28">
        <v>36</v>
      </c>
      <c r="E3265" s="32"/>
      <c r="F3265" s="40" t="s">
        <v>2144</v>
      </c>
      <c r="G3265" s="40" t="s">
        <v>2145</v>
      </c>
      <c r="H3265" s="43"/>
      <c r="I3265" s="115" t="str">
        <f t="shared" ca="1" si="512"/>
        <v>.</v>
      </c>
      <c r="J3265" s="40" t="s">
        <v>1487</v>
      </c>
      <c r="K3265" s="40" t="s">
        <v>1194</v>
      </c>
      <c r="L3265" s="40" t="s">
        <v>313</v>
      </c>
      <c r="M3265" s="40" t="s">
        <v>7616</v>
      </c>
      <c r="N3265" s="47">
        <v>40</v>
      </c>
      <c r="O3265" s="47">
        <v>2005</v>
      </c>
      <c r="P3265" s="47">
        <v>6</v>
      </c>
      <c r="Q3265" s="40" t="s">
        <v>864</v>
      </c>
      <c r="R3265" s="40" t="s">
        <v>1915</v>
      </c>
      <c r="S3265" s="48" t="s">
        <v>2160</v>
      </c>
      <c r="T3265" s="48"/>
      <c r="U3265" s="31"/>
      <c r="V3265" s="45" t="str">
        <f t="shared" si="517"/>
        <v>大阪大学での発表を終えて</v>
      </c>
      <c r="W3265" s="51"/>
      <c r="X3265" s="88">
        <v>3255</v>
      </c>
      <c r="Y3265" s="65"/>
      <c r="Z3265" s="46"/>
    </row>
    <row r="3266" spans="1:26" ht="13.5" hidden="1" customHeight="1">
      <c r="A3266" s="29" t="str">
        <f t="shared" ca="1" si="513"/>
        <v>82</v>
      </c>
      <c r="B3266" s="32">
        <f t="shared" ca="1" si="515"/>
        <v>2005</v>
      </c>
      <c r="C3266" s="32">
        <f t="shared" ca="1" si="516"/>
        <v>9</v>
      </c>
      <c r="D3266" s="28">
        <v>37</v>
      </c>
      <c r="E3266" s="32"/>
      <c r="F3266" s="40" t="s">
        <v>2146</v>
      </c>
      <c r="G3266" s="40"/>
      <c r="H3266" s="43"/>
      <c r="I3266" s="115" t="str">
        <f t="shared" ca="1" si="512"/>
        <v>.</v>
      </c>
      <c r="J3266" s="40" t="s">
        <v>7110</v>
      </c>
      <c r="K3266" s="40" t="s">
        <v>7768</v>
      </c>
      <c r="L3266" s="40" t="s">
        <v>2162</v>
      </c>
      <c r="M3266" s="40"/>
      <c r="N3266" s="47"/>
      <c r="O3266" s="47"/>
      <c r="P3266" s="47"/>
      <c r="Q3266" s="40"/>
      <c r="R3266" s="40"/>
      <c r="S3266" s="48"/>
      <c r="T3266" s="48"/>
      <c r="U3266" s="31"/>
      <c r="V3266" s="45" t="str">
        <f t="shared" si="517"/>
        <v>人類働態学会公式ロゴマーク選定の経緯</v>
      </c>
      <c r="W3266" s="51"/>
      <c r="X3266" s="88">
        <v>3256</v>
      </c>
      <c r="Y3266" s="65"/>
      <c r="Z3266" s="46"/>
    </row>
    <row r="3267" spans="1:26" ht="13.5" hidden="1" customHeight="1">
      <c r="A3267" s="29" t="str">
        <f t="shared" ca="1" si="513"/>
        <v>82</v>
      </c>
      <c r="B3267" s="32">
        <f t="shared" ca="1" si="515"/>
        <v>2005</v>
      </c>
      <c r="C3267" s="32">
        <f t="shared" ca="1" si="516"/>
        <v>9</v>
      </c>
      <c r="D3267" s="28">
        <v>38</v>
      </c>
      <c r="E3267" s="32"/>
      <c r="F3267" s="40" t="s">
        <v>2148</v>
      </c>
      <c r="G3267" s="40" t="s">
        <v>2149</v>
      </c>
      <c r="H3267" s="43"/>
      <c r="I3267" s="115" t="str">
        <f t="shared" ca="1" si="512"/>
        <v>.</v>
      </c>
      <c r="J3267" s="40" t="s">
        <v>2060</v>
      </c>
      <c r="K3267" s="40" t="s">
        <v>1491</v>
      </c>
      <c r="L3267" s="40" t="s">
        <v>7615</v>
      </c>
      <c r="M3267" s="40" t="s">
        <v>2638</v>
      </c>
      <c r="N3267" s="47">
        <v>34</v>
      </c>
      <c r="O3267" s="47">
        <v>2005</v>
      </c>
      <c r="P3267" s="47">
        <v>12</v>
      </c>
      <c r="Q3267" s="40" t="s">
        <v>1308</v>
      </c>
      <c r="R3267" s="40" t="s">
        <v>2317</v>
      </c>
      <c r="S3267" s="53" t="s">
        <v>2196</v>
      </c>
      <c r="T3267" s="53"/>
      <c r="U3267" s="31"/>
      <c r="V3267" s="45" t="str">
        <f t="shared" si="517"/>
        <v>「くらしの中の共生」シンポジウムシリーズ第1回「道具と身体の相互作用−ヒトと道具の共生を考える−」（案内）</v>
      </c>
      <c r="W3267" s="51"/>
      <c r="X3267" s="88">
        <v>3257</v>
      </c>
      <c r="Y3267" s="65"/>
      <c r="Z3267" s="46"/>
    </row>
    <row r="3268" spans="1:26" ht="13.5" hidden="1" customHeight="1">
      <c r="A3268" s="29" t="str">
        <f t="shared" ca="1" si="513"/>
        <v>82</v>
      </c>
      <c r="B3268" s="32">
        <f t="shared" ca="1" si="515"/>
        <v>2005</v>
      </c>
      <c r="C3268" s="32">
        <f t="shared" ca="1" si="516"/>
        <v>9</v>
      </c>
      <c r="D3268" s="28">
        <v>39</v>
      </c>
      <c r="E3268" s="32"/>
      <c r="F3268" s="28" t="str">
        <f>IF(RIGHT(L3268,1)=$W$24,"",M3268&amp;$W$25)&amp;J3268&amp;$W$22&amp;K3268&amp;IF(AND(LEN(N3268)&gt;0,LEN(N3268)&lt;4)," 第"&amp;N3268&amp;$W$21,N3268)&amp;$W$23&amp;O3268&amp;"/"&amp;P3268&amp;IF(RIGHT(L3268,1)=$W$24,"/"&amp;Q3268,"")&amp;"、"&amp;S3268&amp;"、"&amp;R3268&amp;IF(LEN(H3268)&gt;0,$W$27&amp;H3268,"")&amp;IF(RIGHT(L3268,1)=$W$24,"",$W$26)</f>
        <v>研修・催事．国際　2005/8/5-8、、ラオス/夏季研究会イン・ラオス：概要報告</v>
      </c>
      <c r="G3268" s="40" t="s">
        <v>2151</v>
      </c>
      <c r="H3268" s="43" t="s">
        <v>7621</v>
      </c>
      <c r="I3268" s="115" t="str">
        <f t="shared" ca="1" si="512"/>
        <v>.</v>
      </c>
      <c r="J3268" s="40" t="s">
        <v>7780</v>
      </c>
      <c r="K3268" s="40" t="s">
        <v>678</v>
      </c>
      <c r="L3268" s="40" t="s">
        <v>7012</v>
      </c>
      <c r="M3268" s="40" t="s">
        <v>313</v>
      </c>
      <c r="N3268" s="47"/>
      <c r="O3268" s="47">
        <v>2005</v>
      </c>
      <c r="P3268" s="47">
        <v>8</v>
      </c>
      <c r="Q3268" s="40" t="s">
        <v>1394</v>
      </c>
      <c r="R3268" s="40" t="s">
        <v>7619</v>
      </c>
      <c r="S3268" s="48"/>
      <c r="T3268" s="48"/>
      <c r="U3268" s="31"/>
      <c r="V3268" s="45" t="str">
        <f t="shared" si="517"/>
        <v>夏季研究会イン・ラオス：概要報告研修・催事．国際　2005/8/5-8、、ラオス/夏季研究会イン・ラオス：概要報告</v>
      </c>
      <c r="W3268" s="51"/>
      <c r="X3268" s="88">
        <v>3258</v>
      </c>
      <c r="Y3268" s="65"/>
      <c r="Z3268" s="46"/>
    </row>
    <row r="3269" spans="1:26" ht="13.5" hidden="1" customHeight="1">
      <c r="A3269" s="29" t="str">
        <f t="shared" ca="1" si="513"/>
        <v>82</v>
      </c>
      <c r="B3269" s="32">
        <f t="shared" ca="1" si="515"/>
        <v>2005</v>
      </c>
      <c r="C3269" s="32">
        <f t="shared" ca="1" si="516"/>
        <v>9</v>
      </c>
      <c r="D3269" s="28">
        <v>40</v>
      </c>
      <c r="E3269" s="32"/>
      <c r="F3269" s="40" t="s">
        <v>2153</v>
      </c>
      <c r="G3269" s="40" t="s">
        <v>1253</v>
      </c>
      <c r="H3269" s="43" t="s">
        <v>2061</v>
      </c>
      <c r="I3269" s="115" t="str">
        <f t="shared" ca="1" si="512"/>
        <v>.</v>
      </c>
      <c r="J3269" s="40" t="s">
        <v>7110</v>
      </c>
      <c r="K3269" s="40" t="s">
        <v>7768</v>
      </c>
      <c r="L3269" s="40" t="s">
        <v>7770</v>
      </c>
      <c r="M3269" s="40" t="s">
        <v>1611</v>
      </c>
      <c r="N3269" s="47"/>
      <c r="O3269" s="47"/>
      <c r="P3269" s="47"/>
      <c r="Q3269" s="40"/>
      <c r="R3269" s="40"/>
      <c r="S3269" s="48"/>
      <c r="T3269" s="48"/>
      <c r="U3269" s="31"/>
      <c r="V3269" s="45" t="str">
        <f t="shared" si="517"/>
        <v>アジア東南アジア人間工学会との連帯</v>
      </c>
      <c r="W3269" s="51"/>
      <c r="X3269" s="88">
        <v>3259</v>
      </c>
      <c r="Y3269" s="65"/>
      <c r="Z3269" s="46"/>
    </row>
    <row r="3270" spans="1:26" ht="13.5" hidden="1" customHeight="1">
      <c r="A3270" s="29" t="str">
        <f t="shared" ca="1" si="513"/>
        <v>82</v>
      </c>
      <c r="B3270" s="32">
        <f t="shared" ca="1" si="515"/>
        <v>2005</v>
      </c>
      <c r="C3270" s="32">
        <f t="shared" ca="1" si="516"/>
        <v>9</v>
      </c>
      <c r="D3270" s="28">
        <v>40</v>
      </c>
      <c r="E3270" s="32"/>
      <c r="F3270" s="28" t="str">
        <f t="shared" ref="F3270:F3273" si="518">H3270&amp;IF(LEN(O3270)&gt;0,$W$18&amp;IF(LEN(O3270)&gt;3,O3270&amp;"年度","第"&amp;O3270&amp;IF(LEN(P3270)&gt;0,"期","回"))&amp;IF(LEN(P3270)&gt;0,"第"&amp;P3270&amp;"回",""),"")</f>
        <v>総会：2004年度</v>
      </c>
      <c r="G3270" s="40"/>
      <c r="H3270" s="40" t="s">
        <v>7100</v>
      </c>
      <c r="I3270" s="115" t="str">
        <f t="shared" ca="1" si="512"/>
        <v>.</v>
      </c>
      <c r="J3270" s="40" t="s">
        <v>7111</v>
      </c>
      <c r="K3270" s="40" t="s">
        <v>1050</v>
      </c>
      <c r="L3270" s="40" t="s">
        <v>7100</v>
      </c>
      <c r="M3270" s="40"/>
      <c r="N3270" s="47"/>
      <c r="O3270" s="47">
        <v>2004</v>
      </c>
      <c r="P3270" s="47"/>
      <c r="Q3270" s="40"/>
      <c r="R3270" s="40"/>
      <c r="S3270" s="48"/>
      <c r="T3270" s="48"/>
      <c r="U3270" s="31"/>
      <c r="V3270" s="45" t="str">
        <f t="shared" si="517"/>
        <v>総会総会：2004年度</v>
      </c>
      <c r="W3270" s="51"/>
      <c r="X3270" s="88">
        <v>3260</v>
      </c>
      <c r="Y3270" s="65"/>
      <c r="Z3270" s="46"/>
    </row>
    <row r="3271" spans="1:26" ht="13.5" hidden="1" customHeight="1">
      <c r="A3271" s="29" t="str">
        <f t="shared" ca="1" si="513"/>
        <v>82</v>
      </c>
      <c r="B3271" s="32">
        <f ca="1">IF(LEN($J3271)&gt;0,IF($J3271="●",O3271,OFFSET(B3271,IF(LEN(OFFSET(B3271,-1,0))&gt;=1,-1,-2),0)),"")</f>
        <v>2005</v>
      </c>
      <c r="C3271" s="32">
        <f ca="1">IF(LEN($J3271)&gt;0,IF($J3271="●",#REF!,OFFSET(C3271,IF(LEN(OFFSET(C3271,-1,0))&gt;=1,-1,-2),0)),"")</f>
        <v>9</v>
      </c>
      <c r="D3271" s="28">
        <v>45</v>
      </c>
      <c r="E3271" s="32"/>
      <c r="F3271" s="28" t="str">
        <f t="shared" si="518"/>
        <v>理事会：第18期第1回</v>
      </c>
      <c r="G3271" s="40"/>
      <c r="H3271" s="43" t="s">
        <v>7774</v>
      </c>
      <c r="I3271" s="115" t="str">
        <f t="shared" ca="1" si="512"/>
        <v>.</v>
      </c>
      <c r="J3271" s="40" t="s">
        <v>7111</v>
      </c>
      <c r="K3271" s="40" t="s">
        <v>1050</v>
      </c>
      <c r="L3271" s="40" t="s">
        <v>7103</v>
      </c>
      <c r="M3271" s="40"/>
      <c r="N3271" s="47"/>
      <c r="O3271" s="47">
        <v>18</v>
      </c>
      <c r="P3271" s="47">
        <v>1</v>
      </c>
      <c r="Q3271" s="40"/>
      <c r="R3271" s="40"/>
      <c r="S3271" s="48"/>
      <c r="T3271" s="48"/>
      <c r="U3271" s="31"/>
      <c r="V3271" s="45" t="str">
        <f t="shared" si="517"/>
        <v>理事会理事会：第18期第1回</v>
      </c>
      <c r="W3271" s="51"/>
      <c r="X3271" s="88">
        <v>3261</v>
      </c>
      <c r="Y3271" s="65"/>
      <c r="Z3271" s="46"/>
    </row>
    <row r="3272" spans="1:26" ht="13.5" hidden="1" customHeight="1">
      <c r="A3272" s="29" t="str">
        <f t="shared" ca="1" si="513"/>
        <v>82</v>
      </c>
      <c r="B3272" s="32">
        <f ca="1">IF(LEN($J3272)&gt;0,IF($J3272="●",O3272,OFFSET(B3272,IF(LEN(OFFSET(B3272,-1,0))&gt;=1,-1,-2),0)),"")</f>
        <v>2005</v>
      </c>
      <c r="C3272" s="32">
        <f ca="1">IF(LEN($J3272)&gt;0,IF($J3272="●",#REF!,OFFSET(C3272,IF(LEN(OFFSET(C3272,-1,0))&gt;=1,-1,-2),0)),"")</f>
        <v>9</v>
      </c>
      <c r="D3272" s="28">
        <v>46</v>
      </c>
      <c r="E3272" s="32"/>
      <c r="F3272" s="28" t="str">
        <f t="shared" si="518"/>
        <v>理事会：第18期第2回</v>
      </c>
      <c r="G3272" s="40"/>
      <c r="H3272" s="43" t="s">
        <v>7774</v>
      </c>
      <c r="I3272" s="115" t="str">
        <f t="shared" ca="1" si="512"/>
        <v>.</v>
      </c>
      <c r="J3272" s="40" t="s">
        <v>7111</v>
      </c>
      <c r="K3272" s="40" t="s">
        <v>1050</v>
      </c>
      <c r="L3272" s="40" t="s">
        <v>7103</v>
      </c>
      <c r="M3272" s="40"/>
      <c r="N3272" s="47"/>
      <c r="O3272" s="47">
        <v>18</v>
      </c>
      <c r="P3272" s="47">
        <v>2</v>
      </c>
      <c r="Q3272" s="40"/>
      <c r="R3272" s="40"/>
      <c r="S3272" s="48"/>
      <c r="T3272" s="48"/>
      <c r="U3272" s="31"/>
      <c r="V3272" s="45" t="str">
        <f t="shared" si="517"/>
        <v>理事会理事会：第18期第2回</v>
      </c>
      <c r="W3272" s="51"/>
      <c r="X3272" s="88">
        <v>3262</v>
      </c>
      <c r="Y3272" s="65"/>
      <c r="Z3272" s="46"/>
    </row>
    <row r="3273" spans="1:26" ht="13.5" hidden="1" customHeight="1">
      <c r="A3273" s="29" t="str">
        <f t="shared" ca="1" si="513"/>
        <v>82</v>
      </c>
      <c r="B3273" s="32">
        <f ca="1">IF(LEN($J3273)&gt;0,IF($J3273="●",O3273,OFFSET(B3273,IF(LEN(OFFSET(B3273,-1,0))&gt;=1,-1,-2),0)),"")</f>
        <v>2005</v>
      </c>
      <c r="C3273" s="32">
        <f ca="1">IF(LEN($J3273)&gt;0,IF($J3273="●",#REF!,OFFSET(C3273,IF(LEN(OFFSET(C3273,-1,0))&gt;=1,-1,-2),0)),"")</f>
        <v>9</v>
      </c>
      <c r="D3273" s="28">
        <v>47</v>
      </c>
      <c r="E3273" s="32"/>
      <c r="F3273" s="28" t="str">
        <f t="shared" si="518"/>
        <v>理事会：第18期第3回</v>
      </c>
      <c r="G3273" s="40"/>
      <c r="H3273" s="43" t="s">
        <v>7774</v>
      </c>
      <c r="I3273" s="115" t="str">
        <f t="shared" ca="1" si="512"/>
        <v>.</v>
      </c>
      <c r="J3273" s="40" t="s">
        <v>7111</v>
      </c>
      <c r="K3273" s="40" t="s">
        <v>1050</v>
      </c>
      <c r="L3273" s="40" t="s">
        <v>7103</v>
      </c>
      <c r="M3273" s="40"/>
      <c r="N3273" s="47"/>
      <c r="O3273" s="47">
        <v>18</v>
      </c>
      <c r="P3273" s="47">
        <v>3</v>
      </c>
      <c r="Q3273" s="40"/>
      <c r="R3273" s="40"/>
      <c r="S3273" s="48"/>
      <c r="T3273" s="48"/>
      <c r="U3273" s="31"/>
      <c r="V3273" s="45" t="str">
        <f t="shared" si="517"/>
        <v>理事会理事会：第18期第3回</v>
      </c>
      <c r="W3273" s="51"/>
      <c r="X3273" s="88">
        <v>3263</v>
      </c>
      <c r="Y3273" s="65"/>
      <c r="Z3273" s="46"/>
    </row>
    <row r="3274" spans="1:26" ht="13.5" hidden="1" customHeight="1">
      <c r="A3274" s="29" t="str">
        <f t="shared" ca="1" si="513"/>
        <v>82</v>
      </c>
      <c r="B3274" s="32">
        <f ca="1">IF(LEN($J3274)&gt;0,IF($J3274="●",N3274,OFFSET(B3274,IF(LEN(OFFSET(B3274,-1,0))&gt;=1,-1,-2),0)),"")</f>
        <v>2005</v>
      </c>
      <c r="C3274" s="32">
        <f ca="1">IF(LEN($J3274)&gt;0,IF($J3274="●",O3274,OFFSET(C3274,IF(LEN(OFFSET(C3274,-1,0))&gt;=1,-1,-2),0)),"")</f>
        <v>9</v>
      </c>
      <c r="D3274" s="28">
        <v>49</v>
      </c>
      <c r="E3274" s="32"/>
      <c r="F3274" s="28" t="s">
        <v>2171</v>
      </c>
      <c r="G3274" s="40"/>
      <c r="H3274" s="43"/>
      <c r="I3274" s="115" t="str">
        <f t="shared" ca="1" si="512"/>
        <v>.</v>
      </c>
      <c r="J3274" s="40" t="s">
        <v>7110</v>
      </c>
      <c r="K3274" s="40" t="s">
        <v>7768</v>
      </c>
      <c r="L3274" s="40" t="s">
        <v>2175</v>
      </c>
      <c r="M3274" s="40"/>
      <c r="N3274" s="47"/>
      <c r="O3274" s="47"/>
      <c r="P3274" s="47"/>
      <c r="Q3274" s="40"/>
      <c r="R3274" s="40"/>
      <c r="S3274" s="48"/>
      <c r="T3274" s="48"/>
      <c r="U3274" s="31"/>
      <c r="V3274" s="45" t="str">
        <f t="shared" si="517"/>
        <v>学生会員制度の新設のお知らせ</v>
      </c>
      <c r="W3274" s="51"/>
      <c r="X3274" s="88">
        <v>3264</v>
      </c>
      <c r="Y3274" s="65"/>
      <c r="Z3274" s="46"/>
    </row>
    <row r="3275" spans="1:26" ht="13.5" hidden="1" customHeight="1">
      <c r="A3275" s="29" t="str">
        <f t="shared" ca="1" si="513"/>
        <v>82</v>
      </c>
      <c r="B3275" s="32">
        <f ca="1">IF(LEN($J3275)&gt;0,IF($J3275="●",O3275,OFFSET(B3275,IF(LEN(OFFSET(B3275,-1,0))&gt;=1,-1,-2),0)),"")</f>
        <v>2005</v>
      </c>
      <c r="C3275" s="32">
        <f ca="1">IF(LEN($J3275)&gt;0,IF($J3275="●",#REF!,OFFSET(C3275,IF(LEN(OFFSET(C3275,-1,0))&gt;=1,-1,-2),0)),"")</f>
        <v>9</v>
      </c>
      <c r="D3275" s="28">
        <v>50</v>
      </c>
      <c r="E3275" s="32"/>
      <c r="F3275" s="28" t="str">
        <f>H3275&amp;IF(LEN(O3275)&gt;0,$W$18&amp;IF(LEN(O3275)&gt;3,O3275&amp;"年度","第"&amp;O3275&amp;IF(LEN(P3275)&gt;0,"期","回"))&amp;IF(LEN(P3275)&gt;0,"第"&amp;P3275&amp;"回",""),"")</f>
        <v>理事会：第18期第4回</v>
      </c>
      <c r="G3275" s="40"/>
      <c r="H3275" s="43" t="s">
        <v>7774</v>
      </c>
      <c r="I3275" s="115" t="str">
        <f t="shared" ca="1" si="512"/>
        <v>.</v>
      </c>
      <c r="J3275" s="40" t="s">
        <v>7111</v>
      </c>
      <c r="K3275" s="40" t="s">
        <v>1050</v>
      </c>
      <c r="L3275" s="40" t="s">
        <v>7103</v>
      </c>
      <c r="M3275" s="40"/>
      <c r="N3275" s="47"/>
      <c r="O3275" s="47">
        <v>18</v>
      </c>
      <c r="P3275" s="47">
        <v>4</v>
      </c>
      <c r="Q3275" s="40"/>
      <c r="R3275" s="40"/>
      <c r="S3275" s="48"/>
      <c r="T3275" s="48"/>
      <c r="U3275" s="31"/>
      <c r="V3275" s="45" t="str">
        <f t="shared" si="517"/>
        <v>理事会理事会：第18期第4回</v>
      </c>
      <c r="W3275" s="51"/>
      <c r="X3275" s="88">
        <v>3265</v>
      </c>
      <c r="Y3275" s="65"/>
      <c r="Z3275" s="46"/>
    </row>
    <row r="3276" spans="1:26" ht="13.5" hidden="1" customHeight="1">
      <c r="A3276" s="29" t="str">
        <f t="shared" ca="1" si="513"/>
        <v>82</v>
      </c>
      <c r="B3276" s="32">
        <f t="shared" ref="B3276:B3289" ca="1" si="519">IF(LEN($J3276)&gt;0,IF($J3276="●",N3276,OFFSET(B3276,IF(LEN(OFFSET(B3276,-1,0))&gt;=1,-1,-2),0)),"")</f>
        <v>2005</v>
      </c>
      <c r="C3276" s="32">
        <f t="shared" ref="C3276:C3289" ca="1" si="520">IF(LEN($J3276)&gt;0,IF($J3276="●",O3276,OFFSET(C3276,IF(LEN(OFFSET(C3276,-1,0))&gt;=1,-1,-2),0)),"")</f>
        <v>9</v>
      </c>
      <c r="D3276" s="28">
        <v>51</v>
      </c>
      <c r="E3276" s="32"/>
      <c r="F3276" s="28" t="s">
        <v>7745</v>
      </c>
      <c r="G3276" s="40"/>
      <c r="H3276" s="43"/>
      <c r="I3276" s="115" t="str">
        <f t="shared" ref="I3276:I3339" ca="1" si="521">IF(OR($S$1,IF($N$2,OFFSET($O$2,0,ISERROR(FIND($F$2,OFFSET($G3276,0,$T$2)))+$S$2),0)+IF($N$3,OFFSET($O$3,0,ISERROR(FIND($F$3,OFFSET($G3276,0,$T$3)))+$S$3),0)+IF($N$4,OFFSET($O$4,0,ISERROR(FIND($F$4,OFFSET($G3276,0,$T$4)))+$S$4),0)+IF($N$5,OFFSET($O$5,0,ISERROR(FIND($F$5,OFFSET($G3276,0,$T$5)))+$S$5),0)+IF($N$6,OFFSET($O$6,0,ISERROR(FIND($F$6,OFFSET($G3276,0,$T$6)))+$S$6),0)+IF($N$7,OFFSET($O$7,0,ISERROR(FIND($F$7,OFFSET($G3276,0,$T$7)))+$S$7),0)+IF($N$8,OFFSET($O$8,0,ISERROR(FIND($F$8,OFFSET($G3276,0,$T$8)))+$S$8),0)&gt;$Y$1),$W$28,$W$29)</f>
        <v>.</v>
      </c>
      <c r="J3276" s="40" t="s">
        <v>7110</v>
      </c>
      <c r="K3276" s="40" t="s">
        <v>7768</v>
      </c>
      <c r="L3276" s="40" t="s">
        <v>2175</v>
      </c>
      <c r="M3276" s="40"/>
      <c r="N3276" s="47"/>
      <c r="O3276" s="47">
        <v>2005</v>
      </c>
      <c r="P3276" s="47">
        <v>6</v>
      </c>
      <c r="Q3276" s="40" t="s">
        <v>7646</v>
      </c>
      <c r="R3276" s="40"/>
      <c r="S3276" s="48"/>
      <c r="T3276" s="48"/>
      <c r="U3276" s="31"/>
      <c r="V3276" s="45" t="str">
        <f t="shared" si="517"/>
        <v>会則変更（2005年6月19日）</v>
      </c>
      <c r="W3276" s="51"/>
      <c r="X3276" s="88">
        <v>3266</v>
      </c>
      <c r="Y3276" s="65"/>
      <c r="Z3276" s="46"/>
    </row>
    <row r="3277" spans="1:26" ht="13.5" hidden="1" customHeight="1">
      <c r="A3277" s="29" t="str">
        <f t="shared" ca="1" si="513"/>
        <v>82</v>
      </c>
      <c r="B3277" s="32">
        <f t="shared" ca="1" si="519"/>
        <v>2005</v>
      </c>
      <c r="C3277" s="32">
        <f t="shared" ca="1" si="520"/>
        <v>9</v>
      </c>
      <c r="D3277" s="28">
        <v>51</v>
      </c>
      <c r="E3277" s="32"/>
      <c r="F3277" s="40" t="s">
        <v>1289</v>
      </c>
      <c r="G3277" s="40"/>
      <c r="H3277" s="43"/>
      <c r="I3277" s="115" t="str">
        <f t="shared" ca="1" si="521"/>
        <v>.</v>
      </c>
      <c r="J3277" s="40" t="s">
        <v>7111</v>
      </c>
      <c r="K3277" s="40" t="s">
        <v>2762</v>
      </c>
      <c r="L3277" s="40" t="s">
        <v>2724</v>
      </c>
      <c r="M3277" s="40"/>
      <c r="N3277" s="47"/>
      <c r="O3277" s="47"/>
      <c r="P3277" s="47"/>
      <c r="Q3277" s="40"/>
      <c r="R3277" s="40"/>
      <c r="S3277" s="48"/>
      <c r="T3277" s="48"/>
      <c r="U3277" s="31"/>
      <c r="V3277" s="45" t="str">
        <f t="shared" si="517"/>
        <v>編集後記</v>
      </c>
      <c r="W3277" s="51"/>
      <c r="X3277" s="88">
        <v>3267</v>
      </c>
      <c r="Y3277" s="65"/>
      <c r="Z3277" s="46"/>
    </row>
    <row r="3278" spans="1:26" ht="13.5" hidden="1" customHeight="1">
      <c r="A3278" s="29" t="str">
        <f t="shared" ca="1" si="513"/>
        <v>83</v>
      </c>
      <c r="B3278" s="32">
        <f t="shared" ca="1" si="519"/>
        <v>2005</v>
      </c>
      <c r="C3278" s="32">
        <f t="shared" ca="1" si="520"/>
        <v>12</v>
      </c>
      <c r="D3278" s="28">
        <v>0</v>
      </c>
      <c r="E3278" s="32"/>
      <c r="F3278" s="28" t="str">
        <f ca="1">$W$11&amp;$A3278&amp;$W$12&amp;B3278&amp;$W$13&amp;TEXT($C3278,"00")&amp;$W$14&amp;TEXT($P3278,"00")&amp;IF(LEN(U3278)&gt;=1,$W$15&amp;$U3278&amp;$W$16,"")&amp;$W$17&amp;$H3278</f>
        <v>第83号2005年12/10:「くらしの中の共生」第1回シンポジウム／東地34／第40回大会</v>
      </c>
      <c r="G3278" s="40"/>
      <c r="H3278" s="43" t="s">
        <v>6911</v>
      </c>
      <c r="I3278" s="115" t="str">
        <f t="shared" ca="1" si="521"/>
        <v>.</v>
      </c>
      <c r="J3278" s="40" t="s">
        <v>1179</v>
      </c>
      <c r="K3278" s="40" t="s">
        <v>2176</v>
      </c>
      <c r="L3278" s="43"/>
      <c r="M3278" s="40"/>
      <c r="N3278" s="47">
        <v>2005</v>
      </c>
      <c r="O3278" s="47">
        <v>12</v>
      </c>
      <c r="P3278" s="47">
        <v>10</v>
      </c>
      <c r="Q3278" s="40"/>
      <c r="R3278" s="40"/>
      <c r="S3278" s="48"/>
      <c r="T3278" s="48"/>
      <c r="U3278" s="31"/>
      <c r="V3278" s="45" t="str">
        <f t="shared" ca="1" si="517"/>
        <v>「くらしの中の共生」第1回シンポジウム／東地34／第40回大会第83号2005年12/10:「くらしの中の共生」第1回シンポジウム／東地34／第40回大会</v>
      </c>
      <c r="W3278" s="51"/>
      <c r="X3278" s="88">
        <v>3268</v>
      </c>
      <c r="Y3278" s="65"/>
      <c r="Z3278" s="46"/>
    </row>
    <row r="3279" spans="1:26" ht="13.5" hidden="1" customHeight="1">
      <c r="A3279" s="29" t="str">
        <f t="shared" ca="1" si="513"/>
        <v>83</v>
      </c>
      <c r="B3279" s="32">
        <f t="shared" ca="1" si="519"/>
        <v>2005</v>
      </c>
      <c r="C3279" s="32">
        <f t="shared" ca="1" si="520"/>
        <v>12</v>
      </c>
      <c r="D3279" s="41">
        <v>1</v>
      </c>
      <c r="E3279" s="32"/>
      <c r="F3279" s="41" t="str">
        <f>IF(RIGHT(L3279,1)=$W$24,"",M3279&amp;$W$25)&amp;J3279&amp;$W$22&amp;K3279&amp;IF(AND(LEN(N3279)&gt;0,LEN(N3279)&lt;4)," 第"&amp;N3279&amp;$W$21,N3279)&amp;$W$23&amp;O3279&amp;"/"&amp;P3279&amp;IF(RIGHT(L3279,1)=$W$24,"/"&amp;Q3279,"")&amp;"、"&amp;S3279&amp;"、"&amp;R3279&amp;IF(LEN(H3279)&gt;0,$W$27&amp;H3279,"")&amp;IF(RIGHT(L3279,1)=$W$24,"",$W$26)</f>
        <v>シンポジウム．共 第1回　2005/12/17、東京農工大、東京都/道具と身体の相互作用－ヒトと道具の共生を考える－</v>
      </c>
      <c r="G3279" s="43" t="s">
        <v>7596</v>
      </c>
      <c r="H3279" s="43" t="s">
        <v>1446</v>
      </c>
      <c r="I3279" s="115" t="str">
        <f t="shared" ca="1" si="521"/>
        <v>.</v>
      </c>
      <c r="J3279" s="40" t="s">
        <v>1287</v>
      </c>
      <c r="K3279" s="40" t="s">
        <v>7594</v>
      </c>
      <c r="L3279" s="43" t="s">
        <v>7012</v>
      </c>
      <c r="M3279" s="40" t="s">
        <v>1011</v>
      </c>
      <c r="N3279" s="15">
        <v>1</v>
      </c>
      <c r="O3279" s="15">
        <v>2005</v>
      </c>
      <c r="P3279" s="15">
        <v>12</v>
      </c>
      <c r="Q3279" s="18">
        <v>17</v>
      </c>
      <c r="R3279" s="40" t="s">
        <v>2317</v>
      </c>
      <c r="S3279" s="48" t="s">
        <v>2196</v>
      </c>
      <c r="T3279" s="48"/>
      <c r="U3279" s="31"/>
      <c r="V3279" s="45" t="str">
        <f t="shared" si="517"/>
        <v>道具と身体の相互作用－ヒトと道具の共生を考える－シンポジウム．共 第1回　2005/12/17、東京農工大、東京都/道具と身体の相互作用－ヒトと道具の共生を考える－</v>
      </c>
      <c r="W3279" s="51"/>
      <c r="X3279" s="88">
        <v>3269</v>
      </c>
      <c r="Y3279" s="65"/>
      <c r="Z3279" s="46"/>
    </row>
    <row r="3280" spans="1:26" ht="13.5" hidden="1" customHeight="1">
      <c r="A3280" s="29" t="str">
        <f t="shared" ca="1" si="513"/>
        <v>83</v>
      </c>
      <c r="B3280" s="32">
        <f t="shared" ca="1" si="519"/>
        <v>2005</v>
      </c>
      <c r="C3280" s="32">
        <f t="shared" ca="1" si="520"/>
        <v>12</v>
      </c>
      <c r="D3280" s="28">
        <v>2</v>
      </c>
      <c r="E3280" s="32"/>
      <c r="F3280" s="40" t="s">
        <v>1446</v>
      </c>
      <c r="G3280" s="40" t="s">
        <v>6991</v>
      </c>
      <c r="H3280" s="43"/>
      <c r="I3280" s="115" t="str">
        <f t="shared" ca="1" si="521"/>
        <v>.</v>
      </c>
      <c r="J3280" s="40" t="s">
        <v>1287</v>
      </c>
      <c r="K3280" s="40" t="s">
        <v>7594</v>
      </c>
      <c r="L3280" s="16" t="s">
        <v>7004</v>
      </c>
      <c r="M3280" s="40" t="s">
        <v>1302</v>
      </c>
      <c r="N3280" s="15">
        <v>1</v>
      </c>
      <c r="O3280" s="15">
        <v>2005</v>
      </c>
      <c r="P3280" s="15">
        <v>12</v>
      </c>
      <c r="Q3280" s="18">
        <v>17</v>
      </c>
      <c r="R3280" s="40" t="s">
        <v>2317</v>
      </c>
      <c r="S3280" s="53" t="s">
        <v>2196</v>
      </c>
      <c r="T3280" s="53"/>
      <c r="U3280" s="31"/>
      <c r="V3280" s="45" t="str">
        <f t="shared" si="517"/>
        <v>道具と身体の相互作用－ヒトと道具の共生を考える－</v>
      </c>
      <c r="W3280" s="51"/>
      <c r="X3280" s="88">
        <v>3270</v>
      </c>
      <c r="Y3280" s="65"/>
      <c r="Z3280" s="46"/>
    </row>
    <row r="3281" spans="1:26" ht="13.5" hidden="1" customHeight="1">
      <c r="A3281" s="29" t="str">
        <f t="shared" ca="1" si="513"/>
        <v>83</v>
      </c>
      <c r="B3281" s="32">
        <f t="shared" ca="1" si="519"/>
        <v>2005</v>
      </c>
      <c r="C3281" s="32">
        <f t="shared" ca="1" si="520"/>
        <v>12</v>
      </c>
      <c r="D3281" s="28">
        <v>2</v>
      </c>
      <c r="E3281" s="32"/>
      <c r="F3281" s="40" t="s">
        <v>7082</v>
      </c>
      <c r="G3281" s="40" t="s">
        <v>2179</v>
      </c>
      <c r="H3281" s="17" t="s">
        <v>7083</v>
      </c>
      <c r="I3281" s="115" t="str">
        <f t="shared" ca="1" si="521"/>
        <v>.</v>
      </c>
      <c r="J3281" s="40" t="s">
        <v>1287</v>
      </c>
      <c r="K3281" s="40" t="s">
        <v>7594</v>
      </c>
      <c r="L3281" s="16" t="s">
        <v>7079</v>
      </c>
      <c r="M3281" s="40" t="s">
        <v>1486</v>
      </c>
      <c r="N3281" s="15">
        <v>1</v>
      </c>
      <c r="O3281" s="15">
        <v>2005</v>
      </c>
      <c r="P3281" s="15">
        <v>12</v>
      </c>
      <c r="Q3281" s="18">
        <v>17</v>
      </c>
      <c r="R3281" s="40" t="s">
        <v>2317</v>
      </c>
      <c r="S3281" s="53" t="s">
        <v>2196</v>
      </c>
      <c r="T3281" s="53"/>
      <c r="U3281" s="31"/>
      <c r="V3281" s="45" t="str">
        <f t="shared" si="517"/>
        <v>特別講演道具から機械へ−繊維を中心に−：道具と身体の相互作用－ヒトと道具の共生を考える－</v>
      </c>
      <c r="W3281" s="51"/>
      <c r="X3281" s="88">
        <v>3271</v>
      </c>
      <c r="Y3281" s="65"/>
      <c r="Z3281" s="46"/>
    </row>
    <row r="3282" spans="1:26" ht="13.5" hidden="1" customHeight="1">
      <c r="A3282" s="29" t="str">
        <f t="shared" ca="1" si="513"/>
        <v>83</v>
      </c>
      <c r="B3282" s="32">
        <f t="shared" ca="1" si="519"/>
        <v>2005</v>
      </c>
      <c r="C3282" s="32">
        <f t="shared" ca="1" si="520"/>
        <v>12</v>
      </c>
      <c r="D3282" s="28">
        <v>4</v>
      </c>
      <c r="E3282" s="32"/>
      <c r="F3282" s="40" t="s">
        <v>2180</v>
      </c>
      <c r="G3282" s="40" t="s">
        <v>2181</v>
      </c>
      <c r="H3282" s="43" t="s">
        <v>1446</v>
      </c>
      <c r="I3282" s="115" t="str">
        <f t="shared" ca="1" si="521"/>
        <v>.</v>
      </c>
      <c r="J3282" s="40" t="s">
        <v>1287</v>
      </c>
      <c r="K3282" s="40" t="s">
        <v>7594</v>
      </c>
      <c r="L3282" s="16" t="s">
        <v>2918</v>
      </c>
      <c r="M3282" s="40" t="s">
        <v>1486</v>
      </c>
      <c r="N3282" s="15">
        <v>1</v>
      </c>
      <c r="O3282" s="15">
        <v>2005</v>
      </c>
      <c r="P3282" s="15">
        <v>12</v>
      </c>
      <c r="Q3282" s="18">
        <v>17</v>
      </c>
      <c r="R3282" s="40" t="s">
        <v>2317</v>
      </c>
      <c r="S3282" s="53" t="s">
        <v>2196</v>
      </c>
      <c r="T3282" s="53"/>
      <c r="U3282" s="31"/>
      <c r="V3282" s="45" t="str">
        <f t="shared" si="517"/>
        <v>道具と身体の相互作用－ヒトと道具の共生を考える－身体と義肢の相互作用</v>
      </c>
      <c r="W3282" s="51"/>
      <c r="X3282" s="88">
        <v>3272</v>
      </c>
      <c r="Y3282" s="65"/>
      <c r="Z3282" s="46"/>
    </row>
    <row r="3283" spans="1:26" ht="13.5" hidden="1" customHeight="1">
      <c r="A3283" s="29" t="str">
        <f t="shared" ca="1" si="513"/>
        <v>83</v>
      </c>
      <c r="B3283" s="32">
        <f t="shared" ca="1" si="519"/>
        <v>2005</v>
      </c>
      <c r="C3283" s="32">
        <f t="shared" ca="1" si="520"/>
        <v>12</v>
      </c>
      <c r="D3283" s="28">
        <v>6</v>
      </c>
      <c r="E3283" s="32"/>
      <c r="F3283" s="40" t="s">
        <v>2182</v>
      </c>
      <c r="G3283" s="40" t="s">
        <v>2183</v>
      </c>
      <c r="H3283" s="43" t="s">
        <v>1446</v>
      </c>
      <c r="I3283" s="115" t="str">
        <f t="shared" ca="1" si="521"/>
        <v>.</v>
      </c>
      <c r="J3283" s="40" t="s">
        <v>1287</v>
      </c>
      <c r="K3283" s="40" t="s">
        <v>7594</v>
      </c>
      <c r="L3283" s="16" t="s">
        <v>2918</v>
      </c>
      <c r="M3283" s="40" t="s">
        <v>1486</v>
      </c>
      <c r="N3283" s="15">
        <v>1</v>
      </c>
      <c r="O3283" s="15">
        <v>2005</v>
      </c>
      <c r="P3283" s="15">
        <v>12</v>
      </c>
      <c r="Q3283" s="18">
        <v>17</v>
      </c>
      <c r="R3283" s="40" t="s">
        <v>2317</v>
      </c>
      <c r="S3283" s="53" t="s">
        <v>2196</v>
      </c>
      <c r="T3283" s="53"/>
      <c r="U3283" s="31"/>
      <c r="V3283" s="45" t="str">
        <f t="shared" si="517"/>
        <v>道具と身体の相互作用－ヒトと道具の共生を考える－より多くの人が使えるモノ・サービス・環境について</v>
      </c>
      <c r="W3283" s="51"/>
      <c r="X3283" s="88">
        <v>3273</v>
      </c>
      <c r="Y3283" s="65"/>
      <c r="Z3283" s="46"/>
    </row>
    <row r="3284" spans="1:26" ht="13.5" hidden="1" customHeight="1">
      <c r="A3284" s="29" t="str">
        <f t="shared" ca="1" si="513"/>
        <v>83</v>
      </c>
      <c r="B3284" s="32">
        <f t="shared" ca="1" si="519"/>
        <v>2005</v>
      </c>
      <c r="C3284" s="32">
        <f t="shared" ca="1" si="520"/>
        <v>12</v>
      </c>
      <c r="D3284" s="28">
        <v>10</v>
      </c>
      <c r="E3284" s="32"/>
      <c r="F3284" s="40" t="s">
        <v>2184</v>
      </c>
      <c r="G3284" s="40" t="s">
        <v>2185</v>
      </c>
      <c r="H3284" s="43" t="s">
        <v>1446</v>
      </c>
      <c r="I3284" s="115" t="str">
        <f t="shared" ca="1" si="521"/>
        <v>.</v>
      </c>
      <c r="J3284" s="40" t="s">
        <v>1287</v>
      </c>
      <c r="K3284" s="40" t="s">
        <v>7594</v>
      </c>
      <c r="L3284" s="16" t="s">
        <v>2918</v>
      </c>
      <c r="M3284" s="40" t="s">
        <v>1486</v>
      </c>
      <c r="N3284" s="15">
        <v>1</v>
      </c>
      <c r="O3284" s="15">
        <v>2005</v>
      </c>
      <c r="P3284" s="15">
        <v>12</v>
      </c>
      <c r="Q3284" s="18">
        <v>17</v>
      </c>
      <c r="R3284" s="40" t="s">
        <v>2317</v>
      </c>
      <c r="S3284" s="53" t="s">
        <v>2196</v>
      </c>
      <c r="T3284" s="53"/>
      <c r="U3284" s="31"/>
      <c r="V3284" s="45" t="str">
        <f t="shared" si="517"/>
        <v>道具と身体の相互作用－ヒトと道具の共生を考える－高齢者の農業（いきがい）を支える道具</v>
      </c>
      <c r="W3284" s="51"/>
      <c r="X3284" s="88">
        <v>3274</v>
      </c>
      <c r="Y3284" s="65"/>
      <c r="Z3284" s="46"/>
    </row>
    <row r="3285" spans="1:26" ht="13.5" hidden="1" customHeight="1">
      <c r="A3285" s="29" t="str">
        <f t="shared" ca="1" si="513"/>
        <v>83</v>
      </c>
      <c r="B3285" s="32">
        <f t="shared" ca="1" si="519"/>
        <v>2005</v>
      </c>
      <c r="C3285" s="32">
        <f t="shared" ca="1" si="520"/>
        <v>12</v>
      </c>
      <c r="D3285" s="28">
        <v>14</v>
      </c>
      <c r="E3285" s="32"/>
      <c r="F3285" s="40" t="s">
        <v>2186</v>
      </c>
      <c r="G3285" s="40" t="s">
        <v>8032</v>
      </c>
      <c r="H3285" s="43" t="s">
        <v>1446</v>
      </c>
      <c r="I3285" s="115" t="str">
        <f t="shared" ca="1" si="521"/>
        <v>.</v>
      </c>
      <c r="J3285" s="40" t="s">
        <v>1287</v>
      </c>
      <c r="K3285" s="40" t="s">
        <v>7594</v>
      </c>
      <c r="L3285" s="16" t="s">
        <v>2918</v>
      </c>
      <c r="M3285" s="40" t="s">
        <v>1486</v>
      </c>
      <c r="N3285" s="15">
        <v>1</v>
      </c>
      <c r="O3285" s="15">
        <v>2005</v>
      </c>
      <c r="P3285" s="15">
        <v>12</v>
      </c>
      <c r="Q3285" s="18">
        <v>17</v>
      </c>
      <c r="R3285" s="40" t="s">
        <v>2317</v>
      </c>
      <c r="S3285" s="53" t="s">
        <v>2196</v>
      </c>
      <c r="T3285" s="53"/>
      <c r="U3285" s="31"/>
      <c r="V3285" s="45" t="str">
        <f t="shared" si="517"/>
        <v>道具と身体の相互作用－ヒトと道具の共生を考える－人と道具の付きつ離れつの密な関係−HCIにおける一体化と環境化</v>
      </c>
      <c r="W3285" s="51"/>
      <c r="X3285" s="88">
        <v>3275</v>
      </c>
      <c r="Y3285" s="65"/>
      <c r="Z3285" s="46"/>
    </row>
    <row r="3286" spans="1:26" ht="13.5" hidden="1" customHeight="1">
      <c r="A3286" s="29" t="str">
        <f t="shared" ca="1" si="513"/>
        <v>83</v>
      </c>
      <c r="B3286" s="32">
        <f t="shared" ca="1" si="519"/>
        <v>2005</v>
      </c>
      <c r="C3286" s="32">
        <f t="shared" ca="1" si="520"/>
        <v>12</v>
      </c>
      <c r="D3286" s="28">
        <v>16</v>
      </c>
      <c r="E3286" s="32"/>
      <c r="F3286" s="40" t="s">
        <v>2188</v>
      </c>
      <c r="G3286" s="40" t="s">
        <v>2189</v>
      </c>
      <c r="H3286" s="43" t="s">
        <v>1446</v>
      </c>
      <c r="I3286" s="115" t="str">
        <f t="shared" ca="1" si="521"/>
        <v>.</v>
      </c>
      <c r="J3286" s="40" t="s">
        <v>1287</v>
      </c>
      <c r="K3286" s="40" t="s">
        <v>7594</v>
      </c>
      <c r="L3286" s="16" t="s">
        <v>2918</v>
      </c>
      <c r="M3286" s="40" t="s">
        <v>1486</v>
      </c>
      <c r="N3286" s="15">
        <v>1</v>
      </c>
      <c r="O3286" s="15">
        <v>2005</v>
      </c>
      <c r="P3286" s="15">
        <v>12</v>
      </c>
      <c r="Q3286" s="18">
        <v>17</v>
      </c>
      <c r="R3286" s="40" t="s">
        <v>2317</v>
      </c>
      <c r="S3286" s="53" t="s">
        <v>2196</v>
      </c>
      <c r="T3286" s="53"/>
      <c r="U3286" s="31"/>
      <c r="V3286" s="45" t="str">
        <f t="shared" si="517"/>
        <v>道具と身体の相互作用－ヒトと道具の共生を考える－テニスとラケットとの共生</v>
      </c>
      <c r="W3286" s="51"/>
      <c r="X3286" s="88">
        <v>3276</v>
      </c>
      <c r="Y3286" s="65"/>
      <c r="Z3286" s="46"/>
    </row>
    <row r="3287" spans="1:26" ht="13.5" hidden="1" customHeight="1">
      <c r="A3287" s="29" t="str">
        <f t="shared" ca="1" si="513"/>
        <v>83</v>
      </c>
      <c r="B3287" s="32">
        <f t="shared" ca="1" si="519"/>
        <v>2005</v>
      </c>
      <c r="C3287" s="32">
        <f t="shared" ca="1" si="520"/>
        <v>12</v>
      </c>
      <c r="D3287" s="28">
        <v>19</v>
      </c>
      <c r="E3287" s="32"/>
      <c r="F3287" s="40" t="s">
        <v>2191</v>
      </c>
      <c r="G3287" s="40" t="s">
        <v>2192</v>
      </c>
      <c r="H3287" s="43" t="s">
        <v>1446</v>
      </c>
      <c r="I3287" s="115" t="str">
        <f t="shared" ca="1" si="521"/>
        <v>.</v>
      </c>
      <c r="J3287" s="40" t="s">
        <v>1287</v>
      </c>
      <c r="K3287" s="40" t="s">
        <v>7594</v>
      </c>
      <c r="L3287" s="16" t="s">
        <v>2918</v>
      </c>
      <c r="M3287" s="40" t="s">
        <v>1486</v>
      </c>
      <c r="N3287" s="15">
        <v>1</v>
      </c>
      <c r="O3287" s="15">
        <v>2005</v>
      </c>
      <c r="P3287" s="15">
        <v>12</v>
      </c>
      <c r="Q3287" s="18">
        <v>17</v>
      </c>
      <c r="R3287" s="40" t="s">
        <v>2317</v>
      </c>
      <c r="S3287" s="53" t="s">
        <v>2196</v>
      </c>
      <c r="T3287" s="53"/>
      <c r="U3287" s="31"/>
      <c r="V3287" s="45" t="str">
        <f t="shared" si="517"/>
        <v>道具と身体の相互作用－ヒトと道具の共生を考える－安全な剣道用具の開発</v>
      </c>
      <c r="W3287" s="51"/>
      <c r="X3287" s="88">
        <v>3277</v>
      </c>
      <c r="Y3287" s="65"/>
      <c r="Z3287" s="46"/>
    </row>
    <row r="3288" spans="1:26" ht="13.5" hidden="1" customHeight="1">
      <c r="A3288" s="29" t="str">
        <f t="shared" ca="1" si="513"/>
        <v>83</v>
      </c>
      <c r="B3288" s="32">
        <f t="shared" ca="1" si="519"/>
        <v>2005</v>
      </c>
      <c r="C3288" s="32">
        <f t="shared" ca="1" si="520"/>
        <v>12</v>
      </c>
      <c r="D3288" s="41">
        <v>21</v>
      </c>
      <c r="E3288" s="32"/>
      <c r="F3288" s="41" t="str">
        <f>IF(RIGHT(L3288,1)=$W$24,"",M3288&amp;$W$25)&amp;J3288&amp;$W$22&amp;K3288&amp;IF(AND(LEN(N3288)&gt;0,LEN(N3288)&lt;4)," 第"&amp;N3288&amp;$W$21,N3288)&amp;$W$23&amp;O3288&amp;"/"&amp;P3288&amp;IF(RIGHT(L3288,1)=$W$24,"/"&amp;Q3288,"")&amp;"、"&amp;S3288&amp;"、"&amp;R3288&amp;IF(LEN(H3288)&gt;0,$W$27&amp;H3288,"")&amp;IF(RIGHT(L3288,1)=$W$24,"",$W$26)</f>
        <v>大会．東 第34回　2005/12/18、東京農工大、東京都</v>
      </c>
      <c r="G3288" s="43" t="s">
        <v>1486</v>
      </c>
      <c r="H3288" s="41"/>
      <c r="I3288" s="115" t="str">
        <f t="shared" ca="1" si="521"/>
        <v>.</v>
      </c>
      <c r="J3288" s="40" t="s">
        <v>1487</v>
      </c>
      <c r="K3288" s="40" t="s">
        <v>1491</v>
      </c>
      <c r="L3288" s="40" t="s">
        <v>6942</v>
      </c>
      <c r="M3288" s="43" t="s">
        <v>1302</v>
      </c>
      <c r="N3288" s="15">
        <v>34</v>
      </c>
      <c r="O3288" s="15">
        <v>2005</v>
      </c>
      <c r="P3288" s="15">
        <v>12</v>
      </c>
      <c r="Q3288" s="18">
        <v>18</v>
      </c>
      <c r="R3288" s="40" t="s">
        <v>2317</v>
      </c>
      <c r="S3288" s="48" t="s">
        <v>2196</v>
      </c>
      <c r="T3288" s="48"/>
      <c r="U3288" s="31"/>
      <c r="V3288" s="45" t="str">
        <f t="shared" si="517"/>
        <v>大会．東 第34回　2005/12/18、東京農工大、東京都</v>
      </c>
      <c r="W3288" s="51"/>
      <c r="X3288" s="88">
        <v>3278</v>
      </c>
      <c r="Y3288" s="65"/>
      <c r="Z3288" s="46"/>
    </row>
    <row r="3289" spans="1:26" ht="13.5" hidden="1" customHeight="1">
      <c r="A3289" s="29" t="str">
        <f t="shared" ca="1" si="513"/>
        <v>83</v>
      </c>
      <c r="B3289" s="32">
        <f t="shared" ca="1" si="519"/>
        <v>2005</v>
      </c>
      <c r="C3289" s="32">
        <f t="shared" ca="1" si="520"/>
        <v>12</v>
      </c>
      <c r="D3289" s="41">
        <v>21</v>
      </c>
      <c r="E3289" s="32"/>
      <c r="F3289" s="41" t="str">
        <f>M3289&amp;"（"&amp;J3289&amp;$W$19&amp;K3289&amp;IF(LEN(N3289)&gt;0," 第"&amp;N3289&amp;$W$21,"")&amp;" "&amp;O3289&amp;"/"&amp;P3289&amp;$W$20&amp;S3289&amp;IF(LEN(H3289)&gt;0,$W$19&amp;H3289,"")&amp;"）"</f>
        <v>抄録（大会/東 第34回 2005/12、東京農工大）</v>
      </c>
      <c r="G3289" s="43"/>
      <c r="H3289" s="43"/>
      <c r="I3289" s="115" t="str">
        <f t="shared" ca="1" si="521"/>
        <v>.</v>
      </c>
      <c r="J3289" s="40" t="s">
        <v>1487</v>
      </c>
      <c r="K3289" s="40" t="s">
        <v>1491</v>
      </c>
      <c r="L3289" s="40" t="s">
        <v>6939</v>
      </c>
      <c r="M3289" s="43" t="s">
        <v>1486</v>
      </c>
      <c r="N3289" s="15">
        <v>34</v>
      </c>
      <c r="O3289" s="15">
        <v>2005</v>
      </c>
      <c r="P3289" s="15">
        <v>12</v>
      </c>
      <c r="Q3289" s="18">
        <v>18</v>
      </c>
      <c r="R3289" s="40" t="s">
        <v>2317</v>
      </c>
      <c r="S3289" s="48" t="s">
        <v>2196</v>
      </c>
      <c r="T3289" s="48"/>
      <c r="U3289" s="31"/>
      <c r="V3289" s="45" t="str">
        <f t="shared" si="517"/>
        <v>抄録（大会/東 第34回 2005/12、東京農工大）</v>
      </c>
      <c r="W3289" s="51"/>
      <c r="X3289" s="88">
        <v>3279</v>
      </c>
      <c r="Y3289" s="65"/>
      <c r="Z3289" s="46"/>
    </row>
    <row r="3290" spans="1:26" s="13" customFormat="1" ht="13.5" hidden="1" customHeight="1">
      <c r="A3290" s="18">
        <v>83</v>
      </c>
      <c r="B3290" s="15">
        <v>2005</v>
      </c>
      <c r="C3290" s="15">
        <v>12</v>
      </c>
      <c r="D3290" s="23">
        <v>21</v>
      </c>
      <c r="E3290" s="15"/>
      <c r="F3290" s="22" t="s">
        <v>5678</v>
      </c>
      <c r="G3290" s="17" t="s">
        <v>5679</v>
      </c>
      <c r="H3290" s="17"/>
      <c r="I3290" s="115" t="str">
        <f t="shared" ca="1" si="521"/>
        <v>.</v>
      </c>
      <c r="J3290" s="16" t="s">
        <v>2856</v>
      </c>
      <c r="K3290" s="16" t="s">
        <v>1185</v>
      </c>
      <c r="L3290" s="16" t="s">
        <v>2857</v>
      </c>
      <c r="M3290" s="17" t="s">
        <v>1302</v>
      </c>
      <c r="N3290" s="15">
        <v>34</v>
      </c>
      <c r="O3290" s="15">
        <v>2005</v>
      </c>
      <c r="P3290" s="15">
        <v>12</v>
      </c>
      <c r="Q3290" s="18">
        <v>18</v>
      </c>
      <c r="R3290" s="18" t="s">
        <v>804</v>
      </c>
      <c r="S3290" s="54" t="s">
        <v>5677</v>
      </c>
      <c r="T3290" s="54"/>
      <c r="U3290" s="69"/>
      <c r="V3290" s="45" t="str">
        <f t="shared" si="517"/>
        <v>高齢者と踏切事故</v>
      </c>
      <c r="W3290" s="70"/>
      <c r="X3290" s="88">
        <v>3280</v>
      </c>
      <c r="Y3290" s="66"/>
      <c r="Z3290" s="16"/>
    </row>
    <row r="3291" spans="1:26" s="13" customFormat="1" ht="13.5" hidden="1" customHeight="1">
      <c r="A3291" s="18">
        <v>83</v>
      </c>
      <c r="B3291" s="15">
        <v>2005</v>
      </c>
      <c r="C3291" s="15">
        <v>12</v>
      </c>
      <c r="D3291" s="18">
        <v>21</v>
      </c>
      <c r="E3291" s="15"/>
      <c r="F3291" s="19" t="s">
        <v>5680</v>
      </c>
      <c r="G3291" s="16" t="s">
        <v>5681</v>
      </c>
      <c r="H3291" s="17"/>
      <c r="I3291" s="115" t="str">
        <f t="shared" ca="1" si="521"/>
        <v>.</v>
      </c>
      <c r="J3291" s="16" t="s">
        <v>2856</v>
      </c>
      <c r="K3291" s="16" t="s">
        <v>1185</v>
      </c>
      <c r="L3291" s="16" t="s">
        <v>2857</v>
      </c>
      <c r="M3291" s="16" t="s">
        <v>1302</v>
      </c>
      <c r="N3291" s="15">
        <v>34</v>
      </c>
      <c r="O3291" s="15">
        <v>2005</v>
      </c>
      <c r="P3291" s="15">
        <v>12</v>
      </c>
      <c r="Q3291" s="18">
        <v>18</v>
      </c>
      <c r="R3291" s="18" t="s">
        <v>804</v>
      </c>
      <c r="S3291" s="54" t="s">
        <v>5677</v>
      </c>
      <c r="T3291" s="54"/>
      <c r="U3291" s="69"/>
      <c r="V3291" s="45" t="str">
        <f t="shared" si="517"/>
        <v>高齢者の歩行時および自転車利用時の交通安全意識について－埼玉県西部地区を例にして－</v>
      </c>
      <c r="W3291" s="70"/>
      <c r="X3291" s="88">
        <v>3281</v>
      </c>
      <c r="Y3291" s="66"/>
      <c r="Z3291" s="16"/>
    </row>
    <row r="3292" spans="1:26" s="13" customFormat="1" ht="13.5" hidden="1" customHeight="1">
      <c r="A3292" s="18">
        <v>83</v>
      </c>
      <c r="B3292" s="15">
        <v>2005</v>
      </c>
      <c r="C3292" s="15">
        <v>12</v>
      </c>
      <c r="D3292" s="18">
        <v>21</v>
      </c>
      <c r="E3292" s="15"/>
      <c r="F3292" s="19" t="s">
        <v>5682</v>
      </c>
      <c r="G3292" s="16" t="s">
        <v>5683</v>
      </c>
      <c r="H3292" s="17"/>
      <c r="I3292" s="115" t="str">
        <f t="shared" ca="1" si="521"/>
        <v>.</v>
      </c>
      <c r="J3292" s="16" t="s">
        <v>2856</v>
      </c>
      <c r="K3292" s="16" t="s">
        <v>1185</v>
      </c>
      <c r="L3292" s="16" t="s">
        <v>2857</v>
      </c>
      <c r="M3292" s="16" t="s">
        <v>183</v>
      </c>
      <c r="N3292" s="15">
        <v>34</v>
      </c>
      <c r="O3292" s="15">
        <v>2005</v>
      </c>
      <c r="P3292" s="15">
        <v>12</v>
      </c>
      <c r="Q3292" s="18">
        <v>18</v>
      </c>
      <c r="R3292" s="18" t="s">
        <v>804</v>
      </c>
      <c r="S3292" s="54" t="s">
        <v>5677</v>
      </c>
      <c r="T3292" s="54"/>
      <c r="U3292" s="69"/>
      <c r="V3292" s="45" t="str">
        <f t="shared" si="517"/>
        <v>高齢女性に見られるバス車内負傷事故の特異的多発現象に関する調査研究</v>
      </c>
      <c r="W3292" s="70"/>
      <c r="X3292" s="88">
        <v>3282</v>
      </c>
      <c r="Y3292" s="66"/>
      <c r="Z3292" s="16"/>
    </row>
    <row r="3293" spans="1:26" s="13" customFormat="1" ht="13.5" hidden="1" customHeight="1">
      <c r="A3293" s="18">
        <v>83</v>
      </c>
      <c r="B3293" s="15">
        <v>2005</v>
      </c>
      <c r="C3293" s="15">
        <v>12</v>
      </c>
      <c r="D3293" s="18">
        <v>21</v>
      </c>
      <c r="E3293" s="15"/>
      <c r="F3293" s="19" t="s">
        <v>5684</v>
      </c>
      <c r="G3293" s="16" t="s">
        <v>5685</v>
      </c>
      <c r="H3293" s="17"/>
      <c r="I3293" s="115" t="str">
        <f t="shared" ca="1" si="521"/>
        <v>.</v>
      </c>
      <c r="J3293" s="16" t="s">
        <v>2856</v>
      </c>
      <c r="K3293" s="16" t="s">
        <v>1185</v>
      </c>
      <c r="L3293" s="16" t="s">
        <v>2857</v>
      </c>
      <c r="M3293" s="16" t="s">
        <v>183</v>
      </c>
      <c r="N3293" s="15">
        <v>34</v>
      </c>
      <c r="O3293" s="15">
        <v>2005</v>
      </c>
      <c r="P3293" s="15">
        <v>12</v>
      </c>
      <c r="Q3293" s="18">
        <v>18</v>
      </c>
      <c r="R3293" s="18" t="s">
        <v>804</v>
      </c>
      <c r="S3293" s="54" t="s">
        <v>5677</v>
      </c>
      <c r="T3293" s="54"/>
      <c r="U3293" s="69"/>
      <c r="V3293" s="45" t="str">
        <f t="shared" si="517"/>
        <v>バス車内における手すり・つり革等転倒防止装置の有効性に関する調査・実験的研究</v>
      </c>
      <c r="W3293" s="70"/>
      <c r="X3293" s="88">
        <v>3283</v>
      </c>
      <c r="Y3293" s="66"/>
      <c r="Z3293" s="16"/>
    </row>
    <row r="3294" spans="1:26" s="13" customFormat="1" ht="13.5" hidden="1" customHeight="1">
      <c r="A3294" s="18">
        <v>83</v>
      </c>
      <c r="B3294" s="15">
        <v>2005</v>
      </c>
      <c r="C3294" s="15">
        <v>12</v>
      </c>
      <c r="D3294" s="18">
        <v>22</v>
      </c>
      <c r="E3294" s="15"/>
      <c r="F3294" s="19" t="s">
        <v>5686</v>
      </c>
      <c r="G3294" s="16" t="s">
        <v>5687</v>
      </c>
      <c r="H3294" s="17"/>
      <c r="I3294" s="115" t="str">
        <f t="shared" ca="1" si="521"/>
        <v>.</v>
      </c>
      <c r="J3294" s="16" t="s">
        <v>2856</v>
      </c>
      <c r="K3294" s="16" t="s">
        <v>1185</v>
      </c>
      <c r="L3294" s="16" t="s">
        <v>2857</v>
      </c>
      <c r="M3294" s="16" t="s">
        <v>183</v>
      </c>
      <c r="N3294" s="15">
        <v>34</v>
      </c>
      <c r="O3294" s="15">
        <v>2005</v>
      </c>
      <c r="P3294" s="15">
        <v>12</v>
      </c>
      <c r="Q3294" s="18">
        <v>18</v>
      </c>
      <c r="R3294" s="18" t="s">
        <v>804</v>
      </c>
      <c r="S3294" s="54" t="s">
        <v>5677</v>
      </c>
      <c r="T3294" s="54"/>
      <c r="U3294" s="69"/>
      <c r="V3294" s="45" t="str">
        <f t="shared" si="517"/>
        <v>男声・女声の違いがヒトの生理機能に及ぼす影響について</v>
      </c>
      <c r="W3294" s="70"/>
      <c r="X3294" s="88">
        <v>3284</v>
      </c>
      <c r="Y3294" s="66"/>
      <c r="Z3294" s="16"/>
    </row>
    <row r="3295" spans="1:26" s="13" customFormat="1" ht="13.5" hidden="1" customHeight="1">
      <c r="A3295" s="18">
        <v>83</v>
      </c>
      <c r="B3295" s="15">
        <v>2005</v>
      </c>
      <c r="C3295" s="15">
        <v>12</v>
      </c>
      <c r="D3295" s="18">
        <v>22</v>
      </c>
      <c r="E3295" s="15"/>
      <c r="F3295" s="19" t="s">
        <v>5688</v>
      </c>
      <c r="G3295" s="16" t="s">
        <v>5689</v>
      </c>
      <c r="H3295" s="17"/>
      <c r="I3295" s="115" t="str">
        <f t="shared" ca="1" si="521"/>
        <v>.</v>
      </c>
      <c r="J3295" s="16" t="s">
        <v>2856</v>
      </c>
      <c r="K3295" s="16" t="s">
        <v>1185</v>
      </c>
      <c r="L3295" s="16" t="s">
        <v>2857</v>
      </c>
      <c r="M3295" s="16" t="s">
        <v>183</v>
      </c>
      <c r="N3295" s="15">
        <v>34</v>
      </c>
      <c r="O3295" s="15">
        <v>2005</v>
      </c>
      <c r="P3295" s="15">
        <v>12</v>
      </c>
      <c r="Q3295" s="18">
        <v>18</v>
      </c>
      <c r="R3295" s="18" t="s">
        <v>804</v>
      </c>
      <c r="S3295" s="54" t="s">
        <v>5677</v>
      </c>
      <c r="T3295" s="54"/>
      <c r="U3295" s="69"/>
      <c r="V3295" s="45" t="str">
        <f t="shared" si="517"/>
        <v>身体運動時の人の脳波と主観評価に及ぼす照明色温度の影響</v>
      </c>
      <c r="W3295" s="70"/>
      <c r="X3295" s="88">
        <v>3285</v>
      </c>
      <c r="Y3295" s="66"/>
      <c r="Z3295" s="16"/>
    </row>
    <row r="3296" spans="1:26" s="13" customFormat="1" ht="13.5" hidden="1" customHeight="1">
      <c r="A3296" s="18">
        <v>83</v>
      </c>
      <c r="B3296" s="15">
        <v>2005</v>
      </c>
      <c r="C3296" s="15">
        <v>12</v>
      </c>
      <c r="D3296" s="18">
        <v>23</v>
      </c>
      <c r="E3296" s="15"/>
      <c r="F3296" s="19" t="s">
        <v>5690</v>
      </c>
      <c r="G3296" s="16" t="s">
        <v>5691</v>
      </c>
      <c r="H3296" s="17"/>
      <c r="I3296" s="115" t="str">
        <f t="shared" ca="1" si="521"/>
        <v>.</v>
      </c>
      <c r="J3296" s="16" t="s">
        <v>2856</v>
      </c>
      <c r="K3296" s="16" t="s">
        <v>1185</v>
      </c>
      <c r="L3296" s="16" t="s">
        <v>2857</v>
      </c>
      <c r="M3296" s="16" t="s">
        <v>183</v>
      </c>
      <c r="N3296" s="15">
        <v>34</v>
      </c>
      <c r="O3296" s="15">
        <v>2005</v>
      </c>
      <c r="P3296" s="15">
        <v>12</v>
      </c>
      <c r="Q3296" s="18">
        <v>18</v>
      </c>
      <c r="R3296" s="18" t="s">
        <v>804</v>
      </c>
      <c r="S3296" s="54" t="s">
        <v>5677</v>
      </c>
      <c r="T3296" s="54"/>
      <c r="U3296" s="69"/>
      <c r="V3296" s="45" t="str">
        <f t="shared" si="517"/>
        <v>Analyzing the Outdoor Play Equipments base on Social and Physical Play of Children</v>
      </c>
      <c r="W3296" s="70"/>
      <c r="X3296" s="88">
        <v>3286</v>
      </c>
      <c r="Y3296" s="66"/>
      <c r="Z3296" s="16"/>
    </row>
    <row r="3297" spans="1:26" s="13" customFormat="1" ht="13.5" hidden="1" customHeight="1">
      <c r="A3297" s="18">
        <v>83</v>
      </c>
      <c r="B3297" s="15">
        <v>2005</v>
      </c>
      <c r="C3297" s="15">
        <v>12</v>
      </c>
      <c r="D3297" s="18">
        <v>23</v>
      </c>
      <c r="E3297" s="15"/>
      <c r="F3297" s="19" t="s">
        <v>5692</v>
      </c>
      <c r="G3297" s="16" t="s">
        <v>5693</v>
      </c>
      <c r="H3297" s="17"/>
      <c r="I3297" s="115" t="str">
        <f t="shared" ca="1" si="521"/>
        <v>.</v>
      </c>
      <c r="J3297" s="16" t="s">
        <v>2856</v>
      </c>
      <c r="K3297" s="16" t="s">
        <v>1185</v>
      </c>
      <c r="L3297" s="16" t="s">
        <v>2857</v>
      </c>
      <c r="M3297" s="16" t="s">
        <v>183</v>
      </c>
      <c r="N3297" s="15">
        <v>34</v>
      </c>
      <c r="O3297" s="15">
        <v>2005</v>
      </c>
      <c r="P3297" s="15">
        <v>12</v>
      </c>
      <c r="Q3297" s="18">
        <v>18</v>
      </c>
      <c r="R3297" s="18" t="s">
        <v>804</v>
      </c>
      <c r="S3297" s="54" t="s">
        <v>5677</v>
      </c>
      <c r="T3297" s="54"/>
      <c r="U3297" s="69"/>
      <c r="V3297" s="45" t="str">
        <f t="shared" si="517"/>
        <v>視覚障害者に配慮したキッチンツールの提案</v>
      </c>
      <c r="W3297" s="70"/>
      <c r="X3297" s="88">
        <v>3287</v>
      </c>
      <c r="Y3297" s="66"/>
      <c r="Z3297" s="16"/>
    </row>
    <row r="3298" spans="1:26" s="13" customFormat="1" ht="13.5" hidden="1" customHeight="1">
      <c r="A3298" s="18">
        <v>83</v>
      </c>
      <c r="B3298" s="15">
        <v>2005</v>
      </c>
      <c r="C3298" s="15">
        <v>12</v>
      </c>
      <c r="D3298" s="18">
        <v>24</v>
      </c>
      <c r="E3298" s="15"/>
      <c r="F3298" s="19" t="s">
        <v>5694</v>
      </c>
      <c r="G3298" s="16" t="s">
        <v>5639</v>
      </c>
      <c r="H3298" s="17"/>
      <c r="I3298" s="115" t="str">
        <f t="shared" ca="1" si="521"/>
        <v>.</v>
      </c>
      <c r="J3298" s="16" t="s">
        <v>2856</v>
      </c>
      <c r="K3298" s="16" t="s">
        <v>1185</v>
      </c>
      <c r="L3298" s="16" t="s">
        <v>2857</v>
      </c>
      <c r="M3298" s="16" t="s">
        <v>183</v>
      </c>
      <c r="N3298" s="15">
        <v>34</v>
      </c>
      <c r="O3298" s="15">
        <v>2005</v>
      </c>
      <c r="P3298" s="15">
        <v>12</v>
      </c>
      <c r="Q3298" s="18">
        <v>18</v>
      </c>
      <c r="R3298" s="18" t="s">
        <v>804</v>
      </c>
      <c r="S3298" s="54" t="s">
        <v>5677</v>
      </c>
      <c r="T3298" s="54"/>
      <c r="U3298" s="69"/>
      <c r="V3298" s="45" t="str">
        <f t="shared" si="517"/>
        <v>居宅入浴環境における支援・介護デザインに関する調査</v>
      </c>
      <c r="W3298" s="70"/>
      <c r="X3298" s="88">
        <v>3288</v>
      </c>
      <c r="Y3298" s="66"/>
      <c r="Z3298" s="16"/>
    </row>
    <row r="3299" spans="1:26" s="13" customFormat="1" ht="13.5" hidden="1" customHeight="1">
      <c r="A3299" s="18">
        <v>83</v>
      </c>
      <c r="B3299" s="15">
        <v>2005</v>
      </c>
      <c r="C3299" s="15">
        <v>12</v>
      </c>
      <c r="D3299" s="18">
        <v>24</v>
      </c>
      <c r="E3299" s="15"/>
      <c r="F3299" s="19" t="s">
        <v>5695</v>
      </c>
      <c r="G3299" s="16" t="s">
        <v>5650</v>
      </c>
      <c r="H3299" s="17"/>
      <c r="I3299" s="115" t="str">
        <f t="shared" ca="1" si="521"/>
        <v>.</v>
      </c>
      <c r="J3299" s="16" t="s">
        <v>2856</v>
      </c>
      <c r="K3299" s="16" t="s">
        <v>1185</v>
      </c>
      <c r="L3299" s="16" t="s">
        <v>2857</v>
      </c>
      <c r="M3299" s="16" t="s">
        <v>183</v>
      </c>
      <c r="N3299" s="15">
        <v>34</v>
      </c>
      <c r="O3299" s="15">
        <v>2005</v>
      </c>
      <c r="P3299" s="15">
        <v>12</v>
      </c>
      <c r="Q3299" s="18">
        <v>18</v>
      </c>
      <c r="R3299" s="18" t="s">
        <v>804</v>
      </c>
      <c r="S3299" s="54" t="s">
        <v>5677</v>
      </c>
      <c r="T3299" s="54"/>
      <c r="U3299" s="69"/>
      <c r="V3299" s="45" t="str">
        <f t="shared" si="517"/>
        <v>ドイツからみた「働態学」</v>
      </c>
      <c r="W3299" s="70"/>
      <c r="X3299" s="88">
        <v>3289</v>
      </c>
      <c r="Y3299" s="66"/>
      <c r="Z3299" s="16"/>
    </row>
    <row r="3300" spans="1:26" s="13" customFormat="1" ht="13.5" hidden="1" customHeight="1">
      <c r="A3300" s="18">
        <v>83</v>
      </c>
      <c r="B3300" s="15">
        <v>2005</v>
      </c>
      <c r="C3300" s="15">
        <v>12</v>
      </c>
      <c r="D3300" s="18">
        <v>25</v>
      </c>
      <c r="E3300" s="15"/>
      <c r="F3300" s="19" t="s">
        <v>5696</v>
      </c>
      <c r="G3300" s="16" t="s">
        <v>5697</v>
      </c>
      <c r="H3300" s="17"/>
      <c r="I3300" s="115" t="str">
        <f t="shared" ca="1" si="521"/>
        <v>.</v>
      </c>
      <c r="J3300" s="16" t="s">
        <v>2856</v>
      </c>
      <c r="K3300" s="16" t="s">
        <v>1185</v>
      </c>
      <c r="L3300" s="16" t="s">
        <v>2857</v>
      </c>
      <c r="M3300" s="16" t="s">
        <v>183</v>
      </c>
      <c r="N3300" s="15">
        <v>34</v>
      </c>
      <c r="O3300" s="15">
        <v>2005</v>
      </c>
      <c r="P3300" s="15">
        <v>12</v>
      </c>
      <c r="Q3300" s="18">
        <v>18</v>
      </c>
      <c r="R3300" s="18" t="s">
        <v>804</v>
      </c>
      <c r="S3300" s="54" t="s">
        <v>5677</v>
      </c>
      <c r="T3300" s="54"/>
      <c r="U3300" s="69"/>
      <c r="V3300" s="45" t="str">
        <f t="shared" si="517"/>
        <v>大腿部下端加速度による歩行周期特徴パターンのオンライン検出について</v>
      </c>
      <c r="W3300" s="70"/>
      <c r="X3300" s="88">
        <v>3290</v>
      </c>
      <c r="Y3300" s="66"/>
      <c r="Z3300" s="16"/>
    </row>
    <row r="3301" spans="1:26" s="13" customFormat="1" ht="13.5" hidden="1" customHeight="1">
      <c r="A3301" s="18">
        <v>83</v>
      </c>
      <c r="B3301" s="15">
        <v>2005</v>
      </c>
      <c r="C3301" s="15">
        <v>12</v>
      </c>
      <c r="D3301" s="18">
        <v>25</v>
      </c>
      <c r="E3301" s="15"/>
      <c r="F3301" s="19" t="s">
        <v>5698</v>
      </c>
      <c r="G3301" s="16" t="s">
        <v>5699</v>
      </c>
      <c r="H3301" s="17"/>
      <c r="I3301" s="115" t="str">
        <f t="shared" ca="1" si="521"/>
        <v>.</v>
      </c>
      <c r="J3301" s="16" t="s">
        <v>2856</v>
      </c>
      <c r="K3301" s="16" t="s">
        <v>1185</v>
      </c>
      <c r="L3301" s="16" t="s">
        <v>2857</v>
      </c>
      <c r="M3301" s="16" t="s">
        <v>183</v>
      </c>
      <c r="N3301" s="15">
        <v>34</v>
      </c>
      <c r="O3301" s="15">
        <v>2005</v>
      </c>
      <c r="P3301" s="15">
        <v>12</v>
      </c>
      <c r="Q3301" s="18">
        <v>18</v>
      </c>
      <c r="R3301" s="18" t="s">
        <v>804</v>
      </c>
      <c r="S3301" s="54" t="s">
        <v>5677</v>
      </c>
      <c r="T3301" s="54"/>
      <c r="U3301" s="69"/>
      <c r="V3301" s="45" t="str">
        <f t="shared" si="517"/>
        <v>歩行時に靴が足に与える影響の改善方法に関する研究</v>
      </c>
      <c r="W3301" s="70"/>
      <c r="X3301" s="88">
        <v>3291</v>
      </c>
      <c r="Y3301" s="66"/>
      <c r="Z3301" s="16"/>
    </row>
    <row r="3302" spans="1:26" s="13" customFormat="1" ht="13.5" hidden="1" customHeight="1">
      <c r="A3302" s="18">
        <v>83</v>
      </c>
      <c r="B3302" s="15">
        <v>2005</v>
      </c>
      <c r="C3302" s="15">
        <v>12</v>
      </c>
      <c r="D3302" s="18">
        <v>26</v>
      </c>
      <c r="E3302" s="15"/>
      <c r="F3302" s="19" t="s">
        <v>5700</v>
      </c>
      <c r="G3302" s="16" t="s">
        <v>5701</v>
      </c>
      <c r="H3302" s="17"/>
      <c r="I3302" s="115" t="str">
        <f t="shared" ca="1" si="521"/>
        <v>.</v>
      </c>
      <c r="J3302" s="16" t="s">
        <v>2856</v>
      </c>
      <c r="K3302" s="16" t="s">
        <v>1185</v>
      </c>
      <c r="L3302" s="16" t="s">
        <v>2857</v>
      </c>
      <c r="M3302" s="16" t="s">
        <v>183</v>
      </c>
      <c r="N3302" s="15">
        <v>34</v>
      </c>
      <c r="O3302" s="15">
        <v>2005</v>
      </c>
      <c r="P3302" s="15">
        <v>12</v>
      </c>
      <c r="Q3302" s="18">
        <v>18</v>
      </c>
      <c r="R3302" s="18" t="s">
        <v>804</v>
      </c>
      <c r="S3302" s="54" t="s">
        <v>5677</v>
      </c>
      <c r="T3302" s="54"/>
      <c r="U3302" s="69"/>
      <c r="V3302" s="45" t="str">
        <f t="shared" si="517"/>
        <v>健常成人女子の膝関節固定杖歩行に関する運動学的解析結果</v>
      </c>
      <c r="W3302" s="70"/>
      <c r="X3302" s="88">
        <v>3292</v>
      </c>
      <c r="Y3302" s="66"/>
      <c r="Z3302" s="16"/>
    </row>
    <row r="3303" spans="1:26" s="13" customFormat="1" ht="13.5" hidden="1" customHeight="1">
      <c r="A3303" s="18">
        <v>83</v>
      </c>
      <c r="B3303" s="15">
        <v>2005</v>
      </c>
      <c r="C3303" s="15">
        <v>12</v>
      </c>
      <c r="D3303" s="18">
        <v>26</v>
      </c>
      <c r="E3303" s="15"/>
      <c r="F3303" s="19" t="s">
        <v>5702</v>
      </c>
      <c r="G3303" s="16" t="s">
        <v>5703</v>
      </c>
      <c r="H3303" s="17"/>
      <c r="I3303" s="115" t="str">
        <f t="shared" ca="1" si="521"/>
        <v>.</v>
      </c>
      <c r="J3303" s="16" t="s">
        <v>2856</v>
      </c>
      <c r="K3303" s="16" t="s">
        <v>1185</v>
      </c>
      <c r="L3303" s="16" t="s">
        <v>2857</v>
      </c>
      <c r="M3303" s="16" t="s">
        <v>183</v>
      </c>
      <c r="N3303" s="15">
        <v>34</v>
      </c>
      <c r="O3303" s="15">
        <v>2005</v>
      </c>
      <c r="P3303" s="15">
        <v>12</v>
      </c>
      <c r="Q3303" s="18">
        <v>18</v>
      </c>
      <c r="R3303" s="18" t="s">
        <v>804</v>
      </c>
      <c r="S3303" s="54" t="s">
        <v>5677</v>
      </c>
      <c r="T3303" s="54"/>
      <c r="U3303" s="69"/>
      <c r="V3303" s="45" t="str">
        <f t="shared" si="517"/>
        <v>皮膚電気活動によるメンタルワークロードの実用的評価方法</v>
      </c>
      <c r="W3303" s="70"/>
      <c r="X3303" s="88">
        <v>3293</v>
      </c>
      <c r="Y3303" s="66"/>
      <c r="Z3303" s="16"/>
    </row>
    <row r="3304" spans="1:26" s="13" customFormat="1" ht="13.5" hidden="1" customHeight="1">
      <c r="A3304" s="18">
        <v>83</v>
      </c>
      <c r="B3304" s="15">
        <v>2005</v>
      </c>
      <c r="C3304" s="15">
        <v>12</v>
      </c>
      <c r="D3304" s="18">
        <v>27</v>
      </c>
      <c r="E3304" s="15"/>
      <c r="F3304" s="19" t="s">
        <v>5704</v>
      </c>
      <c r="G3304" s="16" t="s">
        <v>5705</v>
      </c>
      <c r="H3304" s="17"/>
      <c r="I3304" s="115" t="str">
        <f t="shared" ca="1" si="521"/>
        <v>.</v>
      </c>
      <c r="J3304" s="16" t="s">
        <v>2856</v>
      </c>
      <c r="K3304" s="16" t="s">
        <v>1185</v>
      </c>
      <c r="L3304" s="16" t="s">
        <v>2857</v>
      </c>
      <c r="M3304" s="16" t="s">
        <v>183</v>
      </c>
      <c r="N3304" s="15">
        <v>34</v>
      </c>
      <c r="O3304" s="15">
        <v>2005</v>
      </c>
      <c r="P3304" s="15">
        <v>12</v>
      </c>
      <c r="Q3304" s="18">
        <v>18</v>
      </c>
      <c r="R3304" s="18" t="s">
        <v>804</v>
      </c>
      <c r="S3304" s="54" t="s">
        <v>5677</v>
      </c>
      <c r="T3304" s="54"/>
      <c r="U3304" s="69"/>
      <c r="V3304" s="45" t="str">
        <f t="shared" si="517"/>
        <v>EMG多点計測による種々の前腕姿勢での筋活動の可視化</v>
      </c>
      <c r="W3304" s="70"/>
      <c r="X3304" s="88">
        <v>3294</v>
      </c>
      <c r="Y3304" s="66"/>
      <c r="Z3304" s="16"/>
    </row>
    <row r="3305" spans="1:26" s="13" customFormat="1" ht="13.5" hidden="1" customHeight="1">
      <c r="A3305" s="18">
        <v>83</v>
      </c>
      <c r="B3305" s="15">
        <v>2005</v>
      </c>
      <c r="C3305" s="15">
        <v>12</v>
      </c>
      <c r="D3305" s="18">
        <v>27</v>
      </c>
      <c r="E3305" s="15"/>
      <c r="F3305" s="19" t="s">
        <v>5706</v>
      </c>
      <c r="G3305" s="16" t="s">
        <v>5707</v>
      </c>
      <c r="H3305" s="17"/>
      <c r="I3305" s="115" t="str">
        <f t="shared" ca="1" si="521"/>
        <v>.</v>
      </c>
      <c r="J3305" s="16" t="s">
        <v>2856</v>
      </c>
      <c r="K3305" s="16" t="s">
        <v>1185</v>
      </c>
      <c r="L3305" s="16" t="s">
        <v>2857</v>
      </c>
      <c r="M3305" s="16" t="s">
        <v>183</v>
      </c>
      <c r="N3305" s="15">
        <v>34</v>
      </c>
      <c r="O3305" s="15">
        <v>2005</v>
      </c>
      <c r="P3305" s="15">
        <v>12</v>
      </c>
      <c r="Q3305" s="18">
        <v>18</v>
      </c>
      <c r="R3305" s="18" t="s">
        <v>804</v>
      </c>
      <c r="S3305" s="54" t="s">
        <v>5677</v>
      </c>
      <c r="T3305" s="54"/>
      <c r="U3305" s="69"/>
      <c r="V3305" s="45" t="str">
        <f t="shared" si="517"/>
        <v>ピンチ動作の筋負担からみた介護用器具の要件に関する検討</v>
      </c>
      <c r="W3305" s="70"/>
      <c r="X3305" s="88">
        <v>3295</v>
      </c>
      <c r="Y3305" s="66"/>
      <c r="Z3305" s="16"/>
    </row>
    <row r="3306" spans="1:26" s="13" customFormat="1" ht="13.5" hidden="1" customHeight="1">
      <c r="A3306" s="18">
        <v>83</v>
      </c>
      <c r="B3306" s="15">
        <v>2005</v>
      </c>
      <c r="C3306" s="15">
        <v>12</v>
      </c>
      <c r="D3306" s="18">
        <v>28</v>
      </c>
      <c r="E3306" s="15"/>
      <c r="F3306" s="19" t="s">
        <v>5708</v>
      </c>
      <c r="G3306" s="16" t="s">
        <v>5709</v>
      </c>
      <c r="H3306" s="17"/>
      <c r="I3306" s="115" t="str">
        <f t="shared" ca="1" si="521"/>
        <v>.</v>
      </c>
      <c r="J3306" s="16" t="s">
        <v>2856</v>
      </c>
      <c r="K3306" s="16" t="s">
        <v>1185</v>
      </c>
      <c r="L3306" s="16" t="s">
        <v>2857</v>
      </c>
      <c r="M3306" s="16" t="s">
        <v>183</v>
      </c>
      <c r="N3306" s="15">
        <v>34</v>
      </c>
      <c r="O3306" s="15">
        <v>2005</v>
      </c>
      <c r="P3306" s="15">
        <v>12</v>
      </c>
      <c r="Q3306" s="18">
        <v>18</v>
      </c>
      <c r="R3306" s="18" t="s">
        <v>804</v>
      </c>
      <c r="S3306" s="54" t="s">
        <v>5677</v>
      </c>
      <c r="T3306" s="54"/>
      <c r="U3306" s="69"/>
      <c r="V3306" s="45" t="str">
        <f t="shared" si="517"/>
        <v>拇指と各指ごとのピンチ動作によるペグボード作業時間と利き手との関連について</v>
      </c>
      <c r="W3306" s="70"/>
      <c r="X3306" s="88">
        <v>3296</v>
      </c>
      <c r="Y3306" s="66"/>
      <c r="Z3306" s="16"/>
    </row>
    <row r="3307" spans="1:26" s="13" customFormat="1" ht="13.5" hidden="1" customHeight="1">
      <c r="A3307" s="18">
        <v>83</v>
      </c>
      <c r="B3307" s="15">
        <v>2005</v>
      </c>
      <c r="C3307" s="15">
        <v>12</v>
      </c>
      <c r="D3307" s="18">
        <v>28</v>
      </c>
      <c r="E3307" s="15"/>
      <c r="F3307" s="19" t="s">
        <v>5710</v>
      </c>
      <c r="G3307" s="16" t="s">
        <v>5711</v>
      </c>
      <c r="H3307" s="17"/>
      <c r="I3307" s="115" t="str">
        <f t="shared" ca="1" si="521"/>
        <v>.</v>
      </c>
      <c r="J3307" s="16" t="s">
        <v>2856</v>
      </c>
      <c r="K3307" s="16" t="s">
        <v>1185</v>
      </c>
      <c r="L3307" s="16" t="s">
        <v>2857</v>
      </c>
      <c r="M3307" s="16" t="s">
        <v>183</v>
      </c>
      <c r="N3307" s="15">
        <v>34</v>
      </c>
      <c r="O3307" s="15">
        <v>2005</v>
      </c>
      <c r="P3307" s="15">
        <v>12</v>
      </c>
      <c r="Q3307" s="18">
        <v>18</v>
      </c>
      <c r="R3307" s="18" t="s">
        <v>804</v>
      </c>
      <c r="S3307" s="54" t="s">
        <v>5677</v>
      </c>
      <c r="T3307" s="54"/>
      <c r="U3307" s="69"/>
      <c r="V3307" s="45" t="str">
        <f t="shared" si="517"/>
        <v>自閉性障害児に対するコニュニケーション指導に関する研究</v>
      </c>
      <c r="W3307" s="70"/>
      <c r="X3307" s="88">
        <v>3297</v>
      </c>
      <c r="Y3307" s="66"/>
      <c r="Z3307" s="16"/>
    </row>
    <row r="3308" spans="1:26" s="13" customFormat="1" ht="13.5" hidden="1" customHeight="1">
      <c r="A3308" s="18">
        <v>83</v>
      </c>
      <c r="B3308" s="15">
        <v>2005</v>
      </c>
      <c r="C3308" s="15">
        <v>12</v>
      </c>
      <c r="D3308" s="18">
        <v>28</v>
      </c>
      <c r="E3308" s="15"/>
      <c r="F3308" s="19" t="s">
        <v>5712</v>
      </c>
      <c r="G3308" s="16" t="s">
        <v>5713</v>
      </c>
      <c r="H3308" s="17"/>
      <c r="I3308" s="115" t="str">
        <f t="shared" ca="1" si="521"/>
        <v>.</v>
      </c>
      <c r="J3308" s="16" t="s">
        <v>2856</v>
      </c>
      <c r="K3308" s="16" t="s">
        <v>1185</v>
      </c>
      <c r="L3308" s="16" t="s">
        <v>2857</v>
      </c>
      <c r="M3308" s="16" t="s">
        <v>183</v>
      </c>
      <c r="N3308" s="15">
        <v>34</v>
      </c>
      <c r="O3308" s="15">
        <v>2005</v>
      </c>
      <c r="P3308" s="15">
        <v>12</v>
      </c>
      <c r="Q3308" s="18">
        <v>18</v>
      </c>
      <c r="R3308" s="18" t="s">
        <v>804</v>
      </c>
      <c r="S3308" s="54" t="s">
        <v>5677</v>
      </c>
      <c r="T3308" s="54"/>
      <c r="U3308" s="69"/>
      <c r="V3308" s="45" t="str">
        <f t="shared" si="517"/>
        <v>視覚障害児の空間認知力を高める遊具についての研究</v>
      </c>
      <c r="W3308" s="70"/>
      <c r="X3308" s="88">
        <v>3298</v>
      </c>
      <c r="Y3308" s="66"/>
      <c r="Z3308" s="16"/>
    </row>
    <row r="3309" spans="1:26" s="13" customFormat="1" ht="13.5" hidden="1" customHeight="1">
      <c r="A3309" s="18">
        <v>83</v>
      </c>
      <c r="B3309" s="15">
        <v>2005</v>
      </c>
      <c r="C3309" s="15">
        <v>12</v>
      </c>
      <c r="D3309" s="18">
        <v>29</v>
      </c>
      <c r="E3309" s="15"/>
      <c r="F3309" s="19" t="s">
        <v>5714</v>
      </c>
      <c r="G3309" s="16" t="s">
        <v>5715</v>
      </c>
      <c r="H3309" s="17"/>
      <c r="I3309" s="115" t="str">
        <f t="shared" ca="1" si="521"/>
        <v>.</v>
      </c>
      <c r="J3309" s="16" t="s">
        <v>2856</v>
      </c>
      <c r="K3309" s="16" t="s">
        <v>1185</v>
      </c>
      <c r="L3309" s="16" t="s">
        <v>2857</v>
      </c>
      <c r="M3309" s="16" t="s">
        <v>183</v>
      </c>
      <c r="N3309" s="15">
        <v>34</v>
      </c>
      <c r="O3309" s="15">
        <v>2005</v>
      </c>
      <c r="P3309" s="15">
        <v>12</v>
      </c>
      <c r="Q3309" s="18">
        <v>18</v>
      </c>
      <c r="R3309" s="18" t="s">
        <v>804</v>
      </c>
      <c r="S3309" s="54" t="s">
        <v>5677</v>
      </c>
      <c r="T3309" s="54"/>
      <c r="U3309" s="69"/>
      <c r="V3309" s="45" t="str">
        <f t="shared" si="517"/>
        <v>空間の壁形状が生理・心理反応に及ぼす影響</v>
      </c>
      <c r="W3309" s="70"/>
      <c r="X3309" s="88">
        <v>3299</v>
      </c>
      <c r="Y3309" s="66"/>
      <c r="Z3309" s="16"/>
    </row>
    <row r="3310" spans="1:26" s="13" customFormat="1" ht="13.5" hidden="1" customHeight="1">
      <c r="A3310" s="18">
        <v>83</v>
      </c>
      <c r="B3310" s="15">
        <v>2005</v>
      </c>
      <c r="C3310" s="15">
        <v>12</v>
      </c>
      <c r="D3310" s="18">
        <v>29</v>
      </c>
      <c r="E3310" s="15"/>
      <c r="F3310" s="19" t="s">
        <v>5716</v>
      </c>
      <c r="G3310" s="16" t="s">
        <v>5717</v>
      </c>
      <c r="H3310" s="17"/>
      <c r="I3310" s="115" t="str">
        <f t="shared" ca="1" si="521"/>
        <v>.</v>
      </c>
      <c r="J3310" s="16" t="s">
        <v>2856</v>
      </c>
      <c r="K3310" s="16" t="s">
        <v>1185</v>
      </c>
      <c r="L3310" s="16" t="s">
        <v>2857</v>
      </c>
      <c r="M3310" s="16" t="s">
        <v>183</v>
      </c>
      <c r="N3310" s="15">
        <v>34</v>
      </c>
      <c r="O3310" s="15">
        <v>2005</v>
      </c>
      <c r="P3310" s="15">
        <v>12</v>
      </c>
      <c r="Q3310" s="18">
        <v>18</v>
      </c>
      <c r="R3310" s="18" t="s">
        <v>804</v>
      </c>
      <c r="S3310" s="54" t="s">
        <v>5677</v>
      </c>
      <c r="T3310" s="54"/>
      <c r="U3310" s="69"/>
      <c r="V3310" s="45" t="str">
        <f t="shared" si="517"/>
        <v>生理・心理機能に及ぼす足浴と香りの相乗効果</v>
      </c>
      <c r="W3310" s="70"/>
      <c r="X3310" s="88">
        <v>3300</v>
      </c>
      <c r="Y3310" s="66"/>
      <c r="Z3310" s="16"/>
    </row>
    <row r="3311" spans="1:26" s="13" customFormat="1" ht="13.5" hidden="1" customHeight="1">
      <c r="A3311" s="18">
        <v>83</v>
      </c>
      <c r="B3311" s="15">
        <v>2005</v>
      </c>
      <c r="C3311" s="15">
        <v>12</v>
      </c>
      <c r="D3311" s="18">
        <v>30</v>
      </c>
      <c r="E3311" s="15"/>
      <c r="F3311" s="19" t="s">
        <v>5718</v>
      </c>
      <c r="G3311" s="16" t="s">
        <v>5719</v>
      </c>
      <c r="H3311" s="17"/>
      <c r="I3311" s="115" t="str">
        <f t="shared" ca="1" si="521"/>
        <v>.</v>
      </c>
      <c r="J3311" s="16" t="s">
        <v>2856</v>
      </c>
      <c r="K3311" s="16" t="s">
        <v>1185</v>
      </c>
      <c r="L3311" s="16" t="s">
        <v>2857</v>
      </c>
      <c r="M3311" s="16" t="s">
        <v>183</v>
      </c>
      <c r="N3311" s="15">
        <v>34</v>
      </c>
      <c r="O3311" s="15">
        <v>2005</v>
      </c>
      <c r="P3311" s="15">
        <v>12</v>
      </c>
      <c r="Q3311" s="18">
        <v>18</v>
      </c>
      <c r="R3311" s="18" t="s">
        <v>804</v>
      </c>
      <c r="S3311" s="54" t="s">
        <v>5677</v>
      </c>
      <c r="T3311" s="54"/>
      <c r="U3311" s="69"/>
      <c r="V3311" s="45" t="str">
        <f t="shared" si="517"/>
        <v>短期記憶に対する純音提示の有効性</v>
      </c>
      <c r="W3311" s="70"/>
      <c r="X3311" s="88">
        <v>3301</v>
      </c>
      <c r="Y3311" s="66"/>
      <c r="Z3311" s="16"/>
    </row>
    <row r="3312" spans="1:26" s="13" customFormat="1" ht="13.5" hidden="1" customHeight="1">
      <c r="A3312" s="18">
        <v>83</v>
      </c>
      <c r="B3312" s="15">
        <v>2005</v>
      </c>
      <c r="C3312" s="15">
        <v>12</v>
      </c>
      <c r="D3312" s="18">
        <v>30</v>
      </c>
      <c r="E3312" s="15"/>
      <c r="F3312" s="19" t="s">
        <v>5720</v>
      </c>
      <c r="G3312" s="16" t="s">
        <v>5721</v>
      </c>
      <c r="H3312" s="17"/>
      <c r="I3312" s="115" t="str">
        <f t="shared" ca="1" si="521"/>
        <v>.</v>
      </c>
      <c r="J3312" s="16" t="s">
        <v>2856</v>
      </c>
      <c r="K3312" s="16" t="s">
        <v>1185</v>
      </c>
      <c r="L3312" s="16" t="s">
        <v>2857</v>
      </c>
      <c r="M3312" s="16" t="s">
        <v>183</v>
      </c>
      <c r="N3312" s="15">
        <v>34</v>
      </c>
      <c r="O3312" s="15">
        <v>2005</v>
      </c>
      <c r="P3312" s="15">
        <v>12</v>
      </c>
      <c r="Q3312" s="18">
        <v>18</v>
      </c>
      <c r="R3312" s="18" t="s">
        <v>804</v>
      </c>
      <c r="S3312" s="54" t="s">
        <v>5677</v>
      </c>
      <c r="T3312" s="54"/>
      <c r="U3312" s="69"/>
      <c r="V3312" s="45" t="str">
        <f t="shared" si="517"/>
        <v>異なる色の照明環境における時間感覚について</v>
      </c>
      <c r="W3312" s="70"/>
      <c r="X3312" s="88">
        <v>3302</v>
      </c>
      <c r="Y3312" s="66"/>
      <c r="Z3312" s="16"/>
    </row>
    <row r="3313" spans="1:26" ht="13.5" hidden="1" customHeight="1">
      <c r="A3313" s="29">
        <f ca="1">IF(LEN($J3313)&gt;0,IF($J3313="●",K3313,OFFSET(A3313,IF(LEN(OFFSET(A3313,-1,0))&gt;=1,-1,-2),0)),"")</f>
        <v>83</v>
      </c>
      <c r="B3313" s="32">
        <f ca="1">IF(LEN($J3313)&gt;0,IF($J3313="●",N3313,OFFSET(B3313,IF(LEN(OFFSET(B3313,-1,0))&gt;=1,-1,-2),0)),"")</f>
        <v>2005</v>
      </c>
      <c r="C3313" s="32">
        <f ca="1">IF(LEN($J3313)&gt;0,IF($J3313="●",O3313,OFFSET(C3313,IF(LEN(OFFSET(C3313,-1,0))&gt;=1,-1,-2),0)),"")</f>
        <v>12</v>
      </c>
      <c r="D3313" s="28">
        <v>31</v>
      </c>
      <c r="E3313" s="32"/>
      <c r="F3313" s="28" t="str">
        <f>IF(RIGHT(L3313,1)=$W$24,"",M3313&amp;$W$25)&amp;J3313&amp;$W$22&amp;K3313&amp;IF(AND(LEN(N3313)&gt;0,LEN(N3313)&lt;4)," 第"&amp;N3313&amp;$W$21,N3313)&amp;$W$23&amp;O3313&amp;"/"&amp;P3313&amp;IF(RIGHT(L3313,1)=$W$24,"/"&amp;Q3313,"")&amp;"、"&amp;S3313&amp;"、"&amp;R3313&amp;IF(LEN(H3313)&gt;0,$W$27&amp;H3313,"")&amp;IF(RIGHT(L3313,1)=$W$24,"",$W$26)</f>
        <v>大会．全 第40回　2005/6/18-19、大阪大、大阪市</v>
      </c>
      <c r="G3313" s="40" t="s">
        <v>1973</v>
      </c>
      <c r="H3313" s="41" t="s">
        <v>2820</v>
      </c>
      <c r="I3313" s="115" t="str">
        <f t="shared" ca="1" si="521"/>
        <v>.</v>
      </c>
      <c r="J3313" s="40" t="s">
        <v>1487</v>
      </c>
      <c r="K3313" s="40" t="s">
        <v>1292</v>
      </c>
      <c r="L3313" s="40" t="s">
        <v>6942</v>
      </c>
      <c r="M3313" s="40" t="s">
        <v>2742</v>
      </c>
      <c r="N3313" s="47">
        <v>40</v>
      </c>
      <c r="O3313" s="47">
        <v>2005</v>
      </c>
      <c r="P3313" s="47">
        <v>6</v>
      </c>
      <c r="Q3313" s="40" t="s">
        <v>864</v>
      </c>
      <c r="R3313" s="40" t="s">
        <v>1915</v>
      </c>
      <c r="S3313" s="48" t="s">
        <v>2160</v>
      </c>
      <c r="T3313" s="48"/>
      <c r="U3313" s="31"/>
      <c r="V3313" s="45" t="str">
        <f t="shared" si="517"/>
        <v>大会．全 第40回　2005/6/18-19、大阪大、大阪市</v>
      </c>
      <c r="W3313" s="51"/>
      <c r="X3313" s="88">
        <v>3303</v>
      </c>
      <c r="Y3313" s="65"/>
      <c r="Z3313" s="46"/>
    </row>
    <row r="3314" spans="1:26" ht="13.5" hidden="1" customHeight="1">
      <c r="A3314" s="29">
        <f ca="1">IF(LEN($J3314)&gt;0,IF($J3314="●",K3314,OFFSET(A3314,IF(LEN(OFFSET(A3314,-1,0))&gt;=1,-1,-2),0)),"")</f>
        <v>83</v>
      </c>
      <c r="B3314" s="32">
        <f ca="1">IF(LEN($J3314)&gt;0,IF($J3314="●",N3314,OFFSET(B3314,IF(LEN(OFFSET(B3314,-1,0))&gt;=1,-1,-2),0)),"")</f>
        <v>2005</v>
      </c>
      <c r="C3314" s="32">
        <f ca="1">IF(LEN($J3314)&gt;0,IF($J3314="●",O3314,OFFSET(C3314,IF(LEN(OFFSET(C3314,-1,0))&gt;=1,-1,-2),0)),"")</f>
        <v>12</v>
      </c>
      <c r="D3314" s="28">
        <v>31</v>
      </c>
      <c r="E3314" s="32"/>
      <c r="F3314" s="28" t="str">
        <f>M3314&amp;"（"&amp;J3314&amp;$W$19&amp;K3314&amp;IF(LEN(N3314)&gt;0," 第"&amp;N3314&amp;$W$21,"")&amp;" "&amp;O3314&amp;"/"&amp;P3314&amp;$W$20&amp;S3314&amp;IF(LEN(H3314)&gt;0,$W$19&amp;H3314,"")&amp;"）"</f>
        <v>抄録（大会/全 第40回 2005/6、大阪大）</v>
      </c>
      <c r="G3314" s="40"/>
      <c r="H3314" s="43"/>
      <c r="I3314" s="115" t="str">
        <f t="shared" ca="1" si="521"/>
        <v>.</v>
      </c>
      <c r="J3314" s="40" t="s">
        <v>1487</v>
      </c>
      <c r="K3314" s="40" t="s">
        <v>1292</v>
      </c>
      <c r="L3314" s="40" t="s">
        <v>6939</v>
      </c>
      <c r="M3314" s="40" t="s">
        <v>1486</v>
      </c>
      <c r="N3314" s="47">
        <v>40</v>
      </c>
      <c r="O3314" s="47">
        <v>2005</v>
      </c>
      <c r="P3314" s="47">
        <v>6</v>
      </c>
      <c r="Q3314" s="40" t="s">
        <v>864</v>
      </c>
      <c r="R3314" s="40" t="s">
        <v>1915</v>
      </c>
      <c r="S3314" s="48" t="s">
        <v>2160</v>
      </c>
      <c r="T3314" s="48"/>
      <c r="U3314" s="31"/>
      <c r="V3314" s="45" t="str">
        <f t="shared" si="517"/>
        <v>抄録（大会/全 第40回 2005/6、大阪大）</v>
      </c>
      <c r="W3314" s="51"/>
      <c r="X3314" s="88">
        <v>3304</v>
      </c>
      <c r="Y3314" s="65"/>
      <c r="Z3314" s="46"/>
    </row>
    <row r="3315" spans="1:26" s="13" customFormat="1" ht="13.5" hidden="1" customHeight="1">
      <c r="A3315" s="18">
        <v>83</v>
      </c>
      <c r="B3315" s="15">
        <v>2005</v>
      </c>
      <c r="C3315" s="15">
        <v>12</v>
      </c>
      <c r="D3315" s="18">
        <v>31</v>
      </c>
      <c r="E3315" s="15"/>
      <c r="F3315" s="19" t="s">
        <v>2858</v>
      </c>
      <c r="G3315" s="16" t="s">
        <v>2536</v>
      </c>
      <c r="H3315" s="17"/>
      <c r="I3315" s="115" t="str">
        <f t="shared" ca="1" si="521"/>
        <v>.</v>
      </c>
      <c r="J3315" s="16" t="s">
        <v>2856</v>
      </c>
      <c r="K3315" s="16" t="s">
        <v>1194</v>
      </c>
      <c r="L3315" s="16" t="s">
        <v>2857</v>
      </c>
      <c r="M3315" s="16" t="s">
        <v>7078</v>
      </c>
      <c r="N3315" s="15">
        <v>40</v>
      </c>
      <c r="O3315" s="15">
        <v>2005</v>
      </c>
      <c r="P3315" s="15">
        <v>6</v>
      </c>
      <c r="Q3315" s="18" t="s">
        <v>863</v>
      </c>
      <c r="R3315" s="18" t="s">
        <v>5628</v>
      </c>
      <c r="S3315" s="54" t="s">
        <v>5629</v>
      </c>
      <c r="T3315" s="54"/>
      <c r="U3315" s="69"/>
      <c r="V3315" s="45" t="str">
        <f t="shared" si="517"/>
        <v>[概要]司会のまとめ</v>
      </c>
      <c r="W3315" s="70"/>
      <c r="X3315" s="88">
        <v>3305</v>
      </c>
      <c r="Y3315" s="66"/>
      <c r="Z3315" s="16"/>
    </row>
    <row r="3316" spans="1:26" s="13" customFormat="1" ht="13.5" hidden="1" customHeight="1">
      <c r="A3316" s="18">
        <v>83</v>
      </c>
      <c r="B3316" s="15">
        <v>2005</v>
      </c>
      <c r="C3316" s="15">
        <v>12</v>
      </c>
      <c r="D3316" s="18">
        <v>31</v>
      </c>
      <c r="E3316" s="15"/>
      <c r="F3316" s="19" t="s">
        <v>5630</v>
      </c>
      <c r="G3316" s="16" t="s">
        <v>5631</v>
      </c>
      <c r="H3316" s="17"/>
      <c r="I3316" s="115" t="str">
        <f t="shared" ca="1" si="521"/>
        <v>.</v>
      </c>
      <c r="J3316" s="16" t="s">
        <v>2856</v>
      </c>
      <c r="K3316" s="16" t="s">
        <v>1194</v>
      </c>
      <c r="L3316" s="16" t="s">
        <v>2857</v>
      </c>
      <c r="M3316" s="16" t="s">
        <v>183</v>
      </c>
      <c r="N3316" s="15">
        <v>40</v>
      </c>
      <c r="O3316" s="15">
        <v>2005</v>
      </c>
      <c r="P3316" s="15">
        <v>6</v>
      </c>
      <c r="Q3316" s="18" t="s">
        <v>863</v>
      </c>
      <c r="R3316" s="18" t="s">
        <v>5628</v>
      </c>
      <c r="S3316" s="54" t="s">
        <v>5629</v>
      </c>
      <c r="T3316" s="54"/>
      <c r="U3316" s="69"/>
      <c r="V3316" s="45" t="str">
        <f t="shared" si="517"/>
        <v>ユニバーサルデザインの程度を定量的に把握する（1）－UD度の提案</v>
      </c>
      <c r="W3316" s="70"/>
      <c r="X3316" s="88">
        <v>3306</v>
      </c>
      <c r="Y3316" s="66"/>
      <c r="Z3316" s="16"/>
    </row>
    <row r="3317" spans="1:26" s="13" customFormat="1" ht="13.5" hidden="1" customHeight="1">
      <c r="A3317" s="18">
        <v>83</v>
      </c>
      <c r="B3317" s="15">
        <v>2005</v>
      </c>
      <c r="C3317" s="15">
        <v>12</v>
      </c>
      <c r="D3317" s="18">
        <v>31</v>
      </c>
      <c r="E3317" s="15"/>
      <c r="F3317" s="19" t="s">
        <v>5632</v>
      </c>
      <c r="G3317" s="16" t="s">
        <v>5633</v>
      </c>
      <c r="H3317" s="17"/>
      <c r="I3317" s="115" t="str">
        <f t="shared" ca="1" si="521"/>
        <v>.</v>
      </c>
      <c r="J3317" s="16" t="s">
        <v>2856</v>
      </c>
      <c r="K3317" s="16" t="s">
        <v>1194</v>
      </c>
      <c r="L3317" s="16" t="s">
        <v>2857</v>
      </c>
      <c r="M3317" s="16" t="s">
        <v>183</v>
      </c>
      <c r="N3317" s="15">
        <v>40</v>
      </c>
      <c r="O3317" s="15">
        <v>2005</v>
      </c>
      <c r="P3317" s="15">
        <v>6</v>
      </c>
      <c r="Q3317" s="18" t="s">
        <v>863</v>
      </c>
      <c r="R3317" s="18" t="s">
        <v>5628</v>
      </c>
      <c r="S3317" s="54" t="s">
        <v>5629</v>
      </c>
      <c r="T3317" s="54"/>
      <c r="U3317" s="69"/>
      <c r="V3317" s="45" t="str">
        <f t="shared" si="517"/>
        <v>ユニバーサルデザインの程度を定量的に把握する（2）－UD度の活用方法</v>
      </c>
      <c r="W3317" s="70"/>
      <c r="X3317" s="88">
        <v>3307</v>
      </c>
      <c r="Y3317" s="66"/>
      <c r="Z3317" s="16"/>
    </row>
    <row r="3318" spans="1:26" s="13" customFormat="1" ht="13.5" hidden="1" customHeight="1">
      <c r="A3318" s="18">
        <v>83</v>
      </c>
      <c r="B3318" s="15">
        <v>2005</v>
      </c>
      <c r="C3318" s="15">
        <v>12</v>
      </c>
      <c r="D3318" s="18">
        <v>32</v>
      </c>
      <c r="E3318" s="15"/>
      <c r="F3318" s="19" t="s">
        <v>5634</v>
      </c>
      <c r="G3318" s="16" t="s">
        <v>5635</v>
      </c>
      <c r="H3318" s="17"/>
      <c r="I3318" s="115" t="str">
        <f t="shared" ca="1" si="521"/>
        <v>.</v>
      </c>
      <c r="J3318" s="16" t="s">
        <v>2856</v>
      </c>
      <c r="K3318" s="16" t="s">
        <v>1194</v>
      </c>
      <c r="L3318" s="16" t="s">
        <v>2857</v>
      </c>
      <c r="M3318" s="16" t="s">
        <v>183</v>
      </c>
      <c r="N3318" s="15">
        <v>40</v>
      </c>
      <c r="O3318" s="15">
        <v>2005</v>
      </c>
      <c r="P3318" s="15">
        <v>6</v>
      </c>
      <c r="Q3318" s="18" t="s">
        <v>863</v>
      </c>
      <c r="R3318" s="18" t="s">
        <v>5628</v>
      </c>
      <c r="S3318" s="54" t="s">
        <v>5629</v>
      </c>
      <c r="T3318" s="54"/>
      <c r="U3318" s="69"/>
      <c r="V3318" s="45" t="str">
        <f t="shared" si="517"/>
        <v>公共用音サインの音表現のガイドラインに関する検討</v>
      </c>
      <c r="W3318" s="70"/>
      <c r="X3318" s="88">
        <v>3308</v>
      </c>
      <c r="Y3318" s="66"/>
      <c r="Z3318" s="16"/>
    </row>
    <row r="3319" spans="1:26" s="13" customFormat="1" ht="13.5" hidden="1" customHeight="1">
      <c r="A3319" s="18">
        <v>83</v>
      </c>
      <c r="B3319" s="15">
        <v>2005</v>
      </c>
      <c r="C3319" s="15">
        <v>12</v>
      </c>
      <c r="D3319" s="18">
        <v>33</v>
      </c>
      <c r="E3319" s="15"/>
      <c r="F3319" s="19" t="s">
        <v>5636</v>
      </c>
      <c r="G3319" s="16" t="s">
        <v>5637</v>
      </c>
      <c r="H3319" s="17"/>
      <c r="I3319" s="115" t="str">
        <f t="shared" ca="1" si="521"/>
        <v>.</v>
      </c>
      <c r="J3319" s="16" t="s">
        <v>2856</v>
      </c>
      <c r="K3319" s="16" t="s">
        <v>1194</v>
      </c>
      <c r="L3319" s="16" t="s">
        <v>2857</v>
      </c>
      <c r="M3319" s="16" t="s">
        <v>183</v>
      </c>
      <c r="N3319" s="15">
        <v>40</v>
      </c>
      <c r="O3319" s="15">
        <v>2005</v>
      </c>
      <c r="P3319" s="15">
        <v>6</v>
      </c>
      <c r="Q3319" s="18" t="s">
        <v>863</v>
      </c>
      <c r="R3319" s="18" t="s">
        <v>5628</v>
      </c>
      <c r="S3319" s="54" t="s">
        <v>5629</v>
      </c>
      <c r="T3319" s="54"/>
      <c r="U3319" s="69"/>
      <c r="V3319" s="45" t="str">
        <f t="shared" si="517"/>
        <v>視覚障害者を配慮した飲料食品パッケージ用触記号デザインの試み</v>
      </c>
      <c r="W3319" s="70"/>
      <c r="X3319" s="88">
        <v>3309</v>
      </c>
      <c r="Y3319" s="66"/>
      <c r="Z3319" s="16"/>
    </row>
    <row r="3320" spans="1:26" s="13" customFormat="1" ht="13.5" hidden="1" customHeight="1">
      <c r="A3320" s="18">
        <v>83</v>
      </c>
      <c r="B3320" s="15">
        <v>2005</v>
      </c>
      <c r="C3320" s="15">
        <v>12</v>
      </c>
      <c r="D3320" s="18">
        <v>33</v>
      </c>
      <c r="E3320" s="15"/>
      <c r="F3320" s="19" t="s">
        <v>2858</v>
      </c>
      <c r="G3320" s="16" t="s">
        <v>1324</v>
      </c>
      <c r="H3320" s="17"/>
      <c r="I3320" s="115" t="str">
        <f t="shared" ca="1" si="521"/>
        <v>.</v>
      </c>
      <c r="J3320" s="16" t="s">
        <v>2856</v>
      </c>
      <c r="K3320" s="16" t="s">
        <v>1194</v>
      </c>
      <c r="L3320" s="16" t="s">
        <v>2857</v>
      </c>
      <c r="M3320" s="16" t="s">
        <v>7078</v>
      </c>
      <c r="N3320" s="15">
        <v>40</v>
      </c>
      <c r="O3320" s="15">
        <v>2005</v>
      </c>
      <c r="P3320" s="15">
        <v>6</v>
      </c>
      <c r="Q3320" s="18" t="s">
        <v>863</v>
      </c>
      <c r="R3320" s="18" t="s">
        <v>5628</v>
      </c>
      <c r="S3320" s="54" t="s">
        <v>5629</v>
      </c>
      <c r="T3320" s="54"/>
      <c r="U3320" s="69"/>
      <c r="V3320" s="45" t="str">
        <f t="shared" si="517"/>
        <v>[概要]司会のまとめ</v>
      </c>
      <c r="W3320" s="70"/>
      <c r="X3320" s="88">
        <v>3310</v>
      </c>
      <c r="Y3320" s="66"/>
      <c r="Z3320" s="16"/>
    </row>
    <row r="3321" spans="1:26" s="13" customFormat="1" ht="13.5" hidden="1" customHeight="1">
      <c r="A3321" s="18">
        <v>83</v>
      </c>
      <c r="B3321" s="15">
        <v>2005</v>
      </c>
      <c r="C3321" s="15">
        <v>12</v>
      </c>
      <c r="D3321" s="18">
        <v>34</v>
      </c>
      <c r="E3321" s="15"/>
      <c r="F3321" s="19" t="s">
        <v>5638</v>
      </c>
      <c r="G3321" s="16" t="s">
        <v>5639</v>
      </c>
      <c r="H3321" s="17"/>
      <c r="I3321" s="115" t="str">
        <f t="shared" ca="1" si="521"/>
        <v>.</v>
      </c>
      <c r="J3321" s="16" t="s">
        <v>2856</v>
      </c>
      <c r="K3321" s="16" t="s">
        <v>1194</v>
      </c>
      <c r="L3321" s="16" t="s">
        <v>2857</v>
      </c>
      <c r="M3321" s="16" t="s">
        <v>183</v>
      </c>
      <c r="N3321" s="15">
        <v>40</v>
      </c>
      <c r="O3321" s="15">
        <v>2005</v>
      </c>
      <c r="P3321" s="15">
        <v>6</v>
      </c>
      <c r="Q3321" s="18" t="s">
        <v>863</v>
      </c>
      <c r="R3321" s="18" t="s">
        <v>5628</v>
      </c>
      <c r="S3321" s="54" t="s">
        <v>5629</v>
      </c>
      <c r="T3321" s="54"/>
      <c r="U3321" s="69"/>
      <c r="V3321" s="45" t="str">
        <f t="shared" si="517"/>
        <v>入浴行為用福祉機器における支援・介護デザインの分析</v>
      </c>
      <c r="W3321" s="70"/>
      <c r="X3321" s="88">
        <v>3311</v>
      </c>
      <c r="Y3321" s="66"/>
      <c r="Z3321" s="16"/>
    </row>
    <row r="3322" spans="1:26" s="13" customFormat="1" ht="13.5" hidden="1" customHeight="1">
      <c r="A3322" s="18">
        <v>83</v>
      </c>
      <c r="B3322" s="15">
        <v>2005</v>
      </c>
      <c r="C3322" s="15">
        <v>12</v>
      </c>
      <c r="D3322" s="18">
        <v>34</v>
      </c>
      <c r="E3322" s="15"/>
      <c r="F3322" s="19" t="s">
        <v>5640</v>
      </c>
      <c r="G3322" s="16" t="s">
        <v>5613</v>
      </c>
      <c r="H3322" s="17"/>
      <c r="I3322" s="115" t="str">
        <f t="shared" ca="1" si="521"/>
        <v>.</v>
      </c>
      <c r="J3322" s="16" t="s">
        <v>2856</v>
      </c>
      <c r="K3322" s="16" t="s">
        <v>1194</v>
      </c>
      <c r="L3322" s="16" t="s">
        <v>2857</v>
      </c>
      <c r="M3322" s="16" t="s">
        <v>183</v>
      </c>
      <c r="N3322" s="15">
        <v>40</v>
      </c>
      <c r="O3322" s="15">
        <v>2005</v>
      </c>
      <c r="P3322" s="15">
        <v>6</v>
      </c>
      <c r="Q3322" s="18" t="s">
        <v>863</v>
      </c>
      <c r="R3322" s="18" t="s">
        <v>5628</v>
      </c>
      <c r="S3322" s="54" t="s">
        <v>5629</v>
      </c>
      <c r="T3322" s="54"/>
      <c r="U3322" s="69"/>
      <c r="V3322" s="45" t="str">
        <f t="shared" si="517"/>
        <v>姿勢評価への動作空間測定ソフトウェアの利用</v>
      </c>
      <c r="W3322" s="70"/>
      <c r="X3322" s="88">
        <v>3312</v>
      </c>
      <c r="Y3322" s="66"/>
      <c r="Z3322" s="16"/>
    </row>
    <row r="3323" spans="1:26" s="13" customFormat="1" ht="13.5" hidden="1" customHeight="1">
      <c r="A3323" s="18">
        <v>83</v>
      </c>
      <c r="B3323" s="15">
        <v>2005</v>
      </c>
      <c r="C3323" s="15">
        <v>12</v>
      </c>
      <c r="D3323" s="18">
        <v>35</v>
      </c>
      <c r="E3323" s="15"/>
      <c r="F3323" s="19" t="s">
        <v>5641</v>
      </c>
      <c r="G3323" s="16" t="s">
        <v>5642</v>
      </c>
      <c r="H3323" s="17"/>
      <c r="I3323" s="115" t="str">
        <f t="shared" ca="1" si="521"/>
        <v>.</v>
      </c>
      <c r="J3323" s="16" t="s">
        <v>2856</v>
      </c>
      <c r="K3323" s="16" t="s">
        <v>1194</v>
      </c>
      <c r="L3323" s="16" t="s">
        <v>2857</v>
      </c>
      <c r="M3323" s="16" t="s">
        <v>183</v>
      </c>
      <c r="N3323" s="15">
        <v>40</v>
      </c>
      <c r="O3323" s="15">
        <v>2005</v>
      </c>
      <c r="P3323" s="15">
        <v>6</v>
      </c>
      <c r="Q3323" s="18" t="s">
        <v>863</v>
      </c>
      <c r="R3323" s="18" t="s">
        <v>5628</v>
      </c>
      <c r="S3323" s="54" t="s">
        <v>5629</v>
      </c>
      <c r="T3323" s="54"/>
      <c r="U3323" s="69"/>
      <c r="V3323" s="45" t="str">
        <f t="shared" si="517"/>
        <v>高齢者における生活機器の心理的バリアと使用トラブルに関する調査</v>
      </c>
      <c r="W3323" s="70"/>
      <c r="X3323" s="88">
        <v>3313</v>
      </c>
      <c r="Y3323" s="66"/>
      <c r="Z3323" s="16"/>
    </row>
    <row r="3324" spans="1:26" s="13" customFormat="1" ht="13.5" hidden="1" customHeight="1">
      <c r="A3324" s="18">
        <v>83</v>
      </c>
      <c r="B3324" s="15">
        <v>2005</v>
      </c>
      <c r="C3324" s="15">
        <v>12</v>
      </c>
      <c r="D3324" s="18">
        <v>36</v>
      </c>
      <c r="E3324" s="15"/>
      <c r="F3324" s="19" t="s">
        <v>5643</v>
      </c>
      <c r="G3324" s="16" t="s">
        <v>5644</v>
      </c>
      <c r="H3324" s="17"/>
      <c r="I3324" s="115" t="str">
        <f t="shared" ca="1" si="521"/>
        <v>.</v>
      </c>
      <c r="J3324" s="16" t="s">
        <v>2856</v>
      </c>
      <c r="K3324" s="16" t="s">
        <v>1194</v>
      </c>
      <c r="L3324" s="16" t="s">
        <v>2857</v>
      </c>
      <c r="M3324" s="16" t="s">
        <v>183</v>
      </c>
      <c r="N3324" s="15">
        <v>40</v>
      </c>
      <c r="O3324" s="15">
        <v>2005</v>
      </c>
      <c r="P3324" s="15">
        <v>6</v>
      </c>
      <c r="Q3324" s="18" t="s">
        <v>863</v>
      </c>
      <c r="R3324" s="18" t="s">
        <v>5628</v>
      </c>
      <c r="S3324" s="54" t="s">
        <v>5629</v>
      </c>
      <c r="T3324" s="54"/>
      <c r="U3324" s="69"/>
      <c r="V3324" s="45" t="str">
        <f t="shared" ref="V3324:V3386" si="522">$H3324&amp;$F3324</f>
        <v>インドネシアにおける障害児教育協力モデルの開発</v>
      </c>
      <c r="W3324" s="70"/>
      <c r="X3324" s="88">
        <v>3314</v>
      </c>
      <c r="Y3324" s="66"/>
      <c r="Z3324" s="16"/>
    </row>
    <row r="3325" spans="1:26" s="13" customFormat="1" ht="13.5" hidden="1" customHeight="1">
      <c r="A3325" s="18">
        <v>83</v>
      </c>
      <c r="B3325" s="15">
        <v>2005</v>
      </c>
      <c r="C3325" s="15">
        <v>12</v>
      </c>
      <c r="D3325" s="18">
        <v>36</v>
      </c>
      <c r="E3325" s="15"/>
      <c r="F3325" s="19" t="s">
        <v>2858</v>
      </c>
      <c r="G3325" s="16" t="s">
        <v>5613</v>
      </c>
      <c r="H3325" s="17"/>
      <c r="I3325" s="115" t="str">
        <f t="shared" ca="1" si="521"/>
        <v>.</v>
      </c>
      <c r="J3325" s="16" t="s">
        <v>2856</v>
      </c>
      <c r="K3325" s="16" t="s">
        <v>1194</v>
      </c>
      <c r="L3325" s="16" t="s">
        <v>2857</v>
      </c>
      <c r="M3325" s="16" t="s">
        <v>7078</v>
      </c>
      <c r="N3325" s="15">
        <v>40</v>
      </c>
      <c r="O3325" s="15">
        <v>2005</v>
      </c>
      <c r="P3325" s="15">
        <v>6</v>
      </c>
      <c r="Q3325" s="18" t="s">
        <v>863</v>
      </c>
      <c r="R3325" s="18" t="s">
        <v>5628</v>
      </c>
      <c r="S3325" s="54" t="s">
        <v>5629</v>
      </c>
      <c r="T3325" s="54"/>
      <c r="U3325" s="69"/>
      <c r="V3325" s="45" t="str">
        <f t="shared" si="522"/>
        <v>[概要]司会のまとめ</v>
      </c>
      <c r="W3325" s="70"/>
      <c r="X3325" s="88">
        <v>3315</v>
      </c>
      <c r="Y3325" s="66"/>
      <c r="Z3325" s="16"/>
    </row>
    <row r="3326" spans="1:26" s="13" customFormat="1" ht="13.5" hidden="1" customHeight="1">
      <c r="A3326" s="18">
        <v>83</v>
      </c>
      <c r="B3326" s="15">
        <v>2005</v>
      </c>
      <c r="C3326" s="15">
        <v>12</v>
      </c>
      <c r="D3326" s="18">
        <v>38</v>
      </c>
      <c r="E3326" s="15"/>
      <c r="F3326" s="19" t="s">
        <v>5645</v>
      </c>
      <c r="G3326" s="16" t="s">
        <v>5646</v>
      </c>
      <c r="H3326" s="17"/>
      <c r="I3326" s="115" t="str">
        <f t="shared" ca="1" si="521"/>
        <v>.</v>
      </c>
      <c r="J3326" s="16" t="s">
        <v>2856</v>
      </c>
      <c r="K3326" s="16" t="s">
        <v>1194</v>
      </c>
      <c r="L3326" s="16" t="s">
        <v>2857</v>
      </c>
      <c r="M3326" s="16" t="s">
        <v>183</v>
      </c>
      <c r="N3326" s="15">
        <v>40</v>
      </c>
      <c r="O3326" s="15">
        <v>2005</v>
      </c>
      <c r="P3326" s="15">
        <v>6</v>
      </c>
      <c r="Q3326" s="18" t="s">
        <v>863</v>
      </c>
      <c r="R3326" s="18" t="s">
        <v>5628</v>
      </c>
      <c r="S3326" s="54" t="s">
        <v>5629</v>
      </c>
      <c r="T3326" s="54"/>
      <c r="U3326" s="69"/>
      <c r="V3326" s="45" t="str">
        <f t="shared" si="522"/>
        <v>圧力分布シートを用いたケータイ文字入力動作解析の試み</v>
      </c>
      <c r="W3326" s="70"/>
      <c r="X3326" s="88">
        <v>3316</v>
      </c>
      <c r="Y3326" s="66"/>
      <c r="Z3326" s="16"/>
    </row>
    <row r="3327" spans="1:26" s="13" customFormat="1" ht="13.5" hidden="1" customHeight="1">
      <c r="A3327" s="18">
        <v>83</v>
      </c>
      <c r="B3327" s="15">
        <v>2005</v>
      </c>
      <c r="C3327" s="15">
        <v>12</v>
      </c>
      <c r="D3327" s="18">
        <v>38</v>
      </c>
      <c r="E3327" s="15"/>
      <c r="F3327" s="19" t="s">
        <v>5647</v>
      </c>
      <c r="G3327" s="16" t="s">
        <v>5648</v>
      </c>
      <c r="H3327" s="17"/>
      <c r="I3327" s="115" t="str">
        <f t="shared" ca="1" si="521"/>
        <v>.</v>
      </c>
      <c r="J3327" s="16" t="s">
        <v>2856</v>
      </c>
      <c r="K3327" s="16" t="s">
        <v>1194</v>
      </c>
      <c r="L3327" s="16" t="s">
        <v>2857</v>
      </c>
      <c r="M3327" s="16" t="s">
        <v>183</v>
      </c>
      <c r="N3327" s="15">
        <v>40</v>
      </c>
      <c r="O3327" s="15">
        <v>2005</v>
      </c>
      <c r="P3327" s="15">
        <v>6</v>
      </c>
      <c r="Q3327" s="18" t="s">
        <v>863</v>
      </c>
      <c r="R3327" s="18" t="s">
        <v>5628</v>
      </c>
      <c r="S3327" s="54" t="s">
        <v>5629</v>
      </c>
      <c r="T3327" s="54"/>
      <c r="U3327" s="69"/>
      <c r="V3327" s="45" t="str">
        <f t="shared" si="522"/>
        <v>排痰介助における看護師の手技の個人差</v>
      </c>
      <c r="W3327" s="70"/>
      <c r="X3327" s="88">
        <v>3317</v>
      </c>
      <c r="Y3327" s="66"/>
      <c r="Z3327" s="16"/>
    </row>
    <row r="3328" spans="1:26" s="13" customFormat="1" ht="13.5" hidden="1" customHeight="1">
      <c r="A3328" s="18">
        <v>83</v>
      </c>
      <c r="B3328" s="15">
        <v>2005</v>
      </c>
      <c r="C3328" s="15">
        <v>12</v>
      </c>
      <c r="D3328" s="18">
        <v>39</v>
      </c>
      <c r="E3328" s="15"/>
      <c r="F3328" s="19" t="s">
        <v>5649</v>
      </c>
      <c r="G3328" s="16" t="s">
        <v>5650</v>
      </c>
      <c r="H3328" s="17"/>
      <c r="I3328" s="115" t="str">
        <f t="shared" ca="1" si="521"/>
        <v>.</v>
      </c>
      <c r="J3328" s="16" t="s">
        <v>2856</v>
      </c>
      <c r="K3328" s="16" t="s">
        <v>1194</v>
      </c>
      <c r="L3328" s="16" t="s">
        <v>2857</v>
      </c>
      <c r="M3328" s="16" t="s">
        <v>183</v>
      </c>
      <c r="N3328" s="15">
        <v>40</v>
      </c>
      <c r="O3328" s="15">
        <v>2005</v>
      </c>
      <c r="P3328" s="15">
        <v>6</v>
      </c>
      <c r="Q3328" s="18" t="s">
        <v>863</v>
      </c>
      <c r="R3328" s="18" t="s">
        <v>5628</v>
      </c>
      <c r="S3328" s="54" t="s">
        <v>5629</v>
      </c>
      <c r="T3328" s="54"/>
      <c r="U3328" s="69"/>
      <c r="V3328" s="45" t="str">
        <f t="shared" si="522"/>
        <v>サッカー選手選抜における相対的年齢効果の解消法：人間生物学的考察</v>
      </c>
      <c r="W3328" s="70"/>
      <c r="X3328" s="88">
        <v>3318</v>
      </c>
      <c r="Y3328" s="66"/>
      <c r="Z3328" s="16"/>
    </row>
    <row r="3329" spans="1:26" s="13" customFormat="1" ht="13.5" hidden="1" customHeight="1">
      <c r="A3329" s="18">
        <v>83</v>
      </c>
      <c r="B3329" s="15">
        <v>2005</v>
      </c>
      <c r="C3329" s="15">
        <v>12</v>
      </c>
      <c r="D3329" s="18">
        <v>40</v>
      </c>
      <c r="E3329" s="15"/>
      <c r="F3329" s="19" t="s">
        <v>5651</v>
      </c>
      <c r="G3329" s="16" t="s">
        <v>5652</v>
      </c>
      <c r="H3329" s="17"/>
      <c r="I3329" s="115" t="str">
        <f t="shared" ca="1" si="521"/>
        <v>.</v>
      </c>
      <c r="J3329" s="16" t="s">
        <v>2856</v>
      </c>
      <c r="K3329" s="16" t="s">
        <v>1194</v>
      </c>
      <c r="L3329" s="16" t="s">
        <v>2857</v>
      </c>
      <c r="M3329" s="16" t="s">
        <v>183</v>
      </c>
      <c r="N3329" s="15">
        <v>40</v>
      </c>
      <c r="O3329" s="15">
        <v>2005</v>
      </c>
      <c r="P3329" s="15">
        <v>6</v>
      </c>
      <c r="Q3329" s="18" t="s">
        <v>863</v>
      </c>
      <c r="R3329" s="18" t="s">
        <v>5628</v>
      </c>
      <c r="S3329" s="54" t="s">
        <v>5629</v>
      </c>
      <c r="T3329" s="54"/>
      <c r="U3329" s="69"/>
      <c r="V3329" s="45" t="str">
        <f t="shared" si="522"/>
        <v>樹木の「みどり」に着目した景観評価に及ぼす個人属性の影響</v>
      </c>
      <c r="W3329" s="70"/>
      <c r="X3329" s="88">
        <v>3319</v>
      </c>
      <c r="Y3329" s="66"/>
      <c r="Z3329" s="16"/>
    </row>
    <row r="3330" spans="1:26" s="13" customFormat="1" ht="13.5" hidden="1" customHeight="1">
      <c r="A3330" s="18">
        <v>83</v>
      </c>
      <c r="B3330" s="15">
        <v>2005</v>
      </c>
      <c r="C3330" s="15">
        <v>12</v>
      </c>
      <c r="D3330" s="18">
        <v>41</v>
      </c>
      <c r="E3330" s="15"/>
      <c r="F3330" s="19" t="s">
        <v>2858</v>
      </c>
      <c r="G3330" s="16" t="s">
        <v>5653</v>
      </c>
      <c r="H3330" s="17"/>
      <c r="I3330" s="115" t="str">
        <f t="shared" ca="1" si="521"/>
        <v>.</v>
      </c>
      <c r="J3330" s="16" t="s">
        <v>2856</v>
      </c>
      <c r="K3330" s="16" t="s">
        <v>1194</v>
      </c>
      <c r="L3330" s="16" t="s">
        <v>2857</v>
      </c>
      <c r="M3330" s="16" t="s">
        <v>7078</v>
      </c>
      <c r="N3330" s="15">
        <v>40</v>
      </c>
      <c r="O3330" s="15">
        <v>2005</v>
      </c>
      <c r="P3330" s="15">
        <v>6</v>
      </c>
      <c r="Q3330" s="18" t="s">
        <v>863</v>
      </c>
      <c r="R3330" s="18" t="s">
        <v>5628</v>
      </c>
      <c r="S3330" s="54" t="s">
        <v>5629</v>
      </c>
      <c r="T3330" s="54"/>
      <c r="U3330" s="69"/>
      <c r="V3330" s="45" t="str">
        <f t="shared" si="522"/>
        <v>[概要]司会のまとめ</v>
      </c>
      <c r="W3330" s="70"/>
      <c r="X3330" s="88">
        <v>3320</v>
      </c>
      <c r="Y3330" s="66"/>
      <c r="Z3330" s="16"/>
    </row>
    <row r="3331" spans="1:26" s="13" customFormat="1" ht="13.5" hidden="1" customHeight="1">
      <c r="A3331" s="18">
        <v>83</v>
      </c>
      <c r="B3331" s="15">
        <v>2005</v>
      </c>
      <c r="C3331" s="15">
        <v>12</v>
      </c>
      <c r="D3331" s="18">
        <v>41</v>
      </c>
      <c r="E3331" s="15"/>
      <c r="F3331" s="19" t="s">
        <v>5654</v>
      </c>
      <c r="G3331" s="16" t="s">
        <v>5655</v>
      </c>
      <c r="H3331" s="17"/>
      <c r="I3331" s="115" t="str">
        <f t="shared" ca="1" si="521"/>
        <v>.</v>
      </c>
      <c r="J3331" s="16" t="s">
        <v>2856</v>
      </c>
      <c r="K3331" s="16" t="s">
        <v>1194</v>
      </c>
      <c r="L3331" s="16" t="s">
        <v>2857</v>
      </c>
      <c r="M3331" s="16" t="s">
        <v>183</v>
      </c>
      <c r="N3331" s="15">
        <v>40</v>
      </c>
      <c r="O3331" s="15">
        <v>2005</v>
      </c>
      <c r="P3331" s="15">
        <v>6</v>
      </c>
      <c r="Q3331" s="18" t="s">
        <v>863</v>
      </c>
      <c r="R3331" s="18" t="s">
        <v>5628</v>
      </c>
      <c r="S3331" s="54" t="s">
        <v>5629</v>
      </c>
      <c r="T3331" s="54"/>
      <c r="U3331" s="69"/>
      <c r="V3331" s="45" t="str">
        <f t="shared" si="522"/>
        <v>リーチング動作の運動方向が視覚的注意に及ぼす効果</v>
      </c>
      <c r="W3331" s="70"/>
      <c r="X3331" s="88">
        <v>3321</v>
      </c>
      <c r="Y3331" s="66"/>
      <c r="Z3331" s="16"/>
    </row>
    <row r="3332" spans="1:26" s="13" customFormat="1" ht="13.5" hidden="1" customHeight="1">
      <c r="A3332" s="18">
        <v>83</v>
      </c>
      <c r="B3332" s="15">
        <v>2005</v>
      </c>
      <c r="C3332" s="15">
        <v>12</v>
      </c>
      <c r="D3332" s="18">
        <v>42</v>
      </c>
      <c r="E3332" s="15"/>
      <c r="F3332" s="19" t="s">
        <v>5656</v>
      </c>
      <c r="G3332" s="16" t="s">
        <v>5657</v>
      </c>
      <c r="H3332" s="17"/>
      <c r="I3332" s="115" t="str">
        <f t="shared" ca="1" si="521"/>
        <v>.</v>
      </c>
      <c r="J3332" s="16" t="s">
        <v>2856</v>
      </c>
      <c r="K3332" s="16" t="s">
        <v>1194</v>
      </c>
      <c r="L3332" s="16" t="s">
        <v>2857</v>
      </c>
      <c r="M3332" s="16" t="s">
        <v>183</v>
      </c>
      <c r="N3332" s="15">
        <v>40</v>
      </c>
      <c r="O3332" s="15">
        <v>2005</v>
      </c>
      <c r="P3332" s="15">
        <v>6</v>
      </c>
      <c r="Q3332" s="18" t="s">
        <v>863</v>
      </c>
      <c r="R3332" s="18" t="s">
        <v>5628</v>
      </c>
      <c r="S3332" s="54" t="s">
        <v>5629</v>
      </c>
      <c r="T3332" s="54"/>
      <c r="U3332" s="69"/>
      <c r="V3332" s="45" t="str">
        <f t="shared" si="522"/>
        <v>ユーザのメンタルモデル把握のためのマニュアル記述実験の提案</v>
      </c>
      <c r="W3332" s="70"/>
      <c r="X3332" s="88">
        <v>3322</v>
      </c>
      <c r="Y3332" s="66"/>
      <c r="Z3332" s="16"/>
    </row>
    <row r="3333" spans="1:26" s="13" customFormat="1" ht="13.5" hidden="1" customHeight="1">
      <c r="A3333" s="18">
        <v>83</v>
      </c>
      <c r="B3333" s="15">
        <v>2005</v>
      </c>
      <c r="C3333" s="15">
        <v>12</v>
      </c>
      <c r="D3333" s="18">
        <v>43</v>
      </c>
      <c r="E3333" s="15"/>
      <c r="F3333" s="19" t="s">
        <v>5658</v>
      </c>
      <c r="G3333" s="16" t="s">
        <v>5659</v>
      </c>
      <c r="H3333" s="17"/>
      <c r="I3333" s="115" t="str">
        <f t="shared" ca="1" si="521"/>
        <v>.</v>
      </c>
      <c r="J3333" s="16" t="s">
        <v>2856</v>
      </c>
      <c r="K3333" s="16" t="s">
        <v>1194</v>
      </c>
      <c r="L3333" s="16" t="s">
        <v>2857</v>
      </c>
      <c r="M3333" s="16" t="s">
        <v>183</v>
      </c>
      <c r="N3333" s="15">
        <v>40</v>
      </c>
      <c r="O3333" s="15">
        <v>2005</v>
      </c>
      <c r="P3333" s="15">
        <v>6</v>
      </c>
      <c r="Q3333" s="18" t="s">
        <v>863</v>
      </c>
      <c r="R3333" s="18" t="s">
        <v>5628</v>
      </c>
      <c r="S3333" s="54" t="s">
        <v>5629</v>
      </c>
      <c r="T3333" s="54"/>
      <c r="U3333" s="69"/>
      <c r="V3333" s="45" t="str">
        <f t="shared" si="522"/>
        <v>地元実例による作業改善トレーニングキット：マレーシアでの経験</v>
      </c>
      <c r="W3333" s="70"/>
      <c r="X3333" s="88">
        <v>3323</v>
      </c>
      <c r="Y3333" s="66"/>
      <c r="Z3333" s="16"/>
    </row>
    <row r="3334" spans="1:26" s="13" customFormat="1" ht="13.5" hidden="1" customHeight="1">
      <c r="A3334" s="18">
        <v>83</v>
      </c>
      <c r="B3334" s="15">
        <v>2005</v>
      </c>
      <c r="C3334" s="15">
        <v>12</v>
      </c>
      <c r="D3334" s="18">
        <v>43</v>
      </c>
      <c r="E3334" s="15"/>
      <c r="F3334" s="19" t="s">
        <v>5660</v>
      </c>
      <c r="G3334" s="16" t="s">
        <v>5661</v>
      </c>
      <c r="H3334" s="17"/>
      <c r="I3334" s="115" t="str">
        <f t="shared" ca="1" si="521"/>
        <v>.</v>
      </c>
      <c r="J3334" s="16" t="s">
        <v>2856</v>
      </c>
      <c r="K3334" s="16" t="s">
        <v>1194</v>
      </c>
      <c r="L3334" s="16" t="s">
        <v>2857</v>
      </c>
      <c r="M3334" s="16" t="s">
        <v>183</v>
      </c>
      <c r="N3334" s="15">
        <v>40</v>
      </c>
      <c r="O3334" s="15">
        <v>2005</v>
      </c>
      <c r="P3334" s="15">
        <v>6</v>
      </c>
      <c r="Q3334" s="18" t="s">
        <v>863</v>
      </c>
      <c r="R3334" s="18" t="s">
        <v>5628</v>
      </c>
      <c r="S3334" s="54" t="s">
        <v>5629</v>
      </c>
      <c r="T3334" s="54"/>
      <c r="U3334" s="69"/>
      <c r="V3334" s="45" t="str">
        <f t="shared" si="522"/>
        <v>食品製造業におけるマクロエルゴノミクスアプローチに関する事例研究</v>
      </c>
      <c r="W3334" s="70"/>
      <c r="X3334" s="88">
        <v>3324</v>
      </c>
      <c r="Y3334" s="66"/>
      <c r="Z3334" s="16"/>
    </row>
    <row r="3335" spans="1:26" s="13" customFormat="1" ht="13.5" hidden="1" customHeight="1">
      <c r="A3335" s="18">
        <v>83</v>
      </c>
      <c r="B3335" s="15">
        <v>2005</v>
      </c>
      <c r="C3335" s="15">
        <v>12</v>
      </c>
      <c r="D3335" s="18">
        <v>44</v>
      </c>
      <c r="E3335" s="15"/>
      <c r="F3335" s="19" t="s">
        <v>2858</v>
      </c>
      <c r="G3335" s="16" t="s">
        <v>5662</v>
      </c>
      <c r="H3335" s="17"/>
      <c r="I3335" s="115" t="str">
        <f t="shared" ca="1" si="521"/>
        <v>.</v>
      </c>
      <c r="J3335" s="16" t="s">
        <v>2856</v>
      </c>
      <c r="K3335" s="16" t="s">
        <v>1194</v>
      </c>
      <c r="L3335" s="16" t="s">
        <v>2857</v>
      </c>
      <c r="M3335" s="16" t="s">
        <v>7078</v>
      </c>
      <c r="N3335" s="15">
        <v>40</v>
      </c>
      <c r="O3335" s="15">
        <v>2005</v>
      </c>
      <c r="P3335" s="15">
        <v>6</v>
      </c>
      <c r="Q3335" s="18" t="s">
        <v>863</v>
      </c>
      <c r="R3335" s="18" t="s">
        <v>5628</v>
      </c>
      <c r="S3335" s="54" t="s">
        <v>5629</v>
      </c>
      <c r="T3335" s="54"/>
      <c r="U3335" s="69"/>
      <c r="V3335" s="45" t="str">
        <f t="shared" si="522"/>
        <v>[概要]司会のまとめ</v>
      </c>
      <c r="W3335" s="70"/>
      <c r="X3335" s="88">
        <v>3325</v>
      </c>
      <c r="Y3335" s="66"/>
      <c r="Z3335" s="16"/>
    </row>
    <row r="3336" spans="1:26" s="13" customFormat="1" ht="13.5" hidden="1" customHeight="1">
      <c r="A3336" s="18">
        <v>83</v>
      </c>
      <c r="B3336" s="15">
        <v>2005</v>
      </c>
      <c r="C3336" s="15">
        <v>12</v>
      </c>
      <c r="D3336" s="18">
        <v>45</v>
      </c>
      <c r="E3336" s="15"/>
      <c r="F3336" s="19" t="s">
        <v>5663</v>
      </c>
      <c r="G3336" s="16" t="s">
        <v>5664</v>
      </c>
      <c r="H3336" s="17"/>
      <c r="I3336" s="115" t="str">
        <f t="shared" ca="1" si="521"/>
        <v>.</v>
      </c>
      <c r="J3336" s="16" t="s">
        <v>2856</v>
      </c>
      <c r="K3336" s="16" t="s">
        <v>1194</v>
      </c>
      <c r="L3336" s="16" t="s">
        <v>2857</v>
      </c>
      <c r="M3336" s="16" t="s">
        <v>183</v>
      </c>
      <c r="N3336" s="15">
        <v>40</v>
      </c>
      <c r="O3336" s="15">
        <v>2005</v>
      </c>
      <c r="P3336" s="15">
        <v>6</v>
      </c>
      <c r="Q3336" s="18" t="s">
        <v>863</v>
      </c>
      <c r="R3336" s="18" t="s">
        <v>5628</v>
      </c>
      <c r="S3336" s="54" t="s">
        <v>5629</v>
      </c>
      <c r="T3336" s="54"/>
      <c r="U3336" s="69"/>
      <c r="V3336" s="45" t="str">
        <f t="shared" si="522"/>
        <v>歩行における杖の有効性について－聞き取り調査による杖の使用実態と若干の基礎的実験結果を基にして－</v>
      </c>
      <c r="W3336" s="70"/>
      <c r="X3336" s="88">
        <v>3326</v>
      </c>
      <c r="Y3336" s="66"/>
      <c r="Z3336" s="16"/>
    </row>
    <row r="3337" spans="1:26" s="13" customFormat="1" ht="13.5" hidden="1" customHeight="1">
      <c r="A3337" s="18">
        <v>83</v>
      </c>
      <c r="B3337" s="15">
        <v>2005</v>
      </c>
      <c r="C3337" s="15">
        <v>12</v>
      </c>
      <c r="D3337" s="18">
        <v>46</v>
      </c>
      <c r="E3337" s="15"/>
      <c r="F3337" s="19" t="s">
        <v>5665</v>
      </c>
      <c r="G3337" s="16" t="s">
        <v>5666</v>
      </c>
      <c r="H3337" s="17"/>
      <c r="I3337" s="115" t="str">
        <f t="shared" ca="1" si="521"/>
        <v>.</v>
      </c>
      <c r="J3337" s="16" t="s">
        <v>2856</v>
      </c>
      <c r="K3337" s="16" t="s">
        <v>1194</v>
      </c>
      <c r="L3337" s="16" t="s">
        <v>2857</v>
      </c>
      <c r="M3337" s="16" t="s">
        <v>183</v>
      </c>
      <c r="N3337" s="15">
        <v>40</v>
      </c>
      <c r="O3337" s="15">
        <v>2005</v>
      </c>
      <c r="P3337" s="15">
        <v>6</v>
      </c>
      <c r="Q3337" s="18" t="s">
        <v>863</v>
      </c>
      <c r="R3337" s="18" t="s">
        <v>5628</v>
      </c>
      <c r="S3337" s="54" t="s">
        <v>5629</v>
      </c>
      <c r="T3337" s="54"/>
      <c r="U3337" s="69"/>
      <c r="V3337" s="45" t="str">
        <f t="shared" si="522"/>
        <v>酸素消費量からみた鞄の保持方法における差異</v>
      </c>
      <c r="W3337" s="70"/>
      <c r="X3337" s="88">
        <v>3327</v>
      </c>
      <c r="Y3337" s="66"/>
      <c r="Z3337" s="16"/>
    </row>
    <row r="3338" spans="1:26" s="13" customFormat="1" ht="13.5" hidden="1" customHeight="1">
      <c r="A3338" s="18">
        <v>83</v>
      </c>
      <c r="B3338" s="15">
        <v>2005</v>
      </c>
      <c r="C3338" s="15">
        <v>12</v>
      </c>
      <c r="D3338" s="18">
        <v>47</v>
      </c>
      <c r="E3338" s="15"/>
      <c r="F3338" s="19" t="s">
        <v>5667</v>
      </c>
      <c r="G3338" s="16" t="s">
        <v>5668</v>
      </c>
      <c r="H3338" s="17"/>
      <c r="I3338" s="115" t="str">
        <f t="shared" ca="1" si="521"/>
        <v>.</v>
      </c>
      <c r="J3338" s="16" t="s">
        <v>2856</v>
      </c>
      <c r="K3338" s="16" t="s">
        <v>1194</v>
      </c>
      <c r="L3338" s="16" t="s">
        <v>2857</v>
      </c>
      <c r="M3338" s="16" t="s">
        <v>183</v>
      </c>
      <c r="N3338" s="15">
        <v>40</v>
      </c>
      <c r="O3338" s="15">
        <v>2005</v>
      </c>
      <c r="P3338" s="15">
        <v>6</v>
      </c>
      <c r="Q3338" s="18" t="s">
        <v>863</v>
      </c>
      <c r="R3338" s="18" t="s">
        <v>5628</v>
      </c>
      <c r="S3338" s="54" t="s">
        <v>5629</v>
      </c>
      <c r="T3338" s="54"/>
      <c r="U3338" s="69"/>
      <c r="V3338" s="45" t="str">
        <f t="shared" si="522"/>
        <v>交通バリアフリー施設利用時の人間行動－JR京葉線東京駅のエレベーターを例にして－</v>
      </c>
      <c r="W3338" s="70"/>
      <c r="X3338" s="88">
        <v>3328</v>
      </c>
      <c r="Y3338" s="66"/>
      <c r="Z3338" s="16"/>
    </row>
    <row r="3339" spans="1:26" s="13" customFormat="1" ht="13.5" hidden="1" customHeight="1">
      <c r="A3339" s="18">
        <v>83</v>
      </c>
      <c r="B3339" s="15">
        <v>2005</v>
      </c>
      <c r="C3339" s="15">
        <v>12</v>
      </c>
      <c r="D3339" s="18">
        <v>47</v>
      </c>
      <c r="E3339" s="15"/>
      <c r="F3339" s="19" t="s">
        <v>5669</v>
      </c>
      <c r="G3339" s="16" t="s">
        <v>5670</v>
      </c>
      <c r="H3339" s="17"/>
      <c r="I3339" s="115" t="str">
        <f t="shared" ca="1" si="521"/>
        <v>.</v>
      </c>
      <c r="J3339" s="16" t="s">
        <v>2856</v>
      </c>
      <c r="K3339" s="16" t="s">
        <v>1194</v>
      </c>
      <c r="L3339" s="16" t="s">
        <v>2857</v>
      </c>
      <c r="M3339" s="16" t="s">
        <v>183</v>
      </c>
      <c r="N3339" s="15">
        <v>40</v>
      </c>
      <c r="O3339" s="15">
        <v>2005</v>
      </c>
      <c r="P3339" s="15">
        <v>6</v>
      </c>
      <c r="Q3339" s="18" t="s">
        <v>863</v>
      </c>
      <c r="R3339" s="18" t="s">
        <v>5628</v>
      </c>
      <c r="S3339" s="54" t="s">
        <v>5629</v>
      </c>
      <c r="T3339" s="54"/>
      <c r="U3339" s="69"/>
      <c r="V3339" s="45" t="str">
        <f t="shared" si="522"/>
        <v>出合い頭事故と交通視環境－運転者視点から見た事故再発防止とカーブミラー設置要件－</v>
      </c>
      <c r="W3339" s="70"/>
      <c r="X3339" s="88">
        <v>3329</v>
      </c>
      <c r="Y3339" s="66"/>
      <c r="Z3339" s="16"/>
    </row>
    <row r="3340" spans="1:26" s="13" customFormat="1" ht="13.5" hidden="1" customHeight="1">
      <c r="A3340" s="18">
        <v>83</v>
      </c>
      <c r="B3340" s="15">
        <v>2005</v>
      </c>
      <c r="C3340" s="15">
        <v>12</v>
      </c>
      <c r="D3340" s="18">
        <v>48</v>
      </c>
      <c r="E3340" s="15"/>
      <c r="F3340" s="19" t="s">
        <v>5671</v>
      </c>
      <c r="G3340" s="16" t="s">
        <v>5672</v>
      </c>
      <c r="H3340" s="17"/>
      <c r="I3340" s="115" t="str">
        <f t="shared" ref="I3340:I3403" ca="1" si="523">IF(OR($S$1,IF($N$2,OFFSET($O$2,0,ISERROR(FIND($F$2,OFFSET($G3340,0,$T$2)))+$S$2),0)+IF($N$3,OFFSET($O$3,0,ISERROR(FIND($F$3,OFFSET($G3340,0,$T$3)))+$S$3),0)+IF($N$4,OFFSET($O$4,0,ISERROR(FIND($F$4,OFFSET($G3340,0,$T$4)))+$S$4),0)+IF($N$5,OFFSET($O$5,0,ISERROR(FIND($F$5,OFFSET($G3340,0,$T$5)))+$S$5),0)+IF($N$6,OFFSET($O$6,0,ISERROR(FIND($F$6,OFFSET($G3340,0,$T$6)))+$S$6),0)+IF($N$7,OFFSET($O$7,0,ISERROR(FIND($F$7,OFFSET($G3340,0,$T$7)))+$S$7),0)+IF($N$8,OFFSET($O$8,0,ISERROR(FIND($F$8,OFFSET($G3340,0,$T$8)))+$S$8),0)&gt;$Y$1),$W$28,$W$29)</f>
        <v>.</v>
      </c>
      <c r="J3340" s="16" t="s">
        <v>2856</v>
      </c>
      <c r="K3340" s="16" t="s">
        <v>1194</v>
      </c>
      <c r="L3340" s="16" t="s">
        <v>3100</v>
      </c>
      <c r="M3340" s="16" t="s">
        <v>1302</v>
      </c>
      <c r="N3340" s="15">
        <v>40</v>
      </c>
      <c r="O3340" s="15">
        <v>2005</v>
      </c>
      <c r="P3340" s="15">
        <v>6</v>
      </c>
      <c r="Q3340" s="18" t="s">
        <v>863</v>
      </c>
      <c r="R3340" s="18" t="s">
        <v>5628</v>
      </c>
      <c r="S3340" s="54" t="s">
        <v>5629</v>
      </c>
      <c r="T3340" s="54"/>
      <c r="U3340" s="69"/>
      <c r="V3340" s="45" t="str">
        <f t="shared" si="522"/>
        <v>研究話題提供</v>
      </c>
      <c r="W3340" s="70"/>
      <c r="X3340" s="88">
        <v>3330</v>
      </c>
      <c r="Y3340" s="66"/>
      <c r="Z3340" s="16"/>
    </row>
    <row r="3341" spans="1:26" s="13" customFormat="1" ht="13.5" hidden="1" customHeight="1">
      <c r="A3341" s="18">
        <v>83</v>
      </c>
      <c r="B3341" s="15">
        <v>2005</v>
      </c>
      <c r="C3341" s="15">
        <v>12</v>
      </c>
      <c r="D3341" s="18">
        <v>48</v>
      </c>
      <c r="E3341" s="15"/>
      <c r="F3341" s="19" t="s">
        <v>5673</v>
      </c>
      <c r="G3341" s="16" t="s">
        <v>5674</v>
      </c>
      <c r="H3341" s="17"/>
      <c r="I3341" s="115" t="str">
        <f t="shared" ca="1" si="523"/>
        <v>.</v>
      </c>
      <c r="J3341" s="16" t="s">
        <v>2856</v>
      </c>
      <c r="K3341" s="16" t="s">
        <v>1194</v>
      </c>
      <c r="L3341" s="16" t="s">
        <v>3100</v>
      </c>
      <c r="M3341" s="16" t="s">
        <v>183</v>
      </c>
      <c r="N3341" s="15">
        <v>40</v>
      </c>
      <c r="O3341" s="15">
        <v>2005</v>
      </c>
      <c r="P3341" s="15">
        <v>6</v>
      </c>
      <c r="Q3341" s="18" t="s">
        <v>863</v>
      </c>
      <c r="R3341" s="18" t="s">
        <v>5628</v>
      </c>
      <c r="S3341" s="54" t="s">
        <v>5629</v>
      </c>
      <c r="T3341" s="54"/>
      <c r="U3341" s="69"/>
      <c r="V3341" s="45" t="str">
        <f t="shared" si="522"/>
        <v>若手研究者のための働態学研究への招待「道路デザインへの働態学的アプローチ～ラウンダバウトは本当に優れているか？」</v>
      </c>
      <c r="W3341" s="70"/>
      <c r="X3341" s="88">
        <v>3331</v>
      </c>
      <c r="Y3341" s="66"/>
      <c r="Z3341" s="16"/>
    </row>
    <row r="3342" spans="1:26" s="13" customFormat="1" ht="13.5" hidden="1" customHeight="1">
      <c r="A3342" s="18">
        <v>83</v>
      </c>
      <c r="B3342" s="15">
        <v>2005</v>
      </c>
      <c r="C3342" s="15">
        <v>12</v>
      </c>
      <c r="D3342" s="18">
        <v>50</v>
      </c>
      <c r="E3342" s="15"/>
      <c r="F3342" s="19" t="s">
        <v>5675</v>
      </c>
      <c r="G3342" s="16" t="s">
        <v>5676</v>
      </c>
      <c r="H3342" s="17" t="s">
        <v>7083</v>
      </c>
      <c r="I3342" s="115" t="str">
        <f t="shared" ca="1" si="523"/>
        <v>.</v>
      </c>
      <c r="J3342" s="16" t="s">
        <v>1487</v>
      </c>
      <c r="K3342" s="16" t="s">
        <v>1194</v>
      </c>
      <c r="L3342" s="16" t="s">
        <v>7079</v>
      </c>
      <c r="M3342" s="16" t="s">
        <v>183</v>
      </c>
      <c r="N3342" s="15">
        <v>40</v>
      </c>
      <c r="O3342" s="15">
        <v>2005</v>
      </c>
      <c r="P3342" s="15">
        <v>6</v>
      </c>
      <c r="Q3342" s="18" t="s">
        <v>863</v>
      </c>
      <c r="R3342" s="18" t="s">
        <v>5628</v>
      </c>
      <c r="S3342" s="54" t="s">
        <v>5629</v>
      </c>
      <c r="T3342" s="54"/>
      <c r="U3342" s="69"/>
      <c r="V3342" s="45" t="str">
        <f t="shared" si="522"/>
        <v>特別講演高所墜落災害防止の実験的研究－心理・生理学的アプローチ－</v>
      </c>
      <c r="W3342" s="70"/>
      <c r="X3342" s="88">
        <v>3332</v>
      </c>
      <c r="Y3342" s="66"/>
      <c r="Z3342" s="16"/>
    </row>
    <row r="3343" spans="1:26" ht="13.5" hidden="1" customHeight="1">
      <c r="A3343" s="29" t="str">
        <f ca="1">IF(LEN($J3343)&gt;0,IF($J3343="●",K3343,OFFSET(A3343,IF(LEN(OFFSET(A3343,-1,0))&gt;=1,-1,-2),0)),"")</f>
        <v>84</v>
      </c>
      <c r="B3343" s="32">
        <f t="shared" ref="B3343:C3346" ca="1" si="524">IF(LEN($J3343)&gt;0,IF($J3343="●",N3343,OFFSET(B3343,IF(LEN(OFFSET(B3343,-1,0))&gt;=1,-1,-2),0)),"")</f>
        <v>2006</v>
      </c>
      <c r="C3343" s="32">
        <f t="shared" ca="1" si="524"/>
        <v>10</v>
      </c>
      <c r="D3343" s="28">
        <v>0</v>
      </c>
      <c r="E3343" s="32"/>
      <c r="F3343" s="28" t="str">
        <f ca="1">$W$11&amp;$A3343&amp;$W$12&amp;B3343&amp;$W$13&amp;TEXT($C3343,"00")&amp;$W$14&amp;TEXT($P3343,"00")&amp;IF(LEN(U3343)&gt;=1,$W$15&amp;$U3343&amp;$W$16,"")&amp;$W$17&amp;$H3343</f>
        <v>第84号2006年10/10:「暮らしの中の共生」第2回シンポジウム・第41回大会報告／会長交代にあたって</v>
      </c>
      <c r="G3343" s="40"/>
      <c r="H3343" s="43" t="s">
        <v>6912</v>
      </c>
      <c r="I3343" s="115" t="str">
        <f t="shared" ca="1" si="523"/>
        <v>.</v>
      </c>
      <c r="J3343" s="40" t="s">
        <v>1179</v>
      </c>
      <c r="K3343" s="40" t="s">
        <v>2199</v>
      </c>
      <c r="L3343" s="43"/>
      <c r="M3343" s="40"/>
      <c r="N3343" s="47">
        <v>2006</v>
      </c>
      <c r="O3343" s="47">
        <v>10</v>
      </c>
      <c r="P3343" s="47">
        <v>10</v>
      </c>
      <c r="Q3343" s="40"/>
      <c r="R3343" s="40"/>
      <c r="S3343" s="48"/>
      <c r="T3343" s="48"/>
      <c r="U3343" s="31"/>
      <c r="V3343" s="45" t="str">
        <f t="shared" ca="1" si="522"/>
        <v>「暮らしの中の共生」第2回シンポジウム・第41回大会報告／会長交代にあたって第84号2006年10/10:「暮らしの中の共生」第2回シンポジウム・第41回大会報告／会長交代にあたって</v>
      </c>
      <c r="W3343" s="51"/>
      <c r="X3343" s="88">
        <v>3333</v>
      </c>
      <c r="Y3343" s="65"/>
      <c r="Z3343" s="46"/>
    </row>
    <row r="3344" spans="1:26" ht="13.5" hidden="1" customHeight="1">
      <c r="A3344" s="29" t="str">
        <f ca="1">IF(LEN($J3344)&gt;0,IF($J3344="●",K3344,OFFSET(A3344,IF(LEN(OFFSET(A3344,-1,0))&gt;=1,-1,-2),0)),"")</f>
        <v>84</v>
      </c>
      <c r="B3344" s="32">
        <f t="shared" ca="1" si="524"/>
        <v>2006</v>
      </c>
      <c r="C3344" s="32">
        <f t="shared" ca="1" si="524"/>
        <v>10</v>
      </c>
      <c r="D3344" s="28">
        <v>1</v>
      </c>
      <c r="E3344" s="32"/>
      <c r="F3344" s="28" t="str">
        <f>IF(RIGHT(L3344,1)=$W$24,"",M3344&amp;$W$25)&amp;J3344&amp;$W$22&amp;K3344&amp;IF(AND(LEN(N3344)&gt;0,LEN(N3344)&lt;4)," 第"&amp;N3344&amp;$W$21,N3344)&amp;$W$23&amp;O3344&amp;"/"&amp;P3344&amp;IF(RIGHT(L3344,1)=$W$24,"/"&amp;Q3344,"")&amp;"、"&amp;S3344&amp;"、"&amp;R3344&amp;IF(LEN(H3344)&gt;0,$W$27&amp;H3344,"")&amp;IF(RIGHT(L3344,1)=$W$24,"",$W$26)</f>
        <v>開催記(大会．全 第41回　2006/6、神奈川大研修所、長野県諏訪郡富士見町)</v>
      </c>
      <c r="G3344" s="40" t="s">
        <v>902</v>
      </c>
      <c r="H3344" s="41" t="s">
        <v>2820</v>
      </c>
      <c r="I3344" s="115" t="str">
        <f t="shared" ca="1" si="523"/>
        <v>.</v>
      </c>
      <c r="J3344" s="40" t="s">
        <v>1487</v>
      </c>
      <c r="K3344" s="40" t="s">
        <v>1292</v>
      </c>
      <c r="L3344" s="40" t="s">
        <v>6949</v>
      </c>
      <c r="M3344" s="40" t="s">
        <v>313</v>
      </c>
      <c r="N3344" s="47">
        <v>41</v>
      </c>
      <c r="O3344" s="47">
        <v>2006</v>
      </c>
      <c r="P3344" s="47">
        <v>6</v>
      </c>
      <c r="Q3344" s="40" t="s">
        <v>1389</v>
      </c>
      <c r="R3344" s="40" t="s">
        <v>1393</v>
      </c>
      <c r="S3344" s="50" t="s">
        <v>2599</v>
      </c>
      <c r="T3344" s="50"/>
      <c r="U3344" s="31"/>
      <c r="V3344" s="45" t="str">
        <f t="shared" si="522"/>
        <v>開催記(大会．全 第41回　2006/6、神奈川大研修所、長野県諏訪郡富士見町)</v>
      </c>
      <c r="W3344" s="51"/>
      <c r="X3344" s="88">
        <v>3334</v>
      </c>
      <c r="Y3344" s="65"/>
      <c r="Z3344" s="46"/>
    </row>
    <row r="3345" spans="1:26" ht="13.5" hidden="1" customHeight="1">
      <c r="A3345" s="29" t="str">
        <f ca="1">IF(LEN($J3345)&gt;0,IF($J3345="●",K3345,OFFSET(A3345,IF(LEN(OFFSET(A3345,-1,0))&gt;=1,-1,-2),0)),"")</f>
        <v>84</v>
      </c>
      <c r="B3345" s="32">
        <f t="shared" ca="1" si="524"/>
        <v>2006</v>
      </c>
      <c r="C3345" s="32">
        <f t="shared" ca="1" si="524"/>
        <v>10</v>
      </c>
      <c r="D3345" s="28">
        <v>1</v>
      </c>
      <c r="E3345" s="32"/>
      <c r="F3345" s="43" t="s">
        <v>911</v>
      </c>
      <c r="G3345" s="40" t="s">
        <v>203</v>
      </c>
      <c r="H3345" s="17"/>
      <c r="I3345" s="115" t="str">
        <f t="shared" ca="1" si="523"/>
        <v>.</v>
      </c>
      <c r="J3345" s="40" t="s">
        <v>1487</v>
      </c>
      <c r="K3345" s="40" t="s">
        <v>1292</v>
      </c>
      <c r="L3345" s="40" t="s">
        <v>7587</v>
      </c>
      <c r="M3345" s="43" t="s">
        <v>7587</v>
      </c>
      <c r="N3345" s="47">
        <v>41</v>
      </c>
      <c r="O3345" s="47">
        <v>2006</v>
      </c>
      <c r="P3345" s="47">
        <v>6</v>
      </c>
      <c r="Q3345" s="40" t="s">
        <v>1389</v>
      </c>
      <c r="R3345" s="40" t="s">
        <v>1393</v>
      </c>
      <c r="S3345" s="50" t="s">
        <v>2599</v>
      </c>
      <c r="T3345" s="50"/>
      <c r="U3345" s="31"/>
      <c r="V3345" s="45" t="str">
        <f t="shared" si="522"/>
        <v>人類働態学会第41回大会運営顛末記</v>
      </c>
      <c r="W3345" s="51"/>
      <c r="X3345" s="88">
        <v>3335</v>
      </c>
      <c r="Y3345" s="65"/>
      <c r="Z3345" s="46"/>
    </row>
    <row r="3346" spans="1:26" ht="13.5" hidden="1" customHeight="1">
      <c r="A3346" s="29" t="str">
        <f ca="1">IF(LEN($J3346)&gt;0,IF($J3346="●",K3346,OFFSET(A3346,IF(LEN(OFFSET(A3346,-1,0))&gt;=1,-1,-2),0)),"")</f>
        <v>84</v>
      </c>
      <c r="B3346" s="32">
        <f t="shared" ca="1" si="524"/>
        <v>2006</v>
      </c>
      <c r="C3346" s="32">
        <f t="shared" ca="1" si="524"/>
        <v>10</v>
      </c>
      <c r="D3346" s="28">
        <v>2</v>
      </c>
      <c r="E3346" s="32"/>
      <c r="F3346" s="43" t="s">
        <v>910</v>
      </c>
      <c r="G3346" s="40" t="s">
        <v>7597</v>
      </c>
      <c r="H3346" s="17" t="s">
        <v>5723</v>
      </c>
      <c r="I3346" s="115" t="str">
        <f t="shared" ca="1" si="523"/>
        <v>.</v>
      </c>
      <c r="J3346" s="40" t="s">
        <v>2060</v>
      </c>
      <c r="K3346" s="40" t="s">
        <v>1292</v>
      </c>
      <c r="L3346" s="16" t="s">
        <v>7012</v>
      </c>
      <c r="M3346" s="43" t="s">
        <v>1302</v>
      </c>
      <c r="N3346" s="47">
        <v>41</v>
      </c>
      <c r="O3346" s="47">
        <v>2006</v>
      </c>
      <c r="P3346" s="47">
        <v>6</v>
      </c>
      <c r="Q3346" s="40" t="s">
        <v>1388</v>
      </c>
      <c r="R3346" s="40" t="s">
        <v>1392</v>
      </c>
      <c r="S3346" s="59" t="s">
        <v>2599</v>
      </c>
      <c r="T3346" s="59"/>
      <c r="U3346" s="31"/>
      <c r="V3346" s="45" t="str">
        <f t="shared" si="522"/>
        <v>くらしと共生「暮らしの中の共生」第2回シンポジウム報告</v>
      </c>
      <c r="W3346" s="51"/>
      <c r="X3346" s="88">
        <v>3336</v>
      </c>
      <c r="Y3346" s="65"/>
      <c r="Z3346" s="46"/>
    </row>
    <row r="3347" spans="1:26" s="12" customFormat="1" ht="13.5" hidden="1" customHeight="1">
      <c r="A3347" s="18">
        <v>84</v>
      </c>
      <c r="B3347" s="15">
        <v>2006</v>
      </c>
      <c r="C3347" s="15">
        <v>10</v>
      </c>
      <c r="D3347" s="18">
        <v>2</v>
      </c>
      <c r="E3347" s="15"/>
      <c r="F3347" s="22" t="s">
        <v>7066</v>
      </c>
      <c r="G3347" s="16" t="s">
        <v>5725</v>
      </c>
      <c r="H3347" s="17" t="s">
        <v>5723</v>
      </c>
      <c r="I3347" s="115" t="str">
        <f t="shared" ca="1" si="523"/>
        <v>.</v>
      </c>
      <c r="J3347" s="26" t="s">
        <v>5489</v>
      </c>
      <c r="K3347" s="16" t="s">
        <v>1194</v>
      </c>
      <c r="L3347" s="16" t="s">
        <v>2918</v>
      </c>
      <c r="M3347" s="16" t="s">
        <v>7077</v>
      </c>
      <c r="N3347" s="15">
        <v>41</v>
      </c>
      <c r="O3347" s="15">
        <v>2006</v>
      </c>
      <c r="P3347" s="15">
        <v>6</v>
      </c>
      <c r="Q3347" s="16" t="s">
        <v>1388</v>
      </c>
      <c r="R3347" s="18" t="s">
        <v>1392</v>
      </c>
      <c r="S3347" s="54" t="s">
        <v>5722</v>
      </c>
      <c r="T3347" s="54"/>
      <c r="U3347" s="69"/>
      <c r="V3347" s="45" t="str">
        <f t="shared" si="522"/>
        <v>くらしと共生「暮らしの中の共生」第2回シンポジウム</v>
      </c>
      <c r="W3347" s="70"/>
      <c r="X3347" s="88">
        <v>3337</v>
      </c>
      <c r="Y3347" s="66"/>
      <c r="Z3347" s="16"/>
    </row>
    <row r="3348" spans="1:26" s="12" customFormat="1" ht="13.5" hidden="1" customHeight="1">
      <c r="A3348" s="18">
        <v>84</v>
      </c>
      <c r="B3348" s="15">
        <v>2006</v>
      </c>
      <c r="C3348" s="15">
        <v>10</v>
      </c>
      <c r="D3348" s="18"/>
      <c r="E3348" s="15"/>
      <c r="F3348" s="22" t="s">
        <v>395</v>
      </c>
      <c r="G3348" s="16" t="s">
        <v>5724</v>
      </c>
      <c r="H3348" s="17" t="s">
        <v>5723</v>
      </c>
      <c r="I3348" s="115" t="str">
        <f t="shared" ca="1" si="523"/>
        <v>.</v>
      </c>
      <c r="J3348" s="26" t="s">
        <v>5489</v>
      </c>
      <c r="K3348" s="16" t="s">
        <v>1194</v>
      </c>
      <c r="L3348" s="17" t="s">
        <v>2918</v>
      </c>
      <c r="M3348" s="17" t="s">
        <v>1302</v>
      </c>
      <c r="N3348" s="15">
        <v>41</v>
      </c>
      <c r="O3348" s="15">
        <v>2006</v>
      </c>
      <c r="P3348" s="15">
        <v>6</v>
      </c>
      <c r="Q3348" s="16" t="s">
        <v>1388</v>
      </c>
      <c r="R3348" s="18" t="s">
        <v>1392</v>
      </c>
      <c r="S3348" s="54" t="s">
        <v>5722</v>
      </c>
      <c r="T3348" s="54"/>
      <c r="U3348" s="69"/>
      <c r="V3348" s="45" t="str">
        <f t="shared" si="522"/>
        <v>くらしと共生基調講演</v>
      </c>
      <c r="W3348" s="70"/>
      <c r="X3348" s="88">
        <v>3338</v>
      </c>
      <c r="Y3348" s="66"/>
      <c r="Z3348" s="16"/>
    </row>
    <row r="3349" spans="1:26" s="12" customFormat="1" ht="13.5" hidden="1" customHeight="1">
      <c r="A3349" s="18">
        <v>84</v>
      </c>
      <c r="B3349" s="15">
        <v>2006</v>
      </c>
      <c r="C3349" s="15">
        <v>10</v>
      </c>
      <c r="D3349" s="18"/>
      <c r="E3349" s="15"/>
      <c r="F3349" s="22" t="s">
        <v>5771</v>
      </c>
      <c r="G3349" s="16"/>
      <c r="H3349" s="17" t="s">
        <v>5723</v>
      </c>
      <c r="I3349" s="115" t="str">
        <f t="shared" ca="1" si="523"/>
        <v>.</v>
      </c>
      <c r="J3349" s="26" t="s">
        <v>5489</v>
      </c>
      <c r="K3349" s="16" t="s">
        <v>1194</v>
      </c>
      <c r="L3349" s="17" t="s">
        <v>2918</v>
      </c>
      <c r="M3349" s="16" t="s">
        <v>1302</v>
      </c>
      <c r="N3349" s="15">
        <v>41</v>
      </c>
      <c r="O3349" s="15">
        <v>2006</v>
      </c>
      <c r="P3349" s="15">
        <v>6</v>
      </c>
      <c r="Q3349" s="16" t="s">
        <v>1388</v>
      </c>
      <c r="R3349" s="18" t="s">
        <v>1392</v>
      </c>
      <c r="S3349" s="54" t="s">
        <v>5722</v>
      </c>
      <c r="T3349" s="54"/>
      <c r="U3349" s="69"/>
      <c r="V3349" s="45" t="str">
        <f t="shared" si="522"/>
        <v>くらしと共生パネルディスカッション</v>
      </c>
      <c r="W3349" s="70"/>
      <c r="X3349" s="88">
        <v>3339</v>
      </c>
      <c r="Y3349" s="66"/>
      <c r="Z3349" s="16"/>
    </row>
    <row r="3350" spans="1:26" s="12" customFormat="1" ht="13.5" hidden="1" customHeight="1">
      <c r="A3350" s="18">
        <v>84</v>
      </c>
      <c r="B3350" s="15">
        <v>2006</v>
      </c>
      <c r="C3350" s="15">
        <v>10</v>
      </c>
      <c r="D3350" s="18"/>
      <c r="E3350" s="15"/>
      <c r="F3350" s="19" t="s">
        <v>5726</v>
      </c>
      <c r="G3350" s="16" t="s">
        <v>5727</v>
      </c>
      <c r="H3350" s="17" t="s">
        <v>5723</v>
      </c>
      <c r="I3350" s="115" t="str">
        <f t="shared" ca="1" si="523"/>
        <v>.</v>
      </c>
      <c r="J3350" s="26" t="s">
        <v>5489</v>
      </c>
      <c r="K3350" s="16" t="s">
        <v>1194</v>
      </c>
      <c r="L3350" s="16" t="s">
        <v>2918</v>
      </c>
      <c r="M3350" s="16" t="s">
        <v>1302</v>
      </c>
      <c r="N3350" s="15">
        <v>41</v>
      </c>
      <c r="O3350" s="15">
        <v>2006</v>
      </c>
      <c r="P3350" s="15">
        <v>6</v>
      </c>
      <c r="Q3350" s="16" t="s">
        <v>1388</v>
      </c>
      <c r="R3350" s="18" t="s">
        <v>1392</v>
      </c>
      <c r="S3350" s="54" t="s">
        <v>5722</v>
      </c>
      <c r="T3350" s="54"/>
      <c r="U3350" s="69"/>
      <c r="V3350" s="45" t="str">
        <f t="shared" si="522"/>
        <v>くらしと共生ＩＴと子供の発達</v>
      </c>
      <c r="W3350" s="70"/>
      <c r="X3350" s="88">
        <v>3340</v>
      </c>
      <c r="Y3350" s="66"/>
      <c r="Z3350" s="16"/>
    </row>
    <row r="3351" spans="1:26" s="12" customFormat="1" ht="13.5" hidden="1" customHeight="1">
      <c r="A3351" s="18">
        <v>84</v>
      </c>
      <c r="B3351" s="15">
        <v>2006</v>
      </c>
      <c r="C3351" s="15">
        <v>10</v>
      </c>
      <c r="D3351" s="18"/>
      <c r="E3351" s="15"/>
      <c r="F3351" s="19" t="s">
        <v>5728</v>
      </c>
      <c r="G3351" s="16" t="s">
        <v>5729</v>
      </c>
      <c r="H3351" s="17" t="s">
        <v>5723</v>
      </c>
      <c r="I3351" s="115" t="str">
        <f t="shared" ca="1" si="523"/>
        <v>.</v>
      </c>
      <c r="J3351" s="26" t="s">
        <v>5489</v>
      </c>
      <c r="K3351" s="16" t="s">
        <v>1194</v>
      </c>
      <c r="L3351" s="16" t="s">
        <v>2918</v>
      </c>
      <c r="M3351" s="16" t="s">
        <v>1302</v>
      </c>
      <c r="N3351" s="15">
        <v>41</v>
      </c>
      <c r="O3351" s="15">
        <v>2006</v>
      </c>
      <c r="P3351" s="15">
        <v>6</v>
      </c>
      <c r="Q3351" s="16" t="s">
        <v>1388</v>
      </c>
      <c r="R3351" s="18" t="s">
        <v>1392</v>
      </c>
      <c r="S3351" s="54" t="s">
        <v>5722</v>
      </c>
      <c r="T3351" s="54"/>
      <c r="U3351" s="69"/>
      <c r="V3351" s="45" t="str">
        <f t="shared" si="522"/>
        <v>くらしと共生労働と生活</v>
      </c>
      <c r="W3351" s="70"/>
      <c r="X3351" s="88">
        <v>3341</v>
      </c>
      <c r="Y3351" s="66"/>
      <c r="Z3351" s="16"/>
    </row>
    <row r="3352" spans="1:26" s="12" customFormat="1" ht="13.5" hidden="1" customHeight="1">
      <c r="A3352" s="18">
        <v>84</v>
      </c>
      <c r="B3352" s="15">
        <v>2006</v>
      </c>
      <c r="C3352" s="15">
        <v>10</v>
      </c>
      <c r="D3352" s="18"/>
      <c r="E3352" s="15"/>
      <c r="F3352" s="19" t="s">
        <v>5730</v>
      </c>
      <c r="G3352" s="16" t="s">
        <v>1709</v>
      </c>
      <c r="H3352" s="17" t="s">
        <v>5723</v>
      </c>
      <c r="I3352" s="115" t="str">
        <f t="shared" ca="1" si="523"/>
        <v>.</v>
      </c>
      <c r="J3352" s="26" t="s">
        <v>5489</v>
      </c>
      <c r="K3352" s="16" t="s">
        <v>1194</v>
      </c>
      <c r="L3352" s="16" t="s">
        <v>2918</v>
      </c>
      <c r="M3352" s="16" t="s">
        <v>1302</v>
      </c>
      <c r="N3352" s="15">
        <v>41</v>
      </c>
      <c r="O3352" s="15">
        <v>2006</v>
      </c>
      <c r="P3352" s="15">
        <v>6</v>
      </c>
      <c r="Q3352" s="16" t="s">
        <v>1388</v>
      </c>
      <c r="R3352" s="18" t="s">
        <v>1392</v>
      </c>
      <c r="S3352" s="54" t="s">
        <v>5722</v>
      </c>
      <c r="T3352" s="54"/>
      <c r="U3352" s="69"/>
      <c r="V3352" s="45" t="str">
        <f t="shared" si="522"/>
        <v>くらしと共生老化社会の生活環境と身体の相互作用</v>
      </c>
      <c r="W3352" s="70"/>
      <c r="X3352" s="88">
        <v>3342</v>
      </c>
      <c r="Y3352" s="66"/>
      <c r="Z3352" s="16"/>
    </row>
    <row r="3353" spans="1:26" s="12" customFormat="1" ht="13.5" hidden="1" customHeight="1">
      <c r="A3353" s="18">
        <v>84</v>
      </c>
      <c r="B3353" s="15">
        <v>2006</v>
      </c>
      <c r="C3353" s="15">
        <v>10</v>
      </c>
      <c r="D3353" s="18">
        <v>3</v>
      </c>
      <c r="E3353" s="15"/>
      <c r="F3353" s="22" t="s">
        <v>5773</v>
      </c>
      <c r="G3353" s="16" t="s">
        <v>5725</v>
      </c>
      <c r="H3353" s="17" t="s">
        <v>5723</v>
      </c>
      <c r="I3353" s="115" t="str">
        <f t="shared" ca="1" si="523"/>
        <v>.</v>
      </c>
      <c r="J3353" s="26" t="s">
        <v>5489</v>
      </c>
      <c r="K3353" s="16" t="s">
        <v>1194</v>
      </c>
      <c r="L3353" s="17" t="s">
        <v>5772</v>
      </c>
      <c r="M3353" s="17" t="s">
        <v>183</v>
      </c>
      <c r="N3353" s="15">
        <v>41</v>
      </c>
      <c r="O3353" s="15">
        <v>2006</v>
      </c>
      <c r="P3353" s="15">
        <v>6</v>
      </c>
      <c r="Q3353" s="16" t="s">
        <v>1388</v>
      </c>
      <c r="R3353" s="18" t="s">
        <v>1392</v>
      </c>
      <c r="S3353" s="54" t="s">
        <v>5722</v>
      </c>
      <c r="T3353" s="54"/>
      <c r="U3353" s="69"/>
      <c r="V3353" s="45" t="str">
        <f t="shared" si="522"/>
        <v>くらしと共生[概要]＜ナイトセッション実施要領＞</v>
      </c>
      <c r="W3353" s="70"/>
      <c r="X3353" s="88">
        <v>3343</v>
      </c>
      <c r="Y3353" s="66"/>
      <c r="Z3353" s="16"/>
    </row>
    <row r="3354" spans="1:26" s="12" customFormat="1" ht="13.5" hidden="1" customHeight="1">
      <c r="A3354" s="18">
        <v>84</v>
      </c>
      <c r="B3354" s="15">
        <v>2006</v>
      </c>
      <c r="C3354" s="15">
        <v>10</v>
      </c>
      <c r="D3354" s="18">
        <v>4</v>
      </c>
      <c r="E3354" s="15"/>
      <c r="F3354" s="19" t="s">
        <v>7065</v>
      </c>
      <c r="G3354" s="16"/>
      <c r="H3354" s="17"/>
      <c r="I3354" s="115" t="str">
        <f t="shared" ca="1" si="523"/>
        <v>.</v>
      </c>
      <c r="J3354" s="26" t="s">
        <v>878</v>
      </c>
      <c r="K3354" s="16" t="s">
        <v>1194</v>
      </c>
      <c r="L3354" s="16" t="s">
        <v>7004</v>
      </c>
      <c r="M3354" s="16" t="s">
        <v>1302</v>
      </c>
      <c r="N3354" s="15">
        <v>41</v>
      </c>
      <c r="O3354" s="15">
        <v>2006</v>
      </c>
      <c r="P3354" s="15">
        <v>6</v>
      </c>
      <c r="Q3354" s="16" t="s">
        <v>1388</v>
      </c>
      <c r="R3354" s="18" t="s">
        <v>1392</v>
      </c>
      <c r="S3354" s="54" t="s">
        <v>5722</v>
      </c>
      <c r="T3354" s="54"/>
      <c r="U3354" s="69"/>
      <c r="V3354" s="45" t="str">
        <f t="shared" si="522"/>
        <v>くらしと共生：ワーキンググループ報告</v>
      </c>
      <c r="W3354" s="70"/>
      <c r="X3354" s="88">
        <v>3344</v>
      </c>
      <c r="Y3354" s="66"/>
      <c r="Z3354" s="16"/>
    </row>
    <row r="3355" spans="1:26" s="12" customFormat="1" ht="13.5" hidden="1" customHeight="1">
      <c r="A3355" s="18">
        <v>84</v>
      </c>
      <c r="B3355" s="15">
        <v>2006</v>
      </c>
      <c r="C3355" s="15">
        <v>10</v>
      </c>
      <c r="D3355" s="18">
        <v>4</v>
      </c>
      <c r="E3355" s="15"/>
      <c r="F3355" s="19" t="s">
        <v>5775</v>
      </c>
      <c r="G3355" s="16" t="s">
        <v>5776</v>
      </c>
      <c r="H3355" s="17" t="s">
        <v>5723</v>
      </c>
      <c r="I3355" s="115" t="str">
        <f t="shared" ca="1" si="523"/>
        <v>.</v>
      </c>
      <c r="J3355" s="26" t="s">
        <v>878</v>
      </c>
      <c r="K3355" s="16" t="s">
        <v>1194</v>
      </c>
      <c r="L3355" s="16" t="s">
        <v>3100</v>
      </c>
      <c r="M3355" s="16" t="s">
        <v>5774</v>
      </c>
      <c r="N3355" s="15">
        <v>41</v>
      </c>
      <c r="O3355" s="15">
        <v>2006</v>
      </c>
      <c r="P3355" s="15">
        <v>6</v>
      </c>
      <c r="Q3355" s="16" t="s">
        <v>1388</v>
      </c>
      <c r="R3355" s="18" t="s">
        <v>1392</v>
      </c>
      <c r="S3355" s="54" t="s">
        <v>5722</v>
      </c>
      <c r="T3355" s="54"/>
      <c r="U3355" s="69"/>
      <c r="V3355" s="45" t="str">
        <f t="shared" si="522"/>
        <v>くらしと共生１．「労働と生活」と「労働が生活」はどちらが人類働態に適っているか</v>
      </c>
      <c r="W3355" s="70"/>
      <c r="X3355" s="88">
        <v>3345</v>
      </c>
      <c r="Y3355" s="66"/>
      <c r="Z3355" s="16"/>
    </row>
    <row r="3356" spans="1:26" s="12" customFormat="1" ht="13.5" hidden="1" customHeight="1">
      <c r="A3356" s="18">
        <v>84</v>
      </c>
      <c r="B3356" s="15">
        <v>2006</v>
      </c>
      <c r="C3356" s="15">
        <v>10</v>
      </c>
      <c r="D3356" s="18">
        <v>5</v>
      </c>
      <c r="E3356" s="15"/>
      <c r="F3356" s="19" t="s">
        <v>5777</v>
      </c>
      <c r="G3356" s="16" t="s">
        <v>5778</v>
      </c>
      <c r="H3356" s="17" t="s">
        <v>5723</v>
      </c>
      <c r="I3356" s="115" t="str">
        <f t="shared" ca="1" si="523"/>
        <v>.</v>
      </c>
      <c r="J3356" s="26" t="s">
        <v>878</v>
      </c>
      <c r="K3356" s="16" t="s">
        <v>1194</v>
      </c>
      <c r="L3356" s="16" t="s">
        <v>3100</v>
      </c>
      <c r="M3356" s="16" t="s">
        <v>5774</v>
      </c>
      <c r="N3356" s="15">
        <v>41</v>
      </c>
      <c r="O3356" s="15">
        <v>2006</v>
      </c>
      <c r="P3356" s="15">
        <v>6</v>
      </c>
      <c r="Q3356" s="16" t="s">
        <v>1388</v>
      </c>
      <c r="R3356" s="18" t="s">
        <v>1392</v>
      </c>
      <c r="S3356" s="54" t="s">
        <v>5722</v>
      </c>
      <c r="T3356" s="54"/>
      <c r="U3356" s="69"/>
      <c r="V3356" s="45" t="str">
        <f t="shared" si="522"/>
        <v>くらしと共生２．高齢者の終末と生きがい</v>
      </c>
      <c r="W3356" s="70"/>
      <c r="X3356" s="88">
        <v>3346</v>
      </c>
      <c r="Y3356" s="66"/>
      <c r="Z3356" s="16"/>
    </row>
    <row r="3357" spans="1:26" s="12" customFormat="1" ht="13.5" hidden="1" customHeight="1">
      <c r="A3357" s="18">
        <v>84</v>
      </c>
      <c r="B3357" s="15">
        <v>2006</v>
      </c>
      <c r="C3357" s="15">
        <v>10</v>
      </c>
      <c r="D3357" s="18">
        <v>5</v>
      </c>
      <c r="E3357" s="15"/>
      <c r="F3357" s="19" t="s">
        <v>5779</v>
      </c>
      <c r="G3357" s="16" t="s">
        <v>5780</v>
      </c>
      <c r="H3357" s="17" t="s">
        <v>5723</v>
      </c>
      <c r="I3357" s="115" t="str">
        <f t="shared" ca="1" si="523"/>
        <v>.</v>
      </c>
      <c r="J3357" s="26" t="s">
        <v>878</v>
      </c>
      <c r="K3357" s="16" t="s">
        <v>1194</v>
      </c>
      <c r="L3357" s="16" t="s">
        <v>3100</v>
      </c>
      <c r="M3357" s="16" t="s">
        <v>5774</v>
      </c>
      <c r="N3357" s="15">
        <v>41</v>
      </c>
      <c r="O3357" s="15">
        <v>2006</v>
      </c>
      <c r="P3357" s="15">
        <v>6</v>
      </c>
      <c r="Q3357" s="16" t="s">
        <v>1388</v>
      </c>
      <c r="R3357" s="18" t="s">
        <v>1392</v>
      </c>
      <c r="S3357" s="54" t="s">
        <v>5722</v>
      </c>
      <c r="T3357" s="54"/>
      <c r="U3357" s="69"/>
      <c r="V3357" s="45" t="str">
        <f t="shared" si="522"/>
        <v>くらしと共生３．高齢者の移動手段の確保－公共交通機関および私的な乗り物、車椅子など－</v>
      </c>
      <c r="W3357" s="70"/>
      <c r="X3357" s="88">
        <v>3347</v>
      </c>
      <c r="Y3357" s="66"/>
      <c r="Z3357" s="16"/>
    </row>
    <row r="3358" spans="1:26" s="12" customFormat="1" ht="13.5" hidden="1" customHeight="1">
      <c r="A3358" s="18">
        <v>84</v>
      </c>
      <c r="B3358" s="15">
        <v>2006</v>
      </c>
      <c r="C3358" s="15">
        <v>10</v>
      </c>
      <c r="D3358" s="18">
        <v>6</v>
      </c>
      <c r="E3358" s="15"/>
      <c r="F3358" s="19" t="s">
        <v>5781</v>
      </c>
      <c r="G3358" s="16" t="s">
        <v>5782</v>
      </c>
      <c r="H3358" s="17" t="s">
        <v>5723</v>
      </c>
      <c r="I3358" s="115" t="str">
        <f t="shared" ca="1" si="523"/>
        <v>.</v>
      </c>
      <c r="J3358" s="26" t="s">
        <v>878</v>
      </c>
      <c r="K3358" s="16" t="s">
        <v>1194</v>
      </c>
      <c r="L3358" s="16" t="s">
        <v>3100</v>
      </c>
      <c r="M3358" s="16" t="s">
        <v>5774</v>
      </c>
      <c r="N3358" s="15">
        <v>41</v>
      </c>
      <c r="O3358" s="15">
        <v>2006</v>
      </c>
      <c r="P3358" s="15">
        <v>6</v>
      </c>
      <c r="Q3358" s="16" t="s">
        <v>1388</v>
      </c>
      <c r="R3358" s="18" t="s">
        <v>1392</v>
      </c>
      <c r="S3358" s="54" t="s">
        <v>5722</v>
      </c>
      <c r="T3358" s="54"/>
      <c r="U3358" s="69"/>
      <c r="V3358" s="45" t="str">
        <f t="shared" si="522"/>
        <v>くらしと共生４．感情労働の負担軽減策は何か？</v>
      </c>
      <c r="W3358" s="70"/>
      <c r="X3358" s="88">
        <v>3348</v>
      </c>
      <c r="Y3358" s="66"/>
      <c r="Z3358" s="16"/>
    </row>
    <row r="3359" spans="1:26" s="12" customFormat="1" ht="13.5" hidden="1" customHeight="1">
      <c r="A3359" s="18">
        <v>84</v>
      </c>
      <c r="B3359" s="15">
        <v>2006</v>
      </c>
      <c r="C3359" s="15">
        <v>10</v>
      </c>
      <c r="D3359" s="18">
        <v>7</v>
      </c>
      <c r="E3359" s="15"/>
      <c r="F3359" s="19" t="s">
        <v>5783</v>
      </c>
      <c r="G3359" s="16" t="s">
        <v>5784</v>
      </c>
      <c r="H3359" s="17" t="s">
        <v>5723</v>
      </c>
      <c r="I3359" s="115" t="str">
        <f t="shared" ca="1" si="523"/>
        <v>.</v>
      </c>
      <c r="J3359" s="26" t="s">
        <v>878</v>
      </c>
      <c r="K3359" s="16" t="s">
        <v>1194</v>
      </c>
      <c r="L3359" s="16" t="s">
        <v>3100</v>
      </c>
      <c r="M3359" s="16" t="s">
        <v>5774</v>
      </c>
      <c r="N3359" s="15">
        <v>41</v>
      </c>
      <c r="O3359" s="15">
        <v>2006</v>
      </c>
      <c r="P3359" s="15">
        <v>6</v>
      </c>
      <c r="Q3359" s="16" t="s">
        <v>1388</v>
      </c>
      <c r="R3359" s="18" t="s">
        <v>1392</v>
      </c>
      <c r="S3359" s="54" t="s">
        <v>5722</v>
      </c>
      <c r="T3359" s="54"/>
      <c r="U3359" s="69"/>
      <c r="V3359" s="45" t="str">
        <f t="shared" si="522"/>
        <v>くらしと共生５．ICT社会はどのような健康障害を生み出しそれによって子供の成長、生活環境はどのような影響を受けるか</v>
      </c>
      <c r="W3359" s="70"/>
      <c r="X3359" s="88">
        <v>3349</v>
      </c>
      <c r="Y3359" s="66"/>
      <c r="Z3359" s="16"/>
    </row>
    <row r="3360" spans="1:26" s="12" customFormat="1" ht="13.5" hidden="1" customHeight="1">
      <c r="A3360" s="18">
        <v>84</v>
      </c>
      <c r="B3360" s="15">
        <v>2006</v>
      </c>
      <c r="C3360" s="15">
        <v>10</v>
      </c>
      <c r="D3360" s="18">
        <v>8</v>
      </c>
      <c r="E3360" s="15"/>
      <c r="F3360" s="19" t="s">
        <v>5785</v>
      </c>
      <c r="G3360" s="16" t="s">
        <v>5786</v>
      </c>
      <c r="H3360" s="17" t="s">
        <v>5723</v>
      </c>
      <c r="I3360" s="115" t="str">
        <f t="shared" ca="1" si="523"/>
        <v>.</v>
      </c>
      <c r="J3360" s="26" t="s">
        <v>878</v>
      </c>
      <c r="K3360" s="16" t="s">
        <v>1194</v>
      </c>
      <c r="L3360" s="16" t="s">
        <v>3100</v>
      </c>
      <c r="M3360" s="16" t="s">
        <v>5774</v>
      </c>
      <c r="N3360" s="15">
        <v>41</v>
      </c>
      <c r="O3360" s="15">
        <v>2006</v>
      </c>
      <c r="P3360" s="15">
        <v>6</v>
      </c>
      <c r="Q3360" s="16" t="s">
        <v>1388</v>
      </c>
      <c r="R3360" s="18" t="s">
        <v>1392</v>
      </c>
      <c r="S3360" s="54" t="s">
        <v>5722</v>
      </c>
      <c r="T3360" s="54"/>
      <c r="U3360" s="69"/>
      <c r="V3360" s="45" t="str">
        <f t="shared" si="522"/>
        <v>くらしと共生６．在宅ワークで「労働と生活」の共生を許す人間特性は？</v>
      </c>
      <c r="W3360" s="70"/>
      <c r="X3360" s="88">
        <v>3350</v>
      </c>
      <c r="Y3360" s="66"/>
      <c r="Z3360" s="16"/>
    </row>
    <row r="3361" spans="1:26" s="12" customFormat="1" ht="13.5" hidden="1" customHeight="1">
      <c r="A3361" s="18">
        <v>84</v>
      </c>
      <c r="B3361" s="15">
        <v>2006</v>
      </c>
      <c r="C3361" s="15">
        <v>10</v>
      </c>
      <c r="D3361" s="18">
        <v>8</v>
      </c>
      <c r="E3361" s="15"/>
      <c r="F3361" s="19" t="s">
        <v>5787</v>
      </c>
      <c r="G3361" s="16" t="s">
        <v>5788</v>
      </c>
      <c r="H3361" s="17" t="s">
        <v>5723</v>
      </c>
      <c r="I3361" s="115" t="str">
        <f t="shared" ca="1" si="523"/>
        <v>.</v>
      </c>
      <c r="J3361" s="26" t="s">
        <v>878</v>
      </c>
      <c r="K3361" s="16" t="s">
        <v>1194</v>
      </c>
      <c r="L3361" s="16" t="s">
        <v>3100</v>
      </c>
      <c r="M3361" s="16" t="s">
        <v>5774</v>
      </c>
      <c r="N3361" s="15">
        <v>41</v>
      </c>
      <c r="O3361" s="15">
        <v>2006</v>
      </c>
      <c r="P3361" s="15">
        <v>6</v>
      </c>
      <c r="Q3361" s="16" t="s">
        <v>1388</v>
      </c>
      <c r="R3361" s="18" t="s">
        <v>1392</v>
      </c>
      <c r="S3361" s="54" t="s">
        <v>5722</v>
      </c>
      <c r="T3361" s="54"/>
      <c r="U3361" s="69"/>
      <c r="V3361" s="45" t="str">
        <f t="shared" si="522"/>
        <v>くらしと共生７．子供にとってのデジタルデバイドに対する取り組み</v>
      </c>
      <c r="W3361" s="70"/>
      <c r="X3361" s="88">
        <v>3351</v>
      </c>
      <c r="Y3361" s="66"/>
      <c r="Z3361" s="16"/>
    </row>
    <row r="3362" spans="1:26" s="12" customFormat="1" ht="13.5" hidden="1" customHeight="1">
      <c r="A3362" s="18">
        <v>84</v>
      </c>
      <c r="B3362" s="15">
        <v>2006</v>
      </c>
      <c r="C3362" s="15">
        <v>10</v>
      </c>
      <c r="D3362" s="18">
        <v>9</v>
      </c>
      <c r="E3362" s="15"/>
      <c r="F3362" s="19" t="s">
        <v>5789</v>
      </c>
      <c r="G3362" s="16" t="s">
        <v>5790</v>
      </c>
      <c r="H3362" s="17" t="s">
        <v>5723</v>
      </c>
      <c r="I3362" s="115" t="str">
        <f t="shared" ca="1" si="523"/>
        <v>.</v>
      </c>
      <c r="J3362" s="26" t="s">
        <v>878</v>
      </c>
      <c r="K3362" s="16" t="s">
        <v>1194</v>
      </c>
      <c r="L3362" s="16" t="s">
        <v>3100</v>
      </c>
      <c r="M3362" s="16" t="s">
        <v>5774</v>
      </c>
      <c r="N3362" s="15">
        <v>41</v>
      </c>
      <c r="O3362" s="15">
        <v>2006</v>
      </c>
      <c r="P3362" s="15">
        <v>6</v>
      </c>
      <c r="Q3362" s="16" t="s">
        <v>1388</v>
      </c>
      <c r="R3362" s="18" t="s">
        <v>1392</v>
      </c>
      <c r="S3362" s="54" t="s">
        <v>5722</v>
      </c>
      <c r="T3362" s="54"/>
      <c r="U3362" s="69"/>
      <c r="V3362" s="45" t="str">
        <f t="shared" si="522"/>
        <v>くらしと共生８．携帯電話が子供を取り巻く環境や発達に与える可能性は何か？</v>
      </c>
      <c r="W3362" s="70"/>
      <c r="X3362" s="88">
        <v>3352</v>
      </c>
      <c r="Y3362" s="66"/>
      <c r="Z3362" s="16"/>
    </row>
    <row r="3363" spans="1:26" s="12" customFormat="1" ht="13.5" hidden="1" customHeight="1">
      <c r="A3363" s="18">
        <v>84</v>
      </c>
      <c r="B3363" s="15">
        <v>2006</v>
      </c>
      <c r="C3363" s="15">
        <v>10</v>
      </c>
      <c r="D3363" s="18">
        <v>10</v>
      </c>
      <c r="E3363" s="15"/>
      <c r="F3363" s="19" t="s">
        <v>5791</v>
      </c>
      <c r="G3363" s="16" t="s">
        <v>5792</v>
      </c>
      <c r="H3363" s="17" t="s">
        <v>5723</v>
      </c>
      <c r="I3363" s="115" t="str">
        <f t="shared" ca="1" si="523"/>
        <v>.</v>
      </c>
      <c r="J3363" s="26" t="s">
        <v>878</v>
      </c>
      <c r="K3363" s="16" t="s">
        <v>1194</v>
      </c>
      <c r="L3363" s="16" t="s">
        <v>3100</v>
      </c>
      <c r="M3363" s="16" t="s">
        <v>5774</v>
      </c>
      <c r="N3363" s="15">
        <v>41</v>
      </c>
      <c r="O3363" s="15">
        <v>2006</v>
      </c>
      <c r="P3363" s="15">
        <v>6</v>
      </c>
      <c r="Q3363" s="16" t="s">
        <v>1388</v>
      </c>
      <c r="R3363" s="18" t="s">
        <v>1392</v>
      </c>
      <c r="S3363" s="54" t="s">
        <v>5722</v>
      </c>
      <c r="T3363" s="54"/>
      <c r="U3363" s="69"/>
      <c r="V3363" s="45" t="str">
        <f t="shared" si="522"/>
        <v>くらしと共生９．高齢者の就労支援ー安全確保，適切な職場の提供ー</v>
      </c>
      <c r="W3363" s="70"/>
      <c r="X3363" s="88">
        <v>3353</v>
      </c>
      <c r="Y3363" s="66"/>
      <c r="Z3363" s="16"/>
    </row>
    <row r="3364" spans="1:26" ht="13.5" hidden="1" customHeight="1">
      <c r="A3364" s="29">
        <f t="shared" ref="A3364:A3376" ca="1" si="525">IF(LEN($J3364)&gt;0,IF($J3364="●",K3364,OFFSET(A3364,IF(LEN(OFFSET(A3364,-1,0))&gt;=1,-1,-2),0)),"")</f>
        <v>84</v>
      </c>
      <c r="B3364" s="32">
        <f t="shared" ref="B3364:B3376" ca="1" si="526">IF(LEN($J3364)&gt;0,IF($J3364="●",N3364,OFFSET(B3364,IF(LEN(OFFSET(B3364,-1,0))&gt;=1,-1,-2),0)),"")</f>
        <v>2006</v>
      </c>
      <c r="C3364" s="32">
        <f t="shared" ref="C3364:C3376" ca="1" si="527">IF(LEN($J3364)&gt;0,IF($J3364="●",O3364,OFFSET(C3364,IF(LEN(OFFSET(C3364,-1,0))&gt;=1,-1,-2),0)),"")</f>
        <v>10</v>
      </c>
      <c r="D3364" s="28">
        <v>11</v>
      </c>
      <c r="E3364" s="32"/>
      <c r="F3364" s="40" t="s">
        <v>912</v>
      </c>
      <c r="G3364" s="40" t="s">
        <v>1262</v>
      </c>
      <c r="H3364" s="43"/>
      <c r="I3364" s="115" t="str">
        <f t="shared" ca="1" si="523"/>
        <v>.</v>
      </c>
      <c r="J3364" s="40" t="s">
        <v>1487</v>
      </c>
      <c r="K3364" s="40" t="s">
        <v>1292</v>
      </c>
      <c r="L3364" s="40" t="s">
        <v>2918</v>
      </c>
      <c r="M3364" s="16" t="s">
        <v>7078</v>
      </c>
      <c r="N3364" s="47">
        <v>41</v>
      </c>
      <c r="O3364" s="47">
        <v>2006</v>
      </c>
      <c r="P3364" s="47">
        <v>6</v>
      </c>
      <c r="Q3364" s="40" t="s">
        <v>1388</v>
      </c>
      <c r="R3364" s="40" t="s">
        <v>1392</v>
      </c>
      <c r="S3364" s="50" t="s">
        <v>2599</v>
      </c>
      <c r="T3364" s="50"/>
      <c r="U3364" s="31"/>
      <c r="V3364" s="45" t="str">
        <f t="shared" si="522"/>
        <v>パネルディスカッションの司会まとめ</v>
      </c>
      <c r="W3364" s="51"/>
      <c r="X3364" s="88">
        <v>3354</v>
      </c>
      <c r="Y3364" s="65"/>
      <c r="Z3364" s="46"/>
    </row>
    <row r="3365" spans="1:26" ht="13.5" hidden="1" customHeight="1">
      <c r="A3365" s="29">
        <f t="shared" ca="1" si="525"/>
        <v>84</v>
      </c>
      <c r="B3365" s="32">
        <f t="shared" ca="1" si="526"/>
        <v>2006</v>
      </c>
      <c r="C3365" s="32">
        <f t="shared" ca="1" si="527"/>
        <v>10</v>
      </c>
      <c r="D3365" s="28">
        <v>12</v>
      </c>
      <c r="E3365" s="32"/>
      <c r="F3365" s="40" t="s">
        <v>914</v>
      </c>
      <c r="G3365" s="40"/>
      <c r="H3365" s="43"/>
      <c r="I3365" s="115" t="str">
        <f t="shared" ca="1" si="523"/>
        <v>.</v>
      </c>
      <c r="J3365" s="40" t="s">
        <v>1487</v>
      </c>
      <c r="K3365" s="40" t="s">
        <v>1292</v>
      </c>
      <c r="L3365" s="40" t="s">
        <v>313</v>
      </c>
      <c r="M3365" s="40" t="s">
        <v>7617</v>
      </c>
      <c r="N3365" s="47">
        <v>41</v>
      </c>
      <c r="O3365" s="47">
        <v>2006</v>
      </c>
      <c r="P3365" s="47">
        <v>6</v>
      </c>
      <c r="Q3365" s="40" t="s">
        <v>1388</v>
      </c>
      <c r="R3365" s="40" t="s">
        <v>1392</v>
      </c>
      <c r="S3365" s="50" t="s">
        <v>2599</v>
      </c>
      <c r="T3365" s="50"/>
      <c r="U3365" s="31"/>
      <c r="V3365" s="45" t="str">
        <f t="shared" si="522"/>
        <v>人類働態学会優秀発表賞選考結果報告</v>
      </c>
      <c r="W3365" s="51"/>
      <c r="X3365" s="88">
        <v>3355</v>
      </c>
      <c r="Y3365" s="65"/>
      <c r="Z3365" s="46"/>
    </row>
    <row r="3366" spans="1:26" ht="13.5" hidden="1" customHeight="1">
      <c r="A3366" s="29">
        <f t="shared" ca="1" si="525"/>
        <v>84</v>
      </c>
      <c r="B3366" s="32">
        <f t="shared" ca="1" si="526"/>
        <v>2006</v>
      </c>
      <c r="C3366" s="32">
        <f t="shared" ca="1" si="527"/>
        <v>10</v>
      </c>
      <c r="D3366" s="28">
        <v>12</v>
      </c>
      <c r="E3366" s="32"/>
      <c r="F3366" s="40" t="s">
        <v>915</v>
      </c>
      <c r="G3366" s="40" t="s">
        <v>7895</v>
      </c>
      <c r="H3366" s="43"/>
      <c r="I3366" s="115" t="str">
        <f t="shared" ca="1" si="523"/>
        <v>.</v>
      </c>
      <c r="J3366" s="40" t="s">
        <v>1487</v>
      </c>
      <c r="K3366" s="40" t="s">
        <v>1292</v>
      </c>
      <c r="L3366" s="40" t="s">
        <v>313</v>
      </c>
      <c r="M3366" s="40" t="s">
        <v>7617</v>
      </c>
      <c r="N3366" s="47">
        <v>41</v>
      </c>
      <c r="O3366" s="47">
        <v>2006</v>
      </c>
      <c r="P3366" s="47">
        <v>6</v>
      </c>
      <c r="Q3366" s="40" t="s">
        <v>1388</v>
      </c>
      <c r="R3366" s="40" t="s">
        <v>1392</v>
      </c>
      <c r="S3366" s="50" t="s">
        <v>2599</v>
      </c>
      <c r="T3366" s="50"/>
      <c r="U3366" s="31"/>
      <c r="V3366" s="45" t="str">
        <f t="shared" si="522"/>
        <v>優秀発表賞を受賞して</v>
      </c>
      <c r="W3366" s="51"/>
      <c r="X3366" s="88">
        <v>3356</v>
      </c>
      <c r="Y3366" s="65"/>
      <c r="Z3366" s="46"/>
    </row>
    <row r="3367" spans="1:26" ht="13.5" hidden="1" customHeight="1">
      <c r="A3367" s="29">
        <f t="shared" ca="1" si="525"/>
        <v>84</v>
      </c>
      <c r="B3367" s="32">
        <f t="shared" ca="1" si="526"/>
        <v>2006</v>
      </c>
      <c r="C3367" s="32">
        <f t="shared" ca="1" si="527"/>
        <v>10</v>
      </c>
      <c r="D3367" s="28">
        <v>14</v>
      </c>
      <c r="E3367" s="32"/>
      <c r="F3367" s="40" t="s">
        <v>917</v>
      </c>
      <c r="G3367" s="40" t="s">
        <v>918</v>
      </c>
      <c r="H3367" s="43"/>
      <c r="I3367" s="115" t="str">
        <f t="shared" ca="1" si="523"/>
        <v>.</v>
      </c>
      <c r="J3367" s="40" t="s">
        <v>1487</v>
      </c>
      <c r="K3367" s="40" t="s">
        <v>1292</v>
      </c>
      <c r="L3367" s="40" t="s">
        <v>313</v>
      </c>
      <c r="M3367" s="40" t="s">
        <v>7616</v>
      </c>
      <c r="N3367" s="47">
        <v>41</v>
      </c>
      <c r="O3367" s="47">
        <v>2006</v>
      </c>
      <c r="P3367" s="47">
        <v>6</v>
      </c>
      <c r="Q3367" s="40" t="s">
        <v>1388</v>
      </c>
      <c r="R3367" s="40" t="s">
        <v>1392</v>
      </c>
      <c r="S3367" s="50" t="s">
        <v>2599</v>
      </c>
      <c r="T3367" s="50"/>
      <c r="U3367" s="31"/>
      <c r="V3367" s="45" t="str">
        <f t="shared" si="522"/>
        <v>ナイトセッションでの驚き</v>
      </c>
      <c r="W3367" s="51"/>
      <c r="X3367" s="88">
        <v>3357</v>
      </c>
      <c r="Y3367" s="65"/>
      <c r="Z3367" s="46"/>
    </row>
    <row r="3368" spans="1:26" ht="13.5" hidden="1" customHeight="1">
      <c r="A3368" s="29">
        <f t="shared" ca="1" si="525"/>
        <v>84</v>
      </c>
      <c r="B3368" s="32">
        <f t="shared" ca="1" si="526"/>
        <v>2006</v>
      </c>
      <c r="C3368" s="32">
        <f t="shared" ca="1" si="527"/>
        <v>10</v>
      </c>
      <c r="D3368" s="28">
        <v>14</v>
      </c>
      <c r="E3368" s="32"/>
      <c r="F3368" s="40" t="s">
        <v>919</v>
      </c>
      <c r="G3368" s="40" t="s">
        <v>920</v>
      </c>
      <c r="H3368" s="43"/>
      <c r="I3368" s="115" t="str">
        <f t="shared" ca="1" si="523"/>
        <v>.</v>
      </c>
      <c r="J3368" s="40" t="s">
        <v>1487</v>
      </c>
      <c r="K3368" s="40" t="s">
        <v>1292</v>
      </c>
      <c r="L3368" s="40" t="s">
        <v>313</v>
      </c>
      <c r="M3368" s="40" t="s">
        <v>7616</v>
      </c>
      <c r="N3368" s="47">
        <v>41</v>
      </c>
      <c r="O3368" s="47">
        <v>2006</v>
      </c>
      <c r="P3368" s="47">
        <v>6</v>
      </c>
      <c r="Q3368" s="40" t="s">
        <v>1388</v>
      </c>
      <c r="R3368" s="40" t="s">
        <v>1392</v>
      </c>
      <c r="S3368" s="50" t="s">
        <v>2599</v>
      </c>
      <c r="T3368" s="50"/>
      <c r="U3368" s="31"/>
      <c r="V3368" s="45" t="str">
        <f t="shared" si="522"/>
        <v>参加記</v>
      </c>
      <c r="W3368" s="51"/>
      <c r="X3368" s="88">
        <v>3358</v>
      </c>
      <c r="Y3368" s="65"/>
      <c r="Z3368" s="46"/>
    </row>
    <row r="3369" spans="1:26" ht="13.5" hidden="1" customHeight="1">
      <c r="A3369" s="29">
        <f t="shared" ca="1" si="525"/>
        <v>84</v>
      </c>
      <c r="B3369" s="32">
        <f t="shared" ca="1" si="526"/>
        <v>2006</v>
      </c>
      <c r="C3369" s="32">
        <f t="shared" ca="1" si="527"/>
        <v>10</v>
      </c>
      <c r="D3369" s="28">
        <v>15</v>
      </c>
      <c r="E3369" s="32"/>
      <c r="F3369" s="40" t="s">
        <v>921</v>
      </c>
      <c r="G3369" s="40" t="s">
        <v>922</v>
      </c>
      <c r="H3369" s="43"/>
      <c r="I3369" s="115" t="str">
        <f t="shared" ca="1" si="523"/>
        <v>.</v>
      </c>
      <c r="J3369" s="40" t="s">
        <v>1487</v>
      </c>
      <c r="K3369" s="40" t="s">
        <v>1292</v>
      </c>
      <c r="L3369" s="40" t="s">
        <v>313</v>
      </c>
      <c r="M3369" s="40" t="s">
        <v>7616</v>
      </c>
      <c r="N3369" s="47">
        <v>41</v>
      </c>
      <c r="O3369" s="47">
        <v>2006</v>
      </c>
      <c r="P3369" s="47">
        <v>6</v>
      </c>
      <c r="Q3369" s="40" t="s">
        <v>1388</v>
      </c>
      <c r="R3369" s="40" t="s">
        <v>1392</v>
      </c>
      <c r="S3369" s="50" t="s">
        <v>2599</v>
      </c>
      <c r="T3369" s="50"/>
      <c r="U3369" s="31"/>
      <c r="V3369" s="45" t="str">
        <f t="shared" si="522"/>
        <v>大会を振り返って</v>
      </c>
      <c r="W3369" s="51"/>
      <c r="X3369" s="88">
        <v>3359</v>
      </c>
      <c r="Y3369" s="65"/>
      <c r="Z3369" s="46"/>
    </row>
    <row r="3370" spans="1:26" ht="13.5" hidden="1" customHeight="1">
      <c r="A3370" s="29">
        <f t="shared" ca="1" si="525"/>
        <v>84</v>
      </c>
      <c r="B3370" s="32">
        <f t="shared" ca="1" si="526"/>
        <v>2006</v>
      </c>
      <c r="C3370" s="32">
        <f t="shared" ca="1" si="527"/>
        <v>10</v>
      </c>
      <c r="D3370" s="28">
        <v>17</v>
      </c>
      <c r="E3370" s="32"/>
      <c r="F3370" s="40" t="s">
        <v>923</v>
      </c>
      <c r="G3370" s="40" t="s">
        <v>924</v>
      </c>
      <c r="H3370" s="43"/>
      <c r="I3370" s="115" t="str">
        <f t="shared" ca="1" si="523"/>
        <v>.</v>
      </c>
      <c r="J3370" s="40" t="s">
        <v>7110</v>
      </c>
      <c r="K3370" s="40" t="s">
        <v>7768</v>
      </c>
      <c r="L3370" s="40" t="s">
        <v>7769</v>
      </c>
      <c r="M3370" s="40" t="s">
        <v>7629</v>
      </c>
      <c r="N3370" s="47"/>
      <c r="O3370" s="47"/>
      <c r="P3370" s="47"/>
      <c r="Q3370" s="40"/>
      <c r="R3370" s="40"/>
      <c r="S3370" s="48" t="s">
        <v>2602</v>
      </c>
      <c r="T3370" s="48"/>
      <c r="U3370" s="31"/>
      <c r="V3370" s="45" t="str">
        <f t="shared" si="522"/>
        <v>会長を就任して</v>
      </c>
      <c r="W3370" s="51"/>
      <c r="X3370" s="88">
        <v>3360</v>
      </c>
      <c r="Y3370" s="65"/>
      <c r="Z3370" s="46"/>
    </row>
    <row r="3371" spans="1:26" ht="13.5" hidden="1" customHeight="1">
      <c r="A3371" s="29">
        <f t="shared" ca="1" si="525"/>
        <v>84</v>
      </c>
      <c r="B3371" s="32">
        <f t="shared" ca="1" si="526"/>
        <v>2006</v>
      </c>
      <c r="C3371" s="32">
        <f t="shared" ca="1" si="527"/>
        <v>10</v>
      </c>
      <c r="D3371" s="28">
        <v>19</v>
      </c>
      <c r="E3371" s="32"/>
      <c r="F3371" s="40" t="s">
        <v>925</v>
      </c>
      <c r="G3371" s="40" t="s">
        <v>926</v>
      </c>
      <c r="H3371" s="43"/>
      <c r="I3371" s="115" t="str">
        <f t="shared" ca="1" si="523"/>
        <v>.</v>
      </c>
      <c r="J3371" s="40" t="s">
        <v>7110</v>
      </c>
      <c r="K3371" s="40" t="s">
        <v>7768</v>
      </c>
      <c r="L3371" s="40" t="s">
        <v>7769</v>
      </c>
      <c r="M3371" s="40" t="s">
        <v>7629</v>
      </c>
      <c r="N3371" s="47"/>
      <c r="O3371" s="47"/>
      <c r="P3371" s="47"/>
      <c r="Q3371" s="40"/>
      <c r="R3371" s="40"/>
      <c r="S3371" s="48" t="s">
        <v>2603</v>
      </c>
      <c r="T3371" s="48"/>
      <c r="U3371" s="31"/>
      <c r="V3371" s="45" t="str">
        <f t="shared" si="522"/>
        <v>事務局長就任にあたって</v>
      </c>
      <c r="W3371" s="51"/>
      <c r="X3371" s="88">
        <v>3361</v>
      </c>
      <c r="Y3371" s="65"/>
      <c r="Z3371" s="46"/>
    </row>
    <row r="3372" spans="1:26" ht="13.5" hidden="1" customHeight="1">
      <c r="A3372" s="29">
        <f t="shared" ca="1" si="525"/>
        <v>84</v>
      </c>
      <c r="B3372" s="32">
        <f t="shared" ca="1" si="526"/>
        <v>2006</v>
      </c>
      <c r="C3372" s="32">
        <f t="shared" ca="1" si="527"/>
        <v>10</v>
      </c>
      <c r="D3372" s="28">
        <v>20</v>
      </c>
      <c r="E3372" s="32"/>
      <c r="F3372" s="40" t="s">
        <v>927</v>
      </c>
      <c r="G3372" s="40" t="s">
        <v>928</v>
      </c>
      <c r="H3372" s="43" t="s">
        <v>7674</v>
      </c>
      <c r="I3372" s="115" t="str">
        <f t="shared" ca="1" si="523"/>
        <v>.</v>
      </c>
      <c r="J3372" s="40" t="s">
        <v>7205</v>
      </c>
      <c r="K3372" s="40"/>
      <c r="L3372" s="43"/>
      <c r="M3372" s="40" t="s">
        <v>7630</v>
      </c>
      <c r="N3372" s="47"/>
      <c r="O3372" s="47"/>
      <c r="P3372" s="47"/>
      <c r="Q3372" s="40"/>
      <c r="R3372" s="40"/>
      <c r="S3372" s="48"/>
      <c r="T3372" s="48"/>
      <c r="U3372" s="31"/>
      <c r="V3372" s="45" t="str">
        <f t="shared" si="522"/>
        <v>技能、特集人類働態学知識と技術と本質の理解−人類働態学会に期待するもの−</v>
      </c>
      <c r="W3372" s="51"/>
      <c r="X3372" s="88">
        <v>3362</v>
      </c>
      <c r="Y3372" s="65"/>
      <c r="Z3372" s="46"/>
    </row>
    <row r="3373" spans="1:26" ht="13.5" hidden="1" customHeight="1">
      <c r="A3373" s="29">
        <f t="shared" ca="1" si="525"/>
        <v>84</v>
      </c>
      <c r="B3373" s="32">
        <f t="shared" ca="1" si="526"/>
        <v>2006</v>
      </c>
      <c r="C3373" s="32">
        <f t="shared" ca="1" si="527"/>
        <v>10</v>
      </c>
      <c r="D3373" s="28">
        <v>21</v>
      </c>
      <c r="E3373" s="32"/>
      <c r="F3373" s="40" t="s">
        <v>929</v>
      </c>
      <c r="G3373" s="40" t="s">
        <v>930</v>
      </c>
      <c r="H3373" s="43" t="s">
        <v>7178</v>
      </c>
      <c r="I3373" s="115" t="str">
        <f t="shared" ca="1" si="523"/>
        <v>.</v>
      </c>
      <c r="J3373" s="40" t="s">
        <v>7205</v>
      </c>
      <c r="K3373" s="40"/>
      <c r="L3373" s="43"/>
      <c r="M3373" s="40" t="s">
        <v>7630</v>
      </c>
      <c r="N3373" s="47"/>
      <c r="O3373" s="47"/>
      <c r="P3373" s="47"/>
      <c r="Q3373" s="40"/>
      <c r="R3373" s="40"/>
      <c r="S3373" s="48"/>
      <c r="T3373" s="48"/>
      <c r="U3373" s="31"/>
      <c r="V3373" s="45" t="str">
        <f t="shared" si="522"/>
        <v>？入会のごあいさつ</v>
      </c>
      <c r="W3373" s="51"/>
      <c r="X3373" s="88">
        <v>3363</v>
      </c>
      <c r="Y3373" s="65"/>
      <c r="Z3373" s="46"/>
    </row>
    <row r="3374" spans="1:26" ht="13.5" hidden="1" customHeight="1">
      <c r="A3374" s="29">
        <f t="shared" ca="1" si="525"/>
        <v>84</v>
      </c>
      <c r="B3374" s="32">
        <f t="shared" ca="1" si="526"/>
        <v>2006</v>
      </c>
      <c r="C3374" s="32">
        <f t="shared" ca="1" si="527"/>
        <v>10</v>
      </c>
      <c r="D3374" s="28">
        <v>22</v>
      </c>
      <c r="E3374" s="32"/>
      <c r="F3374" s="40" t="s">
        <v>1027</v>
      </c>
      <c r="G3374" s="40" t="s">
        <v>1028</v>
      </c>
      <c r="H3374" s="43" t="s">
        <v>7203</v>
      </c>
      <c r="I3374" s="115" t="str">
        <f t="shared" ca="1" si="523"/>
        <v>.</v>
      </c>
      <c r="J3374" s="40" t="s">
        <v>1700</v>
      </c>
      <c r="K3374" s="40" t="s">
        <v>678</v>
      </c>
      <c r="L3374" s="43"/>
      <c r="M3374" s="40" t="s">
        <v>7635</v>
      </c>
      <c r="N3374" s="47"/>
      <c r="O3374" s="47"/>
      <c r="P3374" s="47"/>
      <c r="Q3374" s="40"/>
      <c r="R3374" s="40"/>
      <c r="S3374" s="48"/>
      <c r="T3374" s="48"/>
      <c r="U3374" s="31"/>
      <c r="V3374" s="45" t="str">
        <f t="shared" si="522"/>
        <v>国際文化■特別展“Haar”</v>
      </c>
      <c r="W3374" s="51"/>
      <c r="X3374" s="88">
        <v>3364</v>
      </c>
      <c r="Y3374" s="65"/>
      <c r="Z3374" s="46"/>
    </row>
    <row r="3375" spans="1:26" ht="13.5" hidden="1" customHeight="1">
      <c r="A3375" s="29">
        <f t="shared" ca="1" si="525"/>
        <v>84</v>
      </c>
      <c r="B3375" s="32">
        <f t="shared" ca="1" si="526"/>
        <v>2006</v>
      </c>
      <c r="C3375" s="32">
        <f t="shared" ca="1" si="527"/>
        <v>10</v>
      </c>
      <c r="D3375" s="28">
        <v>29</v>
      </c>
      <c r="E3375" s="32"/>
      <c r="F3375" s="28" t="str">
        <f>IF(RIGHT(L3375,1)=$W$24,"",M3375&amp;$W$25)&amp;J3375&amp;$W$22&amp;K3375&amp;IF(AND(LEN(N3375)&gt;0,LEN(N3375)&lt;4)," 第"&amp;N3375&amp;$W$21,N3375)&amp;$W$23&amp;O3375&amp;"/"&amp;P3375&amp;IF(RIGHT(L3375,1)=$W$24,"/"&amp;Q3375,"")&amp;"、"&amp;S3375&amp;"、"&amp;R3375&amp;IF(LEN(H3375)&gt;0,$W$27&amp;H3375,"")&amp;IF(RIGHT(L3375,1)=$W$24,"",$W$26)</f>
        <v>大会．全 第41回　2006/6/14-15、神奈川大研修所、長野県諏訪郡富士見町/一般演題の要旨とセッションのまとめ</v>
      </c>
      <c r="G3375" s="40" t="s">
        <v>672</v>
      </c>
      <c r="H3375" s="41" t="s">
        <v>6932</v>
      </c>
      <c r="I3375" s="115" t="str">
        <f t="shared" ca="1" si="523"/>
        <v>.</v>
      </c>
      <c r="J3375" s="40" t="s">
        <v>1487</v>
      </c>
      <c r="K3375" s="40" t="s">
        <v>1292</v>
      </c>
      <c r="L3375" s="40" t="s">
        <v>6942</v>
      </c>
      <c r="M3375" s="43" t="s">
        <v>1302</v>
      </c>
      <c r="N3375" s="47">
        <v>41</v>
      </c>
      <c r="O3375" s="47">
        <v>2006</v>
      </c>
      <c r="P3375" s="47">
        <v>6</v>
      </c>
      <c r="Q3375" s="40" t="s">
        <v>1388</v>
      </c>
      <c r="R3375" s="40" t="s">
        <v>1392</v>
      </c>
      <c r="S3375" s="50" t="s">
        <v>2599</v>
      </c>
      <c r="T3375" s="50"/>
      <c r="U3375" s="31"/>
      <c r="V3375" s="45" t="str">
        <f t="shared" si="522"/>
        <v>一般演題の要旨とセッションのまとめ大会．全 第41回　2006/6/14-15、神奈川大研修所、長野県諏訪郡富士見町/一般演題の要旨とセッションのまとめ</v>
      </c>
      <c r="W3375" s="51"/>
      <c r="X3375" s="88">
        <v>3365</v>
      </c>
      <c r="Y3375" s="65"/>
      <c r="Z3375" s="46"/>
    </row>
    <row r="3376" spans="1:26" ht="13.5" hidden="1" customHeight="1">
      <c r="A3376" s="29">
        <f t="shared" ca="1" si="525"/>
        <v>84</v>
      </c>
      <c r="B3376" s="32">
        <f t="shared" ca="1" si="526"/>
        <v>2006</v>
      </c>
      <c r="C3376" s="32">
        <f t="shared" ca="1" si="527"/>
        <v>10</v>
      </c>
      <c r="D3376" s="28">
        <v>29</v>
      </c>
      <c r="E3376" s="32"/>
      <c r="F3376" s="28" t="str">
        <f>M3376&amp;"（"&amp;J3376&amp;$W$19&amp;K3376&amp;IF(LEN(N3376)&gt;0," 第"&amp;N3376&amp;$W$21,"")&amp;" "&amp;O3376&amp;"/"&amp;P3376&amp;$W$20&amp;S3376&amp;IF(LEN(H3376)&gt;0,$W$19&amp;H3376,"")&amp;"）"</f>
        <v>抄録（大会/全 第41回 2006/6、神奈川大研修所）</v>
      </c>
      <c r="G3376" s="40" t="s">
        <v>2775</v>
      </c>
      <c r="H3376" s="43"/>
      <c r="I3376" s="115" t="str">
        <f t="shared" ca="1" si="523"/>
        <v>.</v>
      </c>
      <c r="J3376" s="40" t="s">
        <v>1487</v>
      </c>
      <c r="K3376" s="40" t="s">
        <v>1292</v>
      </c>
      <c r="L3376" s="40" t="s">
        <v>6939</v>
      </c>
      <c r="M3376" s="40" t="s">
        <v>1486</v>
      </c>
      <c r="N3376" s="47">
        <v>41</v>
      </c>
      <c r="O3376" s="47">
        <v>2006</v>
      </c>
      <c r="P3376" s="47">
        <v>6</v>
      </c>
      <c r="Q3376" s="40" t="s">
        <v>1388</v>
      </c>
      <c r="R3376" s="40" t="s">
        <v>1392</v>
      </c>
      <c r="S3376" s="50" t="s">
        <v>2599</v>
      </c>
      <c r="T3376" s="50"/>
      <c r="U3376" s="31"/>
      <c r="V3376" s="45" t="str">
        <f t="shared" si="522"/>
        <v>抄録（大会/全 第41回 2006/6、神奈川大研修所）</v>
      </c>
      <c r="W3376" s="51"/>
      <c r="X3376" s="88">
        <v>3366</v>
      </c>
      <c r="Y3376" s="65"/>
      <c r="Z3376" s="46"/>
    </row>
    <row r="3377" spans="1:26" s="13" customFormat="1" ht="13.5" hidden="1" customHeight="1">
      <c r="A3377" s="18">
        <v>84</v>
      </c>
      <c r="B3377" s="15">
        <v>2006</v>
      </c>
      <c r="C3377" s="15">
        <v>10</v>
      </c>
      <c r="D3377" s="18">
        <v>29</v>
      </c>
      <c r="E3377" s="15"/>
      <c r="F3377" s="19" t="s">
        <v>5731</v>
      </c>
      <c r="G3377" s="16" t="s">
        <v>7783</v>
      </c>
      <c r="H3377" s="17"/>
      <c r="I3377" s="115" t="str">
        <f t="shared" ca="1" si="523"/>
        <v>.</v>
      </c>
      <c r="J3377" s="16" t="s">
        <v>2856</v>
      </c>
      <c r="K3377" s="16" t="s">
        <v>1194</v>
      </c>
      <c r="L3377" s="16" t="s">
        <v>2857</v>
      </c>
      <c r="M3377" s="16" t="s">
        <v>183</v>
      </c>
      <c r="N3377" s="15">
        <v>41</v>
      </c>
      <c r="O3377" s="15">
        <v>2006</v>
      </c>
      <c r="P3377" s="15">
        <v>6</v>
      </c>
      <c r="Q3377" s="16" t="s">
        <v>1388</v>
      </c>
      <c r="R3377" s="18" t="s">
        <v>1392</v>
      </c>
      <c r="S3377" s="54" t="s">
        <v>5722</v>
      </c>
      <c r="T3377" s="54"/>
      <c r="U3377" s="69"/>
      <c r="V3377" s="45" t="str">
        <f t="shared" si="522"/>
        <v>[概要]セッション1</v>
      </c>
      <c r="W3377" s="70"/>
      <c r="X3377" s="88">
        <v>3367</v>
      </c>
      <c r="Y3377" s="66"/>
      <c r="Z3377" s="16"/>
    </row>
    <row r="3378" spans="1:26" s="13" customFormat="1" ht="13.5" hidden="1" customHeight="1">
      <c r="A3378" s="18">
        <v>84</v>
      </c>
      <c r="B3378" s="15">
        <v>2006</v>
      </c>
      <c r="C3378" s="15">
        <v>10</v>
      </c>
      <c r="D3378" s="18">
        <v>29</v>
      </c>
      <c r="E3378" s="15"/>
      <c r="F3378" s="19" t="s">
        <v>5732</v>
      </c>
      <c r="G3378" s="16" t="s">
        <v>5733</v>
      </c>
      <c r="H3378" s="17"/>
      <c r="I3378" s="115" t="str">
        <f t="shared" ca="1" si="523"/>
        <v>.</v>
      </c>
      <c r="J3378" s="16" t="s">
        <v>2856</v>
      </c>
      <c r="K3378" s="16" t="s">
        <v>1194</v>
      </c>
      <c r="L3378" s="16" t="s">
        <v>2857</v>
      </c>
      <c r="M3378" s="16" t="s">
        <v>183</v>
      </c>
      <c r="N3378" s="15">
        <v>41</v>
      </c>
      <c r="O3378" s="15">
        <v>2006</v>
      </c>
      <c r="P3378" s="15">
        <v>6</v>
      </c>
      <c r="Q3378" s="16" t="s">
        <v>1388</v>
      </c>
      <c r="R3378" s="18" t="s">
        <v>1392</v>
      </c>
      <c r="S3378" s="54" t="s">
        <v>5722</v>
      </c>
      <c r="T3378" s="54"/>
      <c r="U3378" s="69"/>
      <c r="V3378" s="45" t="str">
        <f t="shared" si="522"/>
        <v>バス車内での乗客働態調査と車内事故防止の研究－青森県八戸市を例にして</v>
      </c>
      <c r="W3378" s="70"/>
      <c r="X3378" s="88">
        <v>3368</v>
      </c>
      <c r="Y3378" s="66"/>
      <c r="Z3378" s="16"/>
    </row>
    <row r="3379" spans="1:26" s="13" customFormat="1" ht="13.5" hidden="1" customHeight="1">
      <c r="A3379" s="18">
        <v>84</v>
      </c>
      <c r="B3379" s="15">
        <v>2006</v>
      </c>
      <c r="C3379" s="15">
        <v>10</v>
      </c>
      <c r="D3379" s="18">
        <v>30</v>
      </c>
      <c r="E3379" s="15"/>
      <c r="F3379" s="19" t="s">
        <v>5734</v>
      </c>
      <c r="G3379" s="16" t="s">
        <v>5735</v>
      </c>
      <c r="H3379" s="17"/>
      <c r="I3379" s="115" t="str">
        <f t="shared" ca="1" si="523"/>
        <v>.</v>
      </c>
      <c r="J3379" s="16" t="s">
        <v>2856</v>
      </c>
      <c r="K3379" s="16" t="s">
        <v>1194</v>
      </c>
      <c r="L3379" s="16" t="s">
        <v>2857</v>
      </c>
      <c r="M3379" s="16" t="s">
        <v>183</v>
      </c>
      <c r="N3379" s="15">
        <v>41</v>
      </c>
      <c r="O3379" s="15">
        <v>2006</v>
      </c>
      <c r="P3379" s="15">
        <v>6</v>
      </c>
      <c r="Q3379" s="16" t="s">
        <v>1388</v>
      </c>
      <c r="R3379" s="18" t="s">
        <v>1392</v>
      </c>
      <c r="S3379" s="54" t="s">
        <v>5722</v>
      </c>
      <c r="T3379" s="54"/>
      <c r="U3379" s="69"/>
      <c r="V3379" s="45" t="str">
        <f t="shared" si="522"/>
        <v>居住者の街環境評価に関する検討―その1、街の日常・非日常の魅力について―</v>
      </c>
      <c r="W3379" s="70"/>
      <c r="X3379" s="88">
        <v>3369</v>
      </c>
      <c r="Y3379" s="66"/>
      <c r="Z3379" s="16"/>
    </row>
    <row r="3380" spans="1:26" s="13" customFormat="1" ht="13.5" hidden="1" customHeight="1">
      <c r="A3380" s="18">
        <v>84</v>
      </c>
      <c r="B3380" s="15">
        <v>2006</v>
      </c>
      <c r="C3380" s="15">
        <v>10</v>
      </c>
      <c r="D3380" s="18">
        <v>30</v>
      </c>
      <c r="E3380" s="15"/>
      <c r="F3380" s="19" t="s">
        <v>5736</v>
      </c>
      <c r="G3380" s="16" t="s">
        <v>5737</v>
      </c>
      <c r="H3380" s="17"/>
      <c r="I3380" s="115" t="str">
        <f t="shared" ca="1" si="523"/>
        <v>.</v>
      </c>
      <c r="J3380" s="16" t="s">
        <v>2856</v>
      </c>
      <c r="K3380" s="16" t="s">
        <v>1194</v>
      </c>
      <c r="L3380" s="16" t="s">
        <v>2857</v>
      </c>
      <c r="M3380" s="16" t="s">
        <v>183</v>
      </c>
      <c r="N3380" s="15">
        <v>41</v>
      </c>
      <c r="O3380" s="15">
        <v>2006</v>
      </c>
      <c r="P3380" s="15">
        <v>6</v>
      </c>
      <c r="Q3380" s="16" t="s">
        <v>1388</v>
      </c>
      <c r="R3380" s="18" t="s">
        <v>1392</v>
      </c>
      <c r="S3380" s="54" t="s">
        <v>5722</v>
      </c>
      <c r="T3380" s="54"/>
      <c r="U3380" s="69"/>
      <c r="V3380" s="45" t="str">
        <f t="shared" si="522"/>
        <v>居住者の街環境評価に関する検討－その2、街の事故・犯罪不安について－</v>
      </c>
      <c r="W3380" s="70"/>
      <c r="X3380" s="88">
        <v>3370</v>
      </c>
      <c r="Y3380" s="66"/>
      <c r="Z3380" s="16"/>
    </row>
    <row r="3381" spans="1:26" s="13" customFormat="1" ht="13.5" hidden="1" customHeight="1">
      <c r="A3381" s="18">
        <v>84</v>
      </c>
      <c r="B3381" s="15">
        <v>2006</v>
      </c>
      <c r="C3381" s="15">
        <v>10</v>
      </c>
      <c r="D3381" s="18">
        <v>31</v>
      </c>
      <c r="E3381" s="15"/>
      <c r="F3381" s="19" t="s">
        <v>5738</v>
      </c>
      <c r="G3381" s="16" t="s">
        <v>7784</v>
      </c>
      <c r="H3381" s="17"/>
      <c r="I3381" s="115" t="str">
        <f t="shared" ca="1" si="523"/>
        <v>.</v>
      </c>
      <c r="J3381" s="16" t="s">
        <v>2856</v>
      </c>
      <c r="K3381" s="16" t="s">
        <v>1194</v>
      </c>
      <c r="L3381" s="16" t="s">
        <v>2857</v>
      </c>
      <c r="M3381" s="16" t="s">
        <v>183</v>
      </c>
      <c r="N3381" s="15">
        <v>41</v>
      </c>
      <c r="O3381" s="15">
        <v>2006</v>
      </c>
      <c r="P3381" s="15">
        <v>6</v>
      </c>
      <c r="Q3381" s="16" t="s">
        <v>1388</v>
      </c>
      <c r="R3381" s="18" t="s">
        <v>1392</v>
      </c>
      <c r="S3381" s="54" t="s">
        <v>5722</v>
      </c>
      <c r="T3381" s="54"/>
      <c r="U3381" s="69"/>
      <c r="V3381" s="45" t="str">
        <f t="shared" si="522"/>
        <v>[概要]セッション2</v>
      </c>
      <c r="W3381" s="70"/>
      <c r="X3381" s="88">
        <v>3371</v>
      </c>
      <c r="Y3381" s="66"/>
      <c r="Z3381" s="16"/>
    </row>
    <row r="3382" spans="1:26" s="13" customFormat="1" ht="13.5" hidden="1" customHeight="1">
      <c r="A3382" s="18">
        <v>84</v>
      </c>
      <c r="B3382" s="15">
        <v>2006</v>
      </c>
      <c r="C3382" s="15">
        <v>10</v>
      </c>
      <c r="D3382" s="18">
        <v>32</v>
      </c>
      <c r="E3382" s="15"/>
      <c r="F3382" s="19" t="s">
        <v>5739</v>
      </c>
      <c r="G3382" s="16" t="s">
        <v>5740</v>
      </c>
      <c r="H3382" s="17"/>
      <c r="I3382" s="115" t="str">
        <f t="shared" ca="1" si="523"/>
        <v>.</v>
      </c>
      <c r="J3382" s="16" t="s">
        <v>2856</v>
      </c>
      <c r="K3382" s="16" t="s">
        <v>1194</v>
      </c>
      <c r="L3382" s="16" t="s">
        <v>2857</v>
      </c>
      <c r="M3382" s="16" t="s">
        <v>183</v>
      </c>
      <c r="N3382" s="15">
        <v>41</v>
      </c>
      <c r="O3382" s="15">
        <v>2006</v>
      </c>
      <c r="P3382" s="15">
        <v>6</v>
      </c>
      <c r="Q3382" s="16" t="s">
        <v>1388</v>
      </c>
      <c r="R3382" s="18" t="s">
        <v>1392</v>
      </c>
      <c r="S3382" s="54" t="s">
        <v>5722</v>
      </c>
      <c r="T3382" s="54"/>
      <c r="U3382" s="69"/>
      <c r="V3382" s="45" t="str">
        <f t="shared" si="522"/>
        <v>高齢者の交通安全意識と交通バリアフリー</v>
      </c>
      <c r="W3382" s="70"/>
      <c r="X3382" s="88">
        <v>3372</v>
      </c>
      <c r="Y3382" s="66"/>
      <c r="Z3382" s="16"/>
    </row>
    <row r="3383" spans="1:26" s="13" customFormat="1" ht="13.5" hidden="1" customHeight="1">
      <c r="A3383" s="18">
        <v>84</v>
      </c>
      <c r="B3383" s="15">
        <v>2006</v>
      </c>
      <c r="C3383" s="15">
        <v>10</v>
      </c>
      <c r="D3383" s="18">
        <v>32</v>
      </c>
      <c r="E3383" s="15"/>
      <c r="F3383" s="19" t="s">
        <v>5741</v>
      </c>
      <c r="G3383" s="16" t="s">
        <v>5742</v>
      </c>
      <c r="H3383" s="17"/>
      <c r="I3383" s="115" t="str">
        <f t="shared" ca="1" si="523"/>
        <v>.</v>
      </c>
      <c r="J3383" s="16" t="s">
        <v>2856</v>
      </c>
      <c r="K3383" s="16" t="s">
        <v>1194</v>
      </c>
      <c r="L3383" s="16" t="s">
        <v>2857</v>
      </c>
      <c r="M3383" s="16" t="s">
        <v>183</v>
      </c>
      <c r="N3383" s="15">
        <v>41</v>
      </c>
      <c r="O3383" s="15">
        <v>2006</v>
      </c>
      <c r="P3383" s="15">
        <v>6</v>
      </c>
      <c r="Q3383" s="16" t="s">
        <v>1388</v>
      </c>
      <c r="R3383" s="18" t="s">
        <v>1392</v>
      </c>
      <c r="S3383" s="54" t="s">
        <v>5722</v>
      </c>
      <c r="T3383" s="54"/>
      <c r="U3383" s="69"/>
      <c r="V3383" s="45" t="str">
        <f t="shared" si="522"/>
        <v>バス乗車姿勢の違いが急停車時における危険感に及ぼす影響</v>
      </c>
      <c r="W3383" s="70"/>
      <c r="X3383" s="88">
        <v>3373</v>
      </c>
      <c r="Y3383" s="66"/>
      <c r="Z3383" s="16"/>
    </row>
    <row r="3384" spans="1:26" s="13" customFormat="1" ht="13.5" hidden="1" customHeight="1">
      <c r="A3384" s="18">
        <v>84</v>
      </c>
      <c r="B3384" s="15">
        <v>2006</v>
      </c>
      <c r="C3384" s="15">
        <v>10</v>
      </c>
      <c r="D3384" s="18">
        <v>33</v>
      </c>
      <c r="E3384" s="15"/>
      <c r="F3384" s="19" t="s">
        <v>5743</v>
      </c>
      <c r="G3384" s="16" t="s">
        <v>5744</v>
      </c>
      <c r="H3384" s="17"/>
      <c r="I3384" s="115" t="str">
        <f t="shared" ca="1" si="523"/>
        <v>.</v>
      </c>
      <c r="J3384" s="16" t="s">
        <v>2856</v>
      </c>
      <c r="K3384" s="16" t="s">
        <v>1194</v>
      </c>
      <c r="L3384" s="16" t="s">
        <v>2857</v>
      </c>
      <c r="M3384" s="16" t="s">
        <v>183</v>
      </c>
      <c r="N3384" s="15">
        <v>41</v>
      </c>
      <c r="O3384" s="15">
        <v>2006</v>
      </c>
      <c r="P3384" s="15">
        <v>6</v>
      </c>
      <c r="Q3384" s="16" t="s">
        <v>1388</v>
      </c>
      <c r="R3384" s="18" t="s">
        <v>1392</v>
      </c>
      <c r="S3384" s="54" t="s">
        <v>5722</v>
      </c>
      <c r="T3384" s="54"/>
      <c r="U3384" s="69"/>
      <c r="V3384" s="45" t="str">
        <f t="shared" si="522"/>
        <v>大学職員における能力開発のための労働環境KAIZENに関する研究－組織人間工学的アプローチによるメンタルヘルス・マネジメントとキャリア・コンサルティングを融合した能力向上システムの提案－</v>
      </c>
      <c r="W3384" s="70"/>
      <c r="X3384" s="88">
        <v>3374</v>
      </c>
      <c r="Y3384" s="66"/>
      <c r="Z3384" s="16"/>
    </row>
    <row r="3385" spans="1:26" s="13" customFormat="1" ht="13.5" hidden="1" customHeight="1">
      <c r="A3385" s="18">
        <v>84</v>
      </c>
      <c r="B3385" s="15">
        <v>2006</v>
      </c>
      <c r="C3385" s="15">
        <v>10</v>
      </c>
      <c r="D3385" s="18">
        <v>34</v>
      </c>
      <c r="E3385" s="15"/>
      <c r="F3385" s="19" t="s">
        <v>5745</v>
      </c>
      <c r="G3385" s="16" t="s">
        <v>5746</v>
      </c>
      <c r="H3385" s="17"/>
      <c r="I3385" s="115" t="str">
        <f t="shared" ca="1" si="523"/>
        <v>.</v>
      </c>
      <c r="J3385" s="16" t="s">
        <v>2856</v>
      </c>
      <c r="K3385" s="16" t="s">
        <v>1194</v>
      </c>
      <c r="L3385" s="16" t="s">
        <v>2857</v>
      </c>
      <c r="M3385" s="16" t="s">
        <v>183</v>
      </c>
      <c r="N3385" s="15">
        <v>41</v>
      </c>
      <c r="O3385" s="15">
        <v>2006</v>
      </c>
      <c r="P3385" s="15">
        <v>6</v>
      </c>
      <c r="Q3385" s="16" t="s">
        <v>1388</v>
      </c>
      <c r="R3385" s="18" t="s">
        <v>1392</v>
      </c>
      <c r="S3385" s="54" t="s">
        <v>5722</v>
      </c>
      <c r="T3385" s="54"/>
      <c r="U3385" s="69"/>
      <c r="V3385" s="45" t="str">
        <f t="shared" si="522"/>
        <v>互恵の場づくりにおける組織学習の役割</v>
      </c>
      <c r="W3385" s="70"/>
      <c r="X3385" s="88">
        <v>3375</v>
      </c>
      <c r="Y3385" s="66"/>
      <c r="Z3385" s="16"/>
    </row>
    <row r="3386" spans="1:26" s="13" customFormat="1" ht="13.5" hidden="1" customHeight="1">
      <c r="A3386" s="18">
        <v>84</v>
      </c>
      <c r="B3386" s="15">
        <v>2006</v>
      </c>
      <c r="C3386" s="15">
        <v>10</v>
      </c>
      <c r="D3386" s="18">
        <v>34</v>
      </c>
      <c r="E3386" s="15"/>
      <c r="F3386" s="19" t="s">
        <v>5747</v>
      </c>
      <c r="G3386" s="16" t="s">
        <v>7785</v>
      </c>
      <c r="H3386" s="17"/>
      <c r="I3386" s="115" t="str">
        <f t="shared" ca="1" si="523"/>
        <v>.</v>
      </c>
      <c r="J3386" s="16" t="s">
        <v>2856</v>
      </c>
      <c r="K3386" s="16" t="s">
        <v>1194</v>
      </c>
      <c r="L3386" s="16" t="s">
        <v>2857</v>
      </c>
      <c r="M3386" s="16" t="s">
        <v>183</v>
      </c>
      <c r="N3386" s="15">
        <v>41</v>
      </c>
      <c r="O3386" s="15">
        <v>2006</v>
      </c>
      <c r="P3386" s="15">
        <v>6</v>
      </c>
      <c r="Q3386" s="16" t="s">
        <v>1388</v>
      </c>
      <c r="R3386" s="18" t="s">
        <v>1392</v>
      </c>
      <c r="S3386" s="54" t="s">
        <v>5722</v>
      </c>
      <c r="T3386" s="54"/>
      <c r="U3386" s="69"/>
      <c r="V3386" s="45" t="str">
        <f t="shared" si="522"/>
        <v>[概要]セッション3</v>
      </c>
      <c r="W3386" s="70"/>
      <c r="X3386" s="88">
        <v>3376</v>
      </c>
      <c r="Y3386" s="66"/>
      <c r="Z3386" s="16"/>
    </row>
    <row r="3387" spans="1:26" s="13" customFormat="1" ht="13.5" hidden="1" customHeight="1">
      <c r="A3387" s="18">
        <v>84</v>
      </c>
      <c r="B3387" s="15">
        <v>2006</v>
      </c>
      <c r="C3387" s="15">
        <v>10</v>
      </c>
      <c r="D3387" s="18">
        <v>35</v>
      </c>
      <c r="E3387" s="15"/>
      <c r="F3387" s="19" t="s">
        <v>5748</v>
      </c>
      <c r="G3387" s="16" t="s">
        <v>5749</v>
      </c>
      <c r="H3387" s="17"/>
      <c r="I3387" s="115" t="str">
        <f t="shared" ca="1" si="523"/>
        <v>.</v>
      </c>
      <c r="J3387" s="16" t="s">
        <v>2856</v>
      </c>
      <c r="K3387" s="16" t="s">
        <v>1194</v>
      </c>
      <c r="L3387" s="16" t="s">
        <v>2857</v>
      </c>
      <c r="M3387" s="16" t="s">
        <v>183</v>
      </c>
      <c r="N3387" s="15">
        <v>41</v>
      </c>
      <c r="O3387" s="15">
        <v>2006</v>
      </c>
      <c r="P3387" s="15">
        <v>6</v>
      </c>
      <c r="Q3387" s="16" t="s">
        <v>1388</v>
      </c>
      <c r="R3387" s="18" t="s">
        <v>1392</v>
      </c>
      <c r="S3387" s="54" t="s">
        <v>5722</v>
      </c>
      <c r="T3387" s="54"/>
      <c r="U3387" s="69"/>
      <c r="V3387" s="45" t="str">
        <f t="shared" ref="V3387:V3449" si="528">$H3387&amp;$F3387</f>
        <v>自助具製作工程の技能分析に関する研究</v>
      </c>
      <c r="W3387" s="70"/>
      <c r="X3387" s="88">
        <v>3377</v>
      </c>
      <c r="Y3387" s="66"/>
      <c r="Z3387" s="16"/>
    </row>
    <row r="3388" spans="1:26" s="13" customFormat="1" ht="13.5" hidden="1" customHeight="1">
      <c r="A3388" s="18">
        <v>84</v>
      </c>
      <c r="B3388" s="15">
        <v>2006</v>
      </c>
      <c r="C3388" s="15">
        <v>10</v>
      </c>
      <c r="D3388" s="18">
        <v>35</v>
      </c>
      <c r="E3388" s="15"/>
      <c r="F3388" s="19" t="s">
        <v>5750</v>
      </c>
      <c r="G3388" s="16" t="s">
        <v>8034</v>
      </c>
      <c r="H3388" s="17"/>
      <c r="I3388" s="115" t="str">
        <f t="shared" ca="1" si="523"/>
        <v>.</v>
      </c>
      <c r="J3388" s="16" t="s">
        <v>2856</v>
      </c>
      <c r="K3388" s="16" t="s">
        <v>1194</v>
      </c>
      <c r="L3388" s="16" t="s">
        <v>2857</v>
      </c>
      <c r="M3388" s="16" t="s">
        <v>183</v>
      </c>
      <c r="N3388" s="15">
        <v>41</v>
      </c>
      <c r="O3388" s="15">
        <v>2006</v>
      </c>
      <c r="P3388" s="15">
        <v>6</v>
      </c>
      <c r="Q3388" s="16" t="s">
        <v>1388</v>
      </c>
      <c r="R3388" s="18" t="s">
        <v>1392</v>
      </c>
      <c r="S3388" s="54" t="s">
        <v>5722</v>
      </c>
      <c r="T3388" s="54"/>
      <c r="U3388" s="69"/>
      <c r="V3388" s="45" t="str">
        <f t="shared" si="528"/>
        <v>バス運行時における立位乗客の動作解析に関する研究</v>
      </c>
      <c r="W3388" s="70"/>
      <c r="X3388" s="88">
        <v>3378</v>
      </c>
      <c r="Y3388" s="66"/>
      <c r="Z3388" s="16"/>
    </row>
    <row r="3389" spans="1:26" s="13" customFormat="1" ht="13.5" hidden="1" customHeight="1">
      <c r="A3389" s="18">
        <v>84</v>
      </c>
      <c r="B3389" s="15">
        <v>2006</v>
      </c>
      <c r="C3389" s="15">
        <v>10</v>
      </c>
      <c r="D3389" s="18">
        <v>36</v>
      </c>
      <c r="E3389" s="15"/>
      <c r="F3389" s="19" t="s">
        <v>5751</v>
      </c>
      <c r="G3389" s="16" t="s">
        <v>5752</v>
      </c>
      <c r="H3389" s="17"/>
      <c r="I3389" s="115" t="str">
        <f t="shared" ca="1" si="523"/>
        <v>.</v>
      </c>
      <c r="J3389" s="16" t="s">
        <v>2856</v>
      </c>
      <c r="K3389" s="16" t="s">
        <v>1194</v>
      </c>
      <c r="L3389" s="16" t="s">
        <v>2857</v>
      </c>
      <c r="M3389" s="16" t="s">
        <v>183</v>
      </c>
      <c r="N3389" s="15">
        <v>41</v>
      </c>
      <c r="O3389" s="15">
        <v>2006</v>
      </c>
      <c r="P3389" s="15">
        <v>6</v>
      </c>
      <c r="Q3389" s="16" t="s">
        <v>1388</v>
      </c>
      <c r="R3389" s="18" t="s">
        <v>1392</v>
      </c>
      <c r="S3389" s="54" t="s">
        <v>5722</v>
      </c>
      <c r="T3389" s="54"/>
      <c r="U3389" s="69"/>
      <c r="V3389" s="45" t="str">
        <f t="shared" si="528"/>
        <v>3軸ジャイロセンサによる上体傾斜角と捻転角の測定</v>
      </c>
      <c r="W3389" s="70"/>
      <c r="X3389" s="88">
        <v>3379</v>
      </c>
      <c r="Y3389" s="66"/>
      <c r="Z3389" s="16"/>
    </row>
    <row r="3390" spans="1:26" s="13" customFormat="1" ht="13.5" hidden="1" customHeight="1">
      <c r="A3390" s="18">
        <v>84</v>
      </c>
      <c r="B3390" s="15">
        <v>2006</v>
      </c>
      <c r="C3390" s="15">
        <v>10</v>
      </c>
      <c r="D3390" s="18">
        <v>37</v>
      </c>
      <c r="E3390" s="15"/>
      <c r="F3390" s="19" t="s">
        <v>5753</v>
      </c>
      <c r="G3390" s="16" t="s">
        <v>7786</v>
      </c>
      <c r="H3390" s="17"/>
      <c r="I3390" s="115" t="str">
        <f t="shared" ca="1" si="523"/>
        <v>.</v>
      </c>
      <c r="J3390" s="16" t="s">
        <v>2856</v>
      </c>
      <c r="K3390" s="16" t="s">
        <v>1194</v>
      </c>
      <c r="L3390" s="16" t="s">
        <v>2857</v>
      </c>
      <c r="M3390" s="16" t="s">
        <v>183</v>
      </c>
      <c r="N3390" s="15">
        <v>41</v>
      </c>
      <c r="O3390" s="15">
        <v>2006</v>
      </c>
      <c r="P3390" s="15">
        <v>6</v>
      </c>
      <c r="Q3390" s="16" t="s">
        <v>1388</v>
      </c>
      <c r="R3390" s="18" t="s">
        <v>1392</v>
      </c>
      <c r="S3390" s="54" t="s">
        <v>5722</v>
      </c>
      <c r="T3390" s="54"/>
      <c r="U3390" s="69"/>
      <c r="V3390" s="45" t="str">
        <f t="shared" si="528"/>
        <v>[概要]セッション4</v>
      </c>
      <c r="W3390" s="70"/>
      <c r="X3390" s="88">
        <v>3380</v>
      </c>
      <c r="Y3390" s="66"/>
      <c r="Z3390" s="16"/>
    </row>
    <row r="3391" spans="1:26" s="13" customFormat="1" ht="13.5" hidden="1" customHeight="1">
      <c r="A3391" s="18">
        <v>84</v>
      </c>
      <c r="B3391" s="15">
        <v>2006</v>
      </c>
      <c r="C3391" s="15">
        <v>10</v>
      </c>
      <c r="D3391" s="18">
        <v>37</v>
      </c>
      <c r="E3391" s="15"/>
      <c r="F3391" s="19" t="s">
        <v>5754</v>
      </c>
      <c r="G3391" s="16" t="s">
        <v>5755</v>
      </c>
      <c r="H3391" s="17"/>
      <c r="I3391" s="115" t="str">
        <f t="shared" ca="1" si="523"/>
        <v>.</v>
      </c>
      <c r="J3391" s="16" t="s">
        <v>2856</v>
      </c>
      <c r="K3391" s="16" t="s">
        <v>1194</v>
      </c>
      <c r="L3391" s="16" t="s">
        <v>2857</v>
      </c>
      <c r="M3391" s="16" t="s">
        <v>183</v>
      </c>
      <c r="N3391" s="15">
        <v>41</v>
      </c>
      <c r="O3391" s="15">
        <v>2006</v>
      </c>
      <c r="P3391" s="15">
        <v>6</v>
      </c>
      <c r="Q3391" s="16" t="s">
        <v>1388</v>
      </c>
      <c r="R3391" s="18" t="s">
        <v>1392</v>
      </c>
      <c r="S3391" s="54" t="s">
        <v>5722</v>
      </c>
      <c r="T3391" s="54"/>
      <c r="U3391" s="69"/>
      <c r="V3391" s="45" t="str">
        <f t="shared" si="528"/>
        <v>サービス形態の違いからみた介護労働従事者の就労負担感に関する研究</v>
      </c>
      <c r="W3391" s="70"/>
      <c r="X3391" s="88">
        <v>3381</v>
      </c>
      <c r="Y3391" s="66"/>
      <c r="Z3391" s="16"/>
    </row>
    <row r="3392" spans="1:26" s="13" customFormat="1" ht="13.5" hidden="1" customHeight="1">
      <c r="A3392" s="18">
        <v>84</v>
      </c>
      <c r="B3392" s="15">
        <v>2006</v>
      </c>
      <c r="C3392" s="15">
        <v>10</v>
      </c>
      <c r="D3392" s="18">
        <v>37</v>
      </c>
      <c r="E3392" s="15"/>
      <c r="F3392" s="19" t="s">
        <v>5756</v>
      </c>
      <c r="G3392" s="16" t="s">
        <v>5757</v>
      </c>
      <c r="H3392" s="17"/>
      <c r="I3392" s="115" t="str">
        <f t="shared" ca="1" si="523"/>
        <v>.</v>
      </c>
      <c r="J3392" s="16" t="s">
        <v>2856</v>
      </c>
      <c r="K3392" s="16" t="s">
        <v>1194</v>
      </c>
      <c r="L3392" s="16" t="s">
        <v>2857</v>
      </c>
      <c r="M3392" s="16" t="s">
        <v>183</v>
      </c>
      <c r="N3392" s="15">
        <v>41</v>
      </c>
      <c r="O3392" s="15">
        <v>2006</v>
      </c>
      <c r="P3392" s="15">
        <v>6</v>
      </c>
      <c r="Q3392" s="16" t="s">
        <v>1388</v>
      </c>
      <c r="R3392" s="18" t="s">
        <v>1392</v>
      </c>
      <c r="S3392" s="54" t="s">
        <v>5722</v>
      </c>
      <c r="T3392" s="54"/>
      <c r="U3392" s="69"/>
      <c r="V3392" s="45" t="str">
        <f t="shared" si="528"/>
        <v>脊髄損傷者のスポーツ活動が末梢循環機能に及ぼすトレーニング効果</v>
      </c>
      <c r="W3392" s="70"/>
      <c r="X3392" s="88">
        <v>3382</v>
      </c>
      <c r="Y3392" s="66"/>
      <c r="Z3392" s="16"/>
    </row>
    <row r="3393" spans="1:26" s="13" customFormat="1" ht="13.5" hidden="1" customHeight="1">
      <c r="A3393" s="18">
        <v>84</v>
      </c>
      <c r="B3393" s="15">
        <v>2006</v>
      </c>
      <c r="C3393" s="15">
        <v>10</v>
      </c>
      <c r="D3393" s="18">
        <v>38</v>
      </c>
      <c r="E3393" s="15"/>
      <c r="F3393" s="19" t="s">
        <v>5758</v>
      </c>
      <c r="G3393" s="16" t="s">
        <v>5759</v>
      </c>
      <c r="H3393" s="17"/>
      <c r="I3393" s="115" t="str">
        <f t="shared" ca="1" si="523"/>
        <v>.</v>
      </c>
      <c r="J3393" s="16" t="s">
        <v>2856</v>
      </c>
      <c r="K3393" s="16" t="s">
        <v>1194</v>
      </c>
      <c r="L3393" s="16" t="s">
        <v>2857</v>
      </c>
      <c r="M3393" s="16" t="s">
        <v>183</v>
      </c>
      <c r="N3393" s="15">
        <v>41</v>
      </c>
      <c r="O3393" s="15">
        <v>2006</v>
      </c>
      <c r="P3393" s="15">
        <v>6</v>
      </c>
      <c r="Q3393" s="16" t="s">
        <v>1388</v>
      </c>
      <c r="R3393" s="18" t="s">
        <v>1392</v>
      </c>
      <c r="S3393" s="54" t="s">
        <v>5722</v>
      </c>
      <c r="T3393" s="54"/>
      <c r="U3393" s="69"/>
      <c r="V3393" s="45" t="str">
        <f t="shared" si="528"/>
        <v>舞踊学専攻学生の身体的特徴</v>
      </c>
      <c r="W3393" s="70"/>
      <c r="X3393" s="88">
        <v>3383</v>
      </c>
      <c r="Y3393" s="66"/>
      <c r="Z3393" s="16"/>
    </row>
    <row r="3394" spans="1:26" s="13" customFormat="1" ht="13.5" hidden="1" customHeight="1">
      <c r="A3394" s="18">
        <v>84</v>
      </c>
      <c r="B3394" s="15">
        <v>2006</v>
      </c>
      <c r="C3394" s="15">
        <v>10</v>
      </c>
      <c r="D3394" s="18">
        <v>38</v>
      </c>
      <c r="E3394" s="15"/>
      <c r="F3394" s="19" t="s">
        <v>5760</v>
      </c>
      <c r="G3394" s="16" t="s">
        <v>7787</v>
      </c>
      <c r="H3394" s="17"/>
      <c r="I3394" s="115" t="str">
        <f t="shared" ca="1" si="523"/>
        <v>.</v>
      </c>
      <c r="J3394" s="16" t="s">
        <v>2856</v>
      </c>
      <c r="K3394" s="16" t="s">
        <v>1194</v>
      </c>
      <c r="L3394" s="16" t="s">
        <v>2857</v>
      </c>
      <c r="M3394" s="16" t="s">
        <v>183</v>
      </c>
      <c r="N3394" s="15">
        <v>41</v>
      </c>
      <c r="O3394" s="15">
        <v>2006</v>
      </c>
      <c r="P3394" s="15">
        <v>6</v>
      </c>
      <c r="Q3394" s="16" t="s">
        <v>1388</v>
      </c>
      <c r="R3394" s="18" t="s">
        <v>1392</v>
      </c>
      <c r="S3394" s="54" t="s">
        <v>5722</v>
      </c>
      <c r="T3394" s="54"/>
      <c r="U3394" s="69"/>
      <c r="V3394" s="45" t="str">
        <f t="shared" si="528"/>
        <v>[概要]セッション5</v>
      </c>
      <c r="W3394" s="70"/>
      <c r="X3394" s="88">
        <v>3384</v>
      </c>
      <c r="Y3394" s="66"/>
      <c r="Z3394" s="16"/>
    </row>
    <row r="3395" spans="1:26" s="13" customFormat="1" ht="13.5" hidden="1" customHeight="1">
      <c r="A3395" s="18">
        <v>84</v>
      </c>
      <c r="B3395" s="15">
        <v>2006</v>
      </c>
      <c r="C3395" s="15">
        <v>10</v>
      </c>
      <c r="D3395" s="18">
        <v>39</v>
      </c>
      <c r="E3395" s="15"/>
      <c r="F3395" s="19" t="s">
        <v>5761</v>
      </c>
      <c r="G3395" s="16" t="s">
        <v>5762</v>
      </c>
      <c r="H3395" s="17"/>
      <c r="I3395" s="115" t="str">
        <f t="shared" ca="1" si="523"/>
        <v>.</v>
      </c>
      <c r="J3395" s="16" t="s">
        <v>2856</v>
      </c>
      <c r="K3395" s="16" t="s">
        <v>1194</v>
      </c>
      <c r="L3395" s="16" t="s">
        <v>2857</v>
      </c>
      <c r="M3395" s="16" t="s">
        <v>183</v>
      </c>
      <c r="N3395" s="15">
        <v>41</v>
      </c>
      <c r="O3395" s="15">
        <v>2006</v>
      </c>
      <c r="P3395" s="15">
        <v>6</v>
      </c>
      <c r="Q3395" s="16" t="s">
        <v>1388</v>
      </c>
      <c r="R3395" s="18" t="s">
        <v>1392</v>
      </c>
      <c r="S3395" s="54" t="s">
        <v>5722</v>
      </c>
      <c r="T3395" s="54"/>
      <c r="U3395" s="69"/>
      <c r="V3395" s="45" t="str">
        <f t="shared" si="528"/>
        <v>最近の子どもにみる睡眠と食事の実態について―青森，東京，沖縄の調査から―</v>
      </c>
      <c r="W3395" s="70"/>
      <c r="X3395" s="88">
        <v>3385</v>
      </c>
      <c r="Y3395" s="66"/>
      <c r="Z3395" s="16"/>
    </row>
    <row r="3396" spans="1:26" s="13" customFormat="1" ht="13.5" hidden="1" customHeight="1">
      <c r="A3396" s="18">
        <v>84</v>
      </c>
      <c r="B3396" s="15">
        <v>2006</v>
      </c>
      <c r="C3396" s="15">
        <v>10</v>
      </c>
      <c r="D3396" s="18">
        <v>40</v>
      </c>
      <c r="E3396" s="15"/>
      <c r="F3396" s="19" t="s">
        <v>5763</v>
      </c>
      <c r="G3396" s="16" t="s">
        <v>5764</v>
      </c>
      <c r="H3396" s="17"/>
      <c r="I3396" s="115" t="str">
        <f t="shared" ca="1" si="523"/>
        <v>.</v>
      </c>
      <c r="J3396" s="16" t="s">
        <v>2856</v>
      </c>
      <c r="K3396" s="16" t="s">
        <v>1194</v>
      </c>
      <c r="L3396" s="16" t="s">
        <v>2857</v>
      </c>
      <c r="M3396" s="16" t="s">
        <v>183</v>
      </c>
      <c r="N3396" s="15">
        <v>41</v>
      </c>
      <c r="O3396" s="15">
        <v>2006</v>
      </c>
      <c r="P3396" s="15">
        <v>6</v>
      </c>
      <c r="Q3396" s="16" t="s">
        <v>1388</v>
      </c>
      <c r="R3396" s="18" t="s">
        <v>1392</v>
      </c>
      <c r="S3396" s="54" t="s">
        <v>5722</v>
      </c>
      <c r="T3396" s="54"/>
      <c r="U3396" s="69"/>
      <c r="V3396" s="45" t="str">
        <f t="shared" si="528"/>
        <v>バス乗客の転倒注意とLocus of Controlに関する研究</v>
      </c>
      <c r="W3396" s="70"/>
      <c r="X3396" s="88">
        <v>3386</v>
      </c>
      <c r="Y3396" s="66"/>
      <c r="Z3396" s="16"/>
    </row>
    <row r="3397" spans="1:26" s="13" customFormat="1" ht="13.5" hidden="1" customHeight="1">
      <c r="A3397" s="18">
        <v>84</v>
      </c>
      <c r="B3397" s="15">
        <v>2006</v>
      </c>
      <c r="C3397" s="15">
        <v>10</v>
      </c>
      <c r="D3397" s="18">
        <v>40</v>
      </c>
      <c r="E3397" s="15"/>
      <c r="F3397" s="19" t="s">
        <v>5765</v>
      </c>
      <c r="G3397" s="16" t="s">
        <v>8035</v>
      </c>
      <c r="H3397" s="17"/>
      <c r="I3397" s="115" t="str">
        <f t="shared" ca="1" si="523"/>
        <v>.</v>
      </c>
      <c r="J3397" s="16" t="s">
        <v>2856</v>
      </c>
      <c r="K3397" s="16" t="s">
        <v>1194</v>
      </c>
      <c r="L3397" s="16" t="s">
        <v>2857</v>
      </c>
      <c r="M3397" s="16" t="s">
        <v>183</v>
      </c>
      <c r="N3397" s="15">
        <v>41</v>
      </c>
      <c r="O3397" s="15">
        <v>2006</v>
      </c>
      <c r="P3397" s="15">
        <v>6</v>
      </c>
      <c r="Q3397" s="16" t="s">
        <v>1388</v>
      </c>
      <c r="R3397" s="18" t="s">
        <v>1392</v>
      </c>
      <c r="S3397" s="54" t="s">
        <v>5722</v>
      </c>
      <c r="T3397" s="54"/>
      <c r="U3397" s="69"/>
      <c r="V3397" s="45" t="str">
        <f t="shared" si="528"/>
        <v>バス運転手の安全運転業務を妨げる心理的要因</v>
      </c>
      <c r="W3397" s="70"/>
      <c r="X3397" s="88">
        <v>3387</v>
      </c>
      <c r="Y3397" s="66"/>
      <c r="Z3397" s="16"/>
    </row>
    <row r="3398" spans="1:26" s="13" customFormat="1" ht="13.5" hidden="1" customHeight="1">
      <c r="A3398" s="18">
        <v>84</v>
      </c>
      <c r="B3398" s="15">
        <v>2006</v>
      </c>
      <c r="C3398" s="15">
        <v>10</v>
      </c>
      <c r="D3398" s="18">
        <v>41</v>
      </c>
      <c r="E3398" s="15"/>
      <c r="F3398" s="19" t="s">
        <v>5766</v>
      </c>
      <c r="G3398" s="16" t="s">
        <v>7788</v>
      </c>
      <c r="H3398" s="17"/>
      <c r="I3398" s="115" t="str">
        <f t="shared" ca="1" si="523"/>
        <v>.</v>
      </c>
      <c r="J3398" s="16" t="s">
        <v>2856</v>
      </c>
      <c r="K3398" s="16" t="s">
        <v>1194</v>
      </c>
      <c r="L3398" s="16" t="s">
        <v>2857</v>
      </c>
      <c r="M3398" s="16" t="s">
        <v>183</v>
      </c>
      <c r="N3398" s="15">
        <v>41</v>
      </c>
      <c r="O3398" s="15">
        <v>2006</v>
      </c>
      <c r="P3398" s="15">
        <v>6</v>
      </c>
      <c r="Q3398" s="16" t="s">
        <v>1388</v>
      </c>
      <c r="R3398" s="18" t="s">
        <v>1392</v>
      </c>
      <c r="S3398" s="54" t="s">
        <v>5722</v>
      </c>
      <c r="T3398" s="54"/>
      <c r="U3398" s="69"/>
      <c r="V3398" s="45" t="str">
        <f t="shared" si="528"/>
        <v>[概要]セッション6</v>
      </c>
      <c r="W3398" s="70"/>
      <c r="X3398" s="88">
        <v>3388</v>
      </c>
      <c r="Y3398" s="66"/>
      <c r="Z3398" s="16"/>
    </row>
    <row r="3399" spans="1:26" s="13" customFormat="1" ht="13.5" hidden="1" customHeight="1">
      <c r="A3399" s="18">
        <v>84</v>
      </c>
      <c r="B3399" s="15">
        <v>2006</v>
      </c>
      <c r="C3399" s="15">
        <v>10</v>
      </c>
      <c r="D3399" s="18">
        <v>41</v>
      </c>
      <c r="E3399" s="15"/>
      <c r="F3399" s="19" t="s">
        <v>5767</v>
      </c>
      <c r="G3399" s="16" t="s">
        <v>5768</v>
      </c>
      <c r="H3399" s="17"/>
      <c r="I3399" s="115" t="str">
        <f t="shared" ca="1" si="523"/>
        <v>.</v>
      </c>
      <c r="J3399" s="16" t="s">
        <v>2856</v>
      </c>
      <c r="K3399" s="16" t="s">
        <v>1194</v>
      </c>
      <c r="L3399" s="16" t="s">
        <v>2857</v>
      </c>
      <c r="M3399" s="16" t="s">
        <v>183</v>
      </c>
      <c r="N3399" s="15">
        <v>41</v>
      </c>
      <c r="O3399" s="15">
        <v>2006</v>
      </c>
      <c r="P3399" s="15">
        <v>6</v>
      </c>
      <c r="Q3399" s="16" t="s">
        <v>1388</v>
      </c>
      <c r="R3399" s="18" t="s">
        <v>1392</v>
      </c>
      <c r="S3399" s="54" t="s">
        <v>5722</v>
      </c>
      <c r="T3399" s="54"/>
      <c r="U3399" s="69"/>
      <c r="V3399" s="45" t="str">
        <f t="shared" si="528"/>
        <v>メコンデルタ地域参加型改善国際研修ツアーの経年経験からみた交流の意義</v>
      </c>
      <c r="W3399" s="70"/>
      <c r="X3399" s="88">
        <v>3389</v>
      </c>
      <c r="Y3399" s="66"/>
      <c r="Z3399" s="16"/>
    </row>
    <row r="3400" spans="1:26" s="13" customFormat="1" ht="13.5" hidden="1" customHeight="1">
      <c r="A3400" s="18">
        <v>84</v>
      </c>
      <c r="B3400" s="15">
        <v>2006</v>
      </c>
      <c r="C3400" s="15">
        <v>10</v>
      </c>
      <c r="D3400" s="18">
        <v>42</v>
      </c>
      <c r="E3400" s="15"/>
      <c r="F3400" s="19" t="s">
        <v>5769</v>
      </c>
      <c r="G3400" s="16" t="s">
        <v>5662</v>
      </c>
      <c r="H3400" s="17"/>
      <c r="I3400" s="115" t="str">
        <f t="shared" ca="1" si="523"/>
        <v>.</v>
      </c>
      <c r="J3400" s="16" t="s">
        <v>2856</v>
      </c>
      <c r="K3400" s="16" t="s">
        <v>1194</v>
      </c>
      <c r="L3400" s="16" t="s">
        <v>2857</v>
      </c>
      <c r="M3400" s="16" t="s">
        <v>183</v>
      </c>
      <c r="N3400" s="15">
        <v>41</v>
      </c>
      <c r="O3400" s="15">
        <v>2006</v>
      </c>
      <c r="P3400" s="15">
        <v>6</v>
      </c>
      <c r="Q3400" s="16" t="s">
        <v>1388</v>
      </c>
      <c r="R3400" s="18" t="s">
        <v>1392</v>
      </c>
      <c r="S3400" s="54" t="s">
        <v>5722</v>
      </c>
      <c r="T3400" s="54"/>
      <c r="U3400" s="69"/>
      <c r="V3400" s="45" t="str">
        <f t="shared" si="528"/>
        <v>光刺激に対する反応時間短縮を目指したトレーニングマシンの試作</v>
      </c>
      <c r="W3400" s="70"/>
      <c r="X3400" s="88">
        <v>3390</v>
      </c>
      <c r="Y3400" s="66"/>
      <c r="Z3400" s="16"/>
    </row>
    <row r="3401" spans="1:26" s="13" customFormat="1" ht="13.5" hidden="1" customHeight="1">
      <c r="A3401" s="18">
        <v>84</v>
      </c>
      <c r="B3401" s="15">
        <v>2006</v>
      </c>
      <c r="C3401" s="15">
        <v>10</v>
      </c>
      <c r="D3401" s="18">
        <v>42</v>
      </c>
      <c r="E3401" s="15"/>
      <c r="F3401" s="19" t="s">
        <v>5770</v>
      </c>
      <c r="G3401" s="16" t="s">
        <v>8036</v>
      </c>
      <c r="H3401" s="17"/>
      <c r="I3401" s="115" t="str">
        <f t="shared" ca="1" si="523"/>
        <v>.</v>
      </c>
      <c r="J3401" s="16" t="s">
        <v>2856</v>
      </c>
      <c r="K3401" s="16" t="s">
        <v>1194</v>
      </c>
      <c r="L3401" s="16" t="s">
        <v>2857</v>
      </c>
      <c r="M3401" s="16" t="s">
        <v>183</v>
      </c>
      <c r="N3401" s="15">
        <v>41</v>
      </c>
      <c r="O3401" s="15">
        <v>2006</v>
      </c>
      <c r="P3401" s="15">
        <v>6</v>
      </c>
      <c r="Q3401" s="16" t="s">
        <v>1388</v>
      </c>
      <c r="R3401" s="18" t="s">
        <v>1392</v>
      </c>
      <c r="S3401" s="54" t="s">
        <v>5722</v>
      </c>
      <c r="T3401" s="54"/>
      <c r="U3401" s="69"/>
      <c r="V3401" s="45" t="str">
        <f t="shared" si="528"/>
        <v>映像記録型ドライブレコーダから判明した交通事故リスク要因</v>
      </c>
      <c r="W3401" s="70"/>
      <c r="X3401" s="88">
        <v>3391</v>
      </c>
      <c r="Y3401" s="66"/>
      <c r="Z3401" s="16"/>
    </row>
    <row r="3402" spans="1:26" ht="13.5" hidden="1" customHeight="1">
      <c r="A3402" s="29">
        <f t="shared" ref="A3402:A3419" ca="1" si="529">IF(LEN($J3402)&gt;0,IF($J3402="●",K3402,OFFSET(A3402,IF(LEN(OFFSET(A3402,-1,0))&gt;=1,-1,-2),0)),"")</f>
        <v>84</v>
      </c>
      <c r="B3402" s="32">
        <f ca="1">IF(LEN($J3402)&gt;0,IF($J3402="●",O3402,OFFSET(B3402,IF(LEN(OFFSET(B3402,-1,0))&gt;=1,-1,-2),0)),"")</f>
        <v>2006</v>
      </c>
      <c r="C3402" s="32">
        <f ca="1">IF(LEN($J3402)&gt;0,IF($J3402="●",#REF!,OFFSET(C3402,IF(LEN(OFFSET(C3402,-1,0))&gt;=1,-1,-2),0)),"")</f>
        <v>10</v>
      </c>
      <c r="D3402" s="28">
        <v>44</v>
      </c>
      <c r="E3402" s="32"/>
      <c r="F3402" s="28" t="str">
        <f t="shared" ref="F3402:F3404" si="530">H3402&amp;IF(LEN(O3402)&gt;0,$W$18&amp;IF(LEN(O3402)&gt;3,O3402&amp;"年度","第"&amp;O3402&amp;IF(LEN(P3402)&gt;0,"期","回"))&amp;IF(LEN(P3402)&gt;0,"第"&amp;P3402&amp;"回",""),"")</f>
        <v>理事会：第18期第5回</v>
      </c>
      <c r="G3402" s="40"/>
      <c r="H3402" s="43" t="s">
        <v>7774</v>
      </c>
      <c r="I3402" s="115" t="str">
        <f t="shared" ca="1" si="523"/>
        <v>.</v>
      </c>
      <c r="J3402" s="40" t="s">
        <v>7111</v>
      </c>
      <c r="K3402" s="40" t="s">
        <v>1050</v>
      </c>
      <c r="L3402" s="40" t="s">
        <v>7103</v>
      </c>
      <c r="M3402" s="40"/>
      <c r="N3402" s="47"/>
      <c r="O3402" s="47">
        <v>18</v>
      </c>
      <c r="P3402" s="47">
        <v>5</v>
      </c>
      <c r="Q3402" s="40"/>
      <c r="R3402" s="40"/>
      <c r="S3402" s="48"/>
      <c r="T3402" s="48"/>
      <c r="U3402" s="31"/>
      <c r="V3402" s="45" t="str">
        <f t="shared" si="528"/>
        <v>理事会理事会：第18期第5回</v>
      </c>
      <c r="W3402" s="51"/>
      <c r="X3402" s="88">
        <v>3392</v>
      </c>
      <c r="Y3402" s="65"/>
      <c r="Z3402" s="46"/>
    </row>
    <row r="3403" spans="1:26" ht="13.5" hidden="1" customHeight="1">
      <c r="A3403" s="29">
        <f t="shared" ca="1" si="529"/>
        <v>84</v>
      </c>
      <c r="B3403" s="32">
        <f ca="1">IF(LEN($J3403)&gt;0,IF($J3403="●",O3403,OFFSET(B3403,IF(LEN(OFFSET(B3403,-1,0))&gt;=1,-1,-2),0)),"")</f>
        <v>2006</v>
      </c>
      <c r="C3403" s="32">
        <f ca="1">IF(LEN($J3403)&gt;0,IF($J3403="●",#REF!,OFFSET(C3403,IF(LEN(OFFSET(C3403,-1,0))&gt;=1,-1,-2),0)),"")</f>
        <v>10</v>
      </c>
      <c r="D3403" s="28">
        <v>45</v>
      </c>
      <c r="E3403" s="32"/>
      <c r="F3403" s="28" t="str">
        <f t="shared" si="530"/>
        <v>理事会：第18期第6回</v>
      </c>
      <c r="G3403" s="40"/>
      <c r="H3403" s="43" t="s">
        <v>7774</v>
      </c>
      <c r="I3403" s="115" t="str">
        <f t="shared" ca="1" si="523"/>
        <v>.</v>
      </c>
      <c r="J3403" s="40" t="s">
        <v>7111</v>
      </c>
      <c r="K3403" s="40" t="s">
        <v>1050</v>
      </c>
      <c r="L3403" s="40" t="s">
        <v>7103</v>
      </c>
      <c r="M3403" s="40"/>
      <c r="N3403" s="47"/>
      <c r="O3403" s="47">
        <v>18</v>
      </c>
      <c r="P3403" s="47">
        <v>6</v>
      </c>
      <c r="Q3403" s="40"/>
      <c r="R3403" s="40"/>
      <c r="S3403" s="48"/>
      <c r="T3403" s="48"/>
      <c r="U3403" s="31"/>
      <c r="V3403" s="45" t="str">
        <f t="shared" si="528"/>
        <v>理事会理事会：第18期第6回</v>
      </c>
      <c r="W3403" s="51"/>
      <c r="X3403" s="88">
        <v>3393</v>
      </c>
      <c r="Y3403" s="65"/>
      <c r="Z3403" s="46"/>
    </row>
    <row r="3404" spans="1:26" ht="13.5" hidden="1" customHeight="1">
      <c r="A3404" s="29">
        <f t="shared" ca="1" si="529"/>
        <v>84</v>
      </c>
      <c r="B3404" s="32">
        <f ca="1">IF(LEN($J3404)&gt;0,IF($J3404="●",O3404,OFFSET(B3404,IF(LEN(OFFSET(B3404,-1,0))&gt;=1,-1,-2),0)),"")</f>
        <v>2006</v>
      </c>
      <c r="C3404" s="32">
        <f ca="1">IF(LEN($J3404)&gt;0,IF($J3404="●",#REF!,OFFSET(C3404,IF(LEN(OFFSET(C3404,-1,0))&gt;=1,-1,-2),0)),"")</f>
        <v>10</v>
      </c>
      <c r="D3404" s="28">
        <v>47</v>
      </c>
      <c r="E3404" s="32"/>
      <c r="F3404" s="28" t="str">
        <f t="shared" si="530"/>
        <v>理事会：第18期第7回</v>
      </c>
      <c r="G3404" s="40"/>
      <c r="H3404" s="43" t="s">
        <v>7774</v>
      </c>
      <c r="I3404" s="115" t="str">
        <f t="shared" ref="I3404:I3467" ca="1" si="531">IF(OR($S$1,IF($N$2,OFFSET($O$2,0,ISERROR(FIND($F$2,OFFSET($G3404,0,$T$2)))+$S$2),0)+IF($N$3,OFFSET($O$3,0,ISERROR(FIND($F$3,OFFSET($G3404,0,$T$3)))+$S$3),0)+IF($N$4,OFFSET($O$4,0,ISERROR(FIND($F$4,OFFSET($G3404,0,$T$4)))+$S$4),0)+IF($N$5,OFFSET($O$5,0,ISERROR(FIND($F$5,OFFSET($G3404,0,$T$5)))+$S$5),0)+IF($N$6,OFFSET($O$6,0,ISERROR(FIND($F$6,OFFSET($G3404,0,$T$6)))+$S$6),0)+IF($N$7,OFFSET($O$7,0,ISERROR(FIND($F$7,OFFSET($G3404,0,$T$7)))+$S$7),0)+IF($N$8,OFFSET($O$8,0,ISERROR(FIND($F$8,OFFSET($G3404,0,$T$8)))+$S$8),0)&gt;$Y$1),$W$28,$W$29)</f>
        <v>.</v>
      </c>
      <c r="J3404" s="40" t="s">
        <v>7111</v>
      </c>
      <c r="K3404" s="40" t="s">
        <v>1050</v>
      </c>
      <c r="L3404" s="40" t="s">
        <v>7103</v>
      </c>
      <c r="M3404" s="40"/>
      <c r="N3404" s="47"/>
      <c r="O3404" s="47">
        <v>18</v>
      </c>
      <c r="P3404" s="47">
        <v>7</v>
      </c>
      <c r="Q3404" s="40"/>
      <c r="R3404" s="40"/>
      <c r="S3404" s="48"/>
      <c r="T3404" s="48"/>
      <c r="U3404" s="31"/>
      <c r="V3404" s="45" t="str">
        <f t="shared" si="528"/>
        <v>理事会理事会：第18期第7回</v>
      </c>
      <c r="W3404" s="51"/>
      <c r="X3404" s="88">
        <v>3394</v>
      </c>
      <c r="Y3404" s="65"/>
      <c r="Z3404" s="46"/>
    </row>
    <row r="3405" spans="1:26" ht="13.5" hidden="1" customHeight="1">
      <c r="A3405" s="29">
        <f t="shared" ca="1" si="529"/>
        <v>84</v>
      </c>
      <c r="B3405" s="32">
        <f t="shared" ref="B3405:B3419" ca="1" si="532">IF(LEN($J3405)&gt;0,IF($J3405="●",N3405,OFFSET(B3405,IF(LEN(OFFSET(B3405,-1,0))&gt;=1,-1,-2),0)),"")</f>
        <v>2006</v>
      </c>
      <c r="C3405" s="32">
        <f t="shared" ref="C3405:C3419" ca="1" si="533">IF(LEN($J3405)&gt;0,IF($J3405="●",O3405,OFFSET(C3405,IF(LEN(OFFSET(C3405,-1,0))&gt;=1,-1,-2),0)),"")</f>
        <v>10</v>
      </c>
      <c r="D3405" s="28">
        <v>49</v>
      </c>
      <c r="E3405" s="32"/>
      <c r="F3405" s="40" t="s">
        <v>2606</v>
      </c>
      <c r="G3405" s="40"/>
      <c r="H3405" s="43"/>
      <c r="I3405" s="115" t="str">
        <f t="shared" ca="1" si="531"/>
        <v>.</v>
      </c>
      <c r="J3405" s="40" t="s">
        <v>7111</v>
      </c>
      <c r="K3405" s="40" t="s">
        <v>1199</v>
      </c>
      <c r="L3405" s="40" t="s">
        <v>2742</v>
      </c>
      <c r="M3405" s="40" t="s">
        <v>1180</v>
      </c>
      <c r="N3405" s="47"/>
      <c r="O3405" s="47"/>
      <c r="P3405" s="47"/>
      <c r="Q3405" s="40"/>
      <c r="R3405" s="40"/>
      <c r="S3405" s="48"/>
      <c r="T3405" s="48"/>
      <c r="U3405" s="31"/>
      <c r="V3405" s="45" t="str">
        <f t="shared" si="528"/>
        <v>JHEの定期発行に向けて</v>
      </c>
      <c r="W3405" s="51"/>
      <c r="X3405" s="88">
        <v>3395</v>
      </c>
      <c r="Y3405" s="65"/>
      <c r="Z3405" s="46"/>
    </row>
    <row r="3406" spans="1:26" ht="13.5" hidden="1" customHeight="1">
      <c r="A3406" s="29">
        <f t="shared" ca="1" si="529"/>
        <v>84</v>
      </c>
      <c r="B3406" s="32">
        <f t="shared" ca="1" si="532"/>
        <v>2006</v>
      </c>
      <c r="C3406" s="32">
        <f t="shared" ca="1" si="533"/>
        <v>10</v>
      </c>
      <c r="D3406" s="28">
        <v>50</v>
      </c>
      <c r="E3406" s="32"/>
      <c r="F3406" s="40" t="s">
        <v>2607</v>
      </c>
      <c r="G3406" s="40"/>
      <c r="H3406" s="43"/>
      <c r="I3406" s="115" t="str">
        <f t="shared" ca="1" si="531"/>
        <v>.</v>
      </c>
      <c r="J3406" s="40" t="s">
        <v>7111</v>
      </c>
      <c r="K3406" s="40" t="s">
        <v>1199</v>
      </c>
      <c r="L3406" s="40" t="s">
        <v>1436</v>
      </c>
      <c r="M3406" s="40" t="s">
        <v>874</v>
      </c>
      <c r="N3406" s="47"/>
      <c r="O3406" s="47"/>
      <c r="P3406" s="47"/>
      <c r="Q3406" s="40"/>
      <c r="R3406" s="40"/>
      <c r="S3406" s="48"/>
      <c r="T3406" s="48"/>
      <c r="U3406" s="31"/>
      <c r="V3406" s="45" t="str">
        <f t="shared" si="528"/>
        <v>JHE投稿論文の提出先と提出方法の変更について</v>
      </c>
      <c r="W3406" s="51"/>
      <c r="X3406" s="88">
        <v>3396</v>
      </c>
      <c r="Y3406" s="65"/>
      <c r="Z3406" s="46"/>
    </row>
    <row r="3407" spans="1:26" ht="13.5" hidden="1" customHeight="1">
      <c r="A3407" s="29">
        <f t="shared" ca="1" si="529"/>
        <v>84</v>
      </c>
      <c r="B3407" s="32">
        <f t="shared" ca="1" si="532"/>
        <v>2006</v>
      </c>
      <c r="C3407" s="32">
        <f t="shared" ca="1" si="533"/>
        <v>10</v>
      </c>
      <c r="D3407" s="28">
        <v>51</v>
      </c>
      <c r="E3407" s="32"/>
      <c r="F3407" s="40" t="s">
        <v>2608</v>
      </c>
      <c r="G3407" s="40"/>
      <c r="H3407" s="43"/>
      <c r="I3407" s="115" t="str">
        <f t="shared" ca="1" si="531"/>
        <v>.</v>
      </c>
      <c r="J3407" s="40" t="s">
        <v>7110</v>
      </c>
      <c r="K3407" s="40" t="s">
        <v>7768</v>
      </c>
      <c r="L3407" s="40" t="s">
        <v>7098</v>
      </c>
      <c r="M3407" s="40"/>
      <c r="N3407" s="47"/>
      <c r="O3407" s="47"/>
      <c r="P3407" s="47"/>
      <c r="Q3407" s="40"/>
      <c r="R3407" s="40"/>
      <c r="S3407" s="48"/>
      <c r="T3407" s="48"/>
      <c r="U3407" s="31"/>
      <c r="V3407" s="45" t="str">
        <f t="shared" si="528"/>
        <v>事務局移転のお知らせ</v>
      </c>
      <c r="W3407" s="51"/>
      <c r="X3407" s="88">
        <v>3397</v>
      </c>
      <c r="Y3407" s="65"/>
      <c r="Z3407" s="46"/>
    </row>
    <row r="3408" spans="1:26" ht="13.5" hidden="1" customHeight="1">
      <c r="A3408" s="29">
        <f t="shared" ca="1" si="529"/>
        <v>84</v>
      </c>
      <c r="B3408" s="32">
        <f t="shared" ca="1" si="532"/>
        <v>2006</v>
      </c>
      <c r="C3408" s="32">
        <f t="shared" ca="1" si="533"/>
        <v>10</v>
      </c>
      <c r="D3408" s="28">
        <v>51</v>
      </c>
      <c r="E3408" s="32"/>
      <c r="F3408" s="40" t="s">
        <v>2724</v>
      </c>
      <c r="G3408" s="40"/>
      <c r="H3408" s="43"/>
      <c r="I3408" s="115" t="str">
        <f t="shared" ca="1" si="531"/>
        <v>.</v>
      </c>
      <c r="J3408" s="40" t="s">
        <v>7111</v>
      </c>
      <c r="K3408" s="40" t="s">
        <v>2762</v>
      </c>
      <c r="L3408" s="40" t="s">
        <v>2724</v>
      </c>
      <c r="M3408" s="40"/>
      <c r="N3408" s="47"/>
      <c r="O3408" s="47"/>
      <c r="P3408" s="47"/>
      <c r="Q3408" s="40"/>
      <c r="R3408" s="40"/>
      <c r="S3408" s="48"/>
      <c r="T3408" s="48"/>
      <c r="U3408" s="31"/>
      <c r="V3408" s="45" t="str">
        <f t="shared" si="528"/>
        <v>編集後記</v>
      </c>
      <c r="W3408" s="51"/>
      <c r="X3408" s="88">
        <v>3398</v>
      </c>
      <c r="Y3408" s="65"/>
      <c r="Z3408" s="46"/>
    </row>
    <row r="3409" spans="1:26" ht="13.5" hidden="1" customHeight="1">
      <c r="A3409" s="29" t="str">
        <f t="shared" ca="1" si="529"/>
        <v>85</v>
      </c>
      <c r="B3409" s="32">
        <f t="shared" ca="1" si="532"/>
        <v>2006</v>
      </c>
      <c r="C3409" s="32">
        <f t="shared" ca="1" si="533"/>
        <v>11</v>
      </c>
      <c r="D3409" s="28">
        <v>0</v>
      </c>
      <c r="E3409" s="32"/>
      <c r="F3409" s="28" t="str">
        <f ca="1">$W$11&amp;$A3409&amp;$W$12&amp;B3409&amp;$W$13&amp;TEXT($C3409,"00")&amp;$W$14&amp;TEXT($P3409,"00")&amp;IF(LEN(U3409)&gt;=1,$W$15&amp;$U3409&amp;$W$16,"")&amp;$W$17&amp;$H3409</f>
        <v>第85号2006年11/24:「暮らしの中の共生」第3回シンポジウム／東地35</v>
      </c>
      <c r="G3409" s="40"/>
      <c r="H3409" s="43" t="s">
        <v>6913</v>
      </c>
      <c r="I3409" s="115" t="str">
        <f t="shared" ca="1" si="531"/>
        <v>.</v>
      </c>
      <c r="J3409" s="40" t="s">
        <v>1179</v>
      </c>
      <c r="K3409" s="40" t="s">
        <v>2726</v>
      </c>
      <c r="L3409" s="43"/>
      <c r="M3409" s="40"/>
      <c r="N3409" s="47">
        <v>2006</v>
      </c>
      <c r="O3409" s="47">
        <v>11</v>
      </c>
      <c r="P3409" s="47">
        <v>24</v>
      </c>
      <c r="Q3409" s="40"/>
      <c r="R3409" s="40"/>
      <c r="S3409" s="48"/>
      <c r="T3409" s="48"/>
      <c r="U3409" s="31"/>
      <c r="V3409" s="45" t="str">
        <f t="shared" ca="1" si="528"/>
        <v>「暮らしの中の共生」第3回シンポジウム／東地35第85号2006年11/24:「暮らしの中の共生」第3回シンポジウム／東地35</v>
      </c>
      <c r="W3409" s="51"/>
      <c r="X3409" s="88">
        <v>3399</v>
      </c>
      <c r="Y3409" s="65"/>
      <c r="Z3409" s="46"/>
    </row>
    <row r="3410" spans="1:26" ht="13.5" hidden="1" customHeight="1">
      <c r="A3410" s="29" t="str">
        <f t="shared" ca="1" si="529"/>
        <v>85</v>
      </c>
      <c r="B3410" s="32">
        <f t="shared" ca="1" si="532"/>
        <v>2006</v>
      </c>
      <c r="C3410" s="32">
        <f t="shared" ca="1" si="533"/>
        <v>11</v>
      </c>
      <c r="D3410" s="28">
        <v>1</v>
      </c>
      <c r="E3410" s="32"/>
      <c r="F3410" s="28" t="str">
        <f>IF(RIGHT(L3410,1)=$W$24,"",M3410&amp;$W$25)&amp;J3410&amp;$W$22&amp;K3410&amp;IF(AND(LEN(N3410)&gt;0,LEN(N3410)&lt;4)," 第"&amp;N3410&amp;$W$21,N3410)&amp;$W$23&amp;O3410&amp;"/"&amp;P3410&amp;IF(RIGHT(L3410,1)=$W$24,"/"&amp;Q3410,"")&amp;"、"&amp;S3410&amp;"、"&amp;R3410&amp;IF(LEN(H3410)&gt;0,$W$27&amp;H3410,"")&amp;IF(RIGHT(L3410,1)=$W$24,"",$W$26)</f>
        <v>シンポジウム．共 第3回　2006/12/2、日本女子体大、東京都/高齢化社会における身体と環境との相互作用</v>
      </c>
      <c r="G3410" s="40" t="s">
        <v>671</v>
      </c>
      <c r="H3410" s="43" t="s">
        <v>1449</v>
      </c>
      <c r="I3410" s="115" t="str">
        <f t="shared" ca="1" si="531"/>
        <v>.</v>
      </c>
      <c r="J3410" s="40" t="s">
        <v>878</v>
      </c>
      <c r="K3410" s="40" t="s">
        <v>6005</v>
      </c>
      <c r="L3410" s="40" t="s">
        <v>7012</v>
      </c>
      <c r="M3410" s="40" t="s">
        <v>1011</v>
      </c>
      <c r="N3410" s="15">
        <v>3</v>
      </c>
      <c r="O3410" s="15">
        <v>2006</v>
      </c>
      <c r="P3410" s="15">
        <v>12</v>
      </c>
      <c r="Q3410" s="40" t="s">
        <v>959</v>
      </c>
      <c r="R3410" s="40" t="s">
        <v>2317</v>
      </c>
      <c r="S3410" s="48" t="s">
        <v>2741</v>
      </c>
      <c r="T3410" s="48"/>
      <c r="U3410" s="31"/>
      <c r="V3410" s="45" t="str">
        <f t="shared" si="528"/>
        <v>高齢化社会における身体と環境との相互作用シンポジウム．共 第3回　2006/12/2、日本女子体大、東京都/高齢化社会における身体と環境との相互作用</v>
      </c>
      <c r="W3410" s="51"/>
      <c r="X3410" s="88">
        <v>3400</v>
      </c>
      <c r="Y3410" s="65"/>
      <c r="Z3410" s="46"/>
    </row>
    <row r="3411" spans="1:26" ht="13.5" hidden="1" customHeight="1">
      <c r="A3411" s="29" t="str">
        <f t="shared" ca="1" si="529"/>
        <v>85</v>
      </c>
      <c r="B3411" s="32">
        <f t="shared" ca="1" si="532"/>
        <v>2006</v>
      </c>
      <c r="C3411" s="32">
        <f t="shared" ca="1" si="533"/>
        <v>11</v>
      </c>
      <c r="D3411" s="28">
        <v>1</v>
      </c>
      <c r="E3411" s="32"/>
      <c r="F3411" s="43" t="s">
        <v>1449</v>
      </c>
      <c r="G3411" s="40" t="s">
        <v>7595</v>
      </c>
      <c r="H3411" s="43"/>
      <c r="I3411" s="115" t="str">
        <f t="shared" ca="1" si="531"/>
        <v>.</v>
      </c>
      <c r="J3411" s="40" t="s">
        <v>878</v>
      </c>
      <c r="K3411" s="40" t="s">
        <v>6005</v>
      </c>
      <c r="L3411" s="16" t="s">
        <v>7004</v>
      </c>
      <c r="M3411" s="40" t="s">
        <v>1302</v>
      </c>
      <c r="N3411" s="15">
        <v>3</v>
      </c>
      <c r="O3411" s="15">
        <v>2006</v>
      </c>
      <c r="P3411" s="15">
        <v>12</v>
      </c>
      <c r="Q3411" s="40" t="s">
        <v>959</v>
      </c>
      <c r="R3411" s="40" t="s">
        <v>2317</v>
      </c>
      <c r="S3411" s="53" t="s">
        <v>2741</v>
      </c>
      <c r="T3411" s="53"/>
      <c r="U3411" s="31"/>
      <c r="V3411" s="45" t="str">
        <f t="shared" si="528"/>
        <v>高齢化社会における身体と環境との相互作用</v>
      </c>
      <c r="W3411" s="51"/>
      <c r="X3411" s="88">
        <v>3401</v>
      </c>
      <c r="Y3411" s="65"/>
      <c r="Z3411" s="46"/>
    </row>
    <row r="3412" spans="1:26" ht="13.5" hidden="1" customHeight="1">
      <c r="A3412" s="29" t="str">
        <f t="shared" ca="1" si="529"/>
        <v>85</v>
      </c>
      <c r="B3412" s="32">
        <f t="shared" ca="1" si="532"/>
        <v>2006</v>
      </c>
      <c r="C3412" s="32">
        <f t="shared" ca="1" si="533"/>
        <v>11</v>
      </c>
      <c r="D3412" s="28">
        <v>1</v>
      </c>
      <c r="E3412" s="32"/>
      <c r="F3412" s="40" t="s">
        <v>5848</v>
      </c>
      <c r="G3412" s="40" t="s">
        <v>2746</v>
      </c>
      <c r="H3412" s="43" t="s">
        <v>1449</v>
      </c>
      <c r="I3412" s="115" t="str">
        <f t="shared" ca="1" si="531"/>
        <v>.</v>
      </c>
      <c r="J3412" s="40" t="s">
        <v>878</v>
      </c>
      <c r="K3412" s="40" t="s">
        <v>6005</v>
      </c>
      <c r="L3412" s="16" t="s">
        <v>6939</v>
      </c>
      <c r="M3412" s="40" t="s">
        <v>1486</v>
      </c>
      <c r="N3412" s="15">
        <v>3</v>
      </c>
      <c r="O3412" s="15">
        <v>2006</v>
      </c>
      <c r="P3412" s="15">
        <v>12</v>
      </c>
      <c r="Q3412" s="40" t="s">
        <v>959</v>
      </c>
      <c r="R3412" s="40" t="s">
        <v>2317</v>
      </c>
      <c r="S3412" s="53" t="s">
        <v>2741</v>
      </c>
      <c r="T3412" s="53"/>
      <c r="U3412" s="31"/>
      <c r="V3412" s="45" t="str">
        <f t="shared" si="528"/>
        <v>高齢化社会における身体と環境との相互作用[概要]シンポジウム趣旨：オーガナイザー</v>
      </c>
      <c r="W3412" s="51"/>
      <c r="X3412" s="88">
        <v>3402</v>
      </c>
      <c r="Y3412" s="65"/>
      <c r="Z3412" s="46"/>
    </row>
    <row r="3413" spans="1:26" ht="13.5" hidden="1" customHeight="1">
      <c r="A3413" s="29" t="str">
        <f t="shared" ca="1" si="529"/>
        <v>85</v>
      </c>
      <c r="B3413" s="32">
        <f t="shared" ca="1" si="532"/>
        <v>2006</v>
      </c>
      <c r="C3413" s="32">
        <f t="shared" ca="1" si="533"/>
        <v>11</v>
      </c>
      <c r="D3413" s="28">
        <v>2</v>
      </c>
      <c r="E3413" s="32"/>
      <c r="F3413" s="40" t="s">
        <v>2728</v>
      </c>
      <c r="G3413" s="40" t="s">
        <v>2729</v>
      </c>
      <c r="H3413" s="43" t="s">
        <v>1449</v>
      </c>
      <c r="I3413" s="115" t="str">
        <f t="shared" ca="1" si="531"/>
        <v>.</v>
      </c>
      <c r="J3413" s="40" t="s">
        <v>878</v>
      </c>
      <c r="K3413" s="40" t="s">
        <v>6005</v>
      </c>
      <c r="L3413" s="17" t="s">
        <v>2918</v>
      </c>
      <c r="M3413" s="40" t="s">
        <v>1486</v>
      </c>
      <c r="N3413" s="15">
        <v>3</v>
      </c>
      <c r="O3413" s="15">
        <v>2006</v>
      </c>
      <c r="P3413" s="15">
        <v>12</v>
      </c>
      <c r="Q3413" s="40" t="s">
        <v>959</v>
      </c>
      <c r="R3413" s="40" t="s">
        <v>2317</v>
      </c>
      <c r="S3413" s="53" t="s">
        <v>2741</v>
      </c>
      <c r="T3413" s="53"/>
      <c r="U3413" s="31"/>
      <c r="V3413" s="45" t="str">
        <f t="shared" si="528"/>
        <v>高齢化社会における身体と環境との相互作用人類と腰痛</v>
      </c>
      <c r="W3413" s="51"/>
      <c r="X3413" s="88">
        <v>3403</v>
      </c>
      <c r="Y3413" s="65"/>
      <c r="Z3413" s="46"/>
    </row>
    <row r="3414" spans="1:26" ht="13.5" hidden="1" customHeight="1">
      <c r="A3414" s="29" t="str">
        <f t="shared" ca="1" si="529"/>
        <v>85</v>
      </c>
      <c r="B3414" s="32">
        <f t="shared" ca="1" si="532"/>
        <v>2006</v>
      </c>
      <c r="C3414" s="32">
        <f t="shared" ca="1" si="533"/>
        <v>11</v>
      </c>
      <c r="D3414" s="28">
        <v>5</v>
      </c>
      <c r="E3414" s="32"/>
      <c r="F3414" s="40" t="s">
        <v>2730</v>
      </c>
      <c r="G3414" s="40" t="s">
        <v>2731</v>
      </c>
      <c r="H3414" s="43" t="s">
        <v>1449</v>
      </c>
      <c r="I3414" s="115" t="str">
        <f t="shared" ca="1" si="531"/>
        <v>.</v>
      </c>
      <c r="J3414" s="40" t="s">
        <v>878</v>
      </c>
      <c r="K3414" s="40" t="s">
        <v>6005</v>
      </c>
      <c r="L3414" s="17" t="s">
        <v>2918</v>
      </c>
      <c r="M3414" s="40" t="s">
        <v>1486</v>
      </c>
      <c r="N3414" s="15">
        <v>3</v>
      </c>
      <c r="O3414" s="15">
        <v>2006</v>
      </c>
      <c r="P3414" s="15">
        <v>12</v>
      </c>
      <c r="Q3414" s="40" t="s">
        <v>959</v>
      </c>
      <c r="R3414" s="40" t="s">
        <v>2317</v>
      </c>
      <c r="S3414" s="53" t="s">
        <v>2741</v>
      </c>
      <c r="T3414" s="53"/>
      <c r="U3414" s="31"/>
      <c r="V3414" s="45" t="str">
        <f t="shared" si="528"/>
        <v>高齢化社会における身体と環境との相互作用上肢帯の筋の働きと年齢的変化</v>
      </c>
      <c r="W3414" s="51"/>
      <c r="X3414" s="88">
        <v>3404</v>
      </c>
      <c r="Y3414" s="65"/>
      <c r="Z3414" s="46"/>
    </row>
    <row r="3415" spans="1:26" ht="13.5" hidden="1" customHeight="1">
      <c r="A3415" s="29" t="str">
        <f t="shared" ca="1" si="529"/>
        <v>85</v>
      </c>
      <c r="B3415" s="32">
        <f t="shared" ca="1" si="532"/>
        <v>2006</v>
      </c>
      <c r="C3415" s="32">
        <f t="shared" ca="1" si="533"/>
        <v>11</v>
      </c>
      <c r="D3415" s="28">
        <v>8</v>
      </c>
      <c r="E3415" s="32"/>
      <c r="F3415" s="40" t="s">
        <v>2732</v>
      </c>
      <c r="G3415" s="40" t="s">
        <v>2733</v>
      </c>
      <c r="H3415" s="43" t="s">
        <v>1449</v>
      </c>
      <c r="I3415" s="115" t="str">
        <f t="shared" ca="1" si="531"/>
        <v>.</v>
      </c>
      <c r="J3415" s="40" t="s">
        <v>878</v>
      </c>
      <c r="K3415" s="40" t="s">
        <v>6005</v>
      </c>
      <c r="L3415" s="17" t="s">
        <v>2918</v>
      </c>
      <c r="M3415" s="40" t="s">
        <v>1486</v>
      </c>
      <c r="N3415" s="15">
        <v>3</v>
      </c>
      <c r="O3415" s="15">
        <v>2006</v>
      </c>
      <c r="P3415" s="15">
        <v>12</v>
      </c>
      <c r="Q3415" s="40" t="s">
        <v>959</v>
      </c>
      <c r="R3415" s="40" t="s">
        <v>2317</v>
      </c>
      <c r="S3415" s="53" t="s">
        <v>2741</v>
      </c>
      <c r="T3415" s="53"/>
      <c r="U3415" s="31"/>
      <c r="V3415" s="45" t="str">
        <f t="shared" si="528"/>
        <v>高齢化社会における身体と環境との相互作用高齢者の生活とデザイン</v>
      </c>
      <c r="W3415" s="51"/>
      <c r="X3415" s="88">
        <v>3405</v>
      </c>
      <c r="Y3415" s="65"/>
      <c r="Z3415" s="46"/>
    </row>
    <row r="3416" spans="1:26" ht="13.5" hidden="1" customHeight="1">
      <c r="A3416" s="29" t="str">
        <f t="shared" ca="1" si="529"/>
        <v>85</v>
      </c>
      <c r="B3416" s="32">
        <f t="shared" ca="1" si="532"/>
        <v>2006</v>
      </c>
      <c r="C3416" s="32">
        <f t="shared" ca="1" si="533"/>
        <v>11</v>
      </c>
      <c r="D3416" s="28">
        <v>11</v>
      </c>
      <c r="E3416" s="32"/>
      <c r="F3416" s="40" t="s">
        <v>2734</v>
      </c>
      <c r="G3416" s="40" t="s">
        <v>8020</v>
      </c>
      <c r="H3416" s="43" t="s">
        <v>1449</v>
      </c>
      <c r="I3416" s="115" t="str">
        <f t="shared" ca="1" si="531"/>
        <v>.</v>
      </c>
      <c r="J3416" s="40" t="s">
        <v>878</v>
      </c>
      <c r="K3416" s="40" t="s">
        <v>6005</v>
      </c>
      <c r="L3416" s="17" t="s">
        <v>2918</v>
      </c>
      <c r="M3416" s="40" t="s">
        <v>1486</v>
      </c>
      <c r="N3416" s="15">
        <v>3</v>
      </c>
      <c r="O3416" s="15">
        <v>2006</v>
      </c>
      <c r="P3416" s="15">
        <v>12</v>
      </c>
      <c r="Q3416" s="40" t="s">
        <v>959</v>
      </c>
      <c r="R3416" s="40" t="s">
        <v>2317</v>
      </c>
      <c r="S3416" s="53" t="s">
        <v>2741</v>
      </c>
      <c r="T3416" s="53"/>
      <c r="U3416" s="31"/>
      <c r="V3416" s="45" t="str">
        <f t="shared" si="528"/>
        <v>高齢化社会における身体と環境との相互作用介護予防における筋力トレーニングの結果とその評価</v>
      </c>
      <c r="W3416" s="51"/>
      <c r="X3416" s="88">
        <v>3406</v>
      </c>
      <c r="Y3416" s="65"/>
      <c r="Z3416" s="46"/>
    </row>
    <row r="3417" spans="1:26" ht="13.5" hidden="1" customHeight="1">
      <c r="A3417" s="29" t="str">
        <f t="shared" ca="1" si="529"/>
        <v>85</v>
      </c>
      <c r="B3417" s="32">
        <f t="shared" ca="1" si="532"/>
        <v>2006</v>
      </c>
      <c r="C3417" s="32">
        <f t="shared" ca="1" si="533"/>
        <v>11</v>
      </c>
      <c r="D3417" s="28">
        <v>15</v>
      </c>
      <c r="E3417" s="32"/>
      <c r="F3417" s="40" t="s">
        <v>2736</v>
      </c>
      <c r="G3417" s="40" t="s">
        <v>2744</v>
      </c>
      <c r="H3417" s="43" t="s">
        <v>1449</v>
      </c>
      <c r="I3417" s="115" t="str">
        <f t="shared" ca="1" si="531"/>
        <v>.</v>
      </c>
      <c r="J3417" s="40" t="s">
        <v>2060</v>
      </c>
      <c r="K3417" s="40" t="s">
        <v>6005</v>
      </c>
      <c r="L3417" s="17" t="s">
        <v>2918</v>
      </c>
      <c r="M3417" s="40" t="s">
        <v>1486</v>
      </c>
      <c r="N3417" s="15">
        <v>3</v>
      </c>
      <c r="O3417" s="15">
        <v>2006</v>
      </c>
      <c r="P3417" s="15">
        <v>12</v>
      </c>
      <c r="Q3417" s="40" t="s">
        <v>1310</v>
      </c>
      <c r="R3417" s="40" t="s">
        <v>2317</v>
      </c>
      <c r="S3417" s="53" t="s">
        <v>2741</v>
      </c>
      <c r="T3417" s="53"/>
      <c r="U3417" s="31"/>
      <c r="V3417" s="45" t="str">
        <f t="shared" si="528"/>
        <v>高齢化社会における身体と環境との相互作用遊びが身体を変えた！〜楽しみながら運動機能と脳機能を活性化するゲーム機の開発とその効果〜</v>
      </c>
      <c r="W3417" s="51"/>
      <c r="X3417" s="88">
        <v>3407</v>
      </c>
      <c r="Y3417" s="65"/>
      <c r="Z3417" s="46"/>
    </row>
    <row r="3418" spans="1:26" ht="13.5" hidden="1" customHeight="1">
      <c r="A3418" s="29" t="str">
        <f t="shared" ca="1" si="529"/>
        <v>85</v>
      </c>
      <c r="B3418" s="32">
        <f t="shared" ca="1" si="532"/>
        <v>2006</v>
      </c>
      <c r="C3418" s="32">
        <f t="shared" ca="1" si="533"/>
        <v>11</v>
      </c>
      <c r="D3418" s="28">
        <v>20</v>
      </c>
      <c r="E3418" s="32"/>
      <c r="F3418" s="28" t="str">
        <f>IF(RIGHT(L3418,1)=$W$24,"",M3418&amp;$W$25)&amp;J3418&amp;$W$22&amp;K3418&amp;IF(AND(LEN(N3418)&gt;0,LEN(N3418)&lt;4)," 第"&amp;N3418&amp;$W$21,N3418)&amp;$W$23&amp;O3418&amp;"/"&amp;P3418&amp;IF(RIGHT(L3418,1)=$W$24,"/"&amp;Q3418,"")&amp;"、"&amp;S3418&amp;"、"&amp;R3418&amp;IF(LEN(H3418)&gt;0,$W$27&amp;H3418,"")&amp;IF(RIGHT(L3418,1)=$W$24,"",$W$26)</f>
        <v>大会．東 第35回　2006/12/3、日本女子体大、東京都</v>
      </c>
      <c r="G3418" s="40" t="s">
        <v>671</v>
      </c>
      <c r="H3418" s="41"/>
      <c r="I3418" s="115" t="str">
        <f t="shared" ca="1" si="531"/>
        <v>.</v>
      </c>
      <c r="J3418" s="40" t="s">
        <v>1487</v>
      </c>
      <c r="K3418" s="40" t="s">
        <v>1491</v>
      </c>
      <c r="L3418" s="40" t="s">
        <v>6942</v>
      </c>
      <c r="M3418" s="40" t="s">
        <v>1011</v>
      </c>
      <c r="N3418" s="15">
        <v>35</v>
      </c>
      <c r="O3418" s="15">
        <v>2006</v>
      </c>
      <c r="P3418" s="15">
        <v>12</v>
      </c>
      <c r="Q3418" s="40" t="s">
        <v>1312</v>
      </c>
      <c r="R3418" s="40" t="s">
        <v>2317</v>
      </c>
      <c r="S3418" s="48" t="s">
        <v>2741</v>
      </c>
      <c r="T3418" s="48"/>
      <c r="U3418" s="31"/>
      <c r="V3418" s="45" t="str">
        <f t="shared" si="528"/>
        <v>大会．東 第35回　2006/12/3、日本女子体大、東京都</v>
      </c>
      <c r="W3418" s="51"/>
      <c r="X3418" s="88">
        <v>3408</v>
      </c>
      <c r="Y3418" s="65"/>
      <c r="Z3418" s="46"/>
    </row>
    <row r="3419" spans="1:26" ht="13.5" hidden="1" customHeight="1">
      <c r="A3419" s="29" t="str">
        <f t="shared" ca="1" si="529"/>
        <v>85</v>
      </c>
      <c r="B3419" s="32">
        <f t="shared" ca="1" si="532"/>
        <v>2006</v>
      </c>
      <c r="C3419" s="32">
        <f t="shared" ca="1" si="533"/>
        <v>11</v>
      </c>
      <c r="D3419" s="28">
        <v>21</v>
      </c>
      <c r="E3419" s="32"/>
      <c r="F3419" s="28" t="str">
        <f>M3419&amp;"（"&amp;J3419&amp;$W$19&amp;K3419&amp;IF(LEN(N3419)&gt;0," 第"&amp;N3419&amp;$W$21,"")&amp;" "&amp;O3419&amp;"/"&amp;P3419&amp;$W$20&amp;S3419&amp;IF(LEN(H3419)&gt;0,$W$19&amp;H3419,"")&amp;"）"</f>
        <v>抄録（大会/東 第35回 2006/12、日本女子体大）</v>
      </c>
      <c r="G3419" s="40"/>
      <c r="H3419" s="43"/>
      <c r="I3419" s="115" t="str">
        <f t="shared" ca="1" si="531"/>
        <v>.</v>
      </c>
      <c r="J3419" s="40" t="s">
        <v>1487</v>
      </c>
      <c r="K3419" s="40" t="s">
        <v>1491</v>
      </c>
      <c r="L3419" s="40" t="s">
        <v>6939</v>
      </c>
      <c r="M3419" s="16" t="s">
        <v>183</v>
      </c>
      <c r="N3419" s="15">
        <v>35</v>
      </c>
      <c r="O3419" s="15">
        <v>2006</v>
      </c>
      <c r="P3419" s="15">
        <v>12</v>
      </c>
      <c r="Q3419" s="40" t="s">
        <v>1312</v>
      </c>
      <c r="R3419" s="40" t="s">
        <v>2317</v>
      </c>
      <c r="S3419" s="48" t="s">
        <v>2741</v>
      </c>
      <c r="T3419" s="48"/>
      <c r="U3419" s="69"/>
      <c r="V3419" s="45" t="str">
        <f t="shared" si="528"/>
        <v>抄録（大会/東 第35回 2006/12、日本女子体大）</v>
      </c>
      <c r="W3419" s="51"/>
      <c r="X3419" s="88">
        <v>3409</v>
      </c>
      <c r="Y3419" s="65"/>
      <c r="Z3419" s="46"/>
    </row>
    <row r="3420" spans="1:26" s="13" customFormat="1" ht="13.5" hidden="1" customHeight="1">
      <c r="A3420" s="18">
        <v>85</v>
      </c>
      <c r="B3420" s="15">
        <v>2006</v>
      </c>
      <c r="C3420" s="15">
        <v>11</v>
      </c>
      <c r="D3420" s="18">
        <v>21</v>
      </c>
      <c r="E3420" s="15"/>
      <c r="F3420" s="19" t="s">
        <v>5812</v>
      </c>
      <c r="G3420" s="16" t="s">
        <v>5813</v>
      </c>
      <c r="H3420" s="17"/>
      <c r="I3420" s="115" t="str">
        <f t="shared" ca="1" si="531"/>
        <v>.</v>
      </c>
      <c r="J3420" s="16" t="s">
        <v>2856</v>
      </c>
      <c r="K3420" s="16" t="s">
        <v>1185</v>
      </c>
      <c r="L3420" s="16" t="s">
        <v>2857</v>
      </c>
      <c r="M3420" s="16" t="s">
        <v>183</v>
      </c>
      <c r="N3420" s="15">
        <v>35</v>
      </c>
      <c r="O3420" s="15">
        <v>2006</v>
      </c>
      <c r="P3420" s="15">
        <v>12</v>
      </c>
      <c r="Q3420" s="16" t="s">
        <v>1311</v>
      </c>
      <c r="R3420" s="18" t="s">
        <v>804</v>
      </c>
      <c r="S3420" s="54" t="s">
        <v>5811</v>
      </c>
      <c r="T3420" s="54"/>
      <c r="U3420" s="69"/>
      <c r="V3420" s="45" t="str">
        <f t="shared" si="528"/>
        <v>心の癒しを求める人々への表現活動に関する研究</v>
      </c>
      <c r="W3420" s="70"/>
      <c r="X3420" s="88">
        <v>3410</v>
      </c>
      <c r="Y3420" s="66"/>
      <c r="Z3420" s="16"/>
    </row>
    <row r="3421" spans="1:26" s="13" customFormat="1" ht="13.5" hidden="1" customHeight="1">
      <c r="A3421" s="18">
        <v>85</v>
      </c>
      <c r="B3421" s="15">
        <v>2006</v>
      </c>
      <c r="C3421" s="15">
        <v>11</v>
      </c>
      <c r="D3421" s="18">
        <v>21</v>
      </c>
      <c r="E3421" s="15"/>
      <c r="F3421" s="19" t="s">
        <v>5814</v>
      </c>
      <c r="G3421" s="16" t="s">
        <v>5815</v>
      </c>
      <c r="H3421" s="17"/>
      <c r="I3421" s="115" t="str">
        <f t="shared" ca="1" si="531"/>
        <v>.</v>
      </c>
      <c r="J3421" s="16" t="s">
        <v>2856</v>
      </c>
      <c r="K3421" s="16" t="s">
        <v>1185</v>
      </c>
      <c r="L3421" s="16" t="s">
        <v>2857</v>
      </c>
      <c r="M3421" s="16" t="s">
        <v>183</v>
      </c>
      <c r="N3421" s="15">
        <v>35</v>
      </c>
      <c r="O3421" s="15">
        <v>2006</v>
      </c>
      <c r="P3421" s="15">
        <v>12</v>
      </c>
      <c r="Q3421" s="16" t="s">
        <v>1311</v>
      </c>
      <c r="R3421" s="18" t="s">
        <v>804</v>
      </c>
      <c r="S3421" s="54" t="s">
        <v>5811</v>
      </c>
      <c r="T3421" s="54"/>
      <c r="U3421" s="69"/>
      <c r="V3421" s="45" t="str">
        <f t="shared" si="528"/>
        <v>事象関連電位を用いたメンタルトレーニング効果の検討</v>
      </c>
      <c r="W3421" s="70"/>
      <c r="X3421" s="88">
        <v>3411</v>
      </c>
      <c r="Y3421" s="66"/>
      <c r="Z3421" s="16"/>
    </row>
    <row r="3422" spans="1:26" s="13" customFormat="1" ht="13.5" hidden="1" customHeight="1">
      <c r="A3422" s="18">
        <v>85</v>
      </c>
      <c r="B3422" s="15">
        <v>2006</v>
      </c>
      <c r="C3422" s="15">
        <v>11</v>
      </c>
      <c r="D3422" s="18">
        <v>22</v>
      </c>
      <c r="E3422" s="15"/>
      <c r="F3422" s="19" t="s">
        <v>5816</v>
      </c>
      <c r="G3422" s="16" t="s">
        <v>5817</v>
      </c>
      <c r="H3422" s="17"/>
      <c r="I3422" s="115" t="str">
        <f t="shared" ca="1" si="531"/>
        <v>.</v>
      </c>
      <c r="J3422" s="16" t="s">
        <v>2856</v>
      </c>
      <c r="K3422" s="16" t="s">
        <v>1185</v>
      </c>
      <c r="L3422" s="16" t="s">
        <v>2857</v>
      </c>
      <c r="M3422" s="16" t="s">
        <v>183</v>
      </c>
      <c r="N3422" s="15">
        <v>35</v>
      </c>
      <c r="O3422" s="15">
        <v>2006</v>
      </c>
      <c r="P3422" s="15">
        <v>12</v>
      </c>
      <c r="Q3422" s="16" t="s">
        <v>1311</v>
      </c>
      <c r="R3422" s="18" t="s">
        <v>804</v>
      </c>
      <c r="S3422" s="54" t="s">
        <v>5811</v>
      </c>
      <c r="T3422" s="54"/>
      <c r="U3422" s="69"/>
      <c r="V3422" s="45" t="str">
        <f t="shared" si="528"/>
        <v>ツボ刺激による、腓腹筋の疲労回復</v>
      </c>
      <c r="W3422" s="70"/>
      <c r="X3422" s="88">
        <v>3412</v>
      </c>
      <c r="Y3422" s="66"/>
      <c r="Z3422" s="16"/>
    </row>
    <row r="3423" spans="1:26" s="13" customFormat="1" ht="13.5" hidden="1" customHeight="1">
      <c r="A3423" s="18">
        <v>85</v>
      </c>
      <c r="B3423" s="15">
        <v>2006</v>
      </c>
      <c r="C3423" s="15">
        <v>11</v>
      </c>
      <c r="D3423" s="18">
        <v>22</v>
      </c>
      <c r="E3423" s="15"/>
      <c r="F3423" s="19" t="s">
        <v>5818</v>
      </c>
      <c r="G3423" s="16" t="s">
        <v>5819</v>
      </c>
      <c r="H3423" s="17"/>
      <c r="I3423" s="115" t="str">
        <f t="shared" ca="1" si="531"/>
        <v>.</v>
      </c>
      <c r="J3423" s="16" t="s">
        <v>2856</v>
      </c>
      <c r="K3423" s="16" t="s">
        <v>1185</v>
      </c>
      <c r="L3423" s="16" t="s">
        <v>2857</v>
      </c>
      <c r="M3423" s="16" t="s">
        <v>183</v>
      </c>
      <c r="N3423" s="15">
        <v>35</v>
      </c>
      <c r="O3423" s="15">
        <v>2006</v>
      </c>
      <c r="P3423" s="15">
        <v>12</v>
      </c>
      <c r="Q3423" s="16" t="s">
        <v>1311</v>
      </c>
      <c r="R3423" s="18" t="s">
        <v>804</v>
      </c>
      <c r="S3423" s="54" t="s">
        <v>5811</v>
      </c>
      <c r="T3423" s="54"/>
      <c r="U3423" s="69"/>
      <c r="V3423" s="45" t="str">
        <f t="shared" si="528"/>
        <v>自然環境とパブリックアートの融合に関する研究</v>
      </c>
      <c r="W3423" s="70"/>
      <c r="X3423" s="88">
        <v>3413</v>
      </c>
      <c r="Y3423" s="66"/>
      <c r="Z3423" s="16"/>
    </row>
    <row r="3424" spans="1:26" s="13" customFormat="1" ht="13.5" hidden="1" customHeight="1">
      <c r="A3424" s="18">
        <v>85</v>
      </c>
      <c r="B3424" s="15">
        <v>2006</v>
      </c>
      <c r="C3424" s="15">
        <v>11</v>
      </c>
      <c r="D3424" s="18">
        <v>23</v>
      </c>
      <c r="E3424" s="15"/>
      <c r="F3424" s="19" t="s">
        <v>5820</v>
      </c>
      <c r="G3424" s="16" t="s">
        <v>5821</v>
      </c>
      <c r="H3424" s="17"/>
      <c r="I3424" s="115" t="str">
        <f t="shared" ca="1" si="531"/>
        <v>.</v>
      </c>
      <c r="J3424" s="16" t="s">
        <v>2856</v>
      </c>
      <c r="K3424" s="16" t="s">
        <v>1185</v>
      </c>
      <c r="L3424" s="16" t="s">
        <v>2857</v>
      </c>
      <c r="M3424" s="16" t="s">
        <v>183</v>
      </c>
      <c r="N3424" s="15">
        <v>35</v>
      </c>
      <c r="O3424" s="15">
        <v>2006</v>
      </c>
      <c r="P3424" s="15">
        <v>12</v>
      </c>
      <c r="Q3424" s="16" t="s">
        <v>1311</v>
      </c>
      <c r="R3424" s="18" t="s">
        <v>804</v>
      </c>
      <c r="S3424" s="54" t="s">
        <v>5811</v>
      </c>
      <c r="T3424" s="54"/>
      <c r="U3424" s="69"/>
      <c r="V3424" s="45" t="str">
        <f t="shared" si="528"/>
        <v>関東圏の大におけるユニバーサルデザイン整備の傾向把握と施策の傾向把握に関する報告</v>
      </c>
      <c r="W3424" s="70"/>
      <c r="X3424" s="88">
        <v>3414</v>
      </c>
      <c r="Y3424" s="66"/>
      <c r="Z3424" s="16"/>
    </row>
    <row r="3425" spans="1:26" s="13" customFormat="1" ht="13.5" hidden="1" customHeight="1">
      <c r="A3425" s="18">
        <v>85</v>
      </c>
      <c r="B3425" s="15">
        <v>2006</v>
      </c>
      <c r="C3425" s="15">
        <v>11</v>
      </c>
      <c r="D3425" s="18">
        <v>24</v>
      </c>
      <c r="E3425" s="15"/>
      <c r="F3425" s="19" t="s">
        <v>5822</v>
      </c>
      <c r="G3425" s="16" t="s">
        <v>5823</v>
      </c>
      <c r="H3425" s="17"/>
      <c r="I3425" s="115" t="str">
        <f t="shared" ca="1" si="531"/>
        <v>.</v>
      </c>
      <c r="J3425" s="16" t="s">
        <v>2856</v>
      </c>
      <c r="K3425" s="16" t="s">
        <v>1185</v>
      </c>
      <c r="L3425" s="16" t="s">
        <v>2857</v>
      </c>
      <c r="M3425" s="16" t="s">
        <v>183</v>
      </c>
      <c r="N3425" s="15">
        <v>35</v>
      </c>
      <c r="O3425" s="15">
        <v>2006</v>
      </c>
      <c r="P3425" s="15">
        <v>12</v>
      </c>
      <c r="Q3425" s="16" t="s">
        <v>1311</v>
      </c>
      <c r="R3425" s="18" t="s">
        <v>804</v>
      </c>
      <c r="S3425" s="54" t="s">
        <v>5811</v>
      </c>
      <c r="T3425" s="54"/>
      <c r="U3425" s="69"/>
      <c r="V3425" s="45" t="str">
        <f t="shared" si="528"/>
        <v>障害者から見た交通バリアフリーの現状～ある観光旅行を通じて～</v>
      </c>
      <c r="W3425" s="70"/>
      <c r="X3425" s="88">
        <v>3415</v>
      </c>
      <c r="Y3425" s="66"/>
      <c r="Z3425" s="16"/>
    </row>
    <row r="3426" spans="1:26" s="13" customFormat="1" ht="13.5" hidden="1" customHeight="1">
      <c r="A3426" s="18">
        <v>85</v>
      </c>
      <c r="B3426" s="15">
        <v>2006</v>
      </c>
      <c r="C3426" s="15">
        <v>11</v>
      </c>
      <c r="D3426" s="18">
        <v>24</v>
      </c>
      <c r="E3426" s="15"/>
      <c r="F3426" s="19" t="s">
        <v>5824</v>
      </c>
      <c r="G3426" s="16" t="s">
        <v>5825</v>
      </c>
      <c r="H3426" s="17"/>
      <c r="I3426" s="115" t="str">
        <f t="shared" ca="1" si="531"/>
        <v>.</v>
      </c>
      <c r="J3426" s="16" t="s">
        <v>2856</v>
      </c>
      <c r="K3426" s="16" t="s">
        <v>1185</v>
      </c>
      <c r="L3426" s="16" t="s">
        <v>2857</v>
      </c>
      <c r="M3426" s="16" t="s">
        <v>183</v>
      </c>
      <c r="N3426" s="15">
        <v>35</v>
      </c>
      <c r="O3426" s="15">
        <v>2006</v>
      </c>
      <c r="P3426" s="15">
        <v>12</v>
      </c>
      <c r="Q3426" s="16" t="s">
        <v>1311</v>
      </c>
      <c r="R3426" s="18" t="s">
        <v>804</v>
      </c>
      <c r="S3426" s="54" t="s">
        <v>5811</v>
      </c>
      <c r="T3426" s="54"/>
      <c r="U3426" s="69"/>
      <c r="V3426" s="45" t="str">
        <f t="shared" si="528"/>
        <v>中学生の自転車利用時の行動と交通安全意識について</v>
      </c>
      <c r="W3426" s="70"/>
      <c r="X3426" s="88">
        <v>3416</v>
      </c>
      <c r="Y3426" s="66"/>
      <c r="Z3426" s="16"/>
    </row>
    <row r="3427" spans="1:26" s="13" customFormat="1" ht="13.5" hidden="1" customHeight="1">
      <c r="A3427" s="18">
        <v>85</v>
      </c>
      <c r="B3427" s="15">
        <v>2006</v>
      </c>
      <c r="C3427" s="15">
        <v>11</v>
      </c>
      <c r="D3427" s="18">
        <v>25</v>
      </c>
      <c r="E3427" s="15"/>
      <c r="F3427" s="19" t="s">
        <v>5826</v>
      </c>
      <c r="G3427" s="16" t="s">
        <v>5827</v>
      </c>
      <c r="H3427" s="17"/>
      <c r="I3427" s="115" t="str">
        <f t="shared" ca="1" si="531"/>
        <v>.</v>
      </c>
      <c r="J3427" s="16" t="s">
        <v>2856</v>
      </c>
      <c r="K3427" s="16" t="s">
        <v>1185</v>
      </c>
      <c r="L3427" s="16" t="s">
        <v>2857</v>
      </c>
      <c r="M3427" s="16" t="s">
        <v>183</v>
      </c>
      <c r="N3427" s="15">
        <v>35</v>
      </c>
      <c r="O3427" s="15">
        <v>2006</v>
      </c>
      <c r="P3427" s="15">
        <v>12</v>
      </c>
      <c r="Q3427" s="16" t="s">
        <v>1311</v>
      </c>
      <c r="R3427" s="18" t="s">
        <v>804</v>
      </c>
      <c r="S3427" s="54" t="s">
        <v>5811</v>
      </c>
      <c r="T3427" s="54"/>
      <c r="U3427" s="69"/>
      <c r="V3427" s="45" t="str">
        <f t="shared" si="528"/>
        <v>人の視線情報を用いた紙面レイアウトの評価〜商業施設のフロアガイドを例に〜</v>
      </c>
      <c r="W3427" s="70"/>
      <c r="X3427" s="88">
        <v>3417</v>
      </c>
      <c r="Y3427" s="66"/>
      <c r="Z3427" s="16"/>
    </row>
    <row r="3428" spans="1:26" s="13" customFormat="1" ht="13.5" hidden="1" customHeight="1">
      <c r="A3428" s="18">
        <v>85</v>
      </c>
      <c r="B3428" s="15">
        <v>2006</v>
      </c>
      <c r="C3428" s="15">
        <v>11</v>
      </c>
      <c r="D3428" s="18">
        <v>25</v>
      </c>
      <c r="E3428" s="15"/>
      <c r="F3428" s="19" t="s">
        <v>5828</v>
      </c>
      <c r="G3428" s="16" t="s">
        <v>5829</v>
      </c>
      <c r="H3428" s="17"/>
      <c r="I3428" s="115" t="str">
        <f t="shared" ca="1" si="531"/>
        <v>.</v>
      </c>
      <c r="J3428" s="16" t="s">
        <v>2856</v>
      </c>
      <c r="K3428" s="16" t="s">
        <v>1185</v>
      </c>
      <c r="L3428" s="16" t="s">
        <v>2857</v>
      </c>
      <c r="M3428" s="16" t="s">
        <v>183</v>
      </c>
      <c r="N3428" s="15">
        <v>35</v>
      </c>
      <c r="O3428" s="15">
        <v>2006</v>
      </c>
      <c r="P3428" s="15">
        <v>12</v>
      </c>
      <c r="Q3428" s="16" t="s">
        <v>1311</v>
      </c>
      <c r="R3428" s="18" t="s">
        <v>804</v>
      </c>
      <c r="S3428" s="54" t="s">
        <v>5811</v>
      </c>
      <c r="T3428" s="54"/>
      <c r="U3428" s="69"/>
      <c r="V3428" s="45" t="str">
        <f t="shared" si="528"/>
        <v>タッチパネルのボタンレイアウトに関する研究</v>
      </c>
      <c r="W3428" s="70"/>
      <c r="X3428" s="88">
        <v>3418</v>
      </c>
      <c r="Y3428" s="66"/>
      <c r="Z3428" s="16"/>
    </row>
    <row r="3429" spans="1:26" s="13" customFormat="1" ht="13.5" hidden="1" customHeight="1">
      <c r="A3429" s="18">
        <v>85</v>
      </c>
      <c r="B3429" s="15">
        <v>2006</v>
      </c>
      <c r="C3429" s="15">
        <v>11</v>
      </c>
      <c r="D3429" s="18">
        <v>26</v>
      </c>
      <c r="E3429" s="15"/>
      <c r="F3429" s="19" t="s">
        <v>5830</v>
      </c>
      <c r="G3429" s="16" t="s">
        <v>5831</v>
      </c>
      <c r="H3429" s="17"/>
      <c r="I3429" s="115" t="str">
        <f t="shared" ca="1" si="531"/>
        <v>.</v>
      </c>
      <c r="J3429" s="16" t="s">
        <v>2856</v>
      </c>
      <c r="K3429" s="16" t="s">
        <v>1185</v>
      </c>
      <c r="L3429" s="16" t="s">
        <v>2857</v>
      </c>
      <c r="M3429" s="16" t="s">
        <v>183</v>
      </c>
      <c r="N3429" s="15">
        <v>35</v>
      </c>
      <c r="O3429" s="15">
        <v>2006</v>
      </c>
      <c r="P3429" s="15">
        <v>12</v>
      </c>
      <c r="Q3429" s="16" t="s">
        <v>1311</v>
      </c>
      <c r="R3429" s="18" t="s">
        <v>804</v>
      </c>
      <c r="S3429" s="54" t="s">
        <v>5811</v>
      </c>
      <c r="T3429" s="54"/>
      <c r="U3429" s="69"/>
      <c r="V3429" s="45" t="str">
        <f t="shared" si="528"/>
        <v>GUIにおけるボタンのアニメーションに関する研究</v>
      </c>
      <c r="W3429" s="70"/>
      <c r="X3429" s="88">
        <v>3419</v>
      </c>
      <c r="Y3429" s="66"/>
      <c r="Z3429" s="16"/>
    </row>
    <row r="3430" spans="1:26" s="13" customFormat="1" ht="13.5" hidden="1" customHeight="1">
      <c r="A3430" s="18">
        <v>85</v>
      </c>
      <c r="B3430" s="15">
        <v>2006</v>
      </c>
      <c r="C3430" s="15">
        <v>11</v>
      </c>
      <c r="D3430" s="18">
        <v>26</v>
      </c>
      <c r="E3430" s="15"/>
      <c r="F3430" s="19" t="s">
        <v>5832</v>
      </c>
      <c r="G3430" s="16" t="s">
        <v>5833</v>
      </c>
      <c r="H3430" s="17"/>
      <c r="I3430" s="115" t="str">
        <f t="shared" ca="1" si="531"/>
        <v>.</v>
      </c>
      <c r="J3430" s="16" t="s">
        <v>2856</v>
      </c>
      <c r="K3430" s="16" t="s">
        <v>1185</v>
      </c>
      <c r="L3430" s="16" t="s">
        <v>2857</v>
      </c>
      <c r="M3430" s="16" t="s">
        <v>183</v>
      </c>
      <c r="N3430" s="15">
        <v>35</v>
      </c>
      <c r="O3430" s="15">
        <v>2006</v>
      </c>
      <c r="P3430" s="15">
        <v>12</v>
      </c>
      <c r="Q3430" s="16" t="s">
        <v>1311</v>
      </c>
      <c r="R3430" s="18" t="s">
        <v>804</v>
      </c>
      <c r="S3430" s="54" t="s">
        <v>5811</v>
      </c>
      <c r="T3430" s="54"/>
      <c r="U3430" s="69"/>
      <c r="V3430" s="45" t="str">
        <f t="shared" si="528"/>
        <v>視覚障害者の飲み物パッケージ識別に関する研究</v>
      </c>
      <c r="W3430" s="70"/>
      <c r="X3430" s="88">
        <v>3420</v>
      </c>
      <c r="Y3430" s="66"/>
      <c r="Z3430" s="16"/>
    </row>
    <row r="3431" spans="1:26" s="13" customFormat="1" ht="13.5" hidden="1" customHeight="1">
      <c r="A3431" s="18">
        <v>85</v>
      </c>
      <c r="B3431" s="15">
        <v>2006</v>
      </c>
      <c r="C3431" s="15">
        <v>11</v>
      </c>
      <c r="D3431" s="18">
        <v>27</v>
      </c>
      <c r="E3431" s="15"/>
      <c r="F3431" s="19" t="s">
        <v>5834</v>
      </c>
      <c r="G3431" s="16" t="s">
        <v>5835</v>
      </c>
      <c r="H3431" s="17"/>
      <c r="I3431" s="115" t="str">
        <f t="shared" ca="1" si="531"/>
        <v>.</v>
      </c>
      <c r="J3431" s="16" t="s">
        <v>2856</v>
      </c>
      <c r="K3431" s="16" t="s">
        <v>1185</v>
      </c>
      <c r="L3431" s="16" t="s">
        <v>2857</v>
      </c>
      <c r="M3431" s="16" t="s">
        <v>183</v>
      </c>
      <c r="N3431" s="15">
        <v>35</v>
      </c>
      <c r="O3431" s="15">
        <v>2006</v>
      </c>
      <c r="P3431" s="15">
        <v>12</v>
      </c>
      <c r="Q3431" s="16" t="s">
        <v>1311</v>
      </c>
      <c r="R3431" s="18" t="s">
        <v>804</v>
      </c>
      <c r="S3431" s="54" t="s">
        <v>5811</v>
      </c>
      <c r="T3431" s="54"/>
      <c r="U3431" s="69"/>
      <c r="V3431" s="45" t="str">
        <f t="shared" si="528"/>
        <v>視覚障害者の調理作業を基準としたデザインガイドライン</v>
      </c>
      <c r="W3431" s="70"/>
      <c r="X3431" s="88">
        <v>3421</v>
      </c>
      <c r="Y3431" s="66"/>
      <c r="Z3431" s="16"/>
    </row>
    <row r="3432" spans="1:26" s="13" customFormat="1" ht="13.5" hidden="1" customHeight="1">
      <c r="A3432" s="18">
        <v>85</v>
      </c>
      <c r="B3432" s="15">
        <v>2006</v>
      </c>
      <c r="C3432" s="15">
        <v>11</v>
      </c>
      <c r="D3432" s="18">
        <v>27</v>
      </c>
      <c r="E3432" s="15"/>
      <c r="F3432" s="19" t="s">
        <v>5836</v>
      </c>
      <c r="G3432" s="16" t="s">
        <v>5837</v>
      </c>
      <c r="H3432" s="17"/>
      <c r="I3432" s="115" t="str">
        <f t="shared" ca="1" si="531"/>
        <v>.</v>
      </c>
      <c r="J3432" s="16" t="s">
        <v>2856</v>
      </c>
      <c r="K3432" s="16" t="s">
        <v>1185</v>
      </c>
      <c r="L3432" s="16" t="s">
        <v>2857</v>
      </c>
      <c r="M3432" s="16" t="s">
        <v>183</v>
      </c>
      <c r="N3432" s="15">
        <v>35</v>
      </c>
      <c r="O3432" s="15">
        <v>2006</v>
      </c>
      <c r="P3432" s="15">
        <v>12</v>
      </c>
      <c r="Q3432" s="16" t="s">
        <v>1311</v>
      </c>
      <c r="R3432" s="18" t="s">
        <v>804</v>
      </c>
      <c r="S3432" s="54" t="s">
        <v>5811</v>
      </c>
      <c r="T3432" s="54"/>
      <c r="U3432" s="69"/>
      <c r="V3432" s="45" t="str">
        <f t="shared" si="528"/>
        <v>視覚障害者の博物館利用に関する研究</v>
      </c>
      <c r="W3432" s="70"/>
      <c r="X3432" s="88">
        <v>3422</v>
      </c>
      <c r="Y3432" s="66"/>
      <c r="Z3432" s="16"/>
    </row>
    <row r="3433" spans="1:26" s="13" customFormat="1" ht="13.5" hidden="1" customHeight="1">
      <c r="A3433" s="18">
        <v>85</v>
      </c>
      <c r="B3433" s="15">
        <v>2006</v>
      </c>
      <c r="C3433" s="15">
        <v>11</v>
      </c>
      <c r="D3433" s="18">
        <v>28</v>
      </c>
      <c r="E3433" s="15"/>
      <c r="F3433" s="19" t="s">
        <v>5838</v>
      </c>
      <c r="G3433" s="16" t="s">
        <v>5839</v>
      </c>
      <c r="H3433" s="17"/>
      <c r="I3433" s="115" t="str">
        <f t="shared" ca="1" si="531"/>
        <v>.</v>
      </c>
      <c r="J3433" s="16" t="s">
        <v>2856</v>
      </c>
      <c r="K3433" s="16" t="s">
        <v>1185</v>
      </c>
      <c r="L3433" s="16" t="s">
        <v>2857</v>
      </c>
      <c r="M3433" s="16" t="s">
        <v>183</v>
      </c>
      <c r="N3433" s="15">
        <v>35</v>
      </c>
      <c r="O3433" s="15">
        <v>2006</v>
      </c>
      <c r="P3433" s="15">
        <v>12</v>
      </c>
      <c r="Q3433" s="16" t="s">
        <v>1311</v>
      </c>
      <c r="R3433" s="18" t="s">
        <v>804</v>
      </c>
      <c r="S3433" s="54" t="s">
        <v>5811</v>
      </c>
      <c r="T3433" s="54"/>
      <c r="U3433" s="69"/>
      <c r="V3433" s="45" t="str">
        <f t="shared" si="528"/>
        <v>視覚障害児における学習システムの研究</v>
      </c>
      <c r="W3433" s="70"/>
      <c r="X3433" s="88">
        <v>3423</v>
      </c>
      <c r="Y3433" s="66"/>
      <c r="Z3433" s="16"/>
    </row>
    <row r="3434" spans="1:26" s="13" customFormat="1" ht="13.5" hidden="1" customHeight="1">
      <c r="A3434" s="18">
        <v>85</v>
      </c>
      <c r="B3434" s="15">
        <v>2006</v>
      </c>
      <c r="C3434" s="15">
        <v>11</v>
      </c>
      <c r="D3434" s="18">
        <v>28</v>
      </c>
      <c r="E3434" s="15"/>
      <c r="F3434" s="19" t="s">
        <v>5840</v>
      </c>
      <c r="G3434" s="16" t="s">
        <v>5841</v>
      </c>
      <c r="H3434" s="17"/>
      <c r="I3434" s="115" t="str">
        <f t="shared" ca="1" si="531"/>
        <v>.</v>
      </c>
      <c r="J3434" s="16" t="s">
        <v>2856</v>
      </c>
      <c r="K3434" s="16" t="s">
        <v>1185</v>
      </c>
      <c r="L3434" s="16" t="s">
        <v>2857</v>
      </c>
      <c r="M3434" s="16" t="s">
        <v>183</v>
      </c>
      <c r="N3434" s="15">
        <v>35</v>
      </c>
      <c r="O3434" s="15">
        <v>2006</v>
      </c>
      <c r="P3434" s="15">
        <v>12</v>
      </c>
      <c r="Q3434" s="16" t="s">
        <v>1311</v>
      </c>
      <c r="R3434" s="18" t="s">
        <v>804</v>
      </c>
      <c r="S3434" s="54" t="s">
        <v>5811</v>
      </c>
      <c r="T3434" s="54"/>
      <c r="U3434" s="69"/>
      <c r="V3434" s="45" t="str">
        <f t="shared" si="528"/>
        <v>高精度スタジオメータによる脊柱の長さ計測の再現性</v>
      </c>
      <c r="W3434" s="70"/>
      <c r="X3434" s="88">
        <v>3424</v>
      </c>
      <c r="Y3434" s="66"/>
      <c r="Z3434" s="16"/>
    </row>
    <row r="3435" spans="1:26" s="13" customFormat="1" ht="13.5" hidden="1" customHeight="1">
      <c r="A3435" s="18">
        <v>85</v>
      </c>
      <c r="B3435" s="15">
        <v>2006</v>
      </c>
      <c r="C3435" s="15">
        <v>11</v>
      </c>
      <c r="D3435" s="18">
        <v>29</v>
      </c>
      <c r="E3435" s="15"/>
      <c r="F3435" s="19" t="s">
        <v>5842</v>
      </c>
      <c r="G3435" s="16" t="s">
        <v>5843</v>
      </c>
      <c r="H3435" s="17"/>
      <c r="I3435" s="115" t="str">
        <f t="shared" ca="1" si="531"/>
        <v>.</v>
      </c>
      <c r="J3435" s="16" t="s">
        <v>2856</v>
      </c>
      <c r="K3435" s="16" t="s">
        <v>1185</v>
      </c>
      <c r="L3435" s="16" t="s">
        <v>2857</v>
      </c>
      <c r="M3435" s="16" t="s">
        <v>183</v>
      </c>
      <c r="N3435" s="15">
        <v>35</v>
      </c>
      <c r="O3435" s="15">
        <v>2006</v>
      </c>
      <c r="P3435" s="15">
        <v>12</v>
      </c>
      <c r="Q3435" s="16" t="s">
        <v>1311</v>
      </c>
      <c r="R3435" s="18" t="s">
        <v>804</v>
      </c>
      <c r="S3435" s="54" t="s">
        <v>5811</v>
      </c>
      <c r="T3435" s="54"/>
      <c r="U3435" s="69"/>
      <c r="V3435" s="45" t="str">
        <f t="shared" si="528"/>
        <v>野球肘防止機能を持つサポーターの試作</v>
      </c>
      <c r="W3435" s="70"/>
      <c r="X3435" s="88">
        <v>3425</v>
      </c>
      <c r="Y3435" s="66"/>
      <c r="Z3435" s="16"/>
    </row>
    <row r="3436" spans="1:26" s="13" customFormat="1" ht="13.5" hidden="1" customHeight="1">
      <c r="A3436" s="18">
        <v>85</v>
      </c>
      <c r="B3436" s="15">
        <v>2006</v>
      </c>
      <c r="C3436" s="15">
        <v>11</v>
      </c>
      <c r="D3436" s="18">
        <v>29</v>
      </c>
      <c r="E3436" s="15"/>
      <c r="F3436" s="19" t="s">
        <v>5844</v>
      </c>
      <c r="G3436" s="16" t="s">
        <v>5845</v>
      </c>
      <c r="H3436" s="17"/>
      <c r="I3436" s="115" t="str">
        <f t="shared" ca="1" si="531"/>
        <v>.</v>
      </c>
      <c r="J3436" s="16" t="s">
        <v>2856</v>
      </c>
      <c r="K3436" s="16" t="s">
        <v>1185</v>
      </c>
      <c r="L3436" s="16" t="s">
        <v>2857</v>
      </c>
      <c r="M3436" s="16" t="s">
        <v>183</v>
      </c>
      <c r="N3436" s="15">
        <v>35</v>
      </c>
      <c r="O3436" s="15">
        <v>2006</v>
      </c>
      <c r="P3436" s="15">
        <v>12</v>
      </c>
      <c r="Q3436" s="16" t="s">
        <v>1311</v>
      </c>
      <c r="R3436" s="18" t="s">
        <v>804</v>
      </c>
      <c r="S3436" s="54" t="s">
        <v>5811</v>
      </c>
      <c r="T3436" s="54"/>
      <c r="U3436" s="69"/>
      <c r="V3436" s="45" t="str">
        <f t="shared" si="528"/>
        <v>把握強化機能を持つゴルフグローブの試作</v>
      </c>
      <c r="W3436" s="70"/>
      <c r="X3436" s="88">
        <v>3426</v>
      </c>
      <c r="Y3436" s="66"/>
      <c r="Z3436" s="16"/>
    </row>
    <row r="3437" spans="1:26" s="13" customFormat="1" ht="13.5" hidden="1" customHeight="1">
      <c r="A3437" s="18">
        <v>85</v>
      </c>
      <c r="B3437" s="15">
        <v>2006</v>
      </c>
      <c r="C3437" s="15">
        <v>11</v>
      </c>
      <c r="D3437" s="18">
        <v>30</v>
      </c>
      <c r="E3437" s="15"/>
      <c r="F3437" s="19" t="s">
        <v>5846</v>
      </c>
      <c r="G3437" s="16" t="s">
        <v>5847</v>
      </c>
      <c r="H3437" s="17"/>
      <c r="I3437" s="115" t="str">
        <f t="shared" ca="1" si="531"/>
        <v>.</v>
      </c>
      <c r="J3437" s="16" t="s">
        <v>2856</v>
      </c>
      <c r="K3437" s="16" t="s">
        <v>1185</v>
      </c>
      <c r="L3437" s="16" t="s">
        <v>2857</v>
      </c>
      <c r="M3437" s="16" t="s">
        <v>183</v>
      </c>
      <c r="N3437" s="15">
        <v>35</v>
      </c>
      <c r="O3437" s="15">
        <v>2006</v>
      </c>
      <c r="P3437" s="15">
        <v>12</v>
      </c>
      <c r="Q3437" s="16" t="s">
        <v>1311</v>
      </c>
      <c r="R3437" s="18" t="s">
        <v>804</v>
      </c>
      <c r="S3437" s="54" t="s">
        <v>5811</v>
      </c>
      <c r="T3437" s="54"/>
      <c r="U3437" s="69"/>
      <c r="V3437" s="45" t="str">
        <f t="shared" si="528"/>
        <v>参加型学生教育の手法を用いた事業所の環境問題への取り組みについての調査結果</v>
      </c>
      <c r="W3437" s="70"/>
      <c r="X3437" s="88">
        <v>3427</v>
      </c>
      <c r="Y3437" s="66"/>
      <c r="Z3437" s="16"/>
    </row>
    <row r="3438" spans="1:26" ht="13.5" hidden="1" customHeight="1">
      <c r="A3438" s="29">
        <f ca="1">IF(LEN($J3438)&gt;0,IF($J3438="●",K3438,OFFSET(A3438,IF(LEN(OFFSET(A3438,-1,0))&gt;=1,-1,-2),0)),"")</f>
        <v>85</v>
      </c>
      <c r="B3438" s="32">
        <f t="shared" ref="B3438:C3442" ca="1" si="534">IF(LEN($J3438)&gt;0,IF($J3438="●",N3438,OFFSET(B3438,IF(LEN(OFFSET(B3438,-1,0))&gt;=1,-1,-2),0)),"")</f>
        <v>2006</v>
      </c>
      <c r="C3438" s="32">
        <f t="shared" ca="1" si="534"/>
        <v>11</v>
      </c>
      <c r="D3438" s="28">
        <v>31</v>
      </c>
      <c r="E3438" s="32"/>
      <c r="F3438" s="28" t="str">
        <f>IF(RIGHT(L3438,1)=$W$24,"",M3438&amp;$W$25)&amp;J3438&amp;$W$22&amp;K3438&amp;IF(AND(LEN(N3438)&gt;0,LEN(N3438)&lt;4)," 第"&amp;N3438&amp;$W$21,N3438)&amp;$W$23&amp;O3438&amp;"/"&amp;P3438&amp;IF(RIGHT(L3438,1)=$W$24,"/"&amp;Q3438,"")&amp;"、"&amp;S3438&amp;"、"&amp;R3438&amp;IF(LEN(H3438)&gt;0,$W$27&amp;H3438,"")&amp;IF(RIGHT(L3438,1)=$W$24,"",$W$26)</f>
        <v>開催記(大会．全 第41回　2006/6、神奈川大研修所、長野県諏訪郡富士見町)</v>
      </c>
      <c r="G3438" s="40" t="s">
        <v>903</v>
      </c>
      <c r="H3438" s="41" t="s">
        <v>2820</v>
      </c>
      <c r="I3438" s="115" t="str">
        <f t="shared" ca="1" si="531"/>
        <v>.</v>
      </c>
      <c r="J3438" s="40" t="s">
        <v>1487</v>
      </c>
      <c r="K3438" s="40" t="s">
        <v>1292</v>
      </c>
      <c r="L3438" s="40" t="s">
        <v>6949</v>
      </c>
      <c r="M3438" s="40" t="s">
        <v>313</v>
      </c>
      <c r="N3438" s="47">
        <v>41</v>
      </c>
      <c r="O3438" s="47">
        <v>2006</v>
      </c>
      <c r="P3438" s="47">
        <v>6</v>
      </c>
      <c r="Q3438" s="40" t="s">
        <v>1388</v>
      </c>
      <c r="R3438" s="40" t="s">
        <v>1392</v>
      </c>
      <c r="S3438" s="50" t="s">
        <v>2599</v>
      </c>
      <c r="T3438" s="50"/>
      <c r="U3438" s="31"/>
      <c r="V3438" s="45" t="str">
        <f t="shared" si="528"/>
        <v>開催記(大会．全 第41回　2006/6、神奈川大研修所、長野県諏訪郡富士見町)</v>
      </c>
      <c r="W3438" s="51"/>
      <c r="X3438" s="88">
        <v>3428</v>
      </c>
      <c r="Y3438" s="65"/>
      <c r="Z3438" s="46"/>
    </row>
    <row r="3439" spans="1:26" ht="13.5" hidden="1" customHeight="1">
      <c r="A3439" s="29">
        <f ca="1">IF(LEN($J3439)&gt;0,IF($J3439="●",K3439,OFFSET(A3439,IF(LEN(OFFSET(A3439,-1,0))&gt;=1,-1,-2),0)),"")</f>
        <v>85</v>
      </c>
      <c r="B3439" s="32">
        <f t="shared" ca="1" si="534"/>
        <v>2006</v>
      </c>
      <c r="C3439" s="32">
        <f t="shared" ca="1" si="534"/>
        <v>11</v>
      </c>
      <c r="D3439" s="28">
        <v>31</v>
      </c>
      <c r="E3439" s="32"/>
      <c r="F3439" s="40" t="s">
        <v>7005</v>
      </c>
      <c r="G3439" s="40" t="s">
        <v>2748</v>
      </c>
      <c r="H3439" s="17" t="s">
        <v>5723</v>
      </c>
      <c r="I3439" s="115" t="str">
        <f t="shared" ca="1" si="531"/>
        <v>.</v>
      </c>
      <c r="J3439" s="26" t="s">
        <v>878</v>
      </c>
      <c r="K3439" s="40" t="s">
        <v>1292</v>
      </c>
      <c r="L3439" s="16" t="s">
        <v>2918</v>
      </c>
      <c r="M3439" s="16" t="s">
        <v>7077</v>
      </c>
      <c r="N3439" s="47">
        <v>41</v>
      </c>
      <c r="O3439" s="47">
        <v>2006</v>
      </c>
      <c r="P3439" s="47">
        <v>6</v>
      </c>
      <c r="Q3439" s="40" t="s">
        <v>1388</v>
      </c>
      <c r="R3439" s="40" t="s">
        <v>1392</v>
      </c>
      <c r="S3439" s="50" t="s">
        <v>2599</v>
      </c>
      <c r="T3439" s="50"/>
      <c r="U3439" s="31"/>
      <c r="V3439" s="45" t="str">
        <f t="shared" si="528"/>
        <v>くらしと共生くらしと共生：ナイトセッション　司会コメント</v>
      </c>
      <c r="W3439" s="51"/>
      <c r="X3439" s="88">
        <v>3429</v>
      </c>
      <c r="Y3439" s="65"/>
      <c r="Z3439" s="46"/>
    </row>
    <row r="3440" spans="1:26" ht="13.5" hidden="1" customHeight="1">
      <c r="A3440" s="29">
        <f ca="1">IF(LEN($J3440)&gt;0,IF($J3440="●",K3440,OFFSET(A3440,IF(LEN(OFFSET(A3440,-1,0))&gt;=1,-1,-2),0)),"")</f>
        <v>85</v>
      </c>
      <c r="B3440" s="32">
        <f t="shared" ca="1" si="534"/>
        <v>2006</v>
      </c>
      <c r="C3440" s="32">
        <f t="shared" ca="1" si="534"/>
        <v>11</v>
      </c>
      <c r="D3440" s="28">
        <v>32</v>
      </c>
      <c r="E3440" s="32"/>
      <c r="F3440" s="40" t="s">
        <v>2737</v>
      </c>
      <c r="G3440" s="40" t="s">
        <v>7824</v>
      </c>
      <c r="H3440" s="17" t="s">
        <v>5723</v>
      </c>
      <c r="I3440" s="115" t="str">
        <f t="shared" ca="1" si="531"/>
        <v>.</v>
      </c>
      <c r="J3440" s="40" t="s">
        <v>1487</v>
      </c>
      <c r="K3440" s="40" t="s">
        <v>1292</v>
      </c>
      <c r="L3440" s="40" t="s">
        <v>313</v>
      </c>
      <c r="M3440" s="40" t="s">
        <v>1307</v>
      </c>
      <c r="N3440" s="47">
        <v>41</v>
      </c>
      <c r="O3440" s="47">
        <v>2006</v>
      </c>
      <c r="P3440" s="47">
        <v>6</v>
      </c>
      <c r="Q3440" s="40" t="s">
        <v>1388</v>
      </c>
      <c r="R3440" s="40" t="s">
        <v>1392</v>
      </c>
      <c r="S3440" s="50" t="s">
        <v>2599</v>
      </c>
      <c r="T3440" s="50"/>
      <c r="U3440" s="31"/>
      <c r="V3440" s="45" t="str">
        <f t="shared" si="528"/>
        <v>くらしと共生第2回シンポジウムの風景：写真集</v>
      </c>
      <c r="W3440" s="51"/>
      <c r="X3440" s="88">
        <v>3430</v>
      </c>
      <c r="Y3440" s="65"/>
      <c r="Z3440" s="46"/>
    </row>
    <row r="3441" spans="1:26" ht="13.5" hidden="1" customHeight="1">
      <c r="A3441" s="29">
        <f ca="1">IF(LEN($J3441)&gt;0,IF($J3441="●",K3441,OFFSET(A3441,IF(LEN(OFFSET(A3441,-1,0))&gt;=1,-1,-2),0)),"")</f>
        <v>85</v>
      </c>
      <c r="B3441" s="32">
        <f t="shared" ca="1" si="534"/>
        <v>2006</v>
      </c>
      <c r="C3441" s="32">
        <f t="shared" ca="1" si="534"/>
        <v>11</v>
      </c>
      <c r="D3441" s="28">
        <v>35</v>
      </c>
      <c r="E3441" s="32"/>
      <c r="F3441" s="40" t="s">
        <v>2063</v>
      </c>
      <c r="G3441" s="40" t="s">
        <v>2064</v>
      </c>
      <c r="H3441" s="43" t="s">
        <v>2752</v>
      </c>
      <c r="I3441" s="115" t="str">
        <f t="shared" ca="1" si="531"/>
        <v>.</v>
      </c>
      <c r="J3441" s="40" t="s">
        <v>1487</v>
      </c>
      <c r="K3441" s="40" t="s">
        <v>1292</v>
      </c>
      <c r="L3441" s="16" t="s">
        <v>3100</v>
      </c>
      <c r="M3441" s="40" t="s">
        <v>1486</v>
      </c>
      <c r="N3441" s="47">
        <v>41</v>
      </c>
      <c r="O3441" s="47">
        <v>2006</v>
      </c>
      <c r="P3441" s="47">
        <v>6</v>
      </c>
      <c r="Q3441" s="40" t="s">
        <v>1388</v>
      </c>
      <c r="R3441" s="40" t="s">
        <v>1392</v>
      </c>
      <c r="S3441" s="50" t="s">
        <v>2599</v>
      </c>
      <c r="T3441" s="50"/>
      <c r="U3441" s="31"/>
      <c r="V3441" s="45" t="str">
        <f t="shared" si="528"/>
        <v>人類働態学会に期待するもの情報型組織における互恵マインドの育成</v>
      </c>
      <c r="W3441" s="51"/>
      <c r="X3441" s="88">
        <v>3431</v>
      </c>
      <c r="Y3441" s="65"/>
      <c r="Z3441" s="46"/>
    </row>
    <row r="3442" spans="1:26" ht="13.5" hidden="1" customHeight="1">
      <c r="A3442" s="29">
        <f ca="1">IF(LEN($J3442)&gt;0,IF($J3442="●",K3442,OFFSET(A3442,IF(LEN(OFFSET(A3442,-1,0))&gt;=1,-1,-2),0)),"")</f>
        <v>85</v>
      </c>
      <c r="B3442" s="32">
        <f t="shared" ca="1" si="534"/>
        <v>2006</v>
      </c>
      <c r="C3442" s="32">
        <f t="shared" ca="1" si="534"/>
        <v>11</v>
      </c>
      <c r="D3442" s="28">
        <v>38</v>
      </c>
      <c r="E3442" s="32"/>
      <c r="F3442" s="28" t="str">
        <f>IF(RIGHT(L3442,1)=$W$24,"",M3442&amp;$W$25)&amp;J3442&amp;$W$22&amp;K3442&amp;IF(AND(LEN(N3442)&gt;0,LEN(N3442)&lt;4)," 第"&amp;N3442&amp;$W$21,N3442)&amp;$W$23&amp;O3442&amp;"/"&amp;P3442&amp;IF(RIGHT(L3442,1)=$W$24,"/"&amp;Q3442,"")&amp;"、"&amp;S3442&amp;"、"&amp;R3442&amp;IF(LEN(H3442)&gt;0,$W$27&amp;H3442,"")&amp;IF(RIGHT(L3442,1)=$W$24,"",$W$26)</f>
        <v>研修・催事．発表会　2006/7/1、千葉工大津田沼、津田沼/バス車内事故防止</v>
      </c>
      <c r="G3442" s="40" t="s">
        <v>2065</v>
      </c>
      <c r="H3442" s="17" t="s">
        <v>5794</v>
      </c>
      <c r="I3442" s="115" t="str">
        <f t="shared" ca="1" si="531"/>
        <v>.</v>
      </c>
      <c r="J3442" s="40" t="s">
        <v>7780</v>
      </c>
      <c r="K3442" s="40" t="s">
        <v>7538</v>
      </c>
      <c r="L3442" s="40" t="s">
        <v>7012</v>
      </c>
      <c r="M3442" s="16" t="s">
        <v>183</v>
      </c>
      <c r="N3442" s="47"/>
      <c r="O3442" s="47">
        <v>2006</v>
      </c>
      <c r="P3442" s="47">
        <v>7</v>
      </c>
      <c r="Q3442" s="40" t="s">
        <v>1309</v>
      </c>
      <c r="R3442" s="40" t="s">
        <v>1387</v>
      </c>
      <c r="S3442" s="48" t="s">
        <v>2755</v>
      </c>
      <c r="T3442" s="48"/>
      <c r="U3442" s="31"/>
      <c r="V3442" s="45" t="str">
        <f t="shared" si="528"/>
        <v>バス車内事故防止研修・催事．発表会　2006/7/1、千葉工大津田沼、津田沼/バス車内事故防止</v>
      </c>
      <c r="W3442" s="51"/>
      <c r="X3442" s="88">
        <v>3432</v>
      </c>
      <c r="Y3442" s="65"/>
      <c r="Z3442" s="46"/>
    </row>
    <row r="3443" spans="1:26" s="13" customFormat="1" ht="13.5" hidden="1" customHeight="1">
      <c r="A3443" s="18">
        <v>85</v>
      </c>
      <c r="B3443" s="15">
        <v>2006</v>
      </c>
      <c r="C3443" s="15">
        <v>11</v>
      </c>
      <c r="D3443" s="18">
        <v>38</v>
      </c>
      <c r="E3443" s="15"/>
      <c r="F3443" s="19" t="s">
        <v>5808</v>
      </c>
      <c r="G3443" s="16" t="s">
        <v>5809</v>
      </c>
      <c r="H3443" s="17" t="s">
        <v>5794</v>
      </c>
      <c r="I3443" s="115" t="str">
        <f t="shared" ca="1" si="531"/>
        <v>.</v>
      </c>
      <c r="J3443" s="40" t="s">
        <v>7780</v>
      </c>
      <c r="K3443" s="40" t="s">
        <v>7538</v>
      </c>
      <c r="L3443" s="40" t="s">
        <v>325</v>
      </c>
      <c r="M3443" s="16" t="s">
        <v>1302</v>
      </c>
      <c r="N3443" s="15">
        <v>2006</v>
      </c>
      <c r="O3443" s="15">
        <v>2006</v>
      </c>
      <c r="P3443" s="15">
        <v>7</v>
      </c>
      <c r="Q3443" s="16">
        <v>1</v>
      </c>
      <c r="R3443" s="18" t="s">
        <v>5555</v>
      </c>
      <c r="S3443" s="54" t="s">
        <v>5793</v>
      </c>
      <c r="T3443" s="54"/>
      <c r="U3443" s="69"/>
      <c r="V3443" s="45" t="str">
        <f t="shared" si="528"/>
        <v>バス車内事故防止実行委員</v>
      </c>
      <c r="W3443" s="70"/>
      <c r="X3443" s="88">
        <v>3433</v>
      </c>
      <c r="Y3443" s="66"/>
      <c r="Z3443" s="16"/>
    </row>
    <row r="3444" spans="1:26" s="13" customFormat="1" ht="13.5" hidden="1" customHeight="1">
      <c r="A3444" s="18">
        <v>85</v>
      </c>
      <c r="B3444" s="15">
        <v>2006</v>
      </c>
      <c r="C3444" s="15">
        <v>11</v>
      </c>
      <c r="D3444" s="18">
        <v>39</v>
      </c>
      <c r="E3444" s="15"/>
      <c r="F3444" s="19" t="s">
        <v>5795</v>
      </c>
      <c r="G3444" s="16" t="s">
        <v>5796</v>
      </c>
      <c r="H3444" s="17" t="s">
        <v>5794</v>
      </c>
      <c r="I3444" s="115" t="str">
        <f t="shared" ca="1" si="531"/>
        <v>.</v>
      </c>
      <c r="J3444" s="40" t="s">
        <v>7780</v>
      </c>
      <c r="K3444" s="40" t="s">
        <v>7538</v>
      </c>
      <c r="L3444" s="16" t="s">
        <v>3100</v>
      </c>
      <c r="M3444" s="16" t="s">
        <v>183</v>
      </c>
      <c r="N3444" s="15">
        <v>2006</v>
      </c>
      <c r="O3444" s="15">
        <v>2006</v>
      </c>
      <c r="P3444" s="15">
        <v>7</v>
      </c>
      <c r="Q3444" s="16">
        <v>1</v>
      </c>
      <c r="R3444" s="18" t="s">
        <v>5555</v>
      </c>
      <c r="S3444" s="54" t="s">
        <v>5793</v>
      </c>
      <c r="T3444" s="54"/>
      <c r="U3444" s="69"/>
      <c r="V3444" s="45" t="str">
        <f t="shared" si="528"/>
        <v>バス車内事故防止バス車内での乗客働態調査と車内事故防止の研究</v>
      </c>
      <c r="W3444" s="70"/>
      <c r="X3444" s="88">
        <v>3434</v>
      </c>
      <c r="Y3444" s="66"/>
      <c r="Z3444" s="16"/>
    </row>
    <row r="3445" spans="1:26" s="13" customFormat="1" ht="13.5" hidden="1" customHeight="1">
      <c r="A3445" s="18">
        <v>85</v>
      </c>
      <c r="B3445" s="15">
        <v>2006</v>
      </c>
      <c r="C3445" s="15">
        <v>11</v>
      </c>
      <c r="D3445" s="18">
        <v>39</v>
      </c>
      <c r="E3445" s="15"/>
      <c r="F3445" s="19" t="s">
        <v>5797</v>
      </c>
      <c r="G3445" s="16" t="s">
        <v>5798</v>
      </c>
      <c r="H3445" s="17" t="s">
        <v>5794</v>
      </c>
      <c r="I3445" s="115" t="str">
        <f t="shared" ca="1" si="531"/>
        <v>.</v>
      </c>
      <c r="J3445" s="40" t="s">
        <v>7780</v>
      </c>
      <c r="K3445" s="40" t="s">
        <v>7538</v>
      </c>
      <c r="L3445" s="16" t="s">
        <v>3100</v>
      </c>
      <c r="M3445" s="16" t="s">
        <v>183</v>
      </c>
      <c r="N3445" s="15">
        <v>2006</v>
      </c>
      <c r="O3445" s="15">
        <v>2006</v>
      </c>
      <c r="P3445" s="15">
        <v>7</v>
      </c>
      <c r="Q3445" s="16">
        <v>1</v>
      </c>
      <c r="R3445" s="18" t="s">
        <v>5555</v>
      </c>
      <c r="S3445" s="54" t="s">
        <v>5793</v>
      </c>
      <c r="T3445" s="54"/>
      <c r="U3445" s="69"/>
      <c r="V3445" s="45" t="str">
        <f t="shared" si="528"/>
        <v>バス車内事故防止高齢女性のバス事故は、何故減らないのか？</v>
      </c>
      <c r="W3445" s="70"/>
      <c r="X3445" s="88">
        <v>3435</v>
      </c>
      <c r="Y3445" s="66"/>
      <c r="Z3445" s="16"/>
    </row>
    <row r="3446" spans="1:26" s="13" customFormat="1" ht="13.5" hidden="1" customHeight="1">
      <c r="A3446" s="18">
        <v>85</v>
      </c>
      <c r="B3446" s="15">
        <v>2006</v>
      </c>
      <c r="C3446" s="15">
        <v>11</v>
      </c>
      <c r="D3446" s="18">
        <v>39</v>
      </c>
      <c r="E3446" s="15"/>
      <c r="F3446" s="19" t="s">
        <v>5799</v>
      </c>
      <c r="G3446" s="16" t="s">
        <v>5800</v>
      </c>
      <c r="H3446" s="17" t="s">
        <v>5794</v>
      </c>
      <c r="I3446" s="115" t="str">
        <f t="shared" ca="1" si="531"/>
        <v>.</v>
      </c>
      <c r="J3446" s="40" t="s">
        <v>7780</v>
      </c>
      <c r="K3446" s="40" t="s">
        <v>7538</v>
      </c>
      <c r="L3446" s="16" t="s">
        <v>3100</v>
      </c>
      <c r="M3446" s="16" t="s">
        <v>183</v>
      </c>
      <c r="N3446" s="15">
        <v>2006</v>
      </c>
      <c r="O3446" s="15">
        <v>2006</v>
      </c>
      <c r="P3446" s="15">
        <v>7</v>
      </c>
      <c r="Q3446" s="16">
        <v>1</v>
      </c>
      <c r="R3446" s="18" t="s">
        <v>5555</v>
      </c>
      <c r="S3446" s="54" t="s">
        <v>5793</v>
      </c>
      <c r="T3446" s="54"/>
      <c r="U3446" s="69"/>
      <c r="V3446" s="45" t="str">
        <f t="shared" si="528"/>
        <v>バス車内事故防止地方都市におけるバスの車種別に見た車内の利用実態の比較</v>
      </c>
      <c r="W3446" s="70"/>
      <c r="X3446" s="88">
        <v>3436</v>
      </c>
      <c r="Y3446" s="66"/>
      <c r="Z3446" s="16"/>
    </row>
    <row r="3447" spans="1:26" s="13" customFormat="1" ht="13.5" hidden="1" customHeight="1">
      <c r="A3447" s="18">
        <v>85</v>
      </c>
      <c r="B3447" s="15">
        <v>2006</v>
      </c>
      <c r="C3447" s="15">
        <v>11</v>
      </c>
      <c r="D3447" s="18">
        <v>40</v>
      </c>
      <c r="E3447" s="15"/>
      <c r="F3447" s="19" t="s">
        <v>5801</v>
      </c>
      <c r="G3447" s="16" t="s">
        <v>5802</v>
      </c>
      <c r="H3447" s="17" t="s">
        <v>5794</v>
      </c>
      <c r="I3447" s="115" t="str">
        <f t="shared" ca="1" si="531"/>
        <v>.</v>
      </c>
      <c r="J3447" s="40" t="s">
        <v>7780</v>
      </c>
      <c r="K3447" s="40" t="s">
        <v>7538</v>
      </c>
      <c r="L3447" s="16" t="s">
        <v>3100</v>
      </c>
      <c r="M3447" s="16" t="s">
        <v>183</v>
      </c>
      <c r="N3447" s="15">
        <v>2006</v>
      </c>
      <c r="O3447" s="15">
        <v>2006</v>
      </c>
      <c r="P3447" s="15">
        <v>7</v>
      </c>
      <c r="Q3447" s="16">
        <v>1</v>
      </c>
      <c r="R3447" s="18" t="s">
        <v>5555</v>
      </c>
      <c r="S3447" s="54" t="s">
        <v>5793</v>
      </c>
      <c r="T3447" s="54"/>
      <c r="U3447" s="69"/>
      <c r="V3447" s="45" t="str">
        <f t="shared" si="528"/>
        <v>バス車内事故防止高齢女性にとってつり革等のバス車内転倒防止装置は有効か</v>
      </c>
      <c r="W3447" s="70"/>
      <c r="X3447" s="88">
        <v>3437</v>
      </c>
      <c r="Y3447" s="66"/>
      <c r="Z3447" s="16"/>
    </row>
    <row r="3448" spans="1:26" s="13" customFormat="1" ht="13.5" hidden="1" customHeight="1">
      <c r="A3448" s="18">
        <v>85</v>
      </c>
      <c r="B3448" s="15">
        <v>2006</v>
      </c>
      <c r="C3448" s="15">
        <v>11</v>
      </c>
      <c r="D3448" s="18">
        <v>40</v>
      </c>
      <c r="E3448" s="15"/>
      <c r="F3448" s="19" t="s">
        <v>5803</v>
      </c>
      <c r="G3448" s="16" t="s">
        <v>5804</v>
      </c>
      <c r="H3448" s="17" t="s">
        <v>5794</v>
      </c>
      <c r="I3448" s="115" t="str">
        <f t="shared" ca="1" si="531"/>
        <v>.</v>
      </c>
      <c r="J3448" s="40" t="s">
        <v>7780</v>
      </c>
      <c r="K3448" s="40" t="s">
        <v>7538</v>
      </c>
      <c r="L3448" s="16" t="s">
        <v>3100</v>
      </c>
      <c r="M3448" s="16" t="s">
        <v>183</v>
      </c>
      <c r="N3448" s="15">
        <v>2006</v>
      </c>
      <c r="O3448" s="15">
        <v>2006</v>
      </c>
      <c r="P3448" s="15">
        <v>7</v>
      </c>
      <c r="Q3448" s="16">
        <v>1</v>
      </c>
      <c r="R3448" s="18" t="s">
        <v>5555</v>
      </c>
      <c r="S3448" s="54" t="s">
        <v>5793</v>
      </c>
      <c r="T3448" s="54"/>
      <c r="U3448" s="69"/>
      <c r="V3448" s="45" t="str">
        <f t="shared" si="528"/>
        <v>バス車内事故防止高齢者乗客の動作解析とバス運転手の意識調査との関連性</v>
      </c>
      <c r="W3448" s="70"/>
      <c r="X3448" s="88">
        <v>3438</v>
      </c>
      <c r="Y3448" s="66"/>
      <c r="Z3448" s="16"/>
    </row>
    <row r="3449" spans="1:26" s="13" customFormat="1" ht="13.5" hidden="1" customHeight="1">
      <c r="A3449" s="18">
        <v>85</v>
      </c>
      <c r="B3449" s="15">
        <v>2006</v>
      </c>
      <c r="C3449" s="15">
        <v>11</v>
      </c>
      <c r="D3449" s="18">
        <v>40</v>
      </c>
      <c r="E3449" s="15"/>
      <c r="F3449" s="19" t="s">
        <v>5806</v>
      </c>
      <c r="G3449" s="16" t="s">
        <v>1215</v>
      </c>
      <c r="H3449" s="17" t="s">
        <v>5794</v>
      </c>
      <c r="I3449" s="115" t="str">
        <f t="shared" ca="1" si="531"/>
        <v>.</v>
      </c>
      <c r="J3449" s="40" t="s">
        <v>7780</v>
      </c>
      <c r="K3449" s="40" t="s">
        <v>7538</v>
      </c>
      <c r="L3449" s="16" t="s">
        <v>3100</v>
      </c>
      <c r="M3449" s="16" t="s">
        <v>183</v>
      </c>
      <c r="N3449" s="15">
        <v>2006</v>
      </c>
      <c r="O3449" s="15">
        <v>2006</v>
      </c>
      <c r="P3449" s="15">
        <v>7</v>
      </c>
      <c r="Q3449" s="16">
        <v>1</v>
      </c>
      <c r="R3449" s="18" t="s">
        <v>5555</v>
      </c>
      <c r="S3449" s="54" t="s">
        <v>5793</v>
      </c>
      <c r="T3449" s="54"/>
      <c r="U3449" s="69"/>
      <c r="V3449" s="45" t="str">
        <f t="shared" si="528"/>
        <v>バス車内事故防止路線バス車内事故の未然防止研究－乗客の働態調査－</v>
      </c>
      <c r="W3449" s="70"/>
      <c r="X3449" s="88">
        <v>3439</v>
      </c>
      <c r="Y3449" s="66"/>
      <c r="Z3449" s="16"/>
    </row>
    <row r="3450" spans="1:26" s="13" customFormat="1" ht="13.5" hidden="1" customHeight="1">
      <c r="A3450" s="18">
        <v>85</v>
      </c>
      <c r="B3450" s="15">
        <v>2006</v>
      </c>
      <c r="C3450" s="15">
        <v>11</v>
      </c>
      <c r="D3450" s="18">
        <v>41</v>
      </c>
      <c r="E3450" s="15"/>
      <c r="F3450" s="19" t="s">
        <v>5807</v>
      </c>
      <c r="G3450" s="16" t="s">
        <v>2374</v>
      </c>
      <c r="H3450" s="17" t="s">
        <v>5794</v>
      </c>
      <c r="I3450" s="115" t="str">
        <f t="shared" ca="1" si="531"/>
        <v>.</v>
      </c>
      <c r="J3450" s="40" t="s">
        <v>7780</v>
      </c>
      <c r="K3450" s="40" t="s">
        <v>7538</v>
      </c>
      <c r="L3450" s="16" t="s">
        <v>3100</v>
      </c>
      <c r="M3450" s="16" t="s">
        <v>183</v>
      </c>
      <c r="N3450" s="15">
        <v>2006</v>
      </c>
      <c r="O3450" s="15">
        <v>2006</v>
      </c>
      <c r="P3450" s="15">
        <v>7</v>
      </c>
      <c r="Q3450" s="16">
        <v>1</v>
      </c>
      <c r="R3450" s="18" t="s">
        <v>5555</v>
      </c>
      <c r="S3450" s="54" t="s">
        <v>5793</v>
      </c>
      <c r="T3450" s="54"/>
      <c r="U3450" s="69"/>
      <c r="V3450" s="45" t="str">
        <f t="shared" ref="V3450:V3512" si="535">$H3450&amp;$F3450</f>
        <v>バス車内事故防止グループ討議</v>
      </c>
      <c r="W3450" s="70"/>
      <c r="X3450" s="88">
        <v>3440</v>
      </c>
      <c r="Y3450" s="66"/>
      <c r="Z3450" s="16"/>
    </row>
    <row r="3451" spans="1:26" ht="13.5" hidden="1" customHeight="1">
      <c r="A3451" s="29">
        <f t="shared" ref="A3451:A3467" ca="1" si="536">IF(LEN($J3451)&gt;0,IF($J3451="●",K3451,OFFSET(A3451,IF(LEN(OFFSET(A3451,-1,0))&gt;=1,-1,-2),0)),"")</f>
        <v>85</v>
      </c>
      <c r="B3451" s="32">
        <f ca="1">IF(LEN($J3451)&gt;0,IF($J3451="●",N3451,OFFSET(B3451,IF(LEN(OFFSET(B3451,-1,0))&gt;=1,-1,-2),0)),"")</f>
        <v>2006</v>
      </c>
      <c r="C3451" s="32">
        <f ca="1">IF(LEN($J3451)&gt;0,IF($J3451="●",O3451,OFFSET(C3451,IF(LEN(OFFSET(C3451,-1,0))&gt;=1,-1,-2),0)),"")</f>
        <v>11</v>
      </c>
      <c r="D3451" s="28">
        <v>48</v>
      </c>
      <c r="E3451" s="32"/>
      <c r="F3451" s="28" t="str">
        <f t="shared" ref="F3451:F3454" si="537">H3451&amp;IF(LEN(O3451)&gt;0,$W$18&amp;IF(LEN(O3451)&gt;3,O3451&amp;"年度","第"&amp;O3451&amp;IF(LEN(P3451)&gt;0,"期","回"))&amp;IF(LEN(P3451)&gt;0,"第"&amp;P3451&amp;"回",""),"")</f>
        <v>総会：2005年度</v>
      </c>
      <c r="G3451" s="40"/>
      <c r="H3451" s="40" t="s">
        <v>7100</v>
      </c>
      <c r="I3451" s="115" t="str">
        <f t="shared" ca="1" si="531"/>
        <v>.</v>
      </c>
      <c r="J3451" s="40" t="s">
        <v>7111</v>
      </c>
      <c r="K3451" s="40" t="s">
        <v>1050</v>
      </c>
      <c r="L3451" s="40" t="s">
        <v>7100</v>
      </c>
      <c r="M3451" s="40"/>
      <c r="N3451" s="47"/>
      <c r="O3451" s="47">
        <v>2005</v>
      </c>
      <c r="P3451" s="47"/>
      <c r="Q3451" s="40"/>
      <c r="R3451" s="40"/>
      <c r="S3451" s="48"/>
      <c r="T3451" s="48"/>
      <c r="U3451" s="31"/>
      <c r="V3451" s="45" t="str">
        <f t="shared" si="535"/>
        <v>総会総会：2005年度</v>
      </c>
      <c r="W3451" s="51"/>
      <c r="X3451" s="88">
        <v>3441</v>
      </c>
      <c r="Y3451" s="65"/>
      <c r="Z3451" s="46"/>
    </row>
    <row r="3452" spans="1:26" ht="13.5" hidden="1" customHeight="1">
      <c r="A3452" s="29">
        <f t="shared" ca="1" si="536"/>
        <v>85</v>
      </c>
      <c r="B3452" s="32">
        <f ca="1">IF(LEN($J3452)&gt;0,IF($J3452="●",N3452,OFFSET(B3452,IF(LEN(OFFSET(B3452,-1,0))&gt;=1,-1,-2),0)),"")</f>
        <v>2006</v>
      </c>
      <c r="C3452" s="32">
        <f ca="1">IF(LEN($J3452)&gt;0,IF($J3452="●",O3452,OFFSET(C3452,IF(LEN(OFFSET(C3452,-1,0))&gt;=1,-1,-2),0)),"")</f>
        <v>11</v>
      </c>
      <c r="D3452" s="28">
        <v>50</v>
      </c>
      <c r="E3452" s="32"/>
      <c r="F3452" s="28" t="str">
        <f t="shared" si="537"/>
        <v>総会：2006年度</v>
      </c>
      <c r="G3452" s="40"/>
      <c r="H3452" s="40" t="s">
        <v>7100</v>
      </c>
      <c r="I3452" s="115" t="str">
        <f t="shared" ca="1" si="531"/>
        <v>.</v>
      </c>
      <c r="J3452" s="40" t="s">
        <v>7111</v>
      </c>
      <c r="K3452" s="40" t="s">
        <v>1050</v>
      </c>
      <c r="L3452" s="40" t="s">
        <v>7100</v>
      </c>
      <c r="M3452" s="40"/>
      <c r="N3452" s="47"/>
      <c r="O3452" s="47">
        <v>2006</v>
      </c>
      <c r="P3452" s="47"/>
      <c r="Q3452" s="40"/>
      <c r="R3452" s="40"/>
      <c r="S3452" s="48"/>
      <c r="T3452" s="48"/>
      <c r="U3452" s="31"/>
      <c r="V3452" s="45" t="str">
        <f t="shared" si="535"/>
        <v>総会総会：2006年度</v>
      </c>
      <c r="W3452" s="51"/>
      <c r="X3452" s="88">
        <v>3442</v>
      </c>
      <c r="Y3452" s="65"/>
      <c r="Z3452" s="46"/>
    </row>
    <row r="3453" spans="1:26" ht="13.5" hidden="1" customHeight="1">
      <c r="A3453" s="29">
        <f t="shared" ca="1" si="536"/>
        <v>85</v>
      </c>
      <c r="B3453" s="32">
        <f ca="1">IF(LEN($J3453)&gt;0,IF($J3453="●",O3453,OFFSET(B3453,IF(LEN(OFFSET(B3453,-1,0))&gt;=1,-1,-2),0)),"")</f>
        <v>2006</v>
      </c>
      <c r="C3453" s="32">
        <f ca="1">IF(LEN($J3453)&gt;0,IF($J3453="●",#REF!,OFFSET(C3453,IF(LEN(OFFSET(C3453,-1,0))&gt;=1,-1,-2),0)),"")</f>
        <v>11</v>
      </c>
      <c r="D3453" s="28">
        <v>53</v>
      </c>
      <c r="E3453" s="32"/>
      <c r="F3453" s="28" t="str">
        <f t="shared" si="537"/>
        <v>理事会：第19期第1回</v>
      </c>
      <c r="G3453" s="40"/>
      <c r="H3453" s="43" t="s">
        <v>7774</v>
      </c>
      <c r="I3453" s="115" t="str">
        <f t="shared" ca="1" si="531"/>
        <v>.</v>
      </c>
      <c r="J3453" s="40" t="s">
        <v>7111</v>
      </c>
      <c r="K3453" s="40" t="s">
        <v>1050</v>
      </c>
      <c r="L3453" s="40" t="s">
        <v>7103</v>
      </c>
      <c r="M3453" s="40"/>
      <c r="N3453" s="47"/>
      <c r="O3453" s="47">
        <v>19</v>
      </c>
      <c r="P3453" s="47">
        <v>1</v>
      </c>
      <c r="Q3453" s="40"/>
      <c r="R3453" s="40"/>
      <c r="S3453" s="48"/>
      <c r="T3453" s="48"/>
      <c r="U3453" s="31"/>
      <c r="V3453" s="45" t="str">
        <f t="shared" si="535"/>
        <v>理事会理事会：第19期第1回</v>
      </c>
      <c r="W3453" s="51"/>
      <c r="X3453" s="88">
        <v>3443</v>
      </c>
      <c r="Y3453" s="65"/>
      <c r="Z3453" s="46"/>
    </row>
    <row r="3454" spans="1:26" ht="13.5" hidden="1" customHeight="1">
      <c r="A3454" s="29">
        <f t="shared" ca="1" si="536"/>
        <v>85</v>
      </c>
      <c r="B3454" s="32">
        <f ca="1">IF(LEN($J3454)&gt;0,IF($J3454="●",O3454,OFFSET(B3454,IF(LEN(OFFSET(B3454,-1,0))&gt;=1,-1,-2),0)),"")</f>
        <v>2006</v>
      </c>
      <c r="C3454" s="32">
        <f ca="1">IF(LEN($J3454)&gt;0,IF($J3454="●",#REF!,OFFSET(C3454,IF(LEN(OFFSET(C3454,-1,0))&gt;=1,-1,-2),0)),"")</f>
        <v>11</v>
      </c>
      <c r="D3454" s="28">
        <v>54</v>
      </c>
      <c r="E3454" s="32"/>
      <c r="F3454" s="28" t="str">
        <f t="shared" si="537"/>
        <v>理事会：第19期第2回</v>
      </c>
      <c r="G3454" s="40"/>
      <c r="H3454" s="43" t="s">
        <v>7774</v>
      </c>
      <c r="I3454" s="115" t="str">
        <f t="shared" ca="1" si="531"/>
        <v>.</v>
      </c>
      <c r="J3454" s="40" t="s">
        <v>7111</v>
      </c>
      <c r="K3454" s="40" t="s">
        <v>1050</v>
      </c>
      <c r="L3454" s="40" t="s">
        <v>7103</v>
      </c>
      <c r="M3454" s="40"/>
      <c r="N3454" s="47"/>
      <c r="O3454" s="47">
        <v>19</v>
      </c>
      <c r="P3454" s="47">
        <v>2</v>
      </c>
      <c r="Q3454" s="40"/>
      <c r="R3454" s="40"/>
      <c r="S3454" s="48"/>
      <c r="T3454" s="48"/>
      <c r="U3454" s="31"/>
      <c r="V3454" s="45" t="str">
        <f t="shared" si="535"/>
        <v>理事会理事会：第19期第2回</v>
      </c>
      <c r="W3454" s="51"/>
      <c r="X3454" s="88">
        <v>3444</v>
      </c>
      <c r="Y3454" s="65"/>
      <c r="Z3454" s="46"/>
    </row>
    <row r="3455" spans="1:26" ht="13.5" hidden="1" customHeight="1">
      <c r="A3455" s="29">
        <f t="shared" ca="1" si="536"/>
        <v>85</v>
      </c>
      <c r="B3455" s="32">
        <f t="shared" ref="B3455:B3467" ca="1" si="538">IF(LEN($J3455)&gt;0,IF($J3455="●",N3455,OFFSET(B3455,IF(LEN(OFFSET(B3455,-1,0))&gt;=1,-1,-2),0)),"")</f>
        <v>2006</v>
      </c>
      <c r="C3455" s="32">
        <f t="shared" ref="C3455:C3467" ca="1" si="539">IF(LEN($J3455)&gt;0,IF($J3455="●",O3455,OFFSET(C3455,IF(LEN(OFFSET(C3455,-1,0))&gt;=1,-1,-2),0)),"")</f>
        <v>11</v>
      </c>
      <c r="D3455" s="28">
        <v>56</v>
      </c>
      <c r="E3455" s="32"/>
      <c r="F3455" s="40" t="s">
        <v>2739</v>
      </c>
      <c r="G3455" s="40"/>
      <c r="H3455" s="43"/>
      <c r="I3455" s="115" t="str">
        <f t="shared" ca="1" si="531"/>
        <v>.</v>
      </c>
      <c r="J3455" s="40" t="s">
        <v>7110</v>
      </c>
      <c r="K3455" s="40" t="s">
        <v>7768</v>
      </c>
      <c r="L3455" s="40" t="s">
        <v>7098</v>
      </c>
      <c r="M3455" s="40"/>
      <c r="N3455" s="47"/>
      <c r="O3455" s="47"/>
      <c r="P3455" s="47"/>
      <c r="Q3455" s="40"/>
      <c r="R3455" s="40"/>
      <c r="S3455" s="48"/>
      <c r="T3455" s="48"/>
      <c r="U3455" s="31"/>
      <c r="V3455" s="45" t="str">
        <f t="shared" si="535"/>
        <v>学会ホームページのアドレスについて</v>
      </c>
      <c r="W3455" s="51"/>
      <c r="X3455" s="88">
        <v>3445</v>
      </c>
      <c r="Y3455" s="65"/>
      <c r="Z3455" s="46"/>
    </row>
    <row r="3456" spans="1:26" ht="13.5" hidden="1" customHeight="1">
      <c r="A3456" s="29">
        <f t="shared" ca="1" si="536"/>
        <v>85</v>
      </c>
      <c r="B3456" s="32">
        <f t="shared" ca="1" si="538"/>
        <v>2006</v>
      </c>
      <c r="C3456" s="32">
        <f t="shared" ca="1" si="539"/>
        <v>11</v>
      </c>
      <c r="D3456" s="28">
        <v>56</v>
      </c>
      <c r="E3456" s="32"/>
      <c r="F3456" s="40" t="s">
        <v>2066</v>
      </c>
      <c r="G3456" s="40" t="s">
        <v>7121</v>
      </c>
      <c r="H3456" s="43"/>
      <c r="I3456" s="115" t="str">
        <f t="shared" ca="1" si="531"/>
        <v>.</v>
      </c>
      <c r="J3456" s="40" t="s">
        <v>7110</v>
      </c>
      <c r="K3456" s="40" t="s">
        <v>7768</v>
      </c>
      <c r="L3456" s="40" t="s">
        <v>7769</v>
      </c>
      <c r="M3456" s="40" t="s">
        <v>7629</v>
      </c>
      <c r="N3456" s="47"/>
      <c r="O3456" s="47"/>
      <c r="P3456" s="47"/>
      <c r="Q3456" s="40"/>
      <c r="R3456" s="40"/>
      <c r="S3456" s="48" t="s">
        <v>2762</v>
      </c>
      <c r="T3456" s="48"/>
      <c r="U3456" s="31"/>
      <c r="V3456" s="45" t="str">
        <f t="shared" si="535"/>
        <v>会報編集委員長就任のあいさつと編集後記</v>
      </c>
      <c r="W3456" s="51"/>
      <c r="X3456" s="88">
        <v>3446</v>
      </c>
      <c r="Y3456" s="65"/>
      <c r="Z3456" s="46"/>
    </row>
    <row r="3457" spans="1:26" ht="13.5" hidden="1" customHeight="1">
      <c r="A3457" s="29" t="str">
        <f t="shared" ca="1" si="536"/>
        <v>86</v>
      </c>
      <c r="B3457" s="32">
        <f t="shared" ca="1" si="538"/>
        <v>2007</v>
      </c>
      <c r="C3457" s="32">
        <f t="shared" ca="1" si="539"/>
        <v>6</v>
      </c>
      <c r="D3457" s="28">
        <v>0</v>
      </c>
      <c r="E3457" s="32"/>
      <c r="F3457" s="28" t="str">
        <f ca="1">$W$11&amp;$A3457&amp;$W$12&amp;B3457&amp;$W$13&amp;TEXT($C3457,"00")&amp;$W$14&amp;TEXT($P3457,"00")&amp;IF(LEN(U3457)&gt;=1,$W$15&amp;$U3457&amp;$W$16,"")&amp;$W$17&amp;$H3457</f>
        <v>第86号2007年06/18:第42回大会／西地42／IEA-HES研究交流会／退職にあたって</v>
      </c>
      <c r="G3457" s="40"/>
      <c r="H3457" s="43" t="s">
        <v>6914</v>
      </c>
      <c r="I3457" s="115" t="str">
        <f t="shared" ca="1" si="531"/>
        <v>.</v>
      </c>
      <c r="J3457" s="40" t="s">
        <v>1179</v>
      </c>
      <c r="K3457" s="40" t="s">
        <v>2763</v>
      </c>
      <c r="L3457" s="43"/>
      <c r="M3457" s="40"/>
      <c r="N3457" s="47">
        <v>2007</v>
      </c>
      <c r="O3457" s="47">
        <v>6</v>
      </c>
      <c r="P3457" s="47">
        <v>18</v>
      </c>
      <c r="Q3457" s="40"/>
      <c r="R3457" s="40"/>
      <c r="S3457" s="48"/>
      <c r="T3457" s="48"/>
      <c r="U3457" s="31"/>
      <c r="V3457" s="45" t="str">
        <f t="shared" ca="1" si="535"/>
        <v>第42回大会／西地42／IEA-HES研究交流会／退職にあたって第86号2007年06/18:第42回大会／西地42／IEA-HES研究交流会／退職にあたって</v>
      </c>
      <c r="W3457" s="51"/>
      <c r="X3457" s="88">
        <v>3447</v>
      </c>
      <c r="Y3457" s="65"/>
      <c r="Z3457" s="46"/>
    </row>
    <row r="3458" spans="1:26" ht="13.5" hidden="1" customHeight="1">
      <c r="A3458" s="29" t="str">
        <f t="shared" ca="1" si="536"/>
        <v>86</v>
      </c>
      <c r="B3458" s="32">
        <f t="shared" ca="1" si="538"/>
        <v>2007</v>
      </c>
      <c r="C3458" s="32">
        <f t="shared" ca="1" si="539"/>
        <v>6</v>
      </c>
      <c r="D3458" s="28">
        <v>1</v>
      </c>
      <c r="E3458" s="32"/>
      <c r="F3458" s="28" t="str">
        <f>IF(RIGHT(L3458,1)=$W$24,"",M3458&amp;$W$25)&amp;J3458&amp;$W$22&amp;K3458&amp;IF(AND(LEN(N3458)&gt;0,LEN(N3458)&lt;4)," 第"&amp;N3458&amp;$W$21,N3458)&amp;$W$23&amp;O3458&amp;"/"&amp;P3458&amp;IF(RIGHT(L3458,1)=$W$24,"/"&amp;Q3458,"")&amp;"、"&amp;S3458&amp;"、"&amp;R3458&amp;IF(LEN(H3458)&gt;0,$W$27&amp;H3458,"")&amp;IF(RIGHT(L3458,1)=$W$24,"",$W$26)</f>
        <v>大会．全 第42回　2007/6/30-7/1、八戸市総合福祉会館、八戸市</v>
      </c>
      <c r="G3458" s="40" t="s">
        <v>1784</v>
      </c>
      <c r="H3458" s="41" t="s">
        <v>2820</v>
      </c>
      <c r="I3458" s="115" t="str">
        <f t="shared" ca="1" si="531"/>
        <v>.</v>
      </c>
      <c r="J3458" s="40" t="s">
        <v>1487</v>
      </c>
      <c r="K3458" s="40" t="s">
        <v>1292</v>
      </c>
      <c r="L3458" s="40" t="s">
        <v>6942</v>
      </c>
      <c r="M3458" s="40" t="s">
        <v>2742</v>
      </c>
      <c r="N3458" s="47">
        <v>42</v>
      </c>
      <c r="O3458" s="47">
        <v>2007</v>
      </c>
      <c r="P3458" s="47">
        <v>6</v>
      </c>
      <c r="Q3458" s="40" t="s">
        <v>1395</v>
      </c>
      <c r="R3458" s="40" t="s">
        <v>1532</v>
      </c>
      <c r="S3458" s="48" t="s">
        <v>289</v>
      </c>
      <c r="T3458" s="48"/>
      <c r="U3458" s="31"/>
      <c r="V3458" s="45" t="str">
        <f t="shared" si="535"/>
        <v>大会．全 第42回　2007/6/30-7/1、八戸市総合福祉会館、八戸市</v>
      </c>
      <c r="W3458" s="51"/>
      <c r="X3458" s="88">
        <v>3448</v>
      </c>
      <c r="Y3458" s="65"/>
      <c r="Z3458" s="46"/>
    </row>
    <row r="3459" spans="1:26" ht="13.5" hidden="1" customHeight="1">
      <c r="A3459" s="29" t="str">
        <f t="shared" ca="1" si="536"/>
        <v>86</v>
      </c>
      <c r="B3459" s="32">
        <f t="shared" ca="1" si="538"/>
        <v>2007</v>
      </c>
      <c r="C3459" s="32">
        <f t="shared" ca="1" si="539"/>
        <v>6</v>
      </c>
      <c r="D3459" s="28">
        <v>2</v>
      </c>
      <c r="E3459" s="32"/>
      <c r="F3459" s="28" t="str">
        <f>IF(RIGHT(L3459,1)=$W$24,"",M3459&amp;$W$25)&amp;J3459&amp;$W$22&amp;K3459&amp;IF(AND(LEN(N3459)&gt;0,LEN(N3459)&lt;4)," 第"&amp;N3459&amp;$W$21,N3459)&amp;$W$23&amp;O3459&amp;"/"&amp;P3459&amp;IF(RIGHT(L3459,1)=$W$24,"/"&amp;Q3459,"")&amp;"、"&amp;S3459&amp;"、"&amp;R3459&amp;IF(LEN(H3459)&gt;0,$W$27&amp;H3459,"")&amp;IF(RIGHT(L3459,1)=$W$24,"",$W$26)</f>
        <v>プログラム(大会．全 第42回　2007/6、八戸市総合福祉会館、八戸市)</v>
      </c>
      <c r="G3459" s="40"/>
      <c r="H3459" s="43"/>
      <c r="I3459" s="115" t="str">
        <f t="shared" ca="1" si="531"/>
        <v>.</v>
      </c>
      <c r="J3459" s="40" t="s">
        <v>1487</v>
      </c>
      <c r="K3459" s="40" t="s">
        <v>1292</v>
      </c>
      <c r="L3459" s="40" t="s">
        <v>325</v>
      </c>
      <c r="M3459" s="40" t="s">
        <v>2067</v>
      </c>
      <c r="N3459" s="47">
        <v>42</v>
      </c>
      <c r="O3459" s="47">
        <v>2007</v>
      </c>
      <c r="P3459" s="47">
        <v>6</v>
      </c>
      <c r="Q3459" s="40" t="s">
        <v>1395</v>
      </c>
      <c r="R3459" s="40" t="s">
        <v>1532</v>
      </c>
      <c r="S3459" s="48" t="s">
        <v>289</v>
      </c>
      <c r="T3459" s="48"/>
      <c r="U3459" s="31"/>
      <c r="V3459" s="45" t="str">
        <f t="shared" si="535"/>
        <v>プログラム(大会．全 第42回　2007/6、八戸市総合福祉会館、八戸市)</v>
      </c>
      <c r="W3459" s="51"/>
      <c r="X3459" s="88">
        <v>3449</v>
      </c>
      <c r="Y3459" s="65"/>
      <c r="Z3459" s="46"/>
    </row>
    <row r="3460" spans="1:26" ht="13.5" hidden="1" customHeight="1">
      <c r="A3460" s="29" t="str">
        <f t="shared" ca="1" si="536"/>
        <v>86</v>
      </c>
      <c r="B3460" s="32">
        <f t="shared" ca="1" si="538"/>
        <v>2007</v>
      </c>
      <c r="C3460" s="32">
        <f t="shared" ca="1" si="539"/>
        <v>6</v>
      </c>
      <c r="D3460" s="28">
        <v>5</v>
      </c>
      <c r="E3460" s="32"/>
      <c r="F3460" s="28" t="str">
        <f>IF(RIGHT(L3460,1)=$W$24,"",M3460&amp;$W$25)&amp;J3460&amp;$W$22&amp;K3460&amp;IF(AND(LEN(N3460)&gt;0,LEN(N3460)&lt;4)," 第"&amp;N3460&amp;$W$21,N3460)&amp;$W$23&amp;O3460&amp;"/"&amp;P3460&amp;IF(RIGHT(L3460,1)=$W$24,"/"&amp;Q3460,"")&amp;"、"&amp;S3460&amp;"、"&amp;R3460&amp;IF(LEN(H3460)&gt;0,$W$27&amp;H3460,"")&amp;IF(RIGHT(L3460,1)=$W$24,"",$W$26)</f>
        <v>案内(大会．全 第42回　2007/6、八戸市総合福祉会館、八戸市)</v>
      </c>
      <c r="G3460" s="40"/>
      <c r="H3460" s="43"/>
      <c r="I3460" s="115" t="str">
        <f t="shared" ca="1" si="531"/>
        <v>.</v>
      </c>
      <c r="J3460" s="40" t="s">
        <v>1487</v>
      </c>
      <c r="K3460" s="40" t="s">
        <v>1292</v>
      </c>
      <c r="L3460" s="40" t="s">
        <v>325</v>
      </c>
      <c r="M3460" s="40" t="s">
        <v>2742</v>
      </c>
      <c r="N3460" s="47">
        <v>42</v>
      </c>
      <c r="O3460" s="47">
        <v>2007</v>
      </c>
      <c r="P3460" s="47">
        <v>6</v>
      </c>
      <c r="Q3460" s="40" t="s">
        <v>1395</v>
      </c>
      <c r="R3460" s="40" t="s">
        <v>1532</v>
      </c>
      <c r="S3460" s="48" t="s">
        <v>289</v>
      </c>
      <c r="T3460" s="48"/>
      <c r="U3460" s="31"/>
      <c r="V3460" s="45" t="str">
        <f t="shared" si="535"/>
        <v>案内(大会．全 第42回　2007/6、八戸市総合福祉会館、八戸市)</v>
      </c>
      <c r="W3460" s="51"/>
      <c r="X3460" s="88">
        <v>3450</v>
      </c>
      <c r="Y3460" s="65"/>
      <c r="Z3460" s="46"/>
    </row>
    <row r="3461" spans="1:26" ht="13.5" hidden="1" customHeight="1">
      <c r="A3461" s="29" t="str">
        <f t="shared" ca="1" si="536"/>
        <v>86</v>
      </c>
      <c r="B3461" s="32">
        <f t="shared" ca="1" si="538"/>
        <v>2007</v>
      </c>
      <c r="C3461" s="32">
        <f t="shared" ca="1" si="539"/>
        <v>6</v>
      </c>
      <c r="D3461" s="28">
        <v>7</v>
      </c>
      <c r="E3461" s="32"/>
      <c r="F3461" s="28" t="str">
        <f>IF(RIGHT(L3461,1)=$W$24,"",M3461&amp;$W$25)&amp;J3461&amp;$W$22&amp;K3461&amp;IF(AND(LEN(N3461)&gt;0,LEN(N3461)&lt;4)," 第"&amp;N3461&amp;$W$21,N3461)&amp;$W$23&amp;O3461&amp;"/"&amp;P3461&amp;IF(RIGHT(L3461,1)=$W$24,"/"&amp;Q3461,"")&amp;"、"&amp;S3461&amp;"、"&amp;R3461&amp;IF(LEN(H3461)&gt;0,$W$27&amp;H3461,"")&amp;IF(RIGHT(L3461,1)=$W$24,"",$W$26)</f>
        <v>案内(研修・催事．夏季 第42回　2007/6、田子農協、八戸市)</v>
      </c>
      <c r="G3461" s="40"/>
      <c r="H3461" s="43"/>
      <c r="I3461" s="115" t="str">
        <f t="shared" ca="1" si="531"/>
        <v>.</v>
      </c>
      <c r="J3461" s="40" t="s">
        <v>7780</v>
      </c>
      <c r="K3461" s="40" t="s">
        <v>2165</v>
      </c>
      <c r="L3461" s="40" t="s">
        <v>325</v>
      </c>
      <c r="M3461" s="40" t="s">
        <v>2742</v>
      </c>
      <c r="N3461" s="47">
        <v>42</v>
      </c>
      <c r="O3461" s="47">
        <v>2007</v>
      </c>
      <c r="P3461" s="47">
        <v>6</v>
      </c>
      <c r="Q3461" s="40" t="s">
        <v>2112</v>
      </c>
      <c r="R3461" s="40" t="s">
        <v>1532</v>
      </c>
      <c r="S3461" s="48" t="s">
        <v>1442</v>
      </c>
      <c r="T3461" s="48"/>
      <c r="U3461" s="31"/>
      <c r="V3461" s="45" t="str">
        <f t="shared" si="535"/>
        <v>案内(研修・催事．夏季 第42回　2007/6、田子農協、八戸市)</v>
      </c>
      <c r="W3461" s="51"/>
      <c r="X3461" s="88">
        <v>3451</v>
      </c>
      <c r="Y3461" s="65"/>
      <c r="Z3461" s="46"/>
    </row>
    <row r="3462" spans="1:26" ht="13.5" hidden="1" customHeight="1">
      <c r="A3462" s="29" t="str">
        <f t="shared" ca="1" si="536"/>
        <v>86</v>
      </c>
      <c r="B3462" s="32">
        <f t="shared" ca="1" si="538"/>
        <v>2007</v>
      </c>
      <c r="C3462" s="32">
        <f t="shared" ca="1" si="539"/>
        <v>6</v>
      </c>
      <c r="D3462" s="28">
        <v>8</v>
      </c>
      <c r="E3462" s="32"/>
      <c r="F3462" s="40" t="s">
        <v>2068</v>
      </c>
      <c r="G3462" s="40" t="s">
        <v>7825</v>
      </c>
      <c r="H3462" s="17" t="s">
        <v>7083</v>
      </c>
      <c r="I3462" s="115" t="str">
        <f t="shared" ca="1" si="531"/>
        <v>.</v>
      </c>
      <c r="J3462" s="40" t="s">
        <v>1487</v>
      </c>
      <c r="K3462" s="40" t="s">
        <v>1292</v>
      </c>
      <c r="L3462" s="16" t="s">
        <v>7079</v>
      </c>
      <c r="M3462" s="40" t="s">
        <v>1486</v>
      </c>
      <c r="N3462" s="47">
        <v>42</v>
      </c>
      <c r="O3462" s="47">
        <v>2007</v>
      </c>
      <c r="P3462" s="47">
        <v>6</v>
      </c>
      <c r="Q3462" s="40" t="s">
        <v>1395</v>
      </c>
      <c r="R3462" s="40" t="s">
        <v>1532</v>
      </c>
      <c r="S3462" s="48" t="s">
        <v>289</v>
      </c>
      <c r="T3462" s="48"/>
      <c r="U3462" s="31"/>
      <c r="V3462" s="45" t="str">
        <f t="shared" si="535"/>
        <v>特別講演船員の行動を考えた労働安全について</v>
      </c>
      <c r="W3462" s="51"/>
      <c r="X3462" s="88">
        <v>3452</v>
      </c>
      <c r="Y3462" s="65"/>
      <c r="Z3462" s="46"/>
    </row>
    <row r="3463" spans="1:26" ht="13.5" hidden="1" customHeight="1">
      <c r="A3463" s="29" t="str">
        <f t="shared" ca="1" si="536"/>
        <v>86</v>
      </c>
      <c r="B3463" s="32">
        <f t="shared" ca="1" si="538"/>
        <v>2007</v>
      </c>
      <c r="C3463" s="32">
        <f t="shared" ca="1" si="539"/>
        <v>6</v>
      </c>
      <c r="D3463" s="28">
        <v>9</v>
      </c>
      <c r="E3463" s="32"/>
      <c r="F3463" s="28" t="s">
        <v>688</v>
      </c>
      <c r="G3463" s="40" t="s">
        <v>6992</v>
      </c>
      <c r="H3463" s="41"/>
      <c r="I3463" s="115" t="str">
        <f t="shared" ca="1" si="531"/>
        <v>.</v>
      </c>
      <c r="J3463" s="40" t="s">
        <v>2060</v>
      </c>
      <c r="K3463" s="40" t="s">
        <v>1292</v>
      </c>
      <c r="L3463" s="16" t="s">
        <v>7004</v>
      </c>
      <c r="M3463" s="40" t="s">
        <v>1302</v>
      </c>
      <c r="N3463" s="47">
        <v>42</v>
      </c>
      <c r="O3463" s="47">
        <v>2007</v>
      </c>
      <c r="P3463" s="47">
        <v>6</v>
      </c>
      <c r="Q3463" s="40" t="s">
        <v>1395</v>
      </c>
      <c r="R3463" s="40" t="s">
        <v>1532</v>
      </c>
      <c r="S3463" s="53" t="s">
        <v>289</v>
      </c>
      <c r="T3463" s="53"/>
      <c r="U3463" s="31"/>
      <c r="V3463" s="45" t="str">
        <f t="shared" si="535"/>
        <v>地域づくりと共生</v>
      </c>
      <c r="W3463" s="51"/>
      <c r="X3463" s="88">
        <v>3453</v>
      </c>
      <c r="Y3463" s="65"/>
      <c r="Z3463" s="46"/>
    </row>
    <row r="3464" spans="1:26" ht="13.5" hidden="1" customHeight="1">
      <c r="A3464" s="29" t="str">
        <f t="shared" ca="1" si="536"/>
        <v>86</v>
      </c>
      <c r="B3464" s="32">
        <f t="shared" ca="1" si="538"/>
        <v>2007</v>
      </c>
      <c r="C3464" s="32">
        <f t="shared" ca="1" si="539"/>
        <v>6</v>
      </c>
      <c r="D3464" s="28">
        <v>9</v>
      </c>
      <c r="E3464" s="32"/>
      <c r="F3464" s="40" t="s">
        <v>2767</v>
      </c>
      <c r="G3464" s="40" t="s">
        <v>282</v>
      </c>
      <c r="H3464" s="41" t="s">
        <v>688</v>
      </c>
      <c r="I3464" s="115" t="str">
        <f t="shared" ca="1" si="531"/>
        <v>.</v>
      </c>
      <c r="J3464" s="40" t="s">
        <v>2060</v>
      </c>
      <c r="K3464" s="40" t="s">
        <v>1292</v>
      </c>
      <c r="L3464" s="17" t="s">
        <v>2918</v>
      </c>
      <c r="M3464" s="40" t="s">
        <v>1486</v>
      </c>
      <c r="N3464" s="47">
        <v>42</v>
      </c>
      <c r="O3464" s="47">
        <v>2007</v>
      </c>
      <c r="P3464" s="47">
        <v>6</v>
      </c>
      <c r="Q3464" s="40" t="s">
        <v>1395</v>
      </c>
      <c r="R3464" s="40" t="s">
        <v>1532</v>
      </c>
      <c r="S3464" s="53" t="s">
        <v>289</v>
      </c>
      <c r="T3464" s="53"/>
      <c r="U3464" s="31"/>
      <c r="V3464" s="45" t="str">
        <f t="shared" si="535"/>
        <v>地域づくりと共生社会起業家活動による地域再生</v>
      </c>
      <c r="W3464" s="51"/>
      <c r="X3464" s="88">
        <v>3454</v>
      </c>
      <c r="Y3464" s="65"/>
      <c r="Z3464" s="46"/>
    </row>
    <row r="3465" spans="1:26" ht="13.5" hidden="1" customHeight="1">
      <c r="A3465" s="29" t="str">
        <f t="shared" ca="1" si="536"/>
        <v>86</v>
      </c>
      <c r="B3465" s="32">
        <f t="shared" ca="1" si="538"/>
        <v>2007</v>
      </c>
      <c r="C3465" s="32">
        <f t="shared" ca="1" si="539"/>
        <v>6</v>
      </c>
      <c r="D3465" s="28">
        <v>10</v>
      </c>
      <c r="E3465" s="32"/>
      <c r="F3465" s="40" t="s">
        <v>283</v>
      </c>
      <c r="G3465" s="40" t="s">
        <v>284</v>
      </c>
      <c r="H3465" s="41" t="s">
        <v>688</v>
      </c>
      <c r="I3465" s="115" t="str">
        <f t="shared" ca="1" si="531"/>
        <v>.</v>
      </c>
      <c r="J3465" s="40" t="s">
        <v>2060</v>
      </c>
      <c r="K3465" s="40" t="s">
        <v>1292</v>
      </c>
      <c r="L3465" s="17" t="s">
        <v>2918</v>
      </c>
      <c r="M3465" s="40" t="s">
        <v>1486</v>
      </c>
      <c r="N3465" s="47">
        <v>42</v>
      </c>
      <c r="O3465" s="47">
        <v>2007</v>
      </c>
      <c r="P3465" s="47">
        <v>6</v>
      </c>
      <c r="Q3465" s="40" t="s">
        <v>1395</v>
      </c>
      <c r="R3465" s="40" t="s">
        <v>1532</v>
      </c>
      <c r="S3465" s="53" t="s">
        <v>289</v>
      </c>
      <c r="T3465" s="53"/>
      <c r="U3465" s="31"/>
      <c r="V3465" s="45" t="str">
        <f t="shared" si="535"/>
        <v>地域づくりと共生「八戸市水産科学館マリエンとの指定管理者運営について」</v>
      </c>
      <c r="W3465" s="51"/>
      <c r="X3465" s="88">
        <v>3455</v>
      </c>
      <c r="Y3465" s="65"/>
      <c r="Z3465" s="46"/>
    </row>
    <row r="3466" spans="1:26" ht="13.5" hidden="1" customHeight="1">
      <c r="A3466" s="29" t="str">
        <f t="shared" ca="1" si="536"/>
        <v>86</v>
      </c>
      <c r="B3466" s="32">
        <f t="shared" ca="1" si="538"/>
        <v>2007</v>
      </c>
      <c r="C3466" s="32">
        <f t="shared" ca="1" si="539"/>
        <v>6</v>
      </c>
      <c r="D3466" s="28">
        <v>11</v>
      </c>
      <c r="E3466" s="32"/>
      <c r="F3466" s="40" t="s">
        <v>285</v>
      </c>
      <c r="G3466" s="40" t="s">
        <v>1006</v>
      </c>
      <c r="H3466" s="41" t="s">
        <v>688</v>
      </c>
      <c r="I3466" s="115" t="str">
        <f t="shared" ca="1" si="531"/>
        <v>.</v>
      </c>
      <c r="J3466" s="40" t="s">
        <v>2060</v>
      </c>
      <c r="K3466" s="40" t="s">
        <v>1292</v>
      </c>
      <c r="L3466" s="17" t="s">
        <v>2918</v>
      </c>
      <c r="M3466" s="40" t="s">
        <v>1486</v>
      </c>
      <c r="N3466" s="47">
        <v>42</v>
      </c>
      <c r="O3466" s="47">
        <v>2007</v>
      </c>
      <c r="P3466" s="47">
        <v>6</v>
      </c>
      <c r="Q3466" s="40" t="s">
        <v>1395</v>
      </c>
      <c r="R3466" s="40" t="s">
        <v>1532</v>
      </c>
      <c r="S3466" s="53" t="s">
        <v>289</v>
      </c>
      <c r="T3466" s="53"/>
      <c r="U3466" s="31"/>
      <c r="V3466" s="45" t="str">
        <f t="shared" si="535"/>
        <v>地域づくりと共生地域づくりと共生—安心して行き来できる街づくり：国際観光都市鎌倉のユニバーサルデザイン化</v>
      </c>
      <c r="W3466" s="51"/>
      <c r="X3466" s="88">
        <v>3456</v>
      </c>
      <c r="Y3466" s="65"/>
      <c r="Z3466" s="46"/>
    </row>
    <row r="3467" spans="1:26" ht="13.5" hidden="1" customHeight="1">
      <c r="A3467" s="29" t="str">
        <f t="shared" ca="1" si="536"/>
        <v>86</v>
      </c>
      <c r="B3467" s="32">
        <f t="shared" ca="1" si="538"/>
        <v>2007</v>
      </c>
      <c r="C3467" s="32">
        <f t="shared" ca="1" si="539"/>
        <v>6</v>
      </c>
      <c r="D3467" s="28">
        <v>12</v>
      </c>
      <c r="E3467" s="32"/>
      <c r="F3467" s="28" t="str">
        <f>M3467&amp;"（"&amp;J3467&amp;$W$19&amp;K3467&amp;IF(LEN(N3467)&gt;0," 第"&amp;N3467&amp;$W$21,"")&amp;" "&amp;O3467&amp;"/"&amp;P3467&amp;$W$20&amp;S3467&amp;IF(LEN(H3467)&gt;0,$W$19&amp;H3467,"")&amp;"）"</f>
        <v>抄録（大会/全 第42回 2007/6、八戸市総合福祉会館）</v>
      </c>
      <c r="G3467" s="40"/>
      <c r="H3467" s="41"/>
      <c r="I3467" s="115" t="str">
        <f t="shared" ca="1" si="531"/>
        <v>.</v>
      </c>
      <c r="J3467" s="40" t="s">
        <v>1487</v>
      </c>
      <c r="K3467" s="40" t="s">
        <v>1292</v>
      </c>
      <c r="L3467" s="40" t="s">
        <v>6939</v>
      </c>
      <c r="M3467" s="40" t="s">
        <v>1486</v>
      </c>
      <c r="N3467" s="47">
        <v>42</v>
      </c>
      <c r="O3467" s="47">
        <v>2007</v>
      </c>
      <c r="P3467" s="47">
        <v>6</v>
      </c>
      <c r="Q3467" s="40" t="s">
        <v>1395</v>
      </c>
      <c r="R3467" s="40" t="s">
        <v>1532</v>
      </c>
      <c r="S3467" s="48" t="s">
        <v>289</v>
      </c>
      <c r="T3467" s="48"/>
      <c r="U3467" s="31"/>
      <c r="V3467" s="45" t="str">
        <f t="shared" si="535"/>
        <v>抄録（大会/全 第42回 2007/6、八戸市総合福祉会館）</v>
      </c>
      <c r="W3467" s="51"/>
      <c r="X3467" s="88">
        <v>3457</v>
      </c>
      <c r="Y3467" s="65"/>
      <c r="Z3467" s="46"/>
    </row>
    <row r="3468" spans="1:26" s="13" customFormat="1" ht="13.5" hidden="1" customHeight="1">
      <c r="A3468" s="18">
        <v>86</v>
      </c>
      <c r="B3468" s="15">
        <v>2007</v>
      </c>
      <c r="C3468" s="15">
        <v>6</v>
      </c>
      <c r="D3468" s="18">
        <v>12</v>
      </c>
      <c r="E3468" s="15"/>
      <c r="F3468" s="19" t="s">
        <v>5851</v>
      </c>
      <c r="G3468" s="16" t="s">
        <v>5852</v>
      </c>
      <c r="H3468" s="17"/>
      <c r="I3468" s="115" t="str">
        <f t="shared" ref="I3468:I3531" ca="1" si="540">IF(OR($S$1,IF($N$2,OFFSET($O$2,0,ISERROR(FIND($F$2,OFFSET($G3468,0,$T$2)))+$S$2),0)+IF($N$3,OFFSET($O$3,0,ISERROR(FIND($F$3,OFFSET($G3468,0,$T$3)))+$S$3),0)+IF($N$4,OFFSET($O$4,0,ISERROR(FIND($F$4,OFFSET($G3468,0,$T$4)))+$S$4),0)+IF($N$5,OFFSET($O$5,0,ISERROR(FIND($F$5,OFFSET($G3468,0,$T$5)))+$S$5),0)+IF($N$6,OFFSET($O$6,0,ISERROR(FIND($F$6,OFFSET($G3468,0,$T$6)))+$S$6),0)+IF($N$7,OFFSET($O$7,0,ISERROR(FIND($F$7,OFFSET($G3468,0,$T$7)))+$S$7),0)+IF($N$8,OFFSET($O$8,0,ISERROR(FIND($F$8,OFFSET($G3468,0,$T$8)))+$S$8),0)&gt;$Y$1),$W$28,$W$29)</f>
        <v>.</v>
      </c>
      <c r="J3468" s="16" t="s">
        <v>2856</v>
      </c>
      <c r="K3468" s="16" t="s">
        <v>1194</v>
      </c>
      <c r="L3468" s="16" t="s">
        <v>2857</v>
      </c>
      <c r="M3468" s="16" t="s">
        <v>183</v>
      </c>
      <c r="N3468" s="15">
        <v>42</v>
      </c>
      <c r="O3468" s="15">
        <v>2007</v>
      </c>
      <c r="P3468" s="15">
        <v>6</v>
      </c>
      <c r="Q3468" s="16" t="s">
        <v>5849</v>
      </c>
      <c r="R3468" s="18" t="s">
        <v>1531</v>
      </c>
      <c r="S3468" s="54" t="s">
        <v>5850</v>
      </c>
      <c r="T3468" s="54"/>
      <c r="U3468" s="69"/>
      <c r="V3468" s="45" t="str">
        <f t="shared" si="535"/>
        <v>多国籍職場においてスタッフの共生を促進する要因</v>
      </c>
      <c r="W3468" s="70"/>
      <c r="X3468" s="88">
        <v>3458</v>
      </c>
      <c r="Y3468" s="66"/>
      <c r="Z3468" s="16"/>
    </row>
    <row r="3469" spans="1:26" s="13" customFormat="1" ht="13.5" hidden="1" customHeight="1">
      <c r="A3469" s="18">
        <v>86</v>
      </c>
      <c r="B3469" s="15">
        <v>2007</v>
      </c>
      <c r="C3469" s="15">
        <v>6</v>
      </c>
      <c r="D3469" s="18">
        <v>13</v>
      </c>
      <c r="E3469" s="15"/>
      <c r="F3469" s="19" t="s">
        <v>5853</v>
      </c>
      <c r="G3469" s="16" t="s">
        <v>5854</v>
      </c>
      <c r="H3469" s="17"/>
      <c r="I3469" s="115" t="str">
        <f t="shared" ca="1" si="540"/>
        <v>.</v>
      </c>
      <c r="J3469" s="16" t="s">
        <v>2856</v>
      </c>
      <c r="K3469" s="16" t="s">
        <v>1194</v>
      </c>
      <c r="L3469" s="16" t="s">
        <v>2857</v>
      </c>
      <c r="M3469" s="16" t="s">
        <v>183</v>
      </c>
      <c r="N3469" s="15">
        <v>42</v>
      </c>
      <c r="O3469" s="15">
        <v>2007</v>
      </c>
      <c r="P3469" s="15">
        <v>6</v>
      </c>
      <c r="Q3469" s="16" t="s">
        <v>5849</v>
      </c>
      <c r="R3469" s="18" t="s">
        <v>1531</v>
      </c>
      <c r="S3469" s="54" t="s">
        <v>5850</v>
      </c>
      <c r="T3469" s="54"/>
      <c r="U3469" s="69"/>
      <c r="V3469" s="45" t="str">
        <f t="shared" si="535"/>
        <v>交差点出会い頭事故と視環境改善による運転者安全確認サポート</v>
      </c>
      <c r="W3469" s="70"/>
      <c r="X3469" s="88">
        <v>3459</v>
      </c>
      <c r="Y3469" s="66"/>
      <c r="Z3469" s="16"/>
    </row>
    <row r="3470" spans="1:26" s="13" customFormat="1" ht="13.5" hidden="1" customHeight="1">
      <c r="A3470" s="18">
        <v>86</v>
      </c>
      <c r="B3470" s="15">
        <v>2007</v>
      </c>
      <c r="C3470" s="15">
        <v>6</v>
      </c>
      <c r="D3470" s="18">
        <v>14</v>
      </c>
      <c r="E3470" s="15"/>
      <c r="F3470" s="19" t="s">
        <v>5855</v>
      </c>
      <c r="G3470" s="16" t="s">
        <v>8021</v>
      </c>
      <c r="H3470" s="17"/>
      <c r="I3470" s="115" t="str">
        <f t="shared" ca="1" si="540"/>
        <v>.</v>
      </c>
      <c r="J3470" s="16" t="s">
        <v>2856</v>
      </c>
      <c r="K3470" s="16" t="s">
        <v>1194</v>
      </c>
      <c r="L3470" s="16" t="s">
        <v>2857</v>
      </c>
      <c r="M3470" s="16" t="s">
        <v>183</v>
      </c>
      <c r="N3470" s="15">
        <v>42</v>
      </c>
      <c r="O3470" s="15">
        <v>2007</v>
      </c>
      <c r="P3470" s="15">
        <v>6</v>
      </c>
      <c r="Q3470" s="16" t="s">
        <v>5849</v>
      </c>
      <c r="R3470" s="18" t="s">
        <v>1531</v>
      </c>
      <c r="S3470" s="54" t="s">
        <v>5850</v>
      </c>
      <c r="T3470" s="54"/>
      <c r="U3470" s="69"/>
      <c r="V3470" s="45" t="str">
        <f t="shared" si="535"/>
        <v>改善提案型アクションチェックリストが有効な理由</v>
      </c>
      <c r="W3470" s="70"/>
      <c r="X3470" s="88">
        <v>3460</v>
      </c>
      <c r="Y3470" s="66"/>
      <c r="Z3470" s="16"/>
    </row>
    <row r="3471" spans="1:26" s="13" customFormat="1" ht="13.5" hidden="1" customHeight="1">
      <c r="A3471" s="18">
        <v>86</v>
      </c>
      <c r="B3471" s="15">
        <v>2007</v>
      </c>
      <c r="C3471" s="15">
        <v>6</v>
      </c>
      <c r="D3471" s="18">
        <v>15</v>
      </c>
      <c r="E3471" s="15"/>
      <c r="F3471" s="19" t="s">
        <v>5856</v>
      </c>
      <c r="G3471" s="16" t="s">
        <v>5857</v>
      </c>
      <c r="H3471" s="17"/>
      <c r="I3471" s="115" t="str">
        <f t="shared" ca="1" si="540"/>
        <v>.</v>
      </c>
      <c r="J3471" s="16" t="s">
        <v>2856</v>
      </c>
      <c r="K3471" s="16" t="s">
        <v>1194</v>
      </c>
      <c r="L3471" s="16" t="s">
        <v>2857</v>
      </c>
      <c r="M3471" s="16" t="s">
        <v>183</v>
      </c>
      <c r="N3471" s="15">
        <v>42</v>
      </c>
      <c r="O3471" s="15">
        <v>2007</v>
      </c>
      <c r="P3471" s="15">
        <v>6</v>
      </c>
      <c r="Q3471" s="16" t="s">
        <v>5849</v>
      </c>
      <c r="R3471" s="18" t="s">
        <v>1531</v>
      </c>
      <c r="S3471" s="54" t="s">
        <v>5850</v>
      </c>
      <c r="T3471" s="54"/>
      <c r="U3471" s="69"/>
      <c r="V3471" s="45" t="str">
        <f t="shared" si="535"/>
        <v>バスドライバーのための「疲労蓄積度自己チェックリスト」の開発</v>
      </c>
      <c r="W3471" s="70"/>
      <c r="X3471" s="88">
        <v>3461</v>
      </c>
      <c r="Y3471" s="66"/>
      <c r="Z3471" s="16"/>
    </row>
    <row r="3472" spans="1:26" s="13" customFormat="1" ht="13.5" hidden="1" customHeight="1">
      <c r="A3472" s="18">
        <v>86</v>
      </c>
      <c r="B3472" s="15">
        <v>2007</v>
      </c>
      <c r="C3472" s="15">
        <v>6</v>
      </c>
      <c r="D3472" s="18">
        <v>16</v>
      </c>
      <c r="E3472" s="15"/>
      <c r="F3472" s="19" t="s">
        <v>5858</v>
      </c>
      <c r="G3472" s="16" t="s">
        <v>5859</v>
      </c>
      <c r="H3472" s="17"/>
      <c r="I3472" s="115" t="str">
        <f t="shared" ca="1" si="540"/>
        <v>.</v>
      </c>
      <c r="J3472" s="16" t="s">
        <v>2856</v>
      </c>
      <c r="K3472" s="16" t="s">
        <v>1194</v>
      </c>
      <c r="L3472" s="16" t="s">
        <v>2857</v>
      </c>
      <c r="M3472" s="16" t="s">
        <v>183</v>
      </c>
      <c r="N3472" s="15">
        <v>42</v>
      </c>
      <c r="O3472" s="15">
        <v>2007</v>
      </c>
      <c r="P3472" s="15">
        <v>6</v>
      </c>
      <c r="Q3472" s="16" t="s">
        <v>5849</v>
      </c>
      <c r="R3472" s="18" t="s">
        <v>1531</v>
      </c>
      <c r="S3472" s="54" t="s">
        <v>5850</v>
      </c>
      <c r="T3472" s="54"/>
      <c r="U3472" s="69"/>
      <c r="V3472" s="45" t="str">
        <f t="shared" si="535"/>
        <v>手の使い方からみたペットボトル開栓動作の分類と出現頻度</v>
      </c>
      <c r="W3472" s="70"/>
      <c r="X3472" s="88">
        <v>3462</v>
      </c>
      <c r="Y3472" s="66"/>
      <c r="Z3472" s="16"/>
    </row>
    <row r="3473" spans="1:26" s="13" customFormat="1" ht="13.5" hidden="1" customHeight="1">
      <c r="A3473" s="18">
        <v>86</v>
      </c>
      <c r="B3473" s="15">
        <v>2007</v>
      </c>
      <c r="C3473" s="15">
        <v>6</v>
      </c>
      <c r="D3473" s="18">
        <v>17</v>
      </c>
      <c r="E3473" s="15"/>
      <c r="F3473" s="19" t="s">
        <v>5860</v>
      </c>
      <c r="G3473" s="16" t="s">
        <v>5861</v>
      </c>
      <c r="H3473" s="17"/>
      <c r="I3473" s="115" t="str">
        <f t="shared" ca="1" si="540"/>
        <v>.</v>
      </c>
      <c r="J3473" s="16" t="s">
        <v>2856</v>
      </c>
      <c r="K3473" s="16" t="s">
        <v>1194</v>
      </c>
      <c r="L3473" s="16" t="s">
        <v>2857</v>
      </c>
      <c r="M3473" s="16" t="s">
        <v>183</v>
      </c>
      <c r="N3473" s="15">
        <v>42</v>
      </c>
      <c r="O3473" s="15">
        <v>2007</v>
      </c>
      <c r="P3473" s="15">
        <v>6</v>
      </c>
      <c r="Q3473" s="16" t="s">
        <v>5849</v>
      </c>
      <c r="R3473" s="18" t="s">
        <v>1531</v>
      </c>
      <c r="S3473" s="54" t="s">
        <v>5850</v>
      </c>
      <c r="T3473" s="54"/>
      <c r="U3473" s="69"/>
      <c r="V3473" s="45" t="str">
        <f t="shared" si="535"/>
        <v>乳幼児期の運動発達に影響を及ぼす要因について</v>
      </c>
      <c r="W3473" s="70"/>
      <c r="X3473" s="88">
        <v>3463</v>
      </c>
      <c r="Y3473" s="66"/>
      <c r="Z3473" s="16"/>
    </row>
    <row r="3474" spans="1:26" s="13" customFormat="1" ht="13.5" hidden="1" customHeight="1">
      <c r="A3474" s="18">
        <v>86</v>
      </c>
      <c r="B3474" s="15">
        <v>2007</v>
      </c>
      <c r="C3474" s="15">
        <v>6</v>
      </c>
      <c r="D3474" s="18">
        <v>18</v>
      </c>
      <c r="E3474" s="15"/>
      <c r="F3474" s="19" t="s">
        <v>5862</v>
      </c>
      <c r="G3474" s="16" t="s">
        <v>5863</v>
      </c>
      <c r="H3474" s="17"/>
      <c r="I3474" s="115" t="str">
        <f t="shared" ca="1" si="540"/>
        <v>.</v>
      </c>
      <c r="J3474" s="16" t="s">
        <v>2856</v>
      </c>
      <c r="K3474" s="16" t="s">
        <v>1194</v>
      </c>
      <c r="L3474" s="16" t="s">
        <v>2857</v>
      </c>
      <c r="M3474" s="16" t="s">
        <v>183</v>
      </c>
      <c r="N3474" s="15">
        <v>42</v>
      </c>
      <c r="O3474" s="15">
        <v>2007</v>
      </c>
      <c r="P3474" s="15">
        <v>6</v>
      </c>
      <c r="Q3474" s="16" t="s">
        <v>5849</v>
      </c>
      <c r="R3474" s="18" t="s">
        <v>1531</v>
      </c>
      <c r="S3474" s="54" t="s">
        <v>5850</v>
      </c>
      <c r="T3474" s="54"/>
      <c r="U3474" s="69"/>
      <c r="V3474" s="45" t="str">
        <f t="shared" si="535"/>
        <v>八戸での福祉分野に関する学生参加型教育</v>
      </c>
      <c r="W3474" s="70"/>
      <c r="X3474" s="88">
        <v>3464</v>
      </c>
      <c r="Y3474" s="66"/>
      <c r="Z3474" s="16"/>
    </row>
    <row r="3475" spans="1:26" s="13" customFormat="1" ht="13.5" hidden="1" customHeight="1">
      <c r="A3475" s="18">
        <v>86</v>
      </c>
      <c r="B3475" s="15">
        <v>2007</v>
      </c>
      <c r="C3475" s="15">
        <v>6</v>
      </c>
      <c r="D3475" s="18">
        <v>19</v>
      </c>
      <c r="E3475" s="15"/>
      <c r="F3475" s="19" t="s">
        <v>5864</v>
      </c>
      <c r="G3475" s="16" t="s">
        <v>1804</v>
      </c>
      <c r="H3475" s="17"/>
      <c r="I3475" s="115" t="str">
        <f t="shared" ca="1" si="540"/>
        <v>.</v>
      </c>
      <c r="J3475" s="16" t="s">
        <v>2856</v>
      </c>
      <c r="K3475" s="16" t="s">
        <v>1194</v>
      </c>
      <c r="L3475" s="16" t="s">
        <v>2857</v>
      </c>
      <c r="M3475" s="16" t="s">
        <v>183</v>
      </c>
      <c r="N3475" s="15">
        <v>42</v>
      </c>
      <c r="O3475" s="15">
        <v>2007</v>
      </c>
      <c r="P3475" s="15">
        <v>6</v>
      </c>
      <c r="Q3475" s="16" t="s">
        <v>5849</v>
      </c>
      <c r="R3475" s="18" t="s">
        <v>1531</v>
      </c>
      <c r="S3475" s="54" t="s">
        <v>5850</v>
      </c>
      <c r="T3475" s="54"/>
      <c r="U3475" s="69"/>
      <c r="V3475" s="45" t="str">
        <f t="shared" si="535"/>
        <v>道路交通信号の用いられ方と色覚変異を考慮した見え方の関係についての検討（1）</v>
      </c>
      <c r="W3475" s="70"/>
      <c r="X3475" s="88">
        <v>3465</v>
      </c>
      <c r="Y3475" s="66"/>
      <c r="Z3475" s="16"/>
    </row>
    <row r="3476" spans="1:26" s="13" customFormat="1" ht="13.5" hidden="1" customHeight="1">
      <c r="A3476" s="18">
        <v>86</v>
      </c>
      <c r="B3476" s="15">
        <v>2007</v>
      </c>
      <c r="C3476" s="15">
        <v>6</v>
      </c>
      <c r="D3476" s="18">
        <v>20</v>
      </c>
      <c r="E3476" s="15"/>
      <c r="F3476" s="19" t="s">
        <v>5865</v>
      </c>
      <c r="G3476" s="16" t="s">
        <v>8022</v>
      </c>
      <c r="H3476" s="17"/>
      <c r="I3476" s="115" t="str">
        <f t="shared" ca="1" si="540"/>
        <v>.</v>
      </c>
      <c r="J3476" s="16" t="s">
        <v>2856</v>
      </c>
      <c r="K3476" s="16" t="s">
        <v>1194</v>
      </c>
      <c r="L3476" s="16" t="s">
        <v>2857</v>
      </c>
      <c r="M3476" s="16" t="s">
        <v>183</v>
      </c>
      <c r="N3476" s="15">
        <v>42</v>
      </c>
      <c r="O3476" s="15">
        <v>2007</v>
      </c>
      <c r="P3476" s="15">
        <v>6</v>
      </c>
      <c r="Q3476" s="16" t="s">
        <v>5849</v>
      </c>
      <c r="R3476" s="18" t="s">
        <v>1531</v>
      </c>
      <c r="S3476" s="54" t="s">
        <v>5850</v>
      </c>
      <c r="T3476" s="54"/>
      <c r="U3476" s="69"/>
      <c r="V3476" s="45" t="str">
        <f t="shared" si="535"/>
        <v>書字動作の三次元運動解析</v>
      </c>
      <c r="W3476" s="70"/>
      <c r="X3476" s="88">
        <v>3466</v>
      </c>
      <c r="Y3476" s="66"/>
      <c r="Z3476" s="16"/>
    </row>
    <row r="3477" spans="1:26" s="13" customFormat="1" ht="13.5" hidden="1" customHeight="1">
      <c r="A3477" s="18">
        <v>86</v>
      </c>
      <c r="B3477" s="15">
        <v>2007</v>
      </c>
      <c r="C3477" s="15">
        <v>6</v>
      </c>
      <c r="D3477" s="18">
        <v>21</v>
      </c>
      <c r="E3477" s="15"/>
      <c r="F3477" s="19" t="s">
        <v>5866</v>
      </c>
      <c r="G3477" s="16" t="s">
        <v>5867</v>
      </c>
      <c r="H3477" s="17"/>
      <c r="I3477" s="115" t="str">
        <f t="shared" ca="1" si="540"/>
        <v>.</v>
      </c>
      <c r="J3477" s="16" t="s">
        <v>2856</v>
      </c>
      <c r="K3477" s="16" t="s">
        <v>1194</v>
      </c>
      <c r="L3477" s="16" t="s">
        <v>2857</v>
      </c>
      <c r="M3477" s="16" t="s">
        <v>183</v>
      </c>
      <c r="N3477" s="15">
        <v>42</v>
      </c>
      <c r="O3477" s="15">
        <v>2007</v>
      </c>
      <c r="P3477" s="15">
        <v>6</v>
      </c>
      <c r="Q3477" s="16" t="s">
        <v>5849</v>
      </c>
      <c r="R3477" s="18" t="s">
        <v>1531</v>
      </c>
      <c r="S3477" s="54" t="s">
        <v>5850</v>
      </c>
      <c r="T3477" s="54"/>
      <c r="U3477" s="69"/>
      <c r="V3477" s="45" t="str">
        <f t="shared" si="535"/>
        <v>表面筋電図による筋負担評価のためのテスト収縮の条件の検討</v>
      </c>
      <c r="W3477" s="70"/>
      <c r="X3477" s="88">
        <v>3467</v>
      </c>
      <c r="Y3477" s="66"/>
      <c r="Z3477" s="16"/>
    </row>
    <row r="3478" spans="1:26" s="13" customFormat="1" ht="13.5" hidden="1" customHeight="1">
      <c r="A3478" s="18">
        <v>86</v>
      </c>
      <c r="B3478" s="15">
        <v>2007</v>
      </c>
      <c r="C3478" s="15">
        <v>6</v>
      </c>
      <c r="D3478" s="18">
        <v>22</v>
      </c>
      <c r="E3478" s="15"/>
      <c r="F3478" s="19" t="s">
        <v>5868</v>
      </c>
      <c r="G3478" s="16" t="s">
        <v>5869</v>
      </c>
      <c r="H3478" s="17"/>
      <c r="I3478" s="115" t="str">
        <f t="shared" ca="1" si="540"/>
        <v>.</v>
      </c>
      <c r="J3478" s="16" t="s">
        <v>2856</v>
      </c>
      <c r="K3478" s="16" t="s">
        <v>1194</v>
      </c>
      <c r="L3478" s="16" t="s">
        <v>2857</v>
      </c>
      <c r="M3478" s="16" t="s">
        <v>183</v>
      </c>
      <c r="N3478" s="15">
        <v>42</v>
      </c>
      <c r="O3478" s="15">
        <v>2007</v>
      </c>
      <c r="P3478" s="15">
        <v>6</v>
      </c>
      <c r="Q3478" s="16" t="s">
        <v>5849</v>
      </c>
      <c r="R3478" s="18" t="s">
        <v>1531</v>
      </c>
      <c r="S3478" s="54" t="s">
        <v>5850</v>
      </c>
      <c r="T3478" s="54"/>
      <c r="U3478" s="69"/>
      <c r="V3478" s="45" t="str">
        <f t="shared" si="535"/>
        <v>グラウンデッドセオリーに基づく観察データの分析方法</v>
      </c>
      <c r="W3478" s="70"/>
      <c r="X3478" s="88">
        <v>3468</v>
      </c>
      <c r="Y3478" s="66"/>
      <c r="Z3478" s="16"/>
    </row>
    <row r="3479" spans="1:26" s="13" customFormat="1" ht="13.5" hidden="1" customHeight="1">
      <c r="A3479" s="18">
        <v>86</v>
      </c>
      <c r="B3479" s="15">
        <v>2007</v>
      </c>
      <c r="C3479" s="15">
        <v>6</v>
      </c>
      <c r="D3479" s="18">
        <v>23</v>
      </c>
      <c r="E3479" s="15"/>
      <c r="F3479" s="19" t="s">
        <v>5870</v>
      </c>
      <c r="G3479" s="16" t="s">
        <v>5871</v>
      </c>
      <c r="H3479" s="17"/>
      <c r="I3479" s="115" t="str">
        <f t="shared" ca="1" si="540"/>
        <v>.</v>
      </c>
      <c r="J3479" s="16" t="s">
        <v>2856</v>
      </c>
      <c r="K3479" s="16" t="s">
        <v>1194</v>
      </c>
      <c r="L3479" s="16" t="s">
        <v>2857</v>
      </c>
      <c r="M3479" s="16" t="s">
        <v>183</v>
      </c>
      <c r="N3479" s="15">
        <v>42</v>
      </c>
      <c r="O3479" s="15">
        <v>2007</v>
      </c>
      <c r="P3479" s="15">
        <v>6</v>
      </c>
      <c r="Q3479" s="16" t="s">
        <v>5849</v>
      </c>
      <c r="R3479" s="18" t="s">
        <v>1531</v>
      </c>
      <c r="S3479" s="54" t="s">
        <v>5850</v>
      </c>
      <c r="T3479" s="54"/>
      <c r="U3479" s="69"/>
      <c r="V3479" s="45" t="str">
        <f t="shared" si="535"/>
        <v>中学校におけるピア・サポート・プログラムのシステム構築</v>
      </c>
      <c r="W3479" s="70"/>
      <c r="X3479" s="88">
        <v>3469</v>
      </c>
      <c r="Y3479" s="66"/>
      <c r="Z3479" s="16"/>
    </row>
    <row r="3480" spans="1:26" s="13" customFormat="1" ht="13.5" hidden="1" customHeight="1">
      <c r="A3480" s="18">
        <v>86</v>
      </c>
      <c r="B3480" s="15">
        <v>2007</v>
      </c>
      <c r="C3480" s="15">
        <v>6</v>
      </c>
      <c r="D3480" s="18">
        <v>24</v>
      </c>
      <c r="E3480" s="15"/>
      <c r="F3480" s="19" t="s">
        <v>5872</v>
      </c>
      <c r="G3480" s="16" t="s">
        <v>5873</v>
      </c>
      <c r="H3480" s="17"/>
      <c r="I3480" s="115" t="str">
        <f t="shared" ca="1" si="540"/>
        <v>.</v>
      </c>
      <c r="J3480" s="16" t="s">
        <v>2856</v>
      </c>
      <c r="K3480" s="16" t="s">
        <v>1194</v>
      </c>
      <c r="L3480" s="16" t="s">
        <v>2857</v>
      </c>
      <c r="M3480" s="16" t="s">
        <v>183</v>
      </c>
      <c r="N3480" s="15">
        <v>42</v>
      </c>
      <c r="O3480" s="15">
        <v>2007</v>
      </c>
      <c r="P3480" s="15">
        <v>6</v>
      </c>
      <c r="Q3480" s="16" t="s">
        <v>5849</v>
      </c>
      <c r="R3480" s="18" t="s">
        <v>1531</v>
      </c>
      <c r="S3480" s="54" t="s">
        <v>5850</v>
      </c>
      <c r="T3480" s="54"/>
      <c r="U3480" s="69"/>
      <c r="V3480" s="45" t="str">
        <f t="shared" si="535"/>
        <v>呼吸の意識的・無意識的調節と運動パフォーマンスとの関連性</v>
      </c>
      <c r="W3480" s="70"/>
      <c r="X3480" s="88">
        <v>3470</v>
      </c>
      <c r="Y3480" s="66"/>
      <c r="Z3480" s="16"/>
    </row>
    <row r="3481" spans="1:26" s="13" customFormat="1" ht="13.5" hidden="1" customHeight="1">
      <c r="A3481" s="18">
        <v>86</v>
      </c>
      <c r="B3481" s="15">
        <v>2007</v>
      </c>
      <c r="C3481" s="15">
        <v>6</v>
      </c>
      <c r="D3481" s="18">
        <v>25</v>
      </c>
      <c r="E3481" s="15"/>
      <c r="F3481" s="19" t="s">
        <v>5874</v>
      </c>
      <c r="G3481" s="16" t="s">
        <v>5875</v>
      </c>
      <c r="H3481" s="17"/>
      <c r="I3481" s="115" t="str">
        <f t="shared" ca="1" si="540"/>
        <v>.</v>
      </c>
      <c r="J3481" s="16" t="s">
        <v>2856</v>
      </c>
      <c r="K3481" s="16" t="s">
        <v>1194</v>
      </c>
      <c r="L3481" s="16" t="s">
        <v>2857</v>
      </c>
      <c r="M3481" s="16" t="s">
        <v>183</v>
      </c>
      <c r="N3481" s="15">
        <v>42</v>
      </c>
      <c r="O3481" s="15">
        <v>2007</v>
      </c>
      <c r="P3481" s="15">
        <v>6</v>
      </c>
      <c r="Q3481" s="16" t="s">
        <v>5849</v>
      </c>
      <c r="R3481" s="18" t="s">
        <v>1531</v>
      </c>
      <c r="S3481" s="54" t="s">
        <v>5850</v>
      </c>
      <c r="T3481" s="54"/>
      <c r="U3481" s="69"/>
      <c r="V3481" s="45" t="str">
        <f t="shared" si="535"/>
        <v>近世アイヌ人口史2  西蝦夷地</v>
      </c>
      <c r="W3481" s="70"/>
      <c r="X3481" s="88">
        <v>3471</v>
      </c>
      <c r="Y3481" s="66"/>
      <c r="Z3481" s="16"/>
    </row>
    <row r="3482" spans="1:26" s="13" customFormat="1" ht="13.5" hidden="1" customHeight="1">
      <c r="A3482" s="18">
        <v>86</v>
      </c>
      <c r="B3482" s="15">
        <v>2007</v>
      </c>
      <c r="C3482" s="15">
        <v>6</v>
      </c>
      <c r="D3482" s="18">
        <v>26</v>
      </c>
      <c r="E3482" s="15"/>
      <c r="F3482" s="19" t="s">
        <v>5876</v>
      </c>
      <c r="G3482" s="16" t="s">
        <v>5877</v>
      </c>
      <c r="H3482" s="17"/>
      <c r="I3482" s="115" t="str">
        <f t="shared" ca="1" si="540"/>
        <v>.</v>
      </c>
      <c r="J3482" s="16" t="s">
        <v>2856</v>
      </c>
      <c r="K3482" s="16" t="s">
        <v>1194</v>
      </c>
      <c r="L3482" s="16" t="s">
        <v>2857</v>
      </c>
      <c r="M3482" s="16" t="s">
        <v>183</v>
      </c>
      <c r="N3482" s="15">
        <v>42</v>
      </c>
      <c r="O3482" s="15">
        <v>2007</v>
      </c>
      <c r="P3482" s="15">
        <v>6</v>
      </c>
      <c r="Q3482" s="16" t="s">
        <v>5849</v>
      </c>
      <c r="R3482" s="18" t="s">
        <v>1531</v>
      </c>
      <c r="S3482" s="54" t="s">
        <v>5850</v>
      </c>
      <c r="T3482" s="54"/>
      <c r="U3482" s="69"/>
      <c r="V3482" s="45" t="str">
        <f t="shared" si="535"/>
        <v>アンケート調査による自転車に関する様々な問題点と利用の実態</v>
      </c>
      <c r="W3482" s="70"/>
      <c r="X3482" s="88">
        <v>3472</v>
      </c>
      <c r="Y3482" s="66"/>
      <c r="Z3482" s="16"/>
    </row>
    <row r="3483" spans="1:26" s="13" customFormat="1" ht="13.5" hidden="1" customHeight="1">
      <c r="A3483" s="18">
        <v>86</v>
      </c>
      <c r="B3483" s="15">
        <v>2007</v>
      </c>
      <c r="C3483" s="15">
        <v>6</v>
      </c>
      <c r="D3483" s="18">
        <v>27</v>
      </c>
      <c r="E3483" s="15"/>
      <c r="F3483" s="19" t="s">
        <v>5878</v>
      </c>
      <c r="G3483" s="16" t="s">
        <v>5879</v>
      </c>
      <c r="H3483" s="17"/>
      <c r="I3483" s="115" t="str">
        <f t="shared" ca="1" si="540"/>
        <v>.</v>
      </c>
      <c r="J3483" s="16" t="s">
        <v>2856</v>
      </c>
      <c r="K3483" s="16" t="s">
        <v>1194</v>
      </c>
      <c r="L3483" s="16" t="s">
        <v>2857</v>
      </c>
      <c r="M3483" s="16" t="s">
        <v>183</v>
      </c>
      <c r="N3483" s="15">
        <v>42</v>
      </c>
      <c r="O3483" s="15">
        <v>2007</v>
      </c>
      <c r="P3483" s="15">
        <v>6</v>
      </c>
      <c r="Q3483" s="16" t="s">
        <v>5849</v>
      </c>
      <c r="R3483" s="18" t="s">
        <v>1531</v>
      </c>
      <c r="S3483" s="54" t="s">
        <v>5850</v>
      </c>
      <c r="T3483" s="54"/>
      <c r="U3483" s="69"/>
      <c r="V3483" s="45" t="str">
        <f t="shared" si="535"/>
        <v>自転車走行中の障害物回避行動に関する実験的研究</v>
      </c>
      <c r="W3483" s="70"/>
      <c r="X3483" s="88">
        <v>3473</v>
      </c>
      <c r="Y3483" s="66"/>
      <c r="Z3483" s="16"/>
    </row>
    <row r="3484" spans="1:26" s="13" customFormat="1" ht="13.5" hidden="1" customHeight="1">
      <c r="A3484" s="18">
        <v>86</v>
      </c>
      <c r="B3484" s="15">
        <v>2007</v>
      </c>
      <c r="C3484" s="15">
        <v>6</v>
      </c>
      <c r="D3484" s="18">
        <v>28</v>
      </c>
      <c r="E3484" s="15"/>
      <c r="F3484" s="19" t="s">
        <v>5880</v>
      </c>
      <c r="G3484" s="16" t="s">
        <v>5881</v>
      </c>
      <c r="H3484" s="17"/>
      <c r="I3484" s="115" t="str">
        <f t="shared" ca="1" si="540"/>
        <v>.</v>
      </c>
      <c r="J3484" s="16" t="s">
        <v>2856</v>
      </c>
      <c r="K3484" s="16" t="s">
        <v>1194</v>
      </c>
      <c r="L3484" s="16" t="s">
        <v>2857</v>
      </c>
      <c r="M3484" s="16" t="s">
        <v>183</v>
      </c>
      <c r="N3484" s="15">
        <v>42</v>
      </c>
      <c r="O3484" s="15">
        <v>2007</v>
      </c>
      <c r="P3484" s="15">
        <v>6</v>
      </c>
      <c r="Q3484" s="16" t="s">
        <v>5849</v>
      </c>
      <c r="R3484" s="18" t="s">
        <v>1531</v>
      </c>
      <c r="S3484" s="54" t="s">
        <v>5850</v>
      </c>
      <c r="T3484" s="54"/>
      <c r="U3484" s="69"/>
      <c r="V3484" s="45" t="str">
        <f t="shared" si="535"/>
        <v>テレ・フィールド研究で可能になる交通事故分析と予測－映像記録型ドライブレコーダによる自転車ニアミスを介して－</v>
      </c>
      <c r="W3484" s="70"/>
      <c r="X3484" s="88">
        <v>3474</v>
      </c>
      <c r="Y3484" s="66"/>
      <c r="Z3484" s="16"/>
    </row>
    <row r="3485" spans="1:26" s="13" customFormat="1" ht="13.5" hidden="1" customHeight="1">
      <c r="A3485" s="18">
        <v>86</v>
      </c>
      <c r="B3485" s="15">
        <v>2007</v>
      </c>
      <c r="C3485" s="15">
        <v>6</v>
      </c>
      <c r="D3485" s="18">
        <v>29</v>
      </c>
      <c r="E3485" s="15"/>
      <c r="F3485" s="19" t="s">
        <v>5882</v>
      </c>
      <c r="G3485" s="16" t="s">
        <v>5883</v>
      </c>
      <c r="H3485" s="17"/>
      <c r="I3485" s="115" t="str">
        <f t="shared" ca="1" si="540"/>
        <v>.</v>
      </c>
      <c r="J3485" s="16" t="s">
        <v>2856</v>
      </c>
      <c r="K3485" s="16" t="s">
        <v>1194</v>
      </c>
      <c r="L3485" s="16" t="s">
        <v>2857</v>
      </c>
      <c r="M3485" s="16" t="s">
        <v>183</v>
      </c>
      <c r="N3485" s="15">
        <v>42</v>
      </c>
      <c r="O3485" s="15">
        <v>2007</v>
      </c>
      <c r="P3485" s="15">
        <v>6</v>
      </c>
      <c r="Q3485" s="16" t="s">
        <v>5849</v>
      </c>
      <c r="R3485" s="18" t="s">
        <v>1531</v>
      </c>
      <c r="S3485" s="54" t="s">
        <v>5850</v>
      </c>
      <c r="T3485" s="54"/>
      <c r="U3485" s="69"/>
      <c r="V3485" s="45" t="str">
        <f t="shared" si="535"/>
        <v>自転車専用道と自転車可歩道における自転車の走行実態について</v>
      </c>
      <c r="W3485" s="70"/>
      <c r="X3485" s="88">
        <v>3475</v>
      </c>
      <c r="Y3485" s="66"/>
      <c r="Z3485" s="16"/>
    </row>
    <row r="3486" spans="1:26" s="13" customFormat="1" ht="13.5" hidden="1" customHeight="1">
      <c r="A3486" s="18">
        <v>86</v>
      </c>
      <c r="B3486" s="15">
        <v>2007</v>
      </c>
      <c r="C3486" s="15">
        <v>6</v>
      </c>
      <c r="D3486" s="18">
        <v>30</v>
      </c>
      <c r="E3486" s="15"/>
      <c r="F3486" s="19" t="s">
        <v>5884</v>
      </c>
      <c r="G3486" s="16" t="s">
        <v>5885</v>
      </c>
      <c r="H3486" s="17"/>
      <c r="I3486" s="115" t="str">
        <f t="shared" ca="1" si="540"/>
        <v>.</v>
      </c>
      <c r="J3486" s="16" t="s">
        <v>2856</v>
      </c>
      <c r="K3486" s="16" t="s">
        <v>1194</v>
      </c>
      <c r="L3486" s="16" t="s">
        <v>2857</v>
      </c>
      <c r="M3486" s="16" t="s">
        <v>183</v>
      </c>
      <c r="N3486" s="15">
        <v>42</v>
      </c>
      <c r="O3486" s="15">
        <v>2007</v>
      </c>
      <c r="P3486" s="15">
        <v>6</v>
      </c>
      <c r="Q3486" s="16" t="s">
        <v>5849</v>
      </c>
      <c r="R3486" s="18" t="s">
        <v>1531</v>
      </c>
      <c r="S3486" s="54" t="s">
        <v>5850</v>
      </c>
      <c r="T3486" s="54"/>
      <c r="U3486" s="69"/>
      <c r="V3486" s="45" t="str">
        <f t="shared" si="535"/>
        <v>看護師の職務ストレスと抑うつとの関連：キャリア区分からの検討</v>
      </c>
      <c r="W3486" s="70"/>
      <c r="X3486" s="88">
        <v>3476</v>
      </c>
      <c r="Y3486" s="66"/>
      <c r="Z3486" s="16"/>
    </row>
    <row r="3487" spans="1:26" s="13" customFormat="1" ht="13.5" hidden="1" customHeight="1">
      <c r="A3487" s="18">
        <v>86</v>
      </c>
      <c r="B3487" s="15">
        <v>2007</v>
      </c>
      <c r="C3487" s="15">
        <v>6</v>
      </c>
      <c r="D3487" s="18">
        <v>31</v>
      </c>
      <c r="E3487" s="15"/>
      <c r="F3487" s="19" t="s">
        <v>5886</v>
      </c>
      <c r="G3487" s="16" t="s">
        <v>5887</v>
      </c>
      <c r="H3487" s="17"/>
      <c r="I3487" s="115" t="str">
        <f t="shared" ca="1" si="540"/>
        <v>.</v>
      </c>
      <c r="J3487" s="16" t="s">
        <v>2856</v>
      </c>
      <c r="K3487" s="16" t="s">
        <v>1194</v>
      </c>
      <c r="L3487" s="16" t="s">
        <v>2857</v>
      </c>
      <c r="M3487" s="16" t="s">
        <v>183</v>
      </c>
      <c r="N3487" s="15">
        <v>42</v>
      </c>
      <c r="O3487" s="15">
        <v>2007</v>
      </c>
      <c r="P3487" s="15">
        <v>6</v>
      </c>
      <c r="Q3487" s="16" t="s">
        <v>5849</v>
      </c>
      <c r="R3487" s="18" t="s">
        <v>1531</v>
      </c>
      <c r="S3487" s="54" t="s">
        <v>5850</v>
      </c>
      <c r="T3487" s="54"/>
      <c r="U3487" s="69"/>
      <c r="V3487" s="45" t="str">
        <f t="shared" si="535"/>
        <v>看護師のメランコリー親和型性格とストレス・コーピングの関連</v>
      </c>
      <c r="W3487" s="70"/>
      <c r="X3487" s="88">
        <v>3477</v>
      </c>
      <c r="Y3487" s="66"/>
      <c r="Z3487" s="16"/>
    </row>
    <row r="3488" spans="1:26" s="13" customFormat="1" ht="13.5" hidden="1" customHeight="1">
      <c r="A3488" s="18">
        <v>86</v>
      </c>
      <c r="B3488" s="15">
        <v>2007</v>
      </c>
      <c r="C3488" s="15">
        <v>6</v>
      </c>
      <c r="D3488" s="18">
        <v>32</v>
      </c>
      <c r="E3488" s="15"/>
      <c r="F3488" s="19" t="s">
        <v>5888</v>
      </c>
      <c r="G3488" s="16" t="s">
        <v>5889</v>
      </c>
      <c r="H3488" s="17"/>
      <c r="I3488" s="115" t="str">
        <f t="shared" ca="1" si="540"/>
        <v>.</v>
      </c>
      <c r="J3488" s="16" t="s">
        <v>2856</v>
      </c>
      <c r="K3488" s="16" t="s">
        <v>1194</v>
      </c>
      <c r="L3488" s="16" t="s">
        <v>2857</v>
      </c>
      <c r="M3488" s="16" t="s">
        <v>183</v>
      </c>
      <c r="N3488" s="15">
        <v>42</v>
      </c>
      <c r="O3488" s="15">
        <v>2007</v>
      </c>
      <c r="P3488" s="15">
        <v>6</v>
      </c>
      <c r="Q3488" s="16" t="s">
        <v>5849</v>
      </c>
      <c r="R3488" s="18" t="s">
        <v>1531</v>
      </c>
      <c r="S3488" s="54" t="s">
        <v>5850</v>
      </c>
      <c r="T3488" s="54"/>
      <c r="U3488" s="69"/>
      <c r="V3488" s="45" t="str">
        <f t="shared" si="535"/>
        <v>高感度差異抽出法による介護者の作業選好と負担感との関連</v>
      </c>
      <c r="W3488" s="70"/>
      <c r="X3488" s="88">
        <v>3478</v>
      </c>
      <c r="Y3488" s="66"/>
      <c r="Z3488" s="16"/>
    </row>
    <row r="3489" spans="1:26" ht="13.5" hidden="1" customHeight="1">
      <c r="A3489" s="29">
        <f ca="1">IF(LEN($J3489)&gt;0,IF($J3489="●",K3489,OFFSET(A3489,IF(LEN(OFFSET(A3489,-1,0))&gt;=1,-1,-2),0)),"")</f>
        <v>86</v>
      </c>
      <c r="B3489" s="32">
        <f ca="1">IF(LEN($J3489)&gt;0,IF($J3489="●",N3489,OFFSET(B3489,IF(LEN(OFFSET(B3489,-1,0))&gt;=1,-1,-2),0)),"")</f>
        <v>2007</v>
      </c>
      <c r="C3489" s="32">
        <f ca="1">IF(LEN($J3489)&gt;0,IF($J3489="●",O3489,OFFSET(C3489,IF(LEN(OFFSET(C3489,-1,0))&gt;=1,-1,-2),0)),"")</f>
        <v>6</v>
      </c>
      <c r="D3489" s="28">
        <v>33</v>
      </c>
      <c r="E3489" s="32"/>
      <c r="F3489" s="28" t="str">
        <f>IF(RIGHT(L3489,1)=$W$24,"",M3489&amp;$W$25)&amp;J3489&amp;$W$22&amp;K3489&amp;IF(AND(LEN(N3489)&gt;0,LEN(N3489)&lt;4)," 第"&amp;N3489&amp;$W$21,N3489)&amp;$W$23&amp;O3489&amp;"/"&amp;P3489&amp;IF(RIGHT(L3489,1)=$W$24,"/"&amp;Q3489,"")&amp;"、"&amp;S3489&amp;"、"&amp;R3489&amp;IF(LEN(H3489)&gt;0,$W$27&amp;H3489,"")&amp;IF(RIGHT(L3489,1)=$W$24,"",$W$26)</f>
        <v>大会．西 第32回　2006/12/2-3、宮崎東病院、</v>
      </c>
      <c r="G3489" s="40" t="s">
        <v>671</v>
      </c>
      <c r="H3489" s="41" t="s">
        <v>2820</v>
      </c>
      <c r="I3489" s="115" t="str">
        <f t="shared" ca="1" si="540"/>
        <v>.</v>
      </c>
      <c r="J3489" s="40" t="s">
        <v>1487</v>
      </c>
      <c r="K3489" s="40" t="s">
        <v>2109</v>
      </c>
      <c r="L3489" s="40" t="s">
        <v>6942</v>
      </c>
      <c r="M3489" s="40" t="s">
        <v>2742</v>
      </c>
      <c r="N3489" s="47">
        <v>32</v>
      </c>
      <c r="O3489" s="47">
        <v>2006</v>
      </c>
      <c r="P3489" s="47">
        <v>12</v>
      </c>
      <c r="Q3489" s="40" t="s">
        <v>1914</v>
      </c>
      <c r="R3489" s="40"/>
      <c r="S3489" s="48" t="s">
        <v>294</v>
      </c>
      <c r="T3489" s="48"/>
      <c r="U3489" s="31"/>
      <c r="V3489" s="45" t="str">
        <f t="shared" si="535"/>
        <v>大会．西 第32回　2006/12/2-3、宮崎東病院、</v>
      </c>
      <c r="W3489" s="51"/>
      <c r="X3489" s="88">
        <v>3479</v>
      </c>
      <c r="Y3489" s="65"/>
      <c r="Z3489" s="46"/>
    </row>
    <row r="3490" spans="1:26" ht="13.5" hidden="1" customHeight="1">
      <c r="A3490" s="29">
        <f ca="1">IF(LEN($J3490)&gt;0,IF($J3490="●",K3490,OFFSET(A3490,IF(LEN(OFFSET(A3490,-1,0))&gt;=1,-1,-2),0)),"")</f>
        <v>86</v>
      </c>
      <c r="B3490" s="32">
        <f ca="1">IF(LEN($J3490)&gt;0,IF($J3490="●",N3490,OFFSET(B3490,IF(LEN(OFFSET(B3490,-1,0))&gt;=1,-1,-2),0)),"")</f>
        <v>2007</v>
      </c>
      <c r="C3490" s="32">
        <f ca="1">IF(LEN($J3490)&gt;0,IF($J3490="●",O3490,OFFSET(C3490,IF(LEN(OFFSET(C3490,-1,0))&gt;=1,-1,-2),0)),"")</f>
        <v>6</v>
      </c>
      <c r="D3490" s="28">
        <v>34</v>
      </c>
      <c r="E3490" s="32"/>
      <c r="F3490" s="28" t="str">
        <f>M3490&amp;"（"&amp;J3490&amp;$W$19&amp;K3490&amp;IF(LEN(N3490)&gt;0," 第"&amp;N3490&amp;$W$21,"")&amp;" "&amp;O3490&amp;"/"&amp;P3490&amp;$W$20&amp;S3490&amp;IF(LEN(H3490)&gt;0,$W$19&amp;H3490,"")&amp;"）"</f>
        <v>抄録（大会/西 第32回 2006/12、宮崎東病院）</v>
      </c>
      <c r="G3490" s="40"/>
      <c r="H3490" s="43"/>
      <c r="I3490" s="115" t="str">
        <f t="shared" ca="1" si="540"/>
        <v>.</v>
      </c>
      <c r="J3490" s="40" t="s">
        <v>1487</v>
      </c>
      <c r="K3490" s="40" t="s">
        <v>2109</v>
      </c>
      <c r="L3490" s="40" t="s">
        <v>6939</v>
      </c>
      <c r="M3490" s="40" t="s">
        <v>183</v>
      </c>
      <c r="N3490" s="47">
        <v>32</v>
      </c>
      <c r="O3490" s="47">
        <v>2006</v>
      </c>
      <c r="P3490" s="47">
        <v>12</v>
      </c>
      <c r="Q3490" s="40" t="s">
        <v>1914</v>
      </c>
      <c r="R3490" s="40"/>
      <c r="S3490" s="48" t="s">
        <v>294</v>
      </c>
      <c r="T3490" s="48"/>
      <c r="U3490" s="31"/>
      <c r="V3490" s="45" t="str">
        <f t="shared" si="535"/>
        <v>抄録（大会/西 第32回 2006/12、宮崎東病院）</v>
      </c>
      <c r="W3490" s="51"/>
      <c r="X3490" s="88">
        <v>3480</v>
      </c>
      <c r="Y3490" s="65"/>
      <c r="Z3490" s="46"/>
    </row>
    <row r="3491" spans="1:26" s="13" customFormat="1" ht="13.5" hidden="1" customHeight="1">
      <c r="A3491" s="18">
        <v>86</v>
      </c>
      <c r="B3491" s="15">
        <v>2007</v>
      </c>
      <c r="C3491" s="15">
        <v>6</v>
      </c>
      <c r="D3491" s="18">
        <v>34</v>
      </c>
      <c r="E3491" s="15"/>
      <c r="F3491" s="19" t="s">
        <v>5895</v>
      </c>
      <c r="G3491" s="16" t="s">
        <v>5896</v>
      </c>
      <c r="H3491" s="17"/>
      <c r="I3491" s="115" t="str">
        <f t="shared" ca="1" si="540"/>
        <v>.</v>
      </c>
      <c r="J3491" s="16" t="s">
        <v>2856</v>
      </c>
      <c r="K3491" s="16" t="s">
        <v>1769</v>
      </c>
      <c r="L3491" s="16" t="s">
        <v>2857</v>
      </c>
      <c r="M3491" s="16" t="s">
        <v>183</v>
      </c>
      <c r="N3491" s="15">
        <v>32</v>
      </c>
      <c r="O3491" s="15">
        <v>2006</v>
      </c>
      <c r="P3491" s="15">
        <v>12</v>
      </c>
      <c r="Q3491" s="16" t="s">
        <v>1894</v>
      </c>
      <c r="R3491" s="18" t="s">
        <v>2091</v>
      </c>
      <c r="S3491" s="54" t="s">
        <v>5890</v>
      </c>
      <c r="T3491" s="54"/>
      <c r="U3491" s="69"/>
      <c r="V3491" s="45" t="str">
        <f t="shared" si="535"/>
        <v>東アジアの都市に住む子どもたちの体格および体力の国際比較～韓国、台湾、日本の場合～</v>
      </c>
      <c r="W3491" s="70"/>
      <c r="X3491" s="88">
        <v>3481</v>
      </c>
      <c r="Y3491" s="66"/>
      <c r="Z3491" s="16"/>
    </row>
    <row r="3492" spans="1:26" s="13" customFormat="1" ht="13.5" hidden="1" customHeight="1">
      <c r="A3492" s="18">
        <v>86</v>
      </c>
      <c r="B3492" s="15">
        <v>2007</v>
      </c>
      <c r="C3492" s="15">
        <v>6</v>
      </c>
      <c r="D3492" s="18">
        <v>34</v>
      </c>
      <c r="E3492" s="15"/>
      <c r="F3492" s="19" t="s">
        <v>5897</v>
      </c>
      <c r="G3492" s="16" t="s">
        <v>5898</v>
      </c>
      <c r="H3492" s="17"/>
      <c r="I3492" s="115" t="str">
        <f t="shared" ca="1" si="540"/>
        <v>.</v>
      </c>
      <c r="J3492" s="16" t="s">
        <v>2856</v>
      </c>
      <c r="K3492" s="16" t="s">
        <v>1769</v>
      </c>
      <c r="L3492" s="16" t="s">
        <v>2857</v>
      </c>
      <c r="M3492" s="16" t="s">
        <v>183</v>
      </c>
      <c r="N3492" s="15">
        <v>32</v>
      </c>
      <c r="O3492" s="15">
        <v>2006</v>
      </c>
      <c r="P3492" s="15">
        <v>12</v>
      </c>
      <c r="Q3492" s="16" t="s">
        <v>1894</v>
      </c>
      <c r="R3492" s="18" t="s">
        <v>2091</v>
      </c>
      <c r="S3492" s="54" t="s">
        <v>5890</v>
      </c>
      <c r="T3492" s="54"/>
      <c r="U3492" s="69"/>
      <c r="V3492" s="45" t="str">
        <f t="shared" si="535"/>
        <v>子供の踵骨・骨音速の地域差</v>
      </c>
      <c r="W3492" s="70"/>
      <c r="X3492" s="88">
        <v>3482</v>
      </c>
      <c r="Y3492" s="66"/>
      <c r="Z3492" s="16"/>
    </row>
    <row r="3493" spans="1:26" s="13" customFormat="1" ht="13.5" hidden="1" customHeight="1">
      <c r="A3493" s="18">
        <v>86</v>
      </c>
      <c r="B3493" s="15">
        <v>2007</v>
      </c>
      <c r="C3493" s="15">
        <v>6</v>
      </c>
      <c r="D3493" s="18">
        <v>35</v>
      </c>
      <c r="E3493" s="15"/>
      <c r="F3493" s="19" t="s">
        <v>5899</v>
      </c>
      <c r="G3493" s="16" t="s">
        <v>5900</v>
      </c>
      <c r="H3493" s="17"/>
      <c r="I3493" s="115" t="str">
        <f t="shared" ca="1" si="540"/>
        <v>.</v>
      </c>
      <c r="J3493" s="16" t="s">
        <v>2856</v>
      </c>
      <c r="K3493" s="16" t="s">
        <v>1769</v>
      </c>
      <c r="L3493" s="16" t="s">
        <v>2857</v>
      </c>
      <c r="M3493" s="16" t="s">
        <v>183</v>
      </c>
      <c r="N3493" s="15">
        <v>32</v>
      </c>
      <c r="O3493" s="15">
        <v>2006</v>
      </c>
      <c r="P3493" s="15">
        <v>12</v>
      </c>
      <c r="Q3493" s="16" t="s">
        <v>1894</v>
      </c>
      <c r="R3493" s="18" t="s">
        <v>2091</v>
      </c>
      <c r="S3493" s="54" t="s">
        <v>5890</v>
      </c>
      <c r="T3493" s="54"/>
      <c r="U3493" s="69"/>
      <c r="V3493" s="45" t="str">
        <f t="shared" si="535"/>
        <v>『生命の科学と倫理』関連内容のここ3年間の時事動向を押さえる教材研究～難病関連内容を補足して～</v>
      </c>
      <c r="W3493" s="70"/>
      <c r="X3493" s="88">
        <v>3483</v>
      </c>
      <c r="Y3493" s="66"/>
      <c r="Z3493" s="16"/>
    </row>
    <row r="3494" spans="1:26" s="13" customFormat="1" ht="13.5" hidden="1" customHeight="1">
      <c r="A3494" s="18">
        <v>86</v>
      </c>
      <c r="B3494" s="15">
        <v>2007</v>
      </c>
      <c r="C3494" s="15">
        <v>6</v>
      </c>
      <c r="D3494" s="18">
        <v>36</v>
      </c>
      <c r="E3494" s="15"/>
      <c r="F3494" s="19" t="s">
        <v>5901</v>
      </c>
      <c r="G3494" s="16" t="s">
        <v>8037</v>
      </c>
      <c r="H3494" s="17"/>
      <c r="I3494" s="115" t="str">
        <f t="shared" ca="1" si="540"/>
        <v>.</v>
      </c>
      <c r="J3494" s="16" t="s">
        <v>2856</v>
      </c>
      <c r="K3494" s="16" t="s">
        <v>1769</v>
      </c>
      <c r="L3494" s="16" t="s">
        <v>2857</v>
      </c>
      <c r="M3494" s="16" t="s">
        <v>183</v>
      </c>
      <c r="N3494" s="15">
        <v>32</v>
      </c>
      <c r="O3494" s="15">
        <v>2006</v>
      </c>
      <c r="P3494" s="15">
        <v>12</v>
      </c>
      <c r="Q3494" s="16" t="s">
        <v>1894</v>
      </c>
      <c r="R3494" s="18" t="s">
        <v>2091</v>
      </c>
      <c r="S3494" s="54" t="s">
        <v>5890</v>
      </c>
      <c r="T3494" s="54"/>
      <c r="U3494" s="69"/>
      <c r="V3494" s="45" t="str">
        <f t="shared" si="535"/>
        <v>障害者雇用の重要性、～精神障害者、回復者の就労を探る視点を中心にして～</v>
      </c>
      <c r="W3494" s="70"/>
      <c r="X3494" s="88">
        <v>3484</v>
      </c>
      <c r="Y3494" s="66"/>
      <c r="Z3494" s="16"/>
    </row>
    <row r="3495" spans="1:26" s="13" customFormat="1" ht="13.5" hidden="1" customHeight="1">
      <c r="A3495" s="18">
        <v>86</v>
      </c>
      <c r="B3495" s="15">
        <v>2007</v>
      </c>
      <c r="C3495" s="15">
        <v>6</v>
      </c>
      <c r="D3495" s="18">
        <v>37</v>
      </c>
      <c r="E3495" s="15"/>
      <c r="F3495" s="19" t="s">
        <v>5902</v>
      </c>
      <c r="G3495" s="16" t="s">
        <v>5903</v>
      </c>
      <c r="H3495" s="17"/>
      <c r="I3495" s="115" t="str">
        <f t="shared" ca="1" si="540"/>
        <v>.</v>
      </c>
      <c r="J3495" s="16" t="s">
        <v>2856</v>
      </c>
      <c r="K3495" s="16" t="s">
        <v>1769</v>
      </c>
      <c r="L3495" s="16" t="s">
        <v>2857</v>
      </c>
      <c r="M3495" s="16" t="s">
        <v>183</v>
      </c>
      <c r="N3495" s="15">
        <v>32</v>
      </c>
      <c r="O3495" s="15">
        <v>2006</v>
      </c>
      <c r="P3495" s="15">
        <v>12</v>
      </c>
      <c r="Q3495" s="16" t="s">
        <v>1894</v>
      </c>
      <c r="R3495" s="18" t="s">
        <v>2091</v>
      </c>
      <c r="S3495" s="54" t="s">
        <v>5890</v>
      </c>
      <c r="T3495" s="54"/>
      <c r="U3495" s="69"/>
      <c r="V3495" s="45" t="str">
        <f t="shared" si="535"/>
        <v>体重の変化について、～一個人データから～</v>
      </c>
      <c r="W3495" s="70"/>
      <c r="X3495" s="88">
        <v>3485</v>
      </c>
      <c r="Y3495" s="66"/>
      <c r="Z3495" s="16"/>
    </row>
    <row r="3496" spans="1:26" s="13" customFormat="1" ht="13.5" hidden="1" customHeight="1">
      <c r="A3496" s="18">
        <v>86</v>
      </c>
      <c r="B3496" s="15">
        <v>2007</v>
      </c>
      <c r="C3496" s="15">
        <v>6</v>
      </c>
      <c r="D3496" s="18">
        <v>37</v>
      </c>
      <c r="E3496" s="15"/>
      <c r="F3496" s="19" t="s">
        <v>5904</v>
      </c>
      <c r="G3496" s="16" t="s">
        <v>5905</v>
      </c>
      <c r="H3496" s="17"/>
      <c r="I3496" s="115" t="str">
        <f t="shared" ca="1" si="540"/>
        <v>.</v>
      </c>
      <c r="J3496" s="16" t="s">
        <v>2856</v>
      </c>
      <c r="K3496" s="16" t="s">
        <v>1769</v>
      </c>
      <c r="L3496" s="16" t="s">
        <v>2857</v>
      </c>
      <c r="M3496" s="16" t="s">
        <v>183</v>
      </c>
      <c r="N3496" s="15">
        <v>32</v>
      </c>
      <c r="O3496" s="15">
        <v>2006</v>
      </c>
      <c r="P3496" s="15">
        <v>12</v>
      </c>
      <c r="Q3496" s="16" t="s">
        <v>1894</v>
      </c>
      <c r="R3496" s="18" t="s">
        <v>2091</v>
      </c>
      <c r="S3496" s="54" t="s">
        <v>5890</v>
      </c>
      <c r="T3496" s="54"/>
      <c r="U3496" s="69"/>
      <c r="V3496" s="45" t="str">
        <f t="shared" si="535"/>
        <v>インスリン自己注射器の操作性に関する研究</v>
      </c>
      <c r="W3496" s="70"/>
      <c r="X3496" s="88">
        <v>3486</v>
      </c>
      <c r="Y3496" s="66"/>
      <c r="Z3496" s="16"/>
    </row>
    <row r="3497" spans="1:26" s="13" customFormat="1" ht="13.5" hidden="1" customHeight="1">
      <c r="A3497" s="18">
        <v>86</v>
      </c>
      <c r="B3497" s="15">
        <v>2007</v>
      </c>
      <c r="C3497" s="15">
        <v>6</v>
      </c>
      <c r="D3497" s="18">
        <v>38</v>
      </c>
      <c r="E3497" s="15"/>
      <c r="F3497" s="19" t="s">
        <v>5906</v>
      </c>
      <c r="G3497" s="16" t="s">
        <v>8038</v>
      </c>
      <c r="H3497" s="17"/>
      <c r="I3497" s="115" t="str">
        <f t="shared" ca="1" si="540"/>
        <v>.</v>
      </c>
      <c r="J3497" s="16" t="s">
        <v>2856</v>
      </c>
      <c r="K3497" s="16" t="s">
        <v>1769</v>
      </c>
      <c r="L3497" s="16" t="s">
        <v>2857</v>
      </c>
      <c r="M3497" s="16" t="s">
        <v>183</v>
      </c>
      <c r="N3497" s="15">
        <v>32</v>
      </c>
      <c r="O3497" s="15">
        <v>2006</v>
      </c>
      <c r="P3497" s="15">
        <v>12</v>
      </c>
      <c r="Q3497" s="16" t="s">
        <v>1894</v>
      </c>
      <c r="R3497" s="18" t="s">
        <v>2091</v>
      </c>
      <c r="S3497" s="54" t="s">
        <v>5890</v>
      </c>
      <c r="T3497" s="54"/>
      <c r="U3497" s="69"/>
      <c r="V3497" s="45" t="str">
        <f t="shared" si="535"/>
        <v>立位動作補助を考える</v>
      </c>
      <c r="W3497" s="70"/>
      <c r="X3497" s="88">
        <v>3487</v>
      </c>
      <c r="Y3497" s="66"/>
      <c r="Z3497" s="16"/>
    </row>
    <row r="3498" spans="1:26" s="13" customFormat="1" ht="13.5" hidden="1" customHeight="1">
      <c r="A3498" s="18">
        <v>86</v>
      </c>
      <c r="B3498" s="15">
        <v>2007</v>
      </c>
      <c r="C3498" s="15">
        <v>6</v>
      </c>
      <c r="D3498" s="18">
        <v>39</v>
      </c>
      <c r="E3498" s="15"/>
      <c r="F3498" s="19" t="s">
        <v>5907</v>
      </c>
      <c r="G3498" s="16" t="s">
        <v>5908</v>
      </c>
      <c r="H3498" s="17"/>
      <c r="I3498" s="115" t="str">
        <f t="shared" ca="1" si="540"/>
        <v>.</v>
      </c>
      <c r="J3498" s="16" t="s">
        <v>2856</v>
      </c>
      <c r="K3498" s="16" t="s">
        <v>1769</v>
      </c>
      <c r="L3498" s="16" t="s">
        <v>2857</v>
      </c>
      <c r="M3498" s="16" t="s">
        <v>183</v>
      </c>
      <c r="N3498" s="15">
        <v>32</v>
      </c>
      <c r="O3498" s="15">
        <v>2006</v>
      </c>
      <c r="P3498" s="15">
        <v>12</v>
      </c>
      <c r="Q3498" s="16" t="s">
        <v>1894</v>
      </c>
      <c r="R3498" s="18" t="s">
        <v>2091</v>
      </c>
      <c r="S3498" s="54" t="s">
        <v>5890</v>
      </c>
      <c r="T3498" s="54"/>
      <c r="U3498" s="69"/>
      <c r="V3498" s="45" t="str">
        <f t="shared" si="535"/>
        <v>断続的な自転車運動時の鼓膜温および心血管反応に対するfacial fanningの効果</v>
      </c>
      <c r="W3498" s="70"/>
      <c r="X3498" s="88">
        <v>3488</v>
      </c>
      <c r="Y3498" s="66"/>
      <c r="Z3498" s="16"/>
    </row>
    <row r="3499" spans="1:26" s="13" customFormat="1" ht="13.5" hidden="1" customHeight="1">
      <c r="A3499" s="18">
        <v>86</v>
      </c>
      <c r="B3499" s="15">
        <v>2007</v>
      </c>
      <c r="C3499" s="15">
        <v>6</v>
      </c>
      <c r="D3499" s="18">
        <v>39</v>
      </c>
      <c r="E3499" s="15"/>
      <c r="F3499" s="19" t="s">
        <v>5909</v>
      </c>
      <c r="G3499" s="16" t="s">
        <v>5910</v>
      </c>
      <c r="H3499" s="17"/>
      <c r="I3499" s="115" t="str">
        <f t="shared" ca="1" si="540"/>
        <v>.</v>
      </c>
      <c r="J3499" s="16" t="s">
        <v>2856</v>
      </c>
      <c r="K3499" s="16" t="s">
        <v>1769</v>
      </c>
      <c r="L3499" s="16" t="s">
        <v>2857</v>
      </c>
      <c r="M3499" s="16" t="s">
        <v>183</v>
      </c>
      <c r="N3499" s="15">
        <v>32</v>
      </c>
      <c r="O3499" s="15">
        <v>2006</v>
      </c>
      <c r="P3499" s="15">
        <v>12</v>
      </c>
      <c r="Q3499" s="16" t="s">
        <v>1894</v>
      </c>
      <c r="R3499" s="18" t="s">
        <v>2091</v>
      </c>
      <c r="S3499" s="54" t="s">
        <v>5890</v>
      </c>
      <c r="T3499" s="54"/>
      <c r="U3499" s="69"/>
      <c r="V3499" s="45" t="str">
        <f t="shared" si="535"/>
        <v>「せぇ～のフゥ～」でみんなが元気！～吹矢のアダプテッド・スポーツとしての可能性～</v>
      </c>
      <c r="W3499" s="70"/>
      <c r="X3499" s="88">
        <v>3489</v>
      </c>
      <c r="Y3499" s="66"/>
      <c r="Z3499" s="16"/>
    </row>
    <row r="3500" spans="1:26" s="13" customFormat="1" ht="13.5" hidden="1" customHeight="1">
      <c r="A3500" s="18">
        <v>86</v>
      </c>
      <c r="B3500" s="15">
        <v>2007</v>
      </c>
      <c r="C3500" s="15">
        <v>6</v>
      </c>
      <c r="D3500" s="18">
        <v>40</v>
      </c>
      <c r="E3500" s="15"/>
      <c r="F3500" s="19" t="s">
        <v>5891</v>
      </c>
      <c r="G3500" s="16" t="s">
        <v>5892</v>
      </c>
      <c r="H3500" s="17" t="s">
        <v>7083</v>
      </c>
      <c r="I3500" s="115" t="str">
        <f t="shared" ca="1" si="540"/>
        <v>.</v>
      </c>
      <c r="J3500" s="16" t="s">
        <v>1487</v>
      </c>
      <c r="K3500" s="16" t="s">
        <v>1769</v>
      </c>
      <c r="L3500" s="16" t="s">
        <v>7079</v>
      </c>
      <c r="M3500" s="16" t="s">
        <v>183</v>
      </c>
      <c r="N3500" s="15">
        <v>32</v>
      </c>
      <c r="O3500" s="15">
        <v>2006</v>
      </c>
      <c r="P3500" s="15">
        <v>12</v>
      </c>
      <c r="Q3500" s="16" t="s">
        <v>1894</v>
      </c>
      <c r="R3500" s="18" t="s">
        <v>2091</v>
      </c>
      <c r="S3500" s="54" t="s">
        <v>5890</v>
      </c>
      <c r="T3500" s="54"/>
      <c r="U3500" s="69"/>
      <c r="V3500" s="45" t="str">
        <f t="shared" si="535"/>
        <v>特別講演新･方丈記：南崎裕明さんの生き方の流儀～あと一歩だけ、前に進もう～</v>
      </c>
      <c r="W3500" s="70"/>
      <c r="X3500" s="88">
        <v>3490</v>
      </c>
      <c r="Y3500" s="66"/>
      <c r="Z3500" s="16"/>
    </row>
    <row r="3501" spans="1:26" s="13" customFormat="1" ht="13.5" hidden="1" customHeight="1">
      <c r="A3501" s="18">
        <v>86</v>
      </c>
      <c r="B3501" s="15">
        <v>2007</v>
      </c>
      <c r="C3501" s="15">
        <v>6</v>
      </c>
      <c r="D3501" s="18">
        <v>47</v>
      </c>
      <c r="E3501" s="15"/>
      <c r="F3501" s="19" t="s">
        <v>5893</v>
      </c>
      <c r="G3501" s="16" t="s">
        <v>5894</v>
      </c>
      <c r="H3501" s="17" t="s">
        <v>7083</v>
      </c>
      <c r="I3501" s="115" t="str">
        <f t="shared" ca="1" si="540"/>
        <v>.</v>
      </c>
      <c r="J3501" s="16" t="s">
        <v>1487</v>
      </c>
      <c r="K3501" s="16" t="s">
        <v>1769</v>
      </c>
      <c r="L3501" s="16" t="s">
        <v>7079</v>
      </c>
      <c r="M3501" s="16" t="s">
        <v>183</v>
      </c>
      <c r="N3501" s="15">
        <v>32</v>
      </c>
      <c r="O3501" s="15">
        <v>2006</v>
      </c>
      <c r="P3501" s="15">
        <v>12</v>
      </c>
      <c r="Q3501" s="16" t="s">
        <v>1894</v>
      </c>
      <c r="R3501" s="18" t="s">
        <v>2091</v>
      </c>
      <c r="S3501" s="54" t="s">
        <v>5890</v>
      </c>
      <c r="T3501" s="54"/>
      <c r="U3501" s="69"/>
      <c r="V3501" s="45" t="str">
        <f t="shared" si="535"/>
        <v>特別講演倫理的とはどういうことか？～病気腎移植をめぐるトピックスをまじえて～</v>
      </c>
      <c r="W3501" s="70"/>
      <c r="X3501" s="88">
        <v>3491</v>
      </c>
      <c r="Y3501" s="66"/>
      <c r="Z3501" s="16"/>
    </row>
    <row r="3502" spans="1:26" ht="13.5" hidden="1" customHeight="1">
      <c r="A3502" s="29">
        <f t="shared" ref="A3502:A3528" ca="1" si="541">IF(LEN($J3502)&gt;0,IF($J3502="●",K3502,OFFSET(A3502,IF(LEN(OFFSET(A3502,-1,0))&gt;=1,-1,-2),0)),"")</f>
        <v>86</v>
      </c>
      <c r="B3502" s="32">
        <f t="shared" ref="B3502:B3510" ca="1" si="542">IF(LEN($J3502)&gt;0,IF($J3502="●",N3502,OFFSET(B3502,IF(LEN(OFFSET(B3502,-1,0))&gt;=1,-1,-2),0)),"")</f>
        <v>2007</v>
      </c>
      <c r="C3502" s="32">
        <f t="shared" ref="C3502:C3510" ca="1" si="543">IF(LEN($J3502)&gt;0,IF($J3502="●",O3502,OFFSET(C3502,IF(LEN(OFFSET(C3502,-1,0))&gt;=1,-1,-2),0)),"")</f>
        <v>6</v>
      </c>
      <c r="D3502" s="28">
        <v>49</v>
      </c>
      <c r="E3502" s="32"/>
      <c r="F3502" s="28" t="str">
        <f>IF(RIGHT(L3502,1)=$W$24,"",M3502&amp;$W$25)&amp;J3502&amp;$W$22&amp;K3502&amp;IF(AND(LEN(N3502)&gt;0,LEN(N3502)&lt;4)," 第"&amp;N3502&amp;$W$21,N3502)&amp;$W$23&amp;O3502&amp;"/"&amp;P3502&amp;IF(RIGHT(L3502,1)=$W$24,"/"&amp;Q3502,"")&amp;"、"&amp;S3502&amp;"、"&amp;R3502&amp;IF(LEN(H3502)&gt;0,$W$27&amp;H3502,"")&amp;IF(RIGHT(L3502,1)=$W$24,"",$W$26)</f>
        <v>開催記(大会．西 第32回　2006/12、宮崎東病院、)</v>
      </c>
      <c r="G3502" s="40" t="s">
        <v>900</v>
      </c>
      <c r="H3502" s="41" t="s">
        <v>2820</v>
      </c>
      <c r="I3502" s="115" t="str">
        <f t="shared" ca="1" si="540"/>
        <v>.</v>
      </c>
      <c r="J3502" s="40" t="s">
        <v>1487</v>
      </c>
      <c r="K3502" s="40" t="s">
        <v>2109</v>
      </c>
      <c r="L3502" s="40" t="s">
        <v>6949</v>
      </c>
      <c r="M3502" s="40" t="s">
        <v>313</v>
      </c>
      <c r="N3502" s="47">
        <v>32</v>
      </c>
      <c r="O3502" s="47">
        <v>2006</v>
      </c>
      <c r="P3502" s="47">
        <v>12</v>
      </c>
      <c r="Q3502" s="40" t="s">
        <v>1914</v>
      </c>
      <c r="R3502" s="40"/>
      <c r="S3502" s="48" t="s">
        <v>294</v>
      </c>
      <c r="T3502" s="48"/>
      <c r="U3502" s="31"/>
      <c r="V3502" s="45" t="str">
        <f t="shared" si="535"/>
        <v>開催記(大会．西 第32回　2006/12、宮崎東病院、)</v>
      </c>
      <c r="W3502" s="51"/>
      <c r="X3502" s="88">
        <v>3492</v>
      </c>
      <c r="Y3502" s="65"/>
      <c r="Z3502" s="46"/>
    </row>
    <row r="3503" spans="1:26" ht="13.5" hidden="1" customHeight="1">
      <c r="A3503" s="29">
        <f t="shared" ca="1" si="541"/>
        <v>86</v>
      </c>
      <c r="B3503" s="32">
        <f t="shared" ca="1" si="542"/>
        <v>2007</v>
      </c>
      <c r="C3503" s="32">
        <f t="shared" ca="1" si="543"/>
        <v>6</v>
      </c>
      <c r="D3503" s="28">
        <v>49</v>
      </c>
      <c r="E3503" s="32"/>
      <c r="F3503" s="28" t="s">
        <v>296</v>
      </c>
      <c r="G3503" s="40" t="s">
        <v>7819</v>
      </c>
      <c r="H3503" s="43"/>
      <c r="I3503" s="115" t="str">
        <f t="shared" ca="1" si="540"/>
        <v>.</v>
      </c>
      <c r="J3503" s="40" t="s">
        <v>1487</v>
      </c>
      <c r="K3503" s="40" t="s">
        <v>2109</v>
      </c>
      <c r="L3503" s="40" t="s">
        <v>313</v>
      </c>
      <c r="M3503" s="40" t="s">
        <v>313</v>
      </c>
      <c r="N3503" s="47">
        <v>32</v>
      </c>
      <c r="O3503" s="47">
        <v>2006</v>
      </c>
      <c r="P3503" s="47">
        <v>12</v>
      </c>
      <c r="Q3503" s="40" t="s">
        <v>1914</v>
      </c>
      <c r="R3503" s="40"/>
      <c r="S3503" s="48" t="s">
        <v>294</v>
      </c>
      <c r="T3503" s="48"/>
      <c r="U3503" s="31"/>
      <c r="V3503" s="45" t="str">
        <f t="shared" si="535"/>
        <v>西日本地方会の紹介と第32回地方会の報告</v>
      </c>
      <c r="W3503" s="51"/>
      <c r="X3503" s="88">
        <v>3493</v>
      </c>
      <c r="Y3503" s="65"/>
      <c r="Z3503" s="46"/>
    </row>
    <row r="3504" spans="1:26" ht="13.5" hidden="1" customHeight="1">
      <c r="A3504" s="29">
        <f t="shared" ca="1" si="541"/>
        <v>86</v>
      </c>
      <c r="B3504" s="32">
        <f t="shared" ca="1" si="542"/>
        <v>2007</v>
      </c>
      <c r="C3504" s="32">
        <f t="shared" ca="1" si="543"/>
        <v>6</v>
      </c>
      <c r="D3504" s="28">
        <v>51</v>
      </c>
      <c r="E3504" s="32"/>
      <c r="F3504" s="28" t="str">
        <f>IF(RIGHT(L3504,1)=$W$24,"",M3504&amp;$W$25)&amp;J3504&amp;$W$22&amp;K3504&amp;IF(AND(LEN(N3504)&gt;0,LEN(N3504)&lt;4)," 第"&amp;N3504&amp;$W$21,N3504)&amp;$W$23&amp;O3504&amp;"/"&amp;P3504&amp;IF(RIGHT(L3504,1)=$W$24,"/"&amp;Q3504,"")&amp;"、"&amp;S3504&amp;"、"&amp;R3504&amp;IF(LEN(H3504)&gt;0,$W$27&amp;H3504,"")&amp;IF(RIGHT(L3504,1)=$W$24,"",$W$26)</f>
        <v>研修・催事．催事　2007/1/、、/IEA－HES研究交流会－IEA会長David Caple氏を囲んで、国際交流</v>
      </c>
      <c r="G3504" s="40" t="s">
        <v>300</v>
      </c>
      <c r="H3504" s="43" t="s">
        <v>7638</v>
      </c>
      <c r="I3504" s="115" t="str">
        <f t="shared" ca="1" si="540"/>
        <v>.</v>
      </c>
      <c r="J3504" s="40" t="s">
        <v>7780</v>
      </c>
      <c r="K3504" s="40" t="s">
        <v>311</v>
      </c>
      <c r="L3504" s="43" t="s">
        <v>7012</v>
      </c>
      <c r="M3504" s="40" t="s">
        <v>313</v>
      </c>
      <c r="N3504" s="47"/>
      <c r="O3504" s="47">
        <v>2007</v>
      </c>
      <c r="P3504" s="47">
        <v>1</v>
      </c>
      <c r="Q3504" s="40"/>
      <c r="R3504" s="40"/>
      <c r="S3504" s="48"/>
      <c r="T3504" s="48"/>
      <c r="U3504" s="31"/>
      <c r="V3504" s="45" t="str">
        <f t="shared" si="535"/>
        <v>IEA－HES研究交流会－IEA会長David Caple氏を囲んで、国際交流研修・催事．催事　2007/1/、、/IEA－HES研究交流会－IEA会長David Caple氏を囲んで、国際交流</v>
      </c>
      <c r="W3504" s="51"/>
      <c r="X3504" s="88">
        <v>3494</v>
      </c>
      <c r="Y3504" s="65"/>
      <c r="Z3504" s="46"/>
    </row>
    <row r="3505" spans="1:26" ht="13.5" hidden="1" customHeight="1">
      <c r="A3505" s="29">
        <f t="shared" ca="1" si="541"/>
        <v>86</v>
      </c>
      <c r="B3505" s="32">
        <f t="shared" ca="1" si="542"/>
        <v>2007</v>
      </c>
      <c r="C3505" s="32">
        <f t="shared" ca="1" si="543"/>
        <v>6</v>
      </c>
      <c r="D3505" s="28">
        <v>56</v>
      </c>
      <c r="E3505" s="32"/>
      <c r="F3505" s="40" t="s">
        <v>315</v>
      </c>
      <c r="G3505" s="40" t="s">
        <v>7806</v>
      </c>
      <c r="H3505" s="43" t="s">
        <v>7639</v>
      </c>
      <c r="I3505" s="115" t="str">
        <f t="shared" ca="1" si="540"/>
        <v>.</v>
      </c>
      <c r="J3505" s="40" t="s">
        <v>7780</v>
      </c>
      <c r="K3505" s="40" t="s">
        <v>678</v>
      </c>
      <c r="L3505" s="40" t="s">
        <v>313</v>
      </c>
      <c r="M3505" s="40" t="s">
        <v>7616</v>
      </c>
      <c r="N3505" s="47"/>
      <c r="O3505" s="47">
        <v>2007</v>
      </c>
      <c r="P3505" s="47">
        <v>1</v>
      </c>
      <c r="Q3505" s="40"/>
      <c r="R3505" s="40"/>
      <c r="S3505" s="48" t="s">
        <v>311</v>
      </c>
      <c r="T3505" s="48"/>
      <c r="U3505" s="31"/>
      <c r="V3505" s="45" t="str">
        <f t="shared" si="535"/>
        <v>国際交流会・研修会IEA会長David Caple氏を迎えての研究交流会に参加して</v>
      </c>
      <c r="W3505" s="51"/>
      <c r="X3505" s="88">
        <v>3495</v>
      </c>
      <c r="Y3505" s="65"/>
      <c r="Z3505" s="46"/>
    </row>
    <row r="3506" spans="1:26" ht="13.5" hidden="1" customHeight="1">
      <c r="A3506" s="29">
        <f t="shared" ca="1" si="541"/>
        <v>86</v>
      </c>
      <c r="B3506" s="32">
        <f t="shared" ca="1" si="542"/>
        <v>2007</v>
      </c>
      <c r="C3506" s="32">
        <f t="shared" ca="1" si="543"/>
        <v>6</v>
      </c>
      <c r="D3506" s="28">
        <v>57</v>
      </c>
      <c r="E3506" s="32"/>
      <c r="F3506" s="40" t="s">
        <v>317</v>
      </c>
      <c r="G3506" s="40" t="s">
        <v>7807</v>
      </c>
      <c r="H3506" s="43" t="s">
        <v>7639</v>
      </c>
      <c r="I3506" s="115" t="str">
        <f t="shared" ca="1" si="540"/>
        <v>.</v>
      </c>
      <c r="J3506" s="40" t="s">
        <v>7780</v>
      </c>
      <c r="K3506" s="40" t="s">
        <v>678</v>
      </c>
      <c r="L3506" s="40" t="s">
        <v>313</v>
      </c>
      <c r="M3506" s="40" t="s">
        <v>7616</v>
      </c>
      <c r="N3506" s="47"/>
      <c r="O3506" s="47">
        <v>2007</v>
      </c>
      <c r="P3506" s="47">
        <v>1</v>
      </c>
      <c r="Q3506" s="40"/>
      <c r="R3506" s="40"/>
      <c r="S3506" s="48" t="s">
        <v>311</v>
      </c>
      <c r="T3506" s="48"/>
      <c r="U3506" s="31"/>
      <c r="V3506" s="45" t="str">
        <f t="shared" si="535"/>
        <v>国際交流会・研修会研究交流会雑感記</v>
      </c>
      <c r="W3506" s="51"/>
      <c r="X3506" s="88">
        <v>3496</v>
      </c>
      <c r="Y3506" s="65"/>
      <c r="Z3506" s="46"/>
    </row>
    <row r="3507" spans="1:26" ht="13.5" hidden="1" customHeight="1">
      <c r="A3507" s="29">
        <f t="shared" ca="1" si="541"/>
        <v>86</v>
      </c>
      <c r="B3507" s="32">
        <f t="shared" ca="1" si="542"/>
        <v>2007</v>
      </c>
      <c r="C3507" s="32">
        <f t="shared" ca="1" si="543"/>
        <v>6</v>
      </c>
      <c r="D3507" s="28">
        <v>60</v>
      </c>
      <c r="E3507" s="32"/>
      <c r="F3507" s="40" t="s">
        <v>301</v>
      </c>
      <c r="G3507" s="40" t="s">
        <v>302</v>
      </c>
      <c r="H3507" s="43" t="s">
        <v>319</v>
      </c>
      <c r="I3507" s="115" t="str">
        <f t="shared" ca="1" si="540"/>
        <v>.</v>
      </c>
      <c r="J3507" s="40" t="s">
        <v>7780</v>
      </c>
      <c r="K3507" s="40" t="s">
        <v>311</v>
      </c>
      <c r="L3507" s="43" t="s">
        <v>313</v>
      </c>
      <c r="M3507" s="40" t="s">
        <v>313</v>
      </c>
      <c r="N3507" s="47"/>
      <c r="O3507" s="47"/>
      <c r="P3507" s="47"/>
      <c r="Q3507" s="40"/>
      <c r="R3507" s="40"/>
      <c r="S3507" s="48" t="s">
        <v>311</v>
      </c>
      <c r="T3507" s="48"/>
      <c r="U3507" s="31"/>
      <c r="V3507" s="45" t="str">
        <f t="shared" si="535"/>
        <v>退職早弓惇先生退職記念　熱海シンポジウム報告</v>
      </c>
      <c r="W3507" s="51"/>
      <c r="X3507" s="88">
        <v>3497</v>
      </c>
      <c r="Y3507" s="65"/>
      <c r="Z3507" s="46"/>
    </row>
    <row r="3508" spans="1:26" ht="13.5" hidden="1" customHeight="1">
      <c r="A3508" s="29">
        <f t="shared" ca="1" si="541"/>
        <v>86</v>
      </c>
      <c r="B3508" s="32">
        <f t="shared" ca="1" si="542"/>
        <v>2007</v>
      </c>
      <c r="C3508" s="32">
        <f t="shared" ca="1" si="543"/>
        <v>6</v>
      </c>
      <c r="D3508" s="28">
        <v>63</v>
      </c>
      <c r="E3508" s="32"/>
      <c r="F3508" s="40" t="s">
        <v>303</v>
      </c>
      <c r="G3508" s="40" t="s">
        <v>304</v>
      </c>
      <c r="H3508" s="43" t="s">
        <v>319</v>
      </c>
      <c r="I3508" s="115" t="str">
        <f t="shared" ca="1" si="540"/>
        <v>.</v>
      </c>
      <c r="J3508" s="40" t="s">
        <v>7780</v>
      </c>
      <c r="K3508" s="40" t="s">
        <v>311</v>
      </c>
      <c r="L3508" s="43" t="s">
        <v>313</v>
      </c>
      <c r="M3508" s="40" t="s">
        <v>313</v>
      </c>
      <c r="N3508" s="47"/>
      <c r="O3508" s="47"/>
      <c r="P3508" s="47"/>
      <c r="Q3508" s="40"/>
      <c r="R3508" s="40"/>
      <c r="S3508" s="48" t="s">
        <v>311</v>
      </c>
      <c r="T3508" s="48"/>
      <c r="U3508" s="31"/>
      <c r="V3508" s="45" t="str">
        <f t="shared" si="535"/>
        <v>退職足と心とえんぴつと〜岸田孝弥先生の卒業式と新たなる旅ち〜</v>
      </c>
      <c r="W3508" s="51"/>
      <c r="X3508" s="88">
        <v>3498</v>
      </c>
      <c r="Y3508" s="65"/>
      <c r="Z3508" s="46"/>
    </row>
    <row r="3509" spans="1:26" ht="13.5" hidden="1" customHeight="1">
      <c r="A3509" s="29">
        <f t="shared" ca="1" si="541"/>
        <v>86</v>
      </c>
      <c r="B3509" s="32">
        <f t="shared" ca="1" si="542"/>
        <v>2007</v>
      </c>
      <c r="C3509" s="32">
        <f t="shared" ca="1" si="543"/>
        <v>6</v>
      </c>
      <c r="D3509" s="28">
        <v>67</v>
      </c>
      <c r="E3509" s="32"/>
      <c r="F3509" s="40" t="s">
        <v>306</v>
      </c>
      <c r="G3509" s="40" t="s">
        <v>307</v>
      </c>
      <c r="H3509" s="43" t="s">
        <v>1125</v>
      </c>
      <c r="I3509" s="115" t="str">
        <f t="shared" ca="1" si="540"/>
        <v>.</v>
      </c>
      <c r="J3509" s="40" t="s">
        <v>7205</v>
      </c>
      <c r="K3509" s="40" t="s">
        <v>321</v>
      </c>
      <c r="L3509" s="43"/>
      <c r="M3509" s="40" t="s">
        <v>7630</v>
      </c>
      <c r="N3509" s="47"/>
      <c r="O3509" s="47"/>
      <c r="P3509" s="47"/>
      <c r="Q3509" s="40"/>
      <c r="R3509" s="40"/>
      <c r="S3509" s="48"/>
      <c r="T3509" s="48"/>
      <c r="U3509" s="31"/>
      <c r="V3509" s="45" t="str">
        <f t="shared" si="535"/>
        <v>生活定年退職、そして再就職</v>
      </c>
      <c r="W3509" s="51"/>
      <c r="X3509" s="88">
        <v>3499</v>
      </c>
      <c r="Y3509" s="65"/>
      <c r="Z3509" s="46"/>
    </row>
    <row r="3510" spans="1:26" ht="13.5" hidden="1" customHeight="1">
      <c r="A3510" s="29">
        <f t="shared" ca="1" si="541"/>
        <v>86</v>
      </c>
      <c r="B3510" s="32">
        <f t="shared" ca="1" si="542"/>
        <v>2007</v>
      </c>
      <c r="C3510" s="32">
        <f t="shared" ca="1" si="543"/>
        <v>6</v>
      </c>
      <c r="D3510" s="28">
        <v>71</v>
      </c>
      <c r="E3510" s="32"/>
      <c r="F3510" s="40" t="s">
        <v>308</v>
      </c>
      <c r="G3510" s="40" t="s">
        <v>309</v>
      </c>
      <c r="H3510" s="43" t="s">
        <v>320</v>
      </c>
      <c r="I3510" s="115" t="str">
        <f t="shared" ca="1" si="540"/>
        <v>.</v>
      </c>
      <c r="J3510" s="40" t="s">
        <v>7205</v>
      </c>
      <c r="K3510" s="40" t="s">
        <v>321</v>
      </c>
      <c r="L3510" s="43"/>
      <c r="M3510" s="40" t="s">
        <v>2303</v>
      </c>
      <c r="N3510" s="47"/>
      <c r="O3510" s="47"/>
      <c r="P3510" s="47"/>
      <c r="Q3510" s="40"/>
      <c r="R3510" s="40"/>
      <c r="S3510" s="48"/>
      <c r="T3510" s="48"/>
      <c r="U3510" s="31"/>
      <c r="V3510" s="45" t="str">
        <f t="shared" si="535"/>
        <v>研究働態学に潜むと思われる内観・外観・共感覚の主題について画家として論じる〜イメージ無しの描画の話題を中心として〜</v>
      </c>
      <c r="W3510" s="51"/>
      <c r="X3510" s="88">
        <v>3500</v>
      </c>
      <c r="Y3510" s="65"/>
      <c r="Z3510" s="46"/>
    </row>
    <row r="3511" spans="1:26" ht="13.5" hidden="1" customHeight="1">
      <c r="A3511" s="29">
        <f t="shared" ca="1" si="541"/>
        <v>86</v>
      </c>
      <c r="B3511" s="32">
        <f ca="1">IF(LEN($J3511)&gt;0,IF($J3511="●",O3511,OFFSET(B3511,IF(LEN(OFFSET(B3511,-1,0))&gt;=1,-1,-2),0)),"")</f>
        <v>2007</v>
      </c>
      <c r="C3511" s="32">
        <f ca="1">IF(LEN($J3511)&gt;0,IF($J3511="●",#REF!,OFFSET(C3511,IF(LEN(OFFSET(C3511,-1,0))&gt;=1,-1,-2),0)),"")</f>
        <v>6</v>
      </c>
      <c r="D3511" s="28">
        <v>47</v>
      </c>
      <c r="E3511" s="32"/>
      <c r="F3511" s="28" t="str">
        <f t="shared" ref="F3511:F3513" si="544">H3511&amp;IF(LEN(O3511)&gt;0,$W$18&amp;IF(LEN(O3511)&gt;3,O3511&amp;"年度","第"&amp;O3511&amp;IF(LEN(P3511)&gt;0,"期","回"))&amp;IF(LEN(P3511)&gt;0,"第"&amp;P3511&amp;"回",""),"")</f>
        <v>理事会：第19期第3回</v>
      </c>
      <c r="G3511" s="40"/>
      <c r="H3511" s="43" t="s">
        <v>7774</v>
      </c>
      <c r="I3511" s="115" t="str">
        <f t="shared" ca="1" si="540"/>
        <v>.</v>
      </c>
      <c r="J3511" s="40" t="s">
        <v>7111</v>
      </c>
      <c r="K3511" s="40" t="s">
        <v>1050</v>
      </c>
      <c r="L3511" s="40" t="s">
        <v>7103</v>
      </c>
      <c r="M3511" s="40"/>
      <c r="N3511" s="47"/>
      <c r="O3511" s="47">
        <v>19</v>
      </c>
      <c r="P3511" s="47">
        <v>3</v>
      </c>
      <c r="Q3511" s="40"/>
      <c r="R3511" s="40"/>
      <c r="S3511" s="48"/>
      <c r="T3511" s="48"/>
      <c r="U3511" s="31"/>
      <c r="V3511" s="45" t="str">
        <f t="shared" si="535"/>
        <v>理事会理事会：第19期第3回</v>
      </c>
      <c r="W3511" s="51"/>
      <c r="X3511" s="88">
        <v>3501</v>
      </c>
      <c r="Y3511" s="65"/>
      <c r="Z3511" s="46"/>
    </row>
    <row r="3512" spans="1:26" ht="13.5" hidden="1" customHeight="1">
      <c r="A3512" s="29">
        <f t="shared" ca="1" si="541"/>
        <v>86</v>
      </c>
      <c r="B3512" s="32">
        <f ca="1">IF(LEN($J3512)&gt;0,IF($J3512="●",O3512,OFFSET(B3512,IF(LEN(OFFSET(B3512,-1,0))&gt;=1,-1,-2),0)),"")</f>
        <v>2007</v>
      </c>
      <c r="C3512" s="32">
        <f ca="1">IF(LEN($J3512)&gt;0,IF($J3512="●",#REF!,OFFSET(C3512,IF(LEN(OFFSET(C3512,-1,0))&gt;=1,-1,-2),0)),"")</f>
        <v>6</v>
      </c>
      <c r="D3512" s="28">
        <v>47</v>
      </c>
      <c r="E3512" s="32"/>
      <c r="F3512" s="28" t="str">
        <f t="shared" si="544"/>
        <v>理事会：第19期第4回</v>
      </c>
      <c r="G3512" s="40"/>
      <c r="H3512" s="43" t="s">
        <v>7774</v>
      </c>
      <c r="I3512" s="115" t="str">
        <f t="shared" ca="1" si="540"/>
        <v>.</v>
      </c>
      <c r="J3512" s="40" t="s">
        <v>7111</v>
      </c>
      <c r="K3512" s="40" t="s">
        <v>1050</v>
      </c>
      <c r="L3512" s="40" t="s">
        <v>7103</v>
      </c>
      <c r="M3512" s="40"/>
      <c r="N3512" s="47"/>
      <c r="O3512" s="47">
        <v>19</v>
      </c>
      <c r="P3512" s="47">
        <v>4</v>
      </c>
      <c r="Q3512" s="40"/>
      <c r="R3512" s="40"/>
      <c r="S3512" s="48"/>
      <c r="T3512" s="48"/>
      <c r="U3512" s="31"/>
      <c r="V3512" s="45" t="str">
        <f t="shared" si="535"/>
        <v>理事会理事会：第19期第4回</v>
      </c>
      <c r="W3512" s="51"/>
      <c r="X3512" s="88">
        <v>3502</v>
      </c>
      <c r="Y3512" s="65"/>
      <c r="Z3512" s="46"/>
    </row>
    <row r="3513" spans="1:26" ht="13.5" hidden="1" customHeight="1">
      <c r="A3513" s="29">
        <f t="shared" ca="1" si="541"/>
        <v>86</v>
      </c>
      <c r="B3513" s="32">
        <f ca="1">IF(LEN($J3513)&gt;0,IF($J3513="●",O3513,OFFSET(B3513,IF(LEN(OFFSET(B3513,-1,0))&gt;=1,-1,-2),0)),"")</f>
        <v>2007</v>
      </c>
      <c r="C3513" s="32">
        <f ca="1">IF(LEN($J3513)&gt;0,IF($J3513="●",#REF!,OFFSET(C3513,IF(LEN(OFFSET(C3513,-1,0))&gt;=1,-1,-2),0)),"")</f>
        <v>6</v>
      </c>
      <c r="D3513" s="28">
        <v>47</v>
      </c>
      <c r="E3513" s="32"/>
      <c r="F3513" s="28" t="str">
        <f t="shared" si="544"/>
        <v>理事会：第19期第5回</v>
      </c>
      <c r="G3513" s="40"/>
      <c r="H3513" s="43" t="s">
        <v>7774</v>
      </c>
      <c r="I3513" s="115" t="str">
        <f t="shared" ca="1" si="540"/>
        <v>.</v>
      </c>
      <c r="J3513" s="40" t="s">
        <v>7111</v>
      </c>
      <c r="K3513" s="40" t="s">
        <v>1050</v>
      </c>
      <c r="L3513" s="40" t="s">
        <v>7103</v>
      </c>
      <c r="M3513" s="40"/>
      <c r="N3513" s="47"/>
      <c r="O3513" s="47">
        <v>19</v>
      </c>
      <c r="P3513" s="47">
        <v>5</v>
      </c>
      <c r="Q3513" s="40"/>
      <c r="R3513" s="40"/>
      <c r="S3513" s="48"/>
      <c r="T3513" s="48"/>
      <c r="U3513" s="31"/>
      <c r="V3513" s="45" t="str">
        <f t="shared" ref="V3513:V3574" si="545">$H3513&amp;$F3513</f>
        <v>理事会理事会：第19期第5回</v>
      </c>
      <c r="W3513" s="51"/>
      <c r="X3513" s="88">
        <v>3503</v>
      </c>
      <c r="Y3513" s="65"/>
      <c r="Z3513" s="46"/>
    </row>
    <row r="3514" spans="1:26" ht="13.5" hidden="1" customHeight="1">
      <c r="A3514" s="29">
        <f t="shared" ca="1" si="541"/>
        <v>86</v>
      </c>
      <c r="B3514" s="32">
        <f t="shared" ref="B3514:B3528" ca="1" si="546">IF(LEN($J3514)&gt;0,IF($J3514="●",N3514,OFFSET(B3514,IF(LEN(OFFSET(B3514,-1,0))&gt;=1,-1,-2),0)),"")</f>
        <v>2007</v>
      </c>
      <c r="C3514" s="32">
        <f t="shared" ref="C3514:C3528" ca="1" si="547">IF(LEN($J3514)&gt;0,IF($J3514="●",O3514,OFFSET(C3514,IF(LEN(OFFSET(C3514,-1,0))&gt;=1,-1,-2),0)),"")</f>
        <v>6</v>
      </c>
      <c r="D3514" s="28">
        <v>78</v>
      </c>
      <c r="E3514" s="32"/>
      <c r="F3514" s="40" t="s">
        <v>323</v>
      </c>
      <c r="G3514" s="40"/>
      <c r="H3514" s="43"/>
      <c r="I3514" s="115" t="str">
        <f t="shared" ca="1" si="540"/>
        <v>.</v>
      </c>
      <c r="J3514" s="40" t="s">
        <v>7111</v>
      </c>
      <c r="K3514" s="40" t="s">
        <v>1199</v>
      </c>
      <c r="L3514" s="40" t="s">
        <v>1436</v>
      </c>
      <c r="M3514" s="40" t="s">
        <v>874</v>
      </c>
      <c r="N3514" s="47"/>
      <c r="O3514" s="47"/>
      <c r="P3514" s="47"/>
      <c r="Q3514" s="40"/>
      <c r="R3514" s="40"/>
      <c r="S3514" s="48"/>
      <c r="T3514" s="48"/>
      <c r="U3514" s="31"/>
      <c r="V3514" s="45" t="str">
        <f t="shared" si="545"/>
        <v>JHE投稿論文の提出先と提出方法について</v>
      </c>
      <c r="W3514" s="51"/>
      <c r="X3514" s="88">
        <v>3504</v>
      </c>
      <c r="Y3514" s="65"/>
      <c r="Z3514" s="46"/>
    </row>
    <row r="3515" spans="1:26" ht="13.5" hidden="1" customHeight="1">
      <c r="A3515" s="29" t="str">
        <f t="shared" ca="1" si="541"/>
        <v>87</v>
      </c>
      <c r="B3515" s="32">
        <f t="shared" ca="1" si="546"/>
        <v>2007</v>
      </c>
      <c r="C3515" s="32">
        <f t="shared" ca="1" si="547"/>
        <v>11</v>
      </c>
      <c r="D3515" s="28">
        <v>0</v>
      </c>
      <c r="E3515" s="32"/>
      <c r="F3515" s="28" t="str">
        <f ca="1">$W$11&amp;$A3515&amp;$W$12&amp;B3515&amp;$W$13&amp;TEXT($C3515,"00")&amp;$W$14&amp;TEXT($P3515,"00")&amp;IF(LEN(U3515)&gt;=1,$W$15&amp;$U3515&amp;$W$16,"")&amp;$W$17&amp;$H3515</f>
        <v>第87号2007年11/16:「暮らしの中の共生」第4回シンポジウム／東地36</v>
      </c>
      <c r="G3515" s="40"/>
      <c r="H3515" s="43" t="s">
        <v>6915</v>
      </c>
      <c r="I3515" s="115" t="str">
        <f t="shared" ca="1" si="540"/>
        <v>.</v>
      </c>
      <c r="J3515" s="40" t="s">
        <v>1179</v>
      </c>
      <c r="K3515" s="40" t="s">
        <v>326</v>
      </c>
      <c r="L3515" s="43"/>
      <c r="M3515" s="40"/>
      <c r="N3515" s="47">
        <v>2007</v>
      </c>
      <c r="O3515" s="47">
        <v>11</v>
      </c>
      <c r="P3515" s="47">
        <v>16</v>
      </c>
      <c r="Q3515" s="40"/>
      <c r="R3515" s="40"/>
      <c r="S3515" s="48"/>
      <c r="T3515" s="48"/>
      <c r="U3515" s="31"/>
      <c r="V3515" s="45" t="str">
        <f t="shared" ca="1" si="545"/>
        <v>「暮らしの中の共生」第4回シンポジウム／東地36第87号2007年11/16:「暮らしの中の共生」第4回シンポジウム／東地36</v>
      </c>
      <c r="W3515" s="51"/>
      <c r="X3515" s="88">
        <v>3505</v>
      </c>
      <c r="Y3515" s="65"/>
      <c r="Z3515" s="46"/>
    </row>
    <row r="3516" spans="1:26" ht="13.5" hidden="1" customHeight="1">
      <c r="A3516" s="29" t="str">
        <f t="shared" ca="1" si="541"/>
        <v>87</v>
      </c>
      <c r="B3516" s="32">
        <f t="shared" ca="1" si="546"/>
        <v>2007</v>
      </c>
      <c r="C3516" s="32">
        <f t="shared" ca="1" si="547"/>
        <v>11</v>
      </c>
      <c r="D3516" s="28">
        <v>1</v>
      </c>
      <c r="E3516" s="32"/>
      <c r="F3516" s="28" t="str">
        <f>IF(RIGHT(L3516,1)=$W$24,"",M3516&amp;$W$25)&amp;J3516&amp;$W$22&amp;K3516&amp;IF(AND(LEN(N3516)&gt;0,LEN(N3516)&lt;4)," 第"&amp;N3516&amp;$W$21,N3516)&amp;$W$23&amp;O3516&amp;"/"&amp;P3516&amp;IF(RIGHT(L3516,1)=$W$24,"/"&amp;Q3516,"")&amp;"、"&amp;S3516&amp;"、"&amp;R3516&amp;IF(LEN(H3516)&gt;0,$W$27&amp;H3516,"")&amp;IF(RIGHT(L3516,1)=$W$24,"",$W$26)</f>
        <v>シンポジウム．共 第4回　2007/11/24、武蔵野大、東京都/信号・標識との共生－作る側の論理と受け取り側の論理－</v>
      </c>
      <c r="G3516" s="40" t="s">
        <v>1785</v>
      </c>
      <c r="H3516" s="43" t="s">
        <v>343</v>
      </c>
      <c r="I3516" s="115" t="str">
        <f t="shared" ca="1" si="540"/>
        <v>.</v>
      </c>
      <c r="J3516" s="40" t="s">
        <v>878</v>
      </c>
      <c r="K3516" s="40" t="s">
        <v>7594</v>
      </c>
      <c r="L3516" s="40" t="s">
        <v>7012</v>
      </c>
      <c r="M3516" s="40" t="s">
        <v>1011</v>
      </c>
      <c r="N3516" s="15">
        <v>4</v>
      </c>
      <c r="O3516" s="47">
        <v>2007</v>
      </c>
      <c r="P3516" s="47">
        <v>11</v>
      </c>
      <c r="Q3516" s="40" t="s">
        <v>572</v>
      </c>
      <c r="R3516" s="40" t="s">
        <v>2317</v>
      </c>
      <c r="S3516" s="48" t="s">
        <v>342</v>
      </c>
      <c r="T3516" s="48"/>
      <c r="U3516" s="31"/>
      <c r="V3516" s="45" t="str">
        <f t="shared" si="545"/>
        <v>信号・標識との共生－作る側の論理と受け取り側の論理－シンポジウム．共 第4回　2007/11/24、武蔵野大、東京都/信号・標識との共生－作る側の論理と受け取り側の論理－</v>
      </c>
      <c r="W3516" s="51"/>
      <c r="X3516" s="88">
        <v>3506</v>
      </c>
      <c r="Y3516" s="65"/>
      <c r="Z3516" s="46"/>
    </row>
    <row r="3517" spans="1:26" ht="13.5" hidden="1" customHeight="1">
      <c r="A3517" s="29" t="str">
        <f t="shared" ca="1" si="541"/>
        <v>87</v>
      </c>
      <c r="B3517" s="32">
        <f t="shared" ca="1" si="546"/>
        <v>2007</v>
      </c>
      <c r="C3517" s="32">
        <f t="shared" ca="1" si="547"/>
        <v>11</v>
      </c>
      <c r="D3517" s="28">
        <v>1</v>
      </c>
      <c r="E3517" s="32"/>
      <c r="F3517" s="43" t="s">
        <v>343</v>
      </c>
      <c r="G3517" s="40" t="s">
        <v>7593</v>
      </c>
      <c r="H3517" s="43"/>
      <c r="I3517" s="115" t="str">
        <f t="shared" ca="1" si="540"/>
        <v>.</v>
      </c>
      <c r="J3517" s="40" t="s">
        <v>1007</v>
      </c>
      <c r="K3517" s="40" t="s">
        <v>7594</v>
      </c>
      <c r="L3517" s="16" t="s">
        <v>7004</v>
      </c>
      <c r="M3517" s="40" t="s">
        <v>1302</v>
      </c>
      <c r="N3517" s="15">
        <v>4</v>
      </c>
      <c r="O3517" s="47">
        <v>2007</v>
      </c>
      <c r="P3517" s="47">
        <v>11</v>
      </c>
      <c r="Q3517" s="40" t="s">
        <v>572</v>
      </c>
      <c r="R3517" s="40" t="s">
        <v>2317</v>
      </c>
      <c r="S3517" s="53" t="s">
        <v>342</v>
      </c>
      <c r="T3517" s="53"/>
      <c r="U3517" s="31"/>
      <c r="V3517" s="45" t="str">
        <f t="shared" si="545"/>
        <v>信号・標識との共生－作る側の論理と受け取り側の論理－</v>
      </c>
      <c r="W3517" s="51"/>
      <c r="X3517" s="88">
        <v>3507</v>
      </c>
      <c r="Y3517" s="65"/>
      <c r="Z3517" s="46"/>
    </row>
    <row r="3518" spans="1:26" ht="13.5" hidden="1" customHeight="1">
      <c r="A3518" s="29" t="str">
        <f t="shared" ca="1" si="541"/>
        <v>87</v>
      </c>
      <c r="B3518" s="32">
        <f t="shared" ca="1" si="546"/>
        <v>2007</v>
      </c>
      <c r="C3518" s="32">
        <f t="shared" ca="1" si="547"/>
        <v>11</v>
      </c>
      <c r="D3518" s="28">
        <v>2</v>
      </c>
      <c r="E3518" s="32"/>
      <c r="F3518" s="40" t="s">
        <v>328</v>
      </c>
      <c r="G3518" s="40" t="s">
        <v>329</v>
      </c>
      <c r="H3518" s="43" t="s">
        <v>343</v>
      </c>
      <c r="I3518" s="115" t="str">
        <f t="shared" ca="1" si="540"/>
        <v>.</v>
      </c>
      <c r="J3518" s="40" t="s">
        <v>2062</v>
      </c>
      <c r="K3518" s="40" t="s">
        <v>7594</v>
      </c>
      <c r="L3518" s="16" t="s">
        <v>6939</v>
      </c>
      <c r="M3518" s="40" t="s">
        <v>1486</v>
      </c>
      <c r="N3518" s="15">
        <v>4</v>
      </c>
      <c r="O3518" s="47">
        <v>2007</v>
      </c>
      <c r="P3518" s="47">
        <v>11</v>
      </c>
      <c r="Q3518" s="40" t="s">
        <v>572</v>
      </c>
      <c r="R3518" s="40" t="s">
        <v>2317</v>
      </c>
      <c r="S3518" s="53" t="s">
        <v>342</v>
      </c>
      <c r="T3518" s="53"/>
      <c r="U3518" s="31"/>
      <c r="V3518" s="45" t="str">
        <f t="shared" si="545"/>
        <v>信号・標識との共生－作る側の論理と受け取り側の論理－信号における作り手と受けての論理のずれ：事例紹介とその背景</v>
      </c>
      <c r="W3518" s="51"/>
      <c r="X3518" s="88">
        <v>3508</v>
      </c>
      <c r="Y3518" s="65"/>
      <c r="Z3518" s="46"/>
    </row>
    <row r="3519" spans="1:26" ht="13.5" hidden="1" customHeight="1">
      <c r="A3519" s="29" t="str">
        <f t="shared" ca="1" si="541"/>
        <v>87</v>
      </c>
      <c r="B3519" s="32">
        <f t="shared" ca="1" si="546"/>
        <v>2007</v>
      </c>
      <c r="C3519" s="32">
        <f t="shared" ca="1" si="547"/>
        <v>11</v>
      </c>
      <c r="D3519" s="28">
        <v>3</v>
      </c>
      <c r="E3519" s="32"/>
      <c r="F3519" s="40" t="s">
        <v>330</v>
      </c>
      <c r="G3519" s="40" t="s">
        <v>331</v>
      </c>
      <c r="H3519" s="43" t="s">
        <v>343</v>
      </c>
      <c r="I3519" s="115" t="str">
        <f t="shared" ca="1" si="540"/>
        <v>.</v>
      </c>
      <c r="J3519" s="40" t="s">
        <v>2060</v>
      </c>
      <c r="K3519" s="40" t="s">
        <v>7594</v>
      </c>
      <c r="L3519" s="17" t="s">
        <v>2918</v>
      </c>
      <c r="M3519" s="40" t="s">
        <v>1486</v>
      </c>
      <c r="N3519" s="15">
        <v>4</v>
      </c>
      <c r="O3519" s="47">
        <v>2007</v>
      </c>
      <c r="P3519" s="47">
        <v>11</v>
      </c>
      <c r="Q3519" s="40" t="s">
        <v>572</v>
      </c>
      <c r="R3519" s="40" t="s">
        <v>2317</v>
      </c>
      <c r="S3519" s="53" t="s">
        <v>342</v>
      </c>
      <c r="T3519" s="53"/>
      <c r="U3519" s="31"/>
      <c r="V3519" s="45" t="str">
        <f t="shared" si="545"/>
        <v>信号・標識との共生－作る側の論理と受け取り側の論理－博物館における文字解説の条件</v>
      </c>
      <c r="W3519" s="51"/>
      <c r="X3519" s="88">
        <v>3509</v>
      </c>
      <c r="Y3519" s="65"/>
      <c r="Z3519" s="46"/>
    </row>
    <row r="3520" spans="1:26" ht="13.5" hidden="1" customHeight="1">
      <c r="A3520" s="29" t="str">
        <f t="shared" ca="1" si="541"/>
        <v>87</v>
      </c>
      <c r="B3520" s="32">
        <f t="shared" ca="1" si="546"/>
        <v>2007</v>
      </c>
      <c r="C3520" s="32">
        <f t="shared" ca="1" si="547"/>
        <v>11</v>
      </c>
      <c r="D3520" s="28">
        <v>4</v>
      </c>
      <c r="E3520" s="32"/>
      <c r="F3520" s="40" t="s">
        <v>332</v>
      </c>
      <c r="G3520" s="40" t="s">
        <v>333</v>
      </c>
      <c r="H3520" s="43" t="s">
        <v>343</v>
      </c>
      <c r="I3520" s="115" t="str">
        <f t="shared" ca="1" si="540"/>
        <v>.</v>
      </c>
      <c r="J3520" s="40" t="s">
        <v>2060</v>
      </c>
      <c r="K3520" s="40" t="s">
        <v>7594</v>
      </c>
      <c r="L3520" s="17" t="s">
        <v>2918</v>
      </c>
      <c r="M3520" s="40" t="s">
        <v>1486</v>
      </c>
      <c r="N3520" s="15">
        <v>4</v>
      </c>
      <c r="O3520" s="47">
        <v>2007</v>
      </c>
      <c r="P3520" s="47">
        <v>11</v>
      </c>
      <c r="Q3520" s="40" t="s">
        <v>572</v>
      </c>
      <c r="R3520" s="40" t="s">
        <v>2317</v>
      </c>
      <c r="S3520" s="53" t="s">
        <v>342</v>
      </c>
      <c r="T3520" s="53"/>
      <c r="U3520" s="31"/>
      <c r="V3520" s="45" t="str">
        <f t="shared" si="545"/>
        <v>信号・標識との共生－作る側の論理と受け取り側の論理－視覚障害者の道路横断と支援設備</v>
      </c>
      <c r="W3520" s="51"/>
      <c r="X3520" s="88">
        <v>3510</v>
      </c>
      <c r="Y3520" s="65"/>
      <c r="Z3520" s="46"/>
    </row>
    <row r="3521" spans="1:26" ht="13.5" hidden="1" customHeight="1">
      <c r="A3521" s="29" t="str">
        <f t="shared" ca="1" si="541"/>
        <v>87</v>
      </c>
      <c r="B3521" s="32">
        <f t="shared" ca="1" si="546"/>
        <v>2007</v>
      </c>
      <c r="C3521" s="32">
        <f t="shared" ca="1" si="547"/>
        <v>11</v>
      </c>
      <c r="D3521" s="28">
        <v>7</v>
      </c>
      <c r="E3521" s="32"/>
      <c r="F3521" s="40" t="s">
        <v>334</v>
      </c>
      <c r="G3521" s="40" t="s">
        <v>335</v>
      </c>
      <c r="H3521" s="43" t="s">
        <v>343</v>
      </c>
      <c r="I3521" s="115" t="str">
        <f t="shared" ca="1" si="540"/>
        <v>.</v>
      </c>
      <c r="J3521" s="40" t="s">
        <v>2060</v>
      </c>
      <c r="K3521" s="40" t="s">
        <v>7594</v>
      </c>
      <c r="L3521" s="17" t="s">
        <v>2918</v>
      </c>
      <c r="M3521" s="40" t="s">
        <v>1486</v>
      </c>
      <c r="N3521" s="15">
        <v>4</v>
      </c>
      <c r="O3521" s="47">
        <v>2007</v>
      </c>
      <c r="P3521" s="47">
        <v>11</v>
      </c>
      <c r="Q3521" s="40" t="s">
        <v>572</v>
      </c>
      <c r="R3521" s="40" t="s">
        <v>2317</v>
      </c>
      <c r="S3521" s="53" t="s">
        <v>342</v>
      </c>
      <c r="T3521" s="53"/>
      <c r="U3521" s="31"/>
      <c r="V3521" s="45" t="str">
        <f t="shared" si="545"/>
        <v>信号・標識との共生－作る側の論理と受け取り側の論理－認知の視点からみる信号と人の共生の事例</v>
      </c>
      <c r="W3521" s="51"/>
      <c r="X3521" s="88">
        <v>3511</v>
      </c>
      <c r="Y3521" s="65"/>
      <c r="Z3521" s="46"/>
    </row>
    <row r="3522" spans="1:26" ht="13.5" hidden="1" customHeight="1">
      <c r="A3522" s="29" t="str">
        <f t="shared" ca="1" si="541"/>
        <v>87</v>
      </c>
      <c r="B3522" s="32">
        <f t="shared" ca="1" si="546"/>
        <v>2007</v>
      </c>
      <c r="C3522" s="32">
        <f t="shared" ca="1" si="547"/>
        <v>11</v>
      </c>
      <c r="D3522" s="28">
        <v>8</v>
      </c>
      <c r="E3522" s="32"/>
      <c r="F3522" s="28" t="str">
        <f>IF(RIGHT(L3522,1)=$W$24,"",M3522&amp;$W$25)&amp;J3522&amp;$W$22&amp;K3522&amp;IF(AND(LEN(N3522)&gt;0,LEN(N3522)&lt;4)," 第"&amp;N3522&amp;$W$21,N3522)&amp;$W$23&amp;O3522&amp;"/"&amp;P3522&amp;IF(RIGHT(L3522,1)=$W$24,"/"&amp;Q3522,"")&amp;"、"&amp;S3522&amp;"、"&amp;R3522&amp;IF(LEN(H3522)&gt;0,$W$27&amp;H3522,"")&amp;IF(RIGHT(L3522,1)=$W$24,"",$W$26)</f>
        <v>大会．東 第36回　2007/11/25、武蔵野大、東京都</v>
      </c>
      <c r="G3522" s="40" t="s">
        <v>1784</v>
      </c>
      <c r="H3522" s="41" t="s">
        <v>2820</v>
      </c>
      <c r="I3522" s="115" t="str">
        <f t="shared" ca="1" si="540"/>
        <v>.</v>
      </c>
      <c r="J3522" s="40" t="s">
        <v>1487</v>
      </c>
      <c r="K3522" s="40" t="s">
        <v>1491</v>
      </c>
      <c r="L3522" s="40" t="s">
        <v>6942</v>
      </c>
      <c r="M3522" s="40" t="s">
        <v>2742</v>
      </c>
      <c r="N3522" s="15">
        <v>36</v>
      </c>
      <c r="O3522" s="15">
        <v>2007</v>
      </c>
      <c r="P3522" s="15">
        <v>11</v>
      </c>
      <c r="Q3522" s="16" t="s">
        <v>1230</v>
      </c>
      <c r="R3522" s="40" t="s">
        <v>2317</v>
      </c>
      <c r="S3522" s="48" t="s">
        <v>342</v>
      </c>
      <c r="T3522" s="48"/>
      <c r="U3522" s="31"/>
      <c r="V3522" s="45" t="str">
        <f t="shared" si="545"/>
        <v>大会．東 第36回　2007/11/25、武蔵野大、東京都</v>
      </c>
      <c r="W3522" s="51"/>
      <c r="X3522" s="88">
        <v>3512</v>
      </c>
      <c r="Y3522" s="65"/>
      <c r="Z3522" s="46"/>
    </row>
    <row r="3523" spans="1:26" ht="13.5" hidden="1" customHeight="1">
      <c r="A3523" s="29" t="str">
        <f t="shared" ca="1" si="541"/>
        <v>87</v>
      </c>
      <c r="B3523" s="32">
        <f t="shared" ca="1" si="546"/>
        <v>2007</v>
      </c>
      <c r="C3523" s="32">
        <f t="shared" ca="1" si="547"/>
        <v>11</v>
      </c>
      <c r="D3523" s="28">
        <v>10</v>
      </c>
      <c r="E3523" s="32"/>
      <c r="F3523" s="28" t="str">
        <f>IF(RIGHT(L3523,1)=$W$24,"",M3523&amp;$W$25)&amp;J3523&amp;$W$22&amp;K3523&amp;IF(AND(LEN(N3523)&gt;0,LEN(N3523)&lt;4)," 第"&amp;N3523&amp;$W$21,N3523)&amp;$W$23&amp;O3523&amp;"/"&amp;P3523&amp;IF(RIGHT(L3523,1)=$W$24,"/"&amp;Q3523,"")&amp;"、"&amp;S3523&amp;"、"&amp;R3523&amp;IF(LEN(H3523)&gt;0,$W$27&amp;H3523,"")&amp;IF(RIGHT(L3523,1)=$W$24,"",$W$26)</f>
        <v>プログラム(大会．東 第36回　2007/11、武蔵野大、東京都)</v>
      </c>
      <c r="G3523" s="40"/>
      <c r="H3523" s="41" t="s">
        <v>2820</v>
      </c>
      <c r="I3523" s="115" t="str">
        <f t="shared" ca="1" si="540"/>
        <v>.</v>
      </c>
      <c r="J3523" s="40" t="s">
        <v>1487</v>
      </c>
      <c r="K3523" s="40" t="s">
        <v>1491</v>
      </c>
      <c r="L3523" s="40" t="s">
        <v>325</v>
      </c>
      <c r="M3523" s="40" t="s">
        <v>1011</v>
      </c>
      <c r="N3523" s="15">
        <v>36</v>
      </c>
      <c r="O3523" s="15">
        <v>2007</v>
      </c>
      <c r="P3523" s="15">
        <v>11</v>
      </c>
      <c r="Q3523" s="16" t="s">
        <v>1230</v>
      </c>
      <c r="R3523" s="40" t="s">
        <v>2317</v>
      </c>
      <c r="S3523" s="48" t="s">
        <v>342</v>
      </c>
      <c r="T3523" s="48"/>
      <c r="U3523" s="31"/>
      <c r="V3523" s="45" t="str">
        <f t="shared" si="545"/>
        <v>プログラム(大会．東 第36回　2007/11、武蔵野大、東京都)</v>
      </c>
      <c r="W3523" s="51"/>
      <c r="X3523" s="88">
        <v>3513</v>
      </c>
      <c r="Y3523" s="65"/>
      <c r="Z3523" s="46"/>
    </row>
    <row r="3524" spans="1:26" ht="13.5" hidden="1" customHeight="1">
      <c r="A3524" s="29" t="str">
        <f t="shared" ca="1" si="541"/>
        <v>87</v>
      </c>
      <c r="B3524" s="32">
        <f t="shared" ca="1" si="546"/>
        <v>2007</v>
      </c>
      <c r="C3524" s="32">
        <f t="shared" ca="1" si="547"/>
        <v>11</v>
      </c>
      <c r="D3524" s="28">
        <v>13</v>
      </c>
      <c r="E3524" s="32"/>
      <c r="F3524" s="28" t="s">
        <v>7002</v>
      </c>
      <c r="G3524" s="40" t="s">
        <v>6993</v>
      </c>
      <c r="H3524" s="43"/>
      <c r="I3524" s="115" t="str">
        <f t="shared" ca="1" si="540"/>
        <v>.</v>
      </c>
      <c r="J3524" s="40" t="s">
        <v>2164</v>
      </c>
      <c r="K3524" s="40" t="s">
        <v>1491</v>
      </c>
      <c r="L3524" s="16" t="s">
        <v>7004</v>
      </c>
      <c r="M3524" s="40" t="s">
        <v>1302</v>
      </c>
      <c r="N3524" s="15">
        <v>36</v>
      </c>
      <c r="O3524" s="15">
        <v>2007</v>
      </c>
      <c r="P3524" s="15">
        <v>11</v>
      </c>
      <c r="Q3524" s="16" t="s">
        <v>1230</v>
      </c>
      <c r="R3524" s="40" t="s">
        <v>2317</v>
      </c>
      <c r="S3524" s="53" t="s">
        <v>342</v>
      </c>
      <c r="T3524" s="53"/>
      <c r="U3524" s="31"/>
      <c r="V3524" s="45" t="str">
        <f t="shared" si="545"/>
        <v>共生を考える：パネルディスカッション</v>
      </c>
      <c r="W3524" s="51"/>
      <c r="X3524" s="88">
        <v>3514</v>
      </c>
      <c r="Y3524" s="65"/>
      <c r="Z3524" s="46"/>
    </row>
    <row r="3525" spans="1:26" ht="13.5" hidden="1" customHeight="1">
      <c r="A3525" s="29" t="str">
        <f t="shared" ca="1" si="541"/>
        <v>87</v>
      </c>
      <c r="B3525" s="32">
        <f t="shared" ca="1" si="546"/>
        <v>2007</v>
      </c>
      <c r="C3525" s="32">
        <f t="shared" ca="1" si="547"/>
        <v>11</v>
      </c>
      <c r="D3525" s="28">
        <v>14</v>
      </c>
      <c r="E3525" s="32"/>
      <c r="F3525" s="28" t="s">
        <v>480</v>
      </c>
      <c r="G3525" s="40" t="s">
        <v>7826</v>
      </c>
      <c r="H3525" s="43" t="s">
        <v>5947</v>
      </c>
      <c r="I3525" s="115" t="str">
        <f t="shared" ca="1" si="540"/>
        <v>.</v>
      </c>
      <c r="J3525" s="40" t="s">
        <v>1008</v>
      </c>
      <c r="K3525" s="40" t="s">
        <v>1491</v>
      </c>
      <c r="L3525" s="17" t="s">
        <v>2918</v>
      </c>
      <c r="M3525" s="40" t="s">
        <v>1486</v>
      </c>
      <c r="N3525" s="15">
        <v>36</v>
      </c>
      <c r="O3525" s="15">
        <v>2007</v>
      </c>
      <c r="P3525" s="15">
        <v>11</v>
      </c>
      <c r="Q3525" s="16" t="s">
        <v>1230</v>
      </c>
      <c r="R3525" s="40" t="s">
        <v>2317</v>
      </c>
      <c r="S3525" s="53" t="s">
        <v>342</v>
      </c>
      <c r="T3525" s="53"/>
      <c r="U3525" s="31"/>
      <c r="V3525" s="45" t="str">
        <f t="shared" si="545"/>
        <v>共生を考える仏教の視点による共生</v>
      </c>
      <c r="W3525" s="51"/>
      <c r="X3525" s="88">
        <v>3515</v>
      </c>
      <c r="Y3525" s="65"/>
      <c r="Z3525" s="46"/>
    </row>
    <row r="3526" spans="1:26" ht="13.5" hidden="1" customHeight="1">
      <c r="A3526" s="29" t="str">
        <f t="shared" ca="1" si="541"/>
        <v>87</v>
      </c>
      <c r="B3526" s="32">
        <f t="shared" ca="1" si="546"/>
        <v>2007</v>
      </c>
      <c r="C3526" s="32">
        <f t="shared" ca="1" si="547"/>
        <v>11</v>
      </c>
      <c r="D3526" s="28">
        <v>15</v>
      </c>
      <c r="E3526" s="32"/>
      <c r="F3526" s="28" t="s">
        <v>481</v>
      </c>
      <c r="G3526" s="40" t="s">
        <v>7827</v>
      </c>
      <c r="H3526" s="43" t="s">
        <v>5947</v>
      </c>
      <c r="I3526" s="115" t="str">
        <f t="shared" ca="1" si="540"/>
        <v>.</v>
      </c>
      <c r="J3526" s="40" t="s">
        <v>1008</v>
      </c>
      <c r="K3526" s="40" t="s">
        <v>1491</v>
      </c>
      <c r="L3526" s="17" t="s">
        <v>2918</v>
      </c>
      <c r="M3526" s="40" t="s">
        <v>1486</v>
      </c>
      <c r="N3526" s="15">
        <v>36</v>
      </c>
      <c r="O3526" s="15">
        <v>2007</v>
      </c>
      <c r="P3526" s="15">
        <v>11</v>
      </c>
      <c r="Q3526" s="16" t="s">
        <v>1230</v>
      </c>
      <c r="R3526" s="40" t="s">
        <v>2317</v>
      </c>
      <c r="S3526" s="53" t="s">
        <v>342</v>
      </c>
      <c r="T3526" s="53"/>
      <c r="U3526" s="31"/>
      <c r="V3526" s="45" t="str">
        <f t="shared" si="545"/>
        <v>共生を考える人間と技術の共生について―人間工学の視点から―</v>
      </c>
      <c r="W3526" s="51"/>
      <c r="X3526" s="88">
        <v>3516</v>
      </c>
      <c r="Y3526" s="65"/>
      <c r="Z3526" s="46"/>
    </row>
    <row r="3527" spans="1:26" ht="13.5" hidden="1" customHeight="1">
      <c r="A3527" s="29" t="str">
        <f t="shared" ca="1" si="541"/>
        <v>87</v>
      </c>
      <c r="B3527" s="32">
        <f t="shared" ca="1" si="546"/>
        <v>2007</v>
      </c>
      <c r="C3527" s="32">
        <f t="shared" ca="1" si="547"/>
        <v>11</v>
      </c>
      <c r="D3527" s="28">
        <v>16</v>
      </c>
      <c r="E3527" s="32"/>
      <c r="F3527" s="28" t="s">
        <v>482</v>
      </c>
      <c r="G3527" s="40" t="s">
        <v>7828</v>
      </c>
      <c r="H3527" s="43" t="s">
        <v>5947</v>
      </c>
      <c r="I3527" s="115" t="str">
        <f t="shared" ca="1" si="540"/>
        <v>.</v>
      </c>
      <c r="J3527" s="40" t="s">
        <v>1008</v>
      </c>
      <c r="K3527" s="40" t="s">
        <v>1491</v>
      </c>
      <c r="L3527" s="17" t="s">
        <v>2918</v>
      </c>
      <c r="M3527" s="40" t="s">
        <v>1486</v>
      </c>
      <c r="N3527" s="15">
        <v>36</v>
      </c>
      <c r="O3527" s="15">
        <v>2007</v>
      </c>
      <c r="P3527" s="15">
        <v>11</v>
      </c>
      <c r="Q3527" s="16" t="s">
        <v>1230</v>
      </c>
      <c r="R3527" s="40" t="s">
        <v>2317</v>
      </c>
      <c r="S3527" s="53" t="s">
        <v>342</v>
      </c>
      <c r="T3527" s="53"/>
      <c r="U3527" s="31"/>
      <c r="V3527" s="45" t="str">
        <f t="shared" si="545"/>
        <v>共生を考える人と人の共生―かかわりの原理から－</v>
      </c>
      <c r="W3527" s="51"/>
      <c r="X3527" s="88">
        <v>3517</v>
      </c>
      <c r="Y3527" s="65"/>
      <c r="Z3527" s="46"/>
    </row>
    <row r="3528" spans="1:26" ht="13.5" hidden="1" customHeight="1">
      <c r="A3528" s="29" t="str">
        <f t="shared" ca="1" si="541"/>
        <v>87</v>
      </c>
      <c r="B3528" s="32">
        <f t="shared" ca="1" si="546"/>
        <v>2007</v>
      </c>
      <c r="C3528" s="32">
        <f t="shared" ca="1" si="547"/>
        <v>11</v>
      </c>
      <c r="D3528" s="28">
        <v>18</v>
      </c>
      <c r="E3528" s="32"/>
      <c r="F3528" s="28" t="str">
        <f>M3528&amp;"（"&amp;J3528&amp;$W$19&amp;K3528&amp;IF(LEN(N3528)&gt;0," 第"&amp;N3528&amp;$W$21,"")&amp;" "&amp;O3528&amp;"/"&amp;P3528&amp;$W$20&amp;S3528&amp;IF(LEN(H3528)&gt;0,$W$19&amp;H3528,"")&amp;"）"</f>
        <v>抄録（大会/東 第36回 2007/11、武蔵野大）</v>
      </c>
      <c r="G3528" s="40"/>
      <c r="H3528" s="43"/>
      <c r="I3528" s="115" t="str">
        <f t="shared" ca="1" si="540"/>
        <v>.</v>
      </c>
      <c r="J3528" s="40" t="s">
        <v>1487</v>
      </c>
      <c r="K3528" s="40" t="s">
        <v>1491</v>
      </c>
      <c r="L3528" s="40" t="s">
        <v>6939</v>
      </c>
      <c r="M3528" s="40" t="s">
        <v>1486</v>
      </c>
      <c r="N3528" s="15">
        <v>36</v>
      </c>
      <c r="O3528" s="15">
        <v>2007</v>
      </c>
      <c r="P3528" s="15">
        <v>11</v>
      </c>
      <c r="Q3528" s="16" t="s">
        <v>1230</v>
      </c>
      <c r="R3528" s="40" t="s">
        <v>2317</v>
      </c>
      <c r="S3528" s="48" t="s">
        <v>342</v>
      </c>
      <c r="T3528" s="48"/>
      <c r="U3528" s="31"/>
      <c r="V3528" s="45" t="str">
        <f t="shared" si="545"/>
        <v>抄録（大会/東 第36回 2007/11、武蔵野大）</v>
      </c>
      <c r="W3528" s="51"/>
      <c r="X3528" s="88">
        <v>3518</v>
      </c>
      <c r="Y3528" s="65"/>
      <c r="Z3528" s="46"/>
    </row>
    <row r="3529" spans="1:26" s="13" customFormat="1" ht="13.5" hidden="1" customHeight="1">
      <c r="A3529" s="18">
        <v>87</v>
      </c>
      <c r="B3529" s="15">
        <v>2007</v>
      </c>
      <c r="C3529" s="15">
        <v>11</v>
      </c>
      <c r="D3529" s="18">
        <v>18</v>
      </c>
      <c r="E3529" s="15"/>
      <c r="F3529" s="19" t="s">
        <v>5912</v>
      </c>
      <c r="G3529" s="16" t="s">
        <v>5913</v>
      </c>
      <c r="H3529" s="17"/>
      <c r="I3529" s="115" t="str">
        <f t="shared" ca="1" si="540"/>
        <v>.</v>
      </c>
      <c r="J3529" s="16" t="s">
        <v>2856</v>
      </c>
      <c r="K3529" s="16" t="s">
        <v>1185</v>
      </c>
      <c r="L3529" s="16" t="s">
        <v>2857</v>
      </c>
      <c r="M3529" s="16" t="s">
        <v>183</v>
      </c>
      <c r="N3529" s="15">
        <v>36</v>
      </c>
      <c r="O3529" s="15">
        <v>2007</v>
      </c>
      <c r="P3529" s="15">
        <v>11</v>
      </c>
      <c r="Q3529" s="16" t="s">
        <v>1230</v>
      </c>
      <c r="R3529" s="18" t="s">
        <v>804</v>
      </c>
      <c r="S3529" s="54" t="s">
        <v>5911</v>
      </c>
      <c r="T3529" s="54"/>
      <c r="U3529" s="69"/>
      <c r="V3529" s="45" t="str">
        <f t="shared" si="545"/>
        <v>「東京の地下鉄・電車内における坐位乗客者の作業行動」</v>
      </c>
      <c r="W3529" s="70"/>
      <c r="X3529" s="88">
        <v>3519</v>
      </c>
      <c r="Y3529" s="66"/>
      <c r="Z3529" s="16"/>
    </row>
    <row r="3530" spans="1:26" s="13" customFormat="1" ht="13.5" hidden="1" customHeight="1">
      <c r="A3530" s="18">
        <v>87</v>
      </c>
      <c r="B3530" s="15">
        <v>2007</v>
      </c>
      <c r="C3530" s="15">
        <v>11</v>
      </c>
      <c r="D3530" s="18">
        <v>19</v>
      </c>
      <c r="E3530" s="15"/>
      <c r="F3530" s="19" t="s">
        <v>5914</v>
      </c>
      <c r="G3530" s="16" t="s">
        <v>8055</v>
      </c>
      <c r="H3530" s="17"/>
      <c r="I3530" s="115" t="str">
        <f t="shared" ca="1" si="540"/>
        <v>.</v>
      </c>
      <c r="J3530" s="16" t="s">
        <v>2856</v>
      </c>
      <c r="K3530" s="16" t="s">
        <v>1185</v>
      </c>
      <c r="L3530" s="16" t="s">
        <v>2857</v>
      </c>
      <c r="M3530" s="16" t="s">
        <v>183</v>
      </c>
      <c r="N3530" s="15">
        <v>36</v>
      </c>
      <c r="O3530" s="15">
        <v>2007</v>
      </c>
      <c r="P3530" s="15">
        <v>11</v>
      </c>
      <c r="Q3530" s="16" t="s">
        <v>1230</v>
      </c>
      <c r="R3530" s="18" t="s">
        <v>804</v>
      </c>
      <c r="S3530" s="54" t="s">
        <v>5911</v>
      </c>
      <c r="T3530" s="54"/>
      <c r="U3530" s="69"/>
      <c r="V3530" s="45" t="str">
        <f t="shared" si="545"/>
        <v>「キッチン空間における主婦の働態調査」</v>
      </c>
      <c r="W3530" s="70"/>
      <c r="X3530" s="88">
        <v>3520</v>
      </c>
      <c r="Y3530" s="66"/>
      <c r="Z3530" s="16"/>
    </row>
    <row r="3531" spans="1:26" s="13" customFormat="1" ht="13.5" hidden="1" customHeight="1">
      <c r="A3531" s="18">
        <v>87</v>
      </c>
      <c r="B3531" s="15">
        <v>2007</v>
      </c>
      <c r="C3531" s="15">
        <v>11</v>
      </c>
      <c r="D3531" s="18">
        <v>20</v>
      </c>
      <c r="E3531" s="15"/>
      <c r="F3531" s="19" t="s">
        <v>5915</v>
      </c>
      <c r="G3531" s="16" t="s">
        <v>5916</v>
      </c>
      <c r="H3531" s="17"/>
      <c r="I3531" s="115" t="str">
        <f t="shared" ca="1" si="540"/>
        <v>.</v>
      </c>
      <c r="J3531" s="16" t="s">
        <v>2856</v>
      </c>
      <c r="K3531" s="16" t="s">
        <v>1185</v>
      </c>
      <c r="L3531" s="16" t="s">
        <v>2857</v>
      </c>
      <c r="M3531" s="16" t="s">
        <v>183</v>
      </c>
      <c r="N3531" s="15">
        <v>36</v>
      </c>
      <c r="O3531" s="15">
        <v>2007</v>
      </c>
      <c r="P3531" s="15">
        <v>11</v>
      </c>
      <c r="Q3531" s="16" t="s">
        <v>1230</v>
      </c>
      <c r="R3531" s="18" t="s">
        <v>804</v>
      </c>
      <c r="S3531" s="54" t="s">
        <v>5911</v>
      </c>
      <c r="T3531" s="54"/>
      <c r="U3531" s="69"/>
      <c r="V3531" s="45" t="str">
        <f t="shared" si="545"/>
        <v>「中山間地域農業における高齢者の刈払い作業の改善」</v>
      </c>
      <c r="W3531" s="70"/>
      <c r="X3531" s="88">
        <v>3521</v>
      </c>
      <c r="Y3531" s="66"/>
      <c r="Z3531" s="16"/>
    </row>
    <row r="3532" spans="1:26" s="13" customFormat="1" ht="13.5" hidden="1" customHeight="1">
      <c r="A3532" s="18">
        <v>87</v>
      </c>
      <c r="B3532" s="15">
        <v>2007</v>
      </c>
      <c r="C3532" s="15">
        <v>11</v>
      </c>
      <c r="D3532" s="18">
        <v>21</v>
      </c>
      <c r="E3532" s="15"/>
      <c r="F3532" s="19" t="s">
        <v>5917</v>
      </c>
      <c r="G3532" s="16" t="s">
        <v>5918</v>
      </c>
      <c r="H3532" s="17"/>
      <c r="I3532" s="115" t="str">
        <f t="shared" ref="I3532:I3595" ca="1" si="548">IF(OR($S$1,IF($N$2,OFFSET($O$2,0,ISERROR(FIND($F$2,OFFSET($G3532,0,$T$2)))+$S$2),0)+IF($N$3,OFFSET($O$3,0,ISERROR(FIND($F$3,OFFSET($G3532,0,$T$3)))+$S$3),0)+IF($N$4,OFFSET($O$4,0,ISERROR(FIND($F$4,OFFSET($G3532,0,$T$4)))+$S$4),0)+IF($N$5,OFFSET($O$5,0,ISERROR(FIND($F$5,OFFSET($G3532,0,$T$5)))+$S$5),0)+IF($N$6,OFFSET($O$6,0,ISERROR(FIND($F$6,OFFSET($G3532,0,$T$6)))+$S$6),0)+IF($N$7,OFFSET($O$7,0,ISERROR(FIND($F$7,OFFSET($G3532,0,$T$7)))+$S$7),0)+IF($N$8,OFFSET($O$8,0,ISERROR(FIND($F$8,OFFSET($G3532,0,$T$8)))+$S$8),0)&gt;$Y$1),$W$28,$W$29)</f>
        <v>.</v>
      </c>
      <c r="J3532" s="16" t="s">
        <v>2856</v>
      </c>
      <c r="K3532" s="16" t="s">
        <v>1185</v>
      </c>
      <c r="L3532" s="16" t="s">
        <v>2857</v>
      </c>
      <c r="M3532" s="16" t="s">
        <v>183</v>
      </c>
      <c r="N3532" s="15">
        <v>36</v>
      </c>
      <c r="O3532" s="15">
        <v>2007</v>
      </c>
      <c r="P3532" s="15">
        <v>11</v>
      </c>
      <c r="Q3532" s="16" t="s">
        <v>1230</v>
      </c>
      <c r="R3532" s="18" t="s">
        <v>804</v>
      </c>
      <c r="S3532" s="54" t="s">
        <v>5911</v>
      </c>
      <c r="T3532" s="54"/>
      <c r="U3532" s="69"/>
      <c r="V3532" s="45" t="str">
        <f t="shared" si="545"/>
        <v>「ユーザーの多面的情報を抽出できるユーザビリティタスク分析」</v>
      </c>
      <c r="W3532" s="70"/>
      <c r="X3532" s="88">
        <v>3522</v>
      </c>
      <c r="Y3532" s="66"/>
      <c r="Z3532" s="16"/>
    </row>
    <row r="3533" spans="1:26" s="13" customFormat="1" ht="13.5" hidden="1" customHeight="1">
      <c r="A3533" s="18">
        <v>87</v>
      </c>
      <c r="B3533" s="15">
        <v>2007</v>
      </c>
      <c r="C3533" s="15">
        <v>11</v>
      </c>
      <c r="D3533" s="18">
        <v>22</v>
      </c>
      <c r="E3533" s="15"/>
      <c r="F3533" s="19" t="s">
        <v>5919</v>
      </c>
      <c r="G3533" s="16" t="s">
        <v>5920</v>
      </c>
      <c r="H3533" s="17"/>
      <c r="I3533" s="115" t="str">
        <f t="shared" ca="1" si="548"/>
        <v>.</v>
      </c>
      <c r="J3533" s="16" t="s">
        <v>2856</v>
      </c>
      <c r="K3533" s="16" t="s">
        <v>1185</v>
      </c>
      <c r="L3533" s="16" t="s">
        <v>2857</v>
      </c>
      <c r="M3533" s="16" t="s">
        <v>183</v>
      </c>
      <c r="N3533" s="15">
        <v>36</v>
      </c>
      <c r="O3533" s="15">
        <v>2007</v>
      </c>
      <c r="P3533" s="15">
        <v>11</v>
      </c>
      <c r="Q3533" s="16" t="s">
        <v>1230</v>
      </c>
      <c r="R3533" s="18" t="s">
        <v>804</v>
      </c>
      <c r="S3533" s="54" t="s">
        <v>5911</v>
      </c>
      <c r="T3533" s="54"/>
      <c r="U3533" s="69"/>
      <c r="V3533" s="45" t="str">
        <f t="shared" si="545"/>
        <v>「浴室用プッシュボタン型水栓の使いやすさの研究」</v>
      </c>
      <c r="W3533" s="70"/>
      <c r="X3533" s="88">
        <v>3523</v>
      </c>
      <c r="Y3533" s="66"/>
      <c r="Z3533" s="16"/>
    </row>
    <row r="3534" spans="1:26" s="13" customFormat="1" ht="13.5" hidden="1" customHeight="1">
      <c r="A3534" s="18">
        <v>87</v>
      </c>
      <c r="B3534" s="15">
        <v>2007</v>
      </c>
      <c r="C3534" s="15">
        <v>11</v>
      </c>
      <c r="D3534" s="18">
        <v>23</v>
      </c>
      <c r="E3534" s="15"/>
      <c r="F3534" s="19" t="s">
        <v>5921</v>
      </c>
      <c r="G3534" s="16" t="s">
        <v>8054</v>
      </c>
      <c r="H3534" s="17"/>
      <c r="I3534" s="115" t="str">
        <f t="shared" ca="1" si="548"/>
        <v>.</v>
      </c>
      <c r="J3534" s="16" t="s">
        <v>2856</v>
      </c>
      <c r="K3534" s="16" t="s">
        <v>1185</v>
      </c>
      <c r="L3534" s="16" t="s">
        <v>2857</v>
      </c>
      <c r="M3534" s="16" t="s">
        <v>183</v>
      </c>
      <c r="N3534" s="15">
        <v>36</v>
      </c>
      <c r="O3534" s="15">
        <v>2007</v>
      </c>
      <c r="P3534" s="15">
        <v>11</v>
      </c>
      <c r="Q3534" s="16" t="s">
        <v>1230</v>
      </c>
      <c r="R3534" s="18" t="s">
        <v>804</v>
      </c>
      <c r="S3534" s="54" t="s">
        <v>5911</v>
      </c>
      <c r="T3534" s="54"/>
      <c r="U3534" s="69"/>
      <c r="V3534" s="45" t="str">
        <f t="shared" si="545"/>
        <v>「都心の再開発地区におけるコモンスペースの調査」</v>
      </c>
      <c r="W3534" s="70"/>
      <c r="X3534" s="88">
        <v>3524</v>
      </c>
      <c r="Y3534" s="66"/>
      <c r="Z3534" s="16"/>
    </row>
    <row r="3535" spans="1:26" s="13" customFormat="1" ht="13.5" hidden="1" customHeight="1">
      <c r="A3535" s="18">
        <v>87</v>
      </c>
      <c r="B3535" s="15">
        <v>2007</v>
      </c>
      <c r="C3535" s="15">
        <v>11</v>
      </c>
      <c r="D3535" s="18">
        <v>24</v>
      </c>
      <c r="E3535" s="15"/>
      <c r="F3535" s="19" t="s">
        <v>5922</v>
      </c>
      <c r="G3535" s="16" t="s">
        <v>5923</v>
      </c>
      <c r="H3535" s="17"/>
      <c r="I3535" s="115" t="str">
        <f t="shared" ca="1" si="548"/>
        <v>.</v>
      </c>
      <c r="J3535" s="16" t="s">
        <v>2856</v>
      </c>
      <c r="K3535" s="16" t="s">
        <v>1185</v>
      </c>
      <c r="L3535" s="16" t="s">
        <v>2857</v>
      </c>
      <c r="M3535" s="16" t="s">
        <v>183</v>
      </c>
      <c r="N3535" s="15">
        <v>36</v>
      </c>
      <c r="O3535" s="15">
        <v>2007</v>
      </c>
      <c r="P3535" s="15">
        <v>11</v>
      </c>
      <c r="Q3535" s="16" t="s">
        <v>1230</v>
      </c>
      <c r="R3535" s="18" t="s">
        <v>804</v>
      </c>
      <c r="S3535" s="54" t="s">
        <v>5911</v>
      </c>
      <c r="T3535" s="54"/>
      <c r="U3535" s="69"/>
      <c r="V3535" s="45" t="str">
        <f t="shared" si="545"/>
        <v>「居住者の街環境評価に関する研究　－評価対象のｽｹｰﾙが及ぼす影響について－」</v>
      </c>
      <c r="W3535" s="70"/>
      <c r="X3535" s="88">
        <v>3525</v>
      </c>
      <c r="Y3535" s="66"/>
      <c r="Z3535" s="16"/>
    </row>
    <row r="3536" spans="1:26" s="13" customFormat="1" ht="13.5" hidden="1" customHeight="1">
      <c r="A3536" s="18">
        <v>87</v>
      </c>
      <c r="B3536" s="15">
        <v>2007</v>
      </c>
      <c r="C3536" s="15">
        <v>11</v>
      </c>
      <c r="D3536" s="18">
        <v>25</v>
      </c>
      <c r="E3536" s="15"/>
      <c r="F3536" s="19" t="s">
        <v>5924</v>
      </c>
      <c r="G3536" s="16" t="s">
        <v>8023</v>
      </c>
      <c r="H3536" s="17"/>
      <c r="I3536" s="115" t="str">
        <f t="shared" ca="1" si="548"/>
        <v>.</v>
      </c>
      <c r="J3536" s="16" t="s">
        <v>2856</v>
      </c>
      <c r="K3536" s="16" t="s">
        <v>1185</v>
      </c>
      <c r="L3536" s="16" t="s">
        <v>2857</v>
      </c>
      <c r="M3536" s="16" t="s">
        <v>183</v>
      </c>
      <c r="N3536" s="15">
        <v>36</v>
      </c>
      <c r="O3536" s="15">
        <v>2007</v>
      </c>
      <c r="P3536" s="15">
        <v>11</v>
      </c>
      <c r="Q3536" s="16" t="s">
        <v>1230</v>
      </c>
      <c r="R3536" s="18" t="s">
        <v>804</v>
      </c>
      <c r="S3536" s="54" t="s">
        <v>5911</v>
      </c>
      <c r="T3536" s="54"/>
      <c r="U3536" s="69"/>
      <c r="V3536" s="45" t="str">
        <f t="shared" si="545"/>
        <v>「住宅におけるｷｯﾁﾝ設備機器の評価に関する研究 －消費者の視点からの評価構造－」</v>
      </c>
      <c r="W3536" s="70"/>
      <c r="X3536" s="88">
        <v>3526</v>
      </c>
      <c r="Y3536" s="66"/>
      <c r="Z3536" s="16"/>
    </row>
    <row r="3537" spans="1:26" s="13" customFormat="1" ht="13.5" hidden="1" customHeight="1">
      <c r="A3537" s="18">
        <v>87</v>
      </c>
      <c r="B3537" s="15">
        <v>2007</v>
      </c>
      <c r="C3537" s="15">
        <v>11</v>
      </c>
      <c r="D3537" s="18">
        <v>26</v>
      </c>
      <c r="E3537" s="15"/>
      <c r="F3537" s="19" t="s">
        <v>5925</v>
      </c>
      <c r="G3537" s="16" t="s">
        <v>5926</v>
      </c>
      <c r="H3537" s="17"/>
      <c r="I3537" s="115" t="str">
        <f t="shared" ca="1" si="548"/>
        <v>.</v>
      </c>
      <c r="J3537" s="16" t="s">
        <v>2856</v>
      </c>
      <c r="K3537" s="16" t="s">
        <v>1185</v>
      </c>
      <c r="L3537" s="16" t="s">
        <v>2857</v>
      </c>
      <c r="M3537" s="16" t="s">
        <v>183</v>
      </c>
      <c r="N3537" s="15">
        <v>36</v>
      </c>
      <c r="O3537" s="15">
        <v>2007</v>
      </c>
      <c r="P3537" s="15">
        <v>11</v>
      </c>
      <c r="Q3537" s="16" t="s">
        <v>1230</v>
      </c>
      <c r="R3537" s="18" t="s">
        <v>804</v>
      </c>
      <c r="S3537" s="54" t="s">
        <v>5911</v>
      </c>
      <c r="T3537" s="54"/>
      <c r="U3537" s="69"/>
      <c r="V3537" s="45" t="str">
        <f t="shared" si="545"/>
        <v>「住宅（ＬＤＫ）における中・高生の家族間コミュニケーションの実態調査」</v>
      </c>
      <c r="W3537" s="70"/>
      <c r="X3537" s="88">
        <v>3527</v>
      </c>
      <c r="Y3537" s="66"/>
      <c r="Z3537" s="16"/>
    </row>
    <row r="3538" spans="1:26" s="13" customFormat="1" ht="13.5" hidden="1" customHeight="1">
      <c r="A3538" s="18">
        <v>87</v>
      </c>
      <c r="B3538" s="15">
        <v>2007</v>
      </c>
      <c r="C3538" s="15">
        <v>11</v>
      </c>
      <c r="D3538" s="18">
        <v>27</v>
      </c>
      <c r="E3538" s="15"/>
      <c r="F3538" s="19" t="s">
        <v>5927</v>
      </c>
      <c r="G3538" s="16" t="s">
        <v>5928</v>
      </c>
      <c r="H3538" s="17"/>
      <c r="I3538" s="115" t="str">
        <f t="shared" ca="1" si="548"/>
        <v>.</v>
      </c>
      <c r="J3538" s="16" t="s">
        <v>2856</v>
      </c>
      <c r="K3538" s="16" t="s">
        <v>1185</v>
      </c>
      <c r="L3538" s="16" t="s">
        <v>2857</v>
      </c>
      <c r="M3538" s="16" t="s">
        <v>183</v>
      </c>
      <c r="N3538" s="15">
        <v>36</v>
      </c>
      <c r="O3538" s="15">
        <v>2007</v>
      </c>
      <c r="P3538" s="15">
        <v>11</v>
      </c>
      <c r="Q3538" s="16" t="s">
        <v>1230</v>
      </c>
      <c r="R3538" s="18" t="s">
        <v>804</v>
      </c>
      <c r="S3538" s="54" t="s">
        <v>5911</v>
      </c>
      <c r="T3538" s="54"/>
      <c r="U3538" s="69"/>
      <c r="V3538" s="45" t="str">
        <f t="shared" si="545"/>
        <v>「時間的切迫感が選択行動に与える影響」</v>
      </c>
      <c r="W3538" s="70"/>
      <c r="X3538" s="88">
        <v>3528</v>
      </c>
      <c r="Y3538" s="66"/>
      <c r="Z3538" s="16"/>
    </row>
    <row r="3539" spans="1:26" s="13" customFormat="1" ht="13.5" hidden="1" customHeight="1">
      <c r="A3539" s="18">
        <v>87</v>
      </c>
      <c r="B3539" s="15">
        <v>2007</v>
      </c>
      <c r="C3539" s="15">
        <v>11</v>
      </c>
      <c r="D3539" s="18">
        <v>28</v>
      </c>
      <c r="E3539" s="15"/>
      <c r="F3539" s="19" t="s">
        <v>5929</v>
      </c>
      <c r="G3539" s="16" t="s">
        <v>5930</v>
      </c>
      <c r="H3539" s="17"/>
      <c r="I3539" s="115" t="str">
        <f t="shared" ca="1" si="548"/>
        <v>.</v>
      </c>
      <c r="J3539" s="16" t="s">
        <v>2856</v>
      </c>
      <c r="K3539" s="16" t="s">
        <v>1185</v>
      </c>
      <c r="L3539" s="16" t="s">
        <v>2857</v>
      </c>
      <c r="M3539" s="16" t="s">
        <v>183</v>
      </c>
      <c r="N3539" s="15">
        <v>36</v>
      </c>
      <c r="O3539" s="15">
        <v>2007</v>
      </c>
      <c r="P3539" s="15">
        <v>11</v>
      </c>
      <c r="Q3539" s="16" t="s">
        <v>1230</v>
      </c>
      <c r="R3539" s="18" t="s">
        <v>804</v>
      </c>
      <c r="S3539" s="54" t="s">
        <v>5911</v>
      </c>
      <c r="T3539" s="54"/>
      <c r="U3539" s="69"/>
      <c r="V3539" s="45" t="str">
        <f t="shared" si="545"/>
        <v>「電車のＩＣカード利用者の観察」</v>
      </c>
      <c r="W3539" s="70"/>
      <c r="X3539" s="88">
        <v>3529</v>
      </c>
      <c r="Y3539" s="66"/>
      <c r="Z3539" s="16"/>
    </row>
    <row r="3540" spans="1:26" s="13" customFormat="1" ht="13.5" hidden="1" customHeight="1">
      <c r="A3540" s="18">
        <v>87</v>
      </c>
      <c r="B3540" s="15">
        <v>2007</v>
      </c>
      <c r="C3540" s="15">
        <v>11</v>
      </c>
      <c r="D3540" s="18">
        <v>29</v>
      </c>
      <c r="E3540" s="15"/>
      <c r="F3540" s="19" t="s">
        <v>5931</v>
      </c>
      <c r="G3540" s="16" t="s">
        <v>5932</v>
      </c>
      <c r="H3540" s="17"/>
      <c r="I3540" s="115" t="str">
        <f t="shared" ca="1" si="548"/>
        <v>.</v>
      </c>
      <c r="J3540" s="16" t="s">
        <v>2856</v>
      </c>
      <c r="K3540" s="16" t="s">
        <v>1185</v>
      </c>
      <c r="L3540" s="16" t="s">
        <v>2857</v>
      </c>
      <c r="M3540" s="16" t="s">
        <v>183</v>
      </c>
      <c r="N3540" s="15">
        <v>36</v>
      </c>
      <c r="O3540" s="15">
        <v>2007</v>
      </c>
      <c r="P3540" s="15">
        <v>11</v>
      </c>
      <c r="Q3540" s="16" t="s">
        <v>1230</v>
      </c>
      <c r="R3540" s="18" t="s">
        <v>804</v>
      </c>
      <c r="S3540" s="54" t="s">
        <v>5911</v>
      </c>
      <c r="T3540" s="54"/>
      <c r="U3540" s="69"/>
      <c r="V3540" s="45" t="str">
        <f t="shared" si="545"/>
        <v>「生まれ月の差による相対的な年齢効果を解消する方法再考：サッカー選手選抜の人間生物学」</v>
      </c>
      <c r="W3540" s="70"/>
      <c r="X3540" s="88">
        <v>3530</v>
      </c>
      <c r="Y3540" s="66"/>
      <c r="Z3540" s="16"/>
    </row>
    <row r="3541" spans="1:26" s="13" customFormat="1" ht="13.5" hidden="1" customHeight="1">
      <c r="A3541" s="18">
        <v>87</v>
      </c>
      <c r="B3541" s="15">
        <v>2007</v>
      </c>
      <c r="C3541" s="15">
        <v>11</v>
      </c>
      <c r="D3541" s="18">
        <v>30</v>
      </c>
      <c r="E3541" s="15"/>
      <c r="F3541" s="19" t="s">
        <v>5934</v>
      </c>
      <c r="G3541" s="16" t="s">
        <v>5935</v>
      </c>
      <c r="H3541" s="17"/>
      <c r="I3541" s="115" t="str">
        <f t="shared" ca="1" si="548"/>
        <v>.</v>
      </c>
      <c r="J3541" s="16" t="s">
        <v>2856</v>
      </c>
      <c r="K3541" s="16" t="s">
        <v>1185</v>
      </c>
      <c r="L3541" s="16" t="s">
        <v>2857</v>
      </c>
      <c r="M3541" s="16" t="s">
        <v>183</v>
      </c>
      <c r="N3541" s="15">
        <v>36</v>
      </c>
      <c r="O3541" s="15">
        <v>2007</v>
      </c>
      <c r="P3541" s="15">
        <v>11</v>
      </c>
      <c r="Q3541" s="16" t="s">
        <v>1230</v>
      </c>
      <c r="R3541" s="18" t="s">
        <v>804</v>
      </c>
      <c r="S3541" s="54" t="s">
        <v>5911</v>
      </c>
      <c r="T3541" s="54"/>
      <c r="U3541" s="69"/>
      <c r="V3541" s="45" t="str">
        <f t="shared" si="545"/>
        <v>「笑顔で挨拶した時の顔反応」</v>
      </c>
      <c r="W3541" s="70"/>
      <c r="X3541" s="88">
        <v>3531</v>
      </c>
      <c r="Y3541" s="66"/>
      <c r="Z3541" s="16"/>
    </row>
    <row r="3542" spans="1:26" s="13" customFormat="1" ht="13.5" hidden="1" customHeight="1">
      <c r="A3542" s="18">
        <v>87</v>
      </c>
      <c r="B3542" s="15">
        <v>2007</v>
      </c>
      <c r="C3542" s="15">
        <v>11</v>
      </c>
      <c r="D3542" s="18">
        <v>31</v>
      </c>
      <c r="E3542" s="15"/>
      <c r="F3542" s="19" t="s">
        <v>5936</v>
      </c>
      <c r="G3542" s="16" t="s">
        <v>5937</v>
      </c>
      <c r="H3542" s="17"/>
      <c r="I3542" s="115" t="str">
        <f t="shared" ca="1" si="548"/>
        <v>.</v>
      </c>
      <c r="J3542" s="16" t="s">
        <v>2856</v>
      </c>
      <c r="K3542" s="16" t="s">
        <v>1185</v>
      </c>
      <c r="L3542" s="16" t="s">
        <v>2857</v>
      </c>
      <c r="M3542" s="16" t="s">
        <v>183</v>
      </c>
      <c r="N3542" s="15">
        <v>36</v>
      </c>
      <c r="O3542" s="15">
        <v>2007</v>
      </c>
      <c r="P3542" s="15">
        <v>11</v>
      </c>
      <c r="Q3542" s="16" t="s">
        <v>1230</v>
      </c>
      <c r="R3542" s="18" t="s">
        <v>804</v>
      </c>
      <c r="S3542" s="54" t="s">
        <v>5911</v>
      </c>
      <c r="T3542" s="54"/>
      <c r="U3542" s="69"/>
      <c r="V3542" s="45" t="str">
        <f t="shared" si="545"/>
        <v>「仮眠時の高濃度酸素吸入が睡眠質に与える影響」</v>
      </c>
      <c r="W3542" s="70"/>
      <c r="X3542" s="88">
        <v>3532</v>
      </c>
      <c r="Y3542" s="66"/>
      <c r="Z3542" s="16"/>
    </row>
    <row r="3543" spans="1:26" s="13" customFormat="1" ht="13.5" hidden="1" customHeight="1">
      <c r="A3543" s="18">
        <v>87</v>
      </c>
      <c r="B3543" s="15">
        <v>2007</v>
      </c>
      <c r="C3543" s="15">
        <v>11</v>
      </c>
      <c r="D3543" s="18">
        <v>32</v>
      </c>
      <c r="E3543" s="15"/>
      <c r="F3543" s="19" t="s">
        <v>5938</v>
      </c>
      <c r="G3543" s="16" t="s">
        <v>8024</v>
      </c>
      <c r="H3543" s="17"/>
      <c r="I3543" s="115" t="str">
        <f t="shared" ca="1" si="548"/>
        <v>.</v>
      </c>
      <c r="J3543" s="16" t="s">
        <v>2856</v>
      </c>
      <c r="K3543" s="16" t="s">
        <v>1185</v>
      </c>
      <c r="L3543" s="16" t="s">
        <v>2857</v>
      </c>
      <c r="M3543" s="16" t="s">
        <v>183</v>
      </c>
      <c r="N3543" s="15">
        <v>36</v>
      </c>
      <c r="O3543" s="15">
        <v>2007</v>
      </c>
      <c r="P3543" s="15">
        <v>11</v>
      </c>
      <c r="Q3543" s="16" t="s">
        <v>1230</v>
      </c>
      <c r="R3543" s="18" t="s">
        <v>804</v>
      </c>
      <c r="S3543" s="54" t="s">
        <v>5911</v>
      </c>
      <c r="T3543" s="54"/>
      <c r="U3543" s="69"/>
      <c r="V3543" s="45" t="str">
        <f t="shared" si="545"/>
        <v>「仮眠時の高濃度酸素吸入が体温に与える影響」</v>
      </c>
      <c r="W3543" s="70"/>
      <c r="X3543" s="88">
        <v>3533</v>
      </c>
      <c r="Y3543" s="66"/>
      <c r="Z3543" s="16"/>
    </row>
    <row r="3544" spans="1:26" s="13" customFormat="1" ht="13.5" hidden="1" customHeight="1">
      <c r="A3544" s="18">
        <v>87</v>
      </c>
      <c r="B3544" s="15">
        <v>2007</v>
      </c>
      <c r="C3544" s="15">
        <v>11</v>
      </c>
      <c r="D3544" s="18">
        <v>33</v>
      </c>
      <c r="E3544" s="15"/>
      <c r="F3544" s="19" t="s">
        <v>5939</v>
      </c>
      <c r="G3544" s="16" t="s">
        <v>5940</v>
      </c>
      <c r="H3544" s="17"/>
      <c r="I3544" s="115" t="str">
        <f t="shared" ca="1" si="548"/>
        <v>.</v>
      </c>
      <c r="J3544" s="16" t="s">
        <v>2856</v>
      </c>
      <c r="K3544" s="16" t="s">
        <v>1185</v>
      </c>
      <c r="L3544" s="16" t="s">
        <v>2857</v>
      </c>
      <c r="M3544" s="16" t="s">
        <v>183</v>
      </c>
      <c r="N3544" s="15">
        <v>36</v>
      </c>
      <c r="O3544" s="15">
        <v>2007</v>
      </c>
      <c r="P3544" s="15">
        <v>11</v>
      </c>
      <c r="Q3544" s="16" t="s">
        <v>1230</v>
      </c>
      <c r="R3544" s="18" t="s">
        <v>804</v>
      </c>
      <c r="S3544" s="54" t="s">
        <v>5911</v>
      </c>
      <c r="T3544" s="54"/>
      <c r="U3544" s="69"/>
      <c r="V3544" s="45" t="str">
        <f t="shared" si="545"/>
        <v>「呼吸法が心と身体に及ぼす影響（その2）」</v>
      </c>
      <c r="W3544" s="70"/>
      <c r="X3544" s="88">
        <v>3534</v>
      </c>
      <c r="Y3544" s="66"/>
      <c r="Z3544" s="16"/>
    </row>
    <row r="3545" spans="1:26" s="13" customFormat="1" ht="13.5" hidden="1" customHeight="1">
      <c r="A3545" s="18">
        <v>87</v>
      </c>
      <c r="B3545" s="15">
        <v>2007</v>
      </c>
      <c r="C3545" s="15">
        <v>11</v>
      </c>
      <c r="D3545" s="18">
        <v>34</v>
      </c>
      <c r="E3545" s="15"/>
      <c r="F3545" s="19" t="s">
        <v>5941</v>
      </c>
      <c r="G3545" s="16" t="s">
        <v>5942</v>
      </c>
      <c r="H3545" s="17"/>
      <c r="I3545" s="115" t="str">
        <f t="shared" ca="1" si="548"/>
        <v>.</v>
      </c>
      <c r="J3545" s="16" t="s">
        <v>2856</v>
      </c>
      <c r="K3545" s="16" t="s">
        <v>1185</v>
      </c>
      <c r="L3545" s="16" t="s">
        <v>2857</v>
      </c>
      <c r="M3545" s="16" t="s">
        <v>183</v>
      </c>
      <c r="N3545" s="15">
        <v>36</v>
      </c>
      <c r="O3545" s="15">
        <v>2007</v>
      </c>
      <c r="P3545" s="15">
        <v>11</v>
      </c>
      <c r="Q3545" s="16" t="s">
        <v>1230</v>
      </c>
      <c r="R3545" s="18" t="s">
        <v>804</v>
      </c>
      <c r="S3545" s="54" t="s">
        <v>5911</v>
      </c>
      <c r="T3545" s="54"/>
      <c r="U3545" s="69"/>
      <c r="V3545" s="45" t="str">
        <f t="shared" si="545"/>
        <v>「許容範囲測定法で最適範囲を求める」</v>
      </c>
      <c r="W3545" s="70"/>
      <c r="X3545" s="88">
        <v>3535</v>
      </c>
      <c r="Y3545" s="66"/>
      <c r="Z3545" s="16"/>
    </row>
    <row r="3546" spans="1:26" s="13" customFormat="1" ht="13.5" hidden="1" customHeight="1">
      <c r="A3546" s="18">
        <v>87</v>
      </c>
      <c r="B3546" s="15">
        <v>2007</v>
      </c>
      <c r="C3546" s="15">
        <v>11</v>
      </c>
      <c r="D3546" s="18">
        <v>35</v>
      </c>
      <c r="E3546" s="15"/>
      <c r="F3546" s="19" t="s">
        <v>5943</v>
      </c>
      <c r="G3546" s="16" t="s">
        <v>5944</v>
      </c>
      <c r="H3546" s="17"/>
      <c r="I3546" s="115" t="str">
        <f t="shared" ca="1" si="548"/>
        <v>.</v>
      </c>
      <c r="J3546" s="16" t="s">
        <v>2856</v>
      </c>
      <c r="K3546" s="16" t="s">
        <v>1185</v>
      </c>
      <c r="L3546" s="16" t="s">
        <v>2857</v>
      </c>
      <c r="M3546" s="16" t="s">
        <v>183</v>
      </c>
      <c r="N3546" s="15">
        <v>36</v>
      </c>
      <c r="O3546" s="15">
        <v>2007</v>
      </c>
      <c r="P3546" s="15">
        <v>11</v>
      </c>
      <c r="Q3546" s="16" t="s">
        <v>1230</v>
      </c>
      <c r="R3546" s="18" t="s">
        <v>804</v>
      </c>
      <c r="S3546" s="54" t="s">
        <v>5911</v>
      </c>
      <c r="T3546" s="54"/>
      <c r="U3546" s="69"/>
      <c r="V3546" s="45" t="str">
        <f t="shared" si="545"/>
        <v>「ストループ課題を利用した注意力に関する一考察」</v>
      </c>
      <c r="W3546" s="70"/>
      <c r="X3546" s="88">
        <v>3536</v>
      </c>
      <c r="Y3546" s="66"/>
      <c r="Z3546" s="16"/>
    </row>
    <row r="3547" spans="1:26" s="13" customFormat="1" ht="13.5" hidden="1" customHeight="1">
      <c r="A3547" s="18">
        <v>87</v>
      </c>
      <c r="B3547" s="15">
        <v>2007</v>
      </c>
      <c r="C3547" s="15">
        <v>11</v>
      </c>
      <c r="D3547" s="18">
        <v>36</v>
      </c>
      <c r="E3547" s="15"/>
      <c r="F3547" s="19" t="s">
        <v>5945</v>
      </c>
      <c r="G3547" s="16" t="s">
        <v>5946</v>
      </c>
      <c r="H3547" s="17"/>
      <c r="I3547" s="115" t="str">
        <f t="shared" ca="1" si="548"/>
        <v>.</v>
      </c>
      <c r="J3547" s="16" t="s">
        <v>2856</v>
      </c>
      <c r="K3547" s="16" t="s">
        <v>1185</v>
      </c>
      <c r="L3547" s="16" t="s">
        <v>2857</v>
      </c>
      <c r="M3547" s="16" t="s">
        <v>183</v>
      </c>
      <c r="N3547" s="15">
        <v>36</v>
      </c>
      <c r="O3547" s="15">
        <v>2007</v>
      </c>
      <c r="P3547" s="15">
        <v>11</v>
      </c>
      <c r="Q3547" s="16" t="s">
        <v>1230</v>
      </c>
      <c r="R3547" s="18" t="s">
        <v>804</v>
      </c>
      <c r="S3547" s="54" t="s">
        <v>5911</v>
      </c>
      <c r="T3547" s="54"/>
      <c r="U3547" s="69"/>
      <c r="V3547" s="45" t="str">
        <f t="shared" si="545"/>
        <v>「入浴中の心拍指標と健康度に関する研究」</v>
      </c>
      <c r="W3547" s="70"/>
      <c r="X3547" s="88">
        <v>3537</v>
      </c>
      <c r="Y3547" s="66"/>
      <c r="Z3547" s="16"/>
    </row>
    <row r="3548" spans="1:26" ht="13.5" hidden="1" customHeight="1">
      <c r="A3548" s="29">
        <f t="shared" ref="A3548:A3563" ca="1" si="549">IF(LEN($J3548)&gt;0,IF($J3548="●",K3548,OFFSET(A3548,IF(LEN(OFFSET(A3548,-1,0))&gt;=1,-1,-2),0)),"")</f>
        <v>87</v>
      </c>
      <c r="B3548" s="32">
        <f t="shared" ref="B3548:C3555" ca="1" si="550">IF(LEN($J3548)&gt;0,IF($J3548="●",N3548,OFFSET(B3548,IF(LEN(OFFSET(B3548,-1,0))&gt;=1,-1,-2),0)),"")</f>
        <v>2007</v>
      </c>
      <c r="C3548" s="32">
        <f t="shared" ca="1" si="550"/>
        <v>11</v>
      </c>
      <c r="D3548" s="28">
        <v>37</v>
      </c>
      <c r="E3548" s="32"/>
      <c r="F3548" s="28" t="str">
        <f>IF(RIGHT(L3548,1)=$W$24,"",M3548&amp;$W$25)&amp;J3548&amp;$W$22&amp;K3548&amp;IF(AND(LEN(N3548)&gt;0,LEN(N3548)&lt;4)," 第"&amp;N3548&amp;$W$21,N3548)&amp;$W$23&amp;O3548&amp;"/"&amp;P3548&amp;IF(RIGHT(L3548,1)=$W$24,"/"&amp;Q3548,"")&amp;"、"&amp;S3548&amp;"、"&amp;R3548&amp;IF(LEN(H3548)&gt;0,$W$27&amp;H3548,"")&amp;IF(RIGHT(L3548,1)=$W$24,"",$W$26)</f>
        <v>開催記(大会．全 第42回　2007/6、八戸市総合福祉会館、八戸市)</v>
      </c>
      <c r="G3548" s="40" t="s">
        <v>904</v>
      </c>
      <c r="H3548" s="41" t="s">
        <v>2820</v>
      </c>
      <c r="I3548" s="115" t="str">
        <f t="shared" ca="1" si="548"/>
        <v>.</v>
      </c>
      <c r="J3548" s="40" t="s">
        <v>1487</v>
      </c>
      <c r="K3548" s="40" t="s">
        <v>1292</v>
      </c>
      <c r="L3548" s="40" t="s">
        <v>6949</v>
      </c>
      <c r="M3548" s="40" t="s">
        <v>313</v>
      </c>
      <c r="N3548" s="47">
        <v>42</v>
      </c>
      <c r="O3548" s="47">
        <v>2007</v>
      </c>
      <c r="P3548" s="47">
        <v>6</v>
      </c>
      <c r="Q3548" s="40" t="s">
        <v>1395</v>
      </c>
      <c r="R3548" s="40" t="s">
        <v>1532</v>
      </c>
      <c r="S3548" s="48" t="s">
        <v>289</v>
      </c>
      <c r="T3548" s="48"/>
      <c r="U3548" s="31"/>
      <c r="V3548" s="45" t="str">
        <f t="shared" si="545"/>
        <v>開催記(大会．全 第42回　2007/6、八戸市総合福祉会館、八戸市)</v>
      </c>
      <c r="W3548" s="51"/>
      <c r="X3548" s="88">
        <v>3538</v>
      </c>
      <c r="Y3548" s="65"/>
      <c r="Z3548" s="46"/>
    </row>
    <row r="3549" spans="1:26" ht="13.5" hidden="1" customHeight="1">
      <c r="A3549" s="29">
        <f t="shared" ca="1" si="549"/>
        <v>87</v>
      </c>
      <c r="B3549" s="32">
        <f t="shared" ca="1" si="550"/>
        <v>2007</v>
      </c>
      <c r="C3549" s="32">
        <f t="shared" ca="1" si="550"/>
        <v>11</v>
      </c>
      <c r="D3549" s="28">
        <v>37</v>
      </c>
      <c r="E3549" s="32"/>
      <c r="F3549" s="40" t="s">
        <v>345</v>
      </c>
      <c r="G3549" s="40" t="s">
        <v>346</v>
      </c>
      <c r="H3549" s="43"/>
      <c r="I3549" s="115" t="str">
        <f t="shared" ca="1" si="548"/>
        <v>.</v>
      </c>
      <c r="J3549" s="40" t="s">
        <v>1487</v>
      </c>
      <c r="K3549" s="40" t="s">
        <v>1292</v>
      </c>
      <c r="L3549" s="40" t="s">
        <v>7587</v>
      </c>
      <c r="M3549" s="40" t="s">
        <v>7587</v>
      </c>
      <c r="N3549" s="47">
        <v>42</v>
      </c>
      <c r="O3549" s="47">
        <v>2007</v>
      </c>
      <c r="P3549" s="47">
        <v>6</v>
      </c>
      <c r="Q3549" s="40" t="s">
        <v>1395</v>
      </c>
      <c r="R3549" s="40" t="s">
        <v>1532</v>
      </c>
      <c r="S3549" s="48" t="s">
        <v>289</v>
      </c>
      <c r="T3549" s="48"/>
      <c r="U3549" s="31"/>
      <c r="V3549" s="45" t="str">
        <f t="shared" si="545"/>
        <v>第42回人類働態学会全国大会の顛末記</v>
      </c>
      <c r="W3549" s="51"/>
      <c r="X3549" s="88">
        <v>3539</v>
      </c>
      <c r="Y3549" s="65"/>
      <c r="Z3549" s="46"/>
    </row>
    <row r="3550" spans="1:26" ht="13.5" hidden="1" customHeight="1">
      <c r="A3550" s="29">
        <f t="shared" ca="1" si="549"/>
        <v>87</v>
      </c>
      <c r="B3550" s="32">
        <f t="shared" ca="1" si="550"/>
        <v>2007</v>
      </c>
      <c r="C3550" s="32">
        <f t="shared" ca="1" si="550"/>
        <v>11</v>
      </c>
      <c r="D3550" s="28">
        <v>40</v>
      </c>
      <c r="E3550" s="32"/>
      <c r="F3550" s="40" t="s">
        <v>336</v>
      </c>
      <c r="G3550" s="40" t="s">
        <v>347</v>
      </c>
      <c r="H3550" s="43"/>
      <c r="I3550" s="115" t="str">
        <f t="shared" ca="1" si="548"/>
        <v>.</v>
      </c>
      <c r="J3550" s="40" t="s">
        <v>1487</v>
      </c>
      <c r="K3550" s="40" t="s">
        <v>1292</v>
      </c>
      <c r="L3550" s="40" t="s">
        <v>313</v>
      </c>
      <c r="M3550" s="40" t="s">
        <v>7617</v>
      </c>
      <c r="N3550" s="47">
        <v>42</v>
      </c>
      <c r="O3550" s="47">
        <v>2007</v>
      </c>
      <c r="P3550" s="47">
        <v>6</v>
      </c>
      <c r="Q3550" s="40" t="s">
        <v>1395</v>
      </c>
      <c r="R3550" s="40" t="s">
        <v>1532</v>
      </c>
      <c r="S3550" s="48" t="s">
        <v>289</v>
      </c>
      <c r="T3550" s="48"/>
      <c r="U3550" s="31"/>
      <c r="V3550" s="45" t="str">
        <f t="shared" si="545"/>
        <v>優秀発表賞選考結果報告</v>
      </c>
      <c r="W3550" s="51"/>
      <c r="X3550" s="88">
        <v>3540</v>
      </c>
      <c r="Y3550" s="65"/>
      <c r="Z3550" s="46"/>
    </row>
    <row r="3551" spans="1:26" ht="13.5" hidden="1" customHeight="1">
      <c r="A3551" s="29">
        <f t="shared" ca="1" si="549"/>
        <v>87</v>
      </c>
      <c r="B3551" s="32">
        <f t="shared" ca="1" si="550"/>
        <v>2007</v>
      </c>
      <c r="C3551" s="32">
        <f t="shared" ca="1" si="550"/>
        <v>11</v>
      </c>
      <c r="D3551" s="28">
        <v>41</v>
      </c>
      <c r="E3551" s="32"/>
      <c r="F3551" s="40" t="s">
        <v>337</v>
      </c>
      <c r="G3551" s="40" t="s">
        <v>348</v>
      </c>
      <c r="H3551" s="43"/>
      <c r="I3551" s="115" t="str">
        <f t="shared" ca="1" si="548"/>
        <v>.</v>
      </c>
      <c r="J3551" s="40" t="s">
        <v>1487</v>
      </c>
      <c r="K3551" s="40" t="s">
        <v>1292</v>
      </c>
      <c r="L3551" s="40" t="s">
        <v>313</v>
      </c>
      <c r="M3551" s="40" t="s">
        <v>7617</v>
      </c>
      <c r="N3551" s="47">
        <v>42</v>
      </c>
      <c r="O3551" s="47">
        <v>2007</v>
      </c>
      <c r="P3551" s="47">
        <v>6</v>
      </c>
      <c r="Q3551" s="40" t="s">
        <v>1395</v>
      </c>
      <c r="R3551" s="40" t="s">
        <v>1532</v>
      </c>
      <c r="S3551" s="48" t="s">
        <v>289</v>
      </c>
      <c r="T3551" s="48"/>
      <c r="U3551" s="31"/>
      <c r="V3551" s="45" t="str">
        <f t="shared" si="545"/>
        <v>優秀発表賞受賞者からのことば</v>
      </c>
      <c r="W3551" s="51"/>
      <c r="X3551" s="88">
        <v>3541</v>
      </c>
      <c r="Y3551" s="65"/>
      <c r="Z3551" s="46"/>
    </row>
    <row r="3552" spans="1:26" ht="13.5" hidden="1" customHeight="1">
      <c r="A3552" s="29">
        <f t="shared" ca="1" si="549"/>
        <v>87</v>
      </c>
      <c r="B3552" s="32">
        <f t="shared" ca="1" si="550"/>
        <v>2007</v>
      </c>
      <c r="C3552" s="32">
        <f t="shared" ca="1" si="550"/>
        <v>11</v>
      </c>
      <c r="D3552" s="28">
        <v>43</v>
      </c>
      <c r="E3552" s="32"/>
      <c r="F3552" s="28" t="str">
        <f>IF(RIGHT(L3552,1)=$W$24,"",M3552&amp;$W$25)&amp;J3552&amp;$W$22&amp;K3552&amp;IF(AND(LEN(N3552)&gt;0,LEN(N3552)&lt;4)," 第"&amp;N3552&amp;$W$21,N3552)&amp;$W$23&amp;O3552&amp;"/"&amp;P3552&amp;IF(RIGHT(L3552,1)=$W$24,"/"&amp;Q3552,"")&amp;"、"&amp;S3552&amp;"、"&amp;R3552&amp;IF(LEN(H3552)&gt;0,$W$27&amp;H3552,"")&amp;IF(RIGHT(L3552,1)=$W$24,"",$W$26)</f>
        <v>研修・催事．夏季 第42回　2007/6/30-7/1、八戸市総合福祉会館、八戸市/色覚の個人差に配慮した信号機の開発：概要およびアンケート調査結果</v>
      </c>
      <c r="G3552" s="40" t="s">
        <v>2679</v>
      </c>
      <c r="H3552" s="43" t="s">
        <v>338</v>
      </c>
      <c r="I3552" s="115" t="str">
        <f t="shared" ca="1" si="548"/>
        <v>.</v>
      </c>
      <c r="J3552" s="40" t="s">
        <v>7780</v>
      </c>
      <c r="K3552" s="40" t="s">
        <v>2165</v>
      </c>
      <c r="L3552" s="40" t="s">
        <v>7012</v>
      </c>
      <c r="M3552" s="40" t="s">
        <v>313</v>
      </c>
      <c r="N3552" s="47">
        <v>42</v>
      </c>
      <c r="O3552" s="47">
        <v>2007</v>
      </c>
      <c r="P3552" s="47">
        <v>6</v>
      </c>
      <c r="Q3552" s="40" t="s">
        <v>1395</v>
      </c>
      <c r="R3552" s="40" t="s">
        <v>1532</v>
      </c>
      <c r="S3552" s="48" t="s">
        <v>289</v>
      </c>
      <c r="T3552" s="48"/>
      <c r="U3552" s="31"/>
      <c r="V3552" s="45" t="str">
        <f t="shared" si="545"/>
        <v>色覚の個人差に配慮した信号機の開発：概要およびアンケート調査結果研修・催事．夏季 第42回　2007/6/30-7/1、八戸市総合福祉会館、八戸市/色覚の個人差に配慮した信号機の開発：概要およびアンケート調査結果</v>
      </c>
      <c r="W3552" s="51"/>
      <c r="X3552" s="88">
        <v>3542</v>
      </c>
      <c r="Y3552" s="65"/>
      <c r="Z3552" s="46"/>
    </row>
    <row r="3553" spans="1:26" ht="13.5" hidden="1" customHeight="1">
      <c r="A3553" s="29">
        <f t="shared" ca="1" si="549"/>
        <v>87</v>
      </c>
      <c r="B3553" s="32">
        <f t="shared" ca="1" si="550"/>
        <v>2007</v>
      </c>
      <c r="C3553" s="32">
        <f t="shared" ca="1" si="550"/>
        <v>11</v>
      </c>
      <c r="D3553" s="28">
        <v>46</v>
      </c>
      <c r="E3553" s="32"/>
      <c r="F3553" s="28" t="str">
        <f>IF(RIGHT(L3553,1)=$W$24,"",M3553&amp;$W$25)&amp;J3553&amp;$W$22&amp;K3553&amp;IF(AND(LEN(N3553)&gt;0,LEN(N3553)&lt;4)," 第"&amp;N3553&amp;$W$21,N3553)&amp;$W$23&amp;O3553&amp;"/"&amp;P3553&amp;IF(RIGHT(L3553,1)=$W$24,"/"&amp;Q3553,"")&amp;"、"&amp;S3553&amp;"、"&amp;R3553&amp;IF(LEN(H3553)&gt;0,$W$27&amp;H3553,"")&amp;IF(RIGHT(L3553,1)=$W$24,"",$W$26)</f>
        <v>案内(大会．西 第33回　2007/12、宗像ユリックス、宗像市)</v>
      </c>
      <c r="G3553" s="40"/>
      <c r="H3553" s="43"/>
      <c r="I3553" s="115" t="str">
        <f t="shared" ca="1" si="548"/>
        <v>.</v>
      </c>
      <c r="J3553" s="40" t="s">
        <v>1487</v>
      </c>
      <c r="K3553" s="40" t="s">
        <v>2109</v>
      </c>
      <c r="L3553" s="40" t="s">
        <v>325</v>
      </c>
      <c r="M3553" s="40" t="s">
        <v>2742</v>
      </c>
      <c r="N3553" s="47">
        <v>33</v>
      </c>
      <c r="O3553" s="47">
        <v>2007</v>
      </c>
      <c r="P3553" s="47">
        <v>12</v>
      </c>
      <c r="Q3553" s="40" t="s">
        <v>1481</v>
      </c>
      <c r="R3553" s="40" t="s">
        <v>1143</v>
      </c>
      <c r="S3553" s="48" t="s">
        <v>351</v>
      </c>
      <c r="T3553" s="48"/>
      <c r="U3553" s="31"/>
      <c r="V3553" s="45" t="str">
        <f t="shared" si="545"/>
        <v>案内(大会．西 第33回　2007/12、宗像ユリックス、宗像市)</v>
      </c>
      <c r="W3553" s="51"/>
      <c r="X3553" s="88">
        <v>3543</v>
      </c>
      <c r="Y3553" s="65"/>
      <c r="Z3553" s="46"/>
    </row>
    <row r="3554" spans="1:26" ht="13.5" hidden="1" customHeight="1">
      <c r="A3554" s="29">
        <f t="shared" ca="1" si="549"/>
        <v>87</v>
      </c>
      <c r="B3554" s="32">
        <f t="shared" ca="1" si="550"/>
        <v>2007</v>
      </c>
      <c r="C3554" s="32">
        <f t="shared" ca="1" si="550"/>
        <v>11</v>
      </c>
      <c r="D3554" s="28">
        <v>46</v>
      </c>
      <c r="E3554" s="32"/>
      <c r="F3554" s="40" t="s">
        <v>340</v>
      </c>
      <c r="G3554" s="40"/>
      <c r="H3554" s="43"/>
      <c r="I3554" s="115" t="str">
        <f t="shared" ca="1" si="548"/>
        <v>.</v>
      </c>
      <c r="J3554" s="40" t="s">
        <v>7110</v>
      </c>
      <c r="K3554" s="40" t="s">
        <v>7768</v>
      </c>
      <c r="L3554" s="40" t="s">
        <v>7098</v>
      </c>
      <c r="M3554" s="40"/>
      <c r="N3554" s="47"/>
      <c r="O3554" s="47"/>
      <c r="P3554" s="47"/>
      <c r="Q3554" s="40"/>
      <c r="R3554" s="40"/>
      <c r="S3554" s="48"/>
      <c r="T3554" s="48"/>
      <c r="U3554" s="31"/>
      <c r="V3554" s="45" t="str">
        <f t="shared" si="545"/>
        <v>電子メールアドレスの連絡のお願いと事務局変更のお知らせ</v>
      </c>
      <c r="W3554" s="51"/>
      <c r="X3554" s="88">
        <v>3544</v>
      </c>
      <c r="Y3554" s="65"/>
      <c r="Z3554" s="46"/>
    </row>
    <row r="3555" spans="1:26" ht="13.5" hidden="1" customHeight="1">
      <c r="A3555" s="29">
        <f t="shared" ca="1" si="549"/>
        <v>87</v>
      </c>
      <c r="B3555" s="32">
        <f t="shared" ca="1" si="550"/>
        <v>2007</v>
      </c>
      <c r="C3555" s="32">
        <f t="shared" ca="1" si="550"/>
        <v>11</v>
      </c>
      <c r="D3555" s="28">
        <v>47</v>
      </c>
      <c r="E3555" s="32"/>
      <c r="F3555" s="28" t="str">
        <f>M3555&amp;"（"&amp;L3555&amp;IF(J3555="大会",IF(LEN(L3555)&gt;0,$J$10,"")&amp;IF(K3555="全","全国",K3555&amp;"日本地方会")&amp;" 第"&amp;N3555&amp;"回、","、")&amp;O3555&amp;"/"&amp;P3555&amp;"、"&amp;S3555&amp;"）"</f>
        <v>開催案内（提示大分類全国 第43回、2008/6、沖縄キリスト教学院大）</v>
      </c>
      <c r="G3555" s="40"/>
      <c r="H3555" s="43"/>
      <c r="I3555" s="115" t="str">
        <f t="shared" ca="1" si="548"/>
        <v>.</v>
      </c>
      <c r="J3555" s="40" t="s">
        <v>1487</v>
      </c>
      <c r="K3555" s="40" t="s">
        <v>1292</v>
      </c>
      <c r="L3555" s="40" t="s">
        <v>7615</v>
      </c>
      <c r="M3555" s="40" t="s">
        <v>2638</v>
      </c>
      <c r="N3555" s="47">
        <v>43</v>
      </c>
      <c r="O3555" s="47">
        <v>2008</v>
      </c>
      <c r="P3555" s="47">
        <v>6</v>
      </c>
      <c r="Q3555" s="40" t="s">
        <v>1396</v>
      </c>
      <c r="R3555" s="40" t="s">
        <v>1397</v>
      </c>
      <c r="S3555" s="48" t="s">
        <v>357</v>
      </c>
      <c r="T3555" s="48"/>
      <c r="U3555" s="31"/>
      <c r="V3555" s="45" t="str">
        <f t="shared" si="545"/>
        <v>開催案内（提示大分類全国 第43回、2008/6、沖縄キリスト教学院大）</v>
      </c>
      <c r="W3555" s="51"/>
      <c r="X3555" s="88">
        <v>3545</v>
      </c>
      <c r="Y3555" s="65"/>
      <c r="Z3555" s="46"/>
    </row>
    <row r="3556" spans="1:26" ht="13.5" hidden="1" customHeight="1">
      <c r="A3556" s="29">
        <f t="shared" ca="1" si="549"/>
        <v>87</v>
      </c>
      <c r="B3556" s="32">
        <f ca="1">IF(LEN($J3556)&gt;0,IF($J3556="●",O3556,OFFSET(B3556,IF(LEN(OFFSET(B3556,-1,0))&gt;=1,-1,-2),0)),"")</f>
        <v>2007</v>
      </c>
      <c r="C3556" s="32">
        <f ca="1">IF(LEN($J3556)&gt;0,IF($J3556="●",#REF!,OFFSET(C3556,IF(LEN(OFFSET(C3556,-1,0))&gt;=1,-1,-2),0)),"")</f>
        <v>11</v>
      </c>
      <c r="D3556" s="28">
        <v>48</v>
      </c>
      <c r="E3556" s="32"/>
      <c r="F3556" s="28" t="str">
        <f t="shared" ref="F3556:F3557" si="551">H3556&amp;IF(LEN(O3556)&gt;0,$W$18&amp;IF(LEN(O3556)&gt;3,O3556&amp;"年度","第"&amp;O3556&amp;IF(LEN(P3556)&gt;0,"期","回"))&amp;IF(LEN(P3556)&gt;0,"第"&amp;P3556&amp;"回",""),"")</f>
        <v>理事会：第19期第6回</v>
      </c>
      <c r="G3556" s="40"/>
      <c r="H3556" s="43" t="s">
        <v>7774</v>
      </c>
      <c r="I3556" s="115" t="str">
        <f t="shared" ca="1" si="548"/>
        <v>.</v>
      </c>
      <c r="J3556" s="40" t="s">
        <v>7111</v>
      </c>
      <c r="K3556" s="40" t="s">
        <v>1050</v>
      </c>
      <c r="L3556" s="40" t="s">
        <v>7103</v>
      </c>
      <c r="M3556" s="40"/>
      <c r="N3556" s="47"/>
      <c r="O3556" s="47">
        <v>19</v>
      </c>
      <c r="P3556" s="47">
        <v>6</v>
      </c>
      <c r="Q3556" s="40"/>
      <c r="R3556" s="40"/>
      <c r="S3556" s="48"/>
      <c r="T3556" s="48"/>
      <c r="U3556" s="31"/>
      <c r="V3556" s="45" t="str">
        <f t="shared" si="545"/>
        <v>理事会理事会：第19期第6回</v>
      </c>
      <c r="W3556" s="51"/>
      <c r="X3556" s="88">
        <v>3546</v>
      </c>
      <c r="Y3556" s="65"/>
      <c r="Z3556" s="46"/>
    </row>
    <row r="3557" spans="1:26" ht="13.5" hidden="1" customHeight="1">
      <c r="A3557" s="29">
        <f t="shared" ca="1" si="549"/>
        <v>87</v>
      </c>
      <c r="B3557" s="32">
        <f ca="1">IF(LEN($J3557)&gt;0,IF($J3557="●",O3557,OFFSET(B3557,IF(LEN(OFFSET(B3557,-1,0))&gt;=1,-1,-2),0)),"")</f>
        <v>2007</v>
      </c>
      <c r="C3557" s="32">
        <f ca="1">IF(LEN($J3557)&gt;0,IF($J3557="●",#REF!,OFFSET(C3557,IF(LEN(OFFSET(C3557,-1,0))&gt;=1,-1,-2),0)),"")</f>
        <v>11</v>
      </c>
      <c r="D3557" s="28">
        <v>49</v>
      </c>
      <c r="E3557" s="32"/>
      <c r="F3557" s="28" t="str">
        <f t="shared" si="551"/>
        <v>理事会：第19期第7回</v>
      </c>
      <c r="G3557" s="40"/>
      <c r="H3557" s="43" t="s">
        <v>7774</v>
      </c>
      <c r="I3557" s="115" t="str">
        <f t="shared" ca="1" si="548"/>
        <v>.</v>
      </c>
      <c r="J3557" s="40" t="s">
        <v>7111</v>
      </c>
      <c r="K3557" s="40" t="s">
        <v>1050</v>
      </c>
      <c r="L3557" s="40" t="s">
        <v>7103</v>
      </c>
      <c r="M3557" s="40"/>
      <c r="N3557" s="47"/>
      <c r="O3557" s="47">
        <v>19</v>
      </c>
      <c r="P3557" s="47">
        <v>7</v>
      </c>
      <c r="Q3557" s="40"/>
      <c r="R3557" s="40"/>
      <c r="S3557" s="48"/>
      <c r="T3557" s="48"/>
      <c r="U3557" s="31"/>
      <c r="V3557" s="45" t="str">
        <f t="shared" si="545"/>
        <v>理事会理事会：第19期第7回</v>
      </c>
      <c r="W3557" s="51"/>
      <c r="X3557" s="88">
        <v>3547</v>
      </c>
      <c r="Y3557" s="65"/>
      <c r="Z3557" s="46"/>
    </row>
    <row r="3558" spans="1:26" ht="13.5" hidden="1" customHeight="1">
      <c r="A3558" s="29">
        <f t="shared" ca="1" si="549"/>
        <v>87</v>
      </c>
      <c r="B3558" s="32">
        <f t="shared" ref="B3558:C3563" ca="1" si="552">IF(LEN($J3558)&gt;0,IF($J3558="●",N3558,OFFSET(B3558,IF(LEN(OFFSET(B3558,-1,0))&gt;=1,-1,-2),0)),"")</f>
        <v>2007</v>
      </c>
      <c r="C3558" s="32">
        <f t="shared" ca="1" si="552"/>
        <v>11</v>
      </c>
      <c r="D3558" s="28">
        <v>51</v>
      </c>
      <c r="E3558" s="32"/>
      <c r="F3558" s="40" t="s">
        <v>205</v>
      </c>
      <c r="G3558" s="40"/>
      <c r="H3558" s="43"/>
      <c r="I3558" s="115" t="str">
        <f t="shared" ca="1" si="548"/>
        <v>.</v>
      </c>
      <c r="J3558" s="40" t="s">
        <v>7111</v>
      </c>
      <c r="K3558" s="40" t="s">
        <v>7768</v>
      </c>
      <c r="L3558" s="40" t="s">
        <v>7115</v>
      </c>
      <c r="M3558" s="40" t="s">
        <v>7631</v>
      </c>
      <c r="N3558" s="47"/>
      <c r="O3558" s="47"/>
      <c r="P3558" s="47"/>
      <c r="Q3558" s="40"/>
      <c r="R3558" s="40"/>
      <c r="S3558" s="48" t="s">
        <v>209</v>
      </c>
      <c r="T3558" s="48"/>
      <c r="U3558" s="31"/>
      <c r="V3558" s="45" t="str">
        <f t="shared" si="545"/>
        <v>「働態研究の方法」出版企画の原稿募集</v>
      </c>
      <c r="W3558" s="51"/>
      <c r="X3558" s="88">
        <v>3548</v>
      </c>
      <c r="Y3558" s="65"/>
      <c r="Z3558" s="46"/>
    </row>
    <row r="3559" spans="1:26" ht="13.5" hidden="1" customHeight="1">
      <c r="A3559" s="29">
        <f t="shared" ca="1" si="549"/>
        <v>87</v>
      </c>
      <c r="B3559" s="32">
        <f t="shared" ca="1" si="552"/>
        <v>2007</v>
      </c>
      <c r="C3559" s="32">
        <f t="shared" ca="1" si="552"/>
        <v>11</v>
      </c>
      <c r="D3559" s="28">
        <v>52</v>
      </c>
      <c r="E3559" s="32"/>
      <c r="F3559" s="40" t="s">
        <v>206</v>
      </c>
      <c r="G3559" s="40"/>
      <c r="H3559" s="43"/>
      <c r="I3559" s="115" t="str">
        <f t="shared" ca="1" si="548"/>
        <v>.</v>
      </c>
      <c r="J3559" s="40" t="s">
        <v>7110</v>
      </c>
      <c r="K3559" s="40" t="s">
        <v>7768</v>
      </c>
      <c r="L3559" s="40" t="s">
        <v>7097</v>
      </c>
      <c r="M3559" s="40"/>
      <c r="N3559" s="47"/>
      <c r="O3559" s="47"/>
      <c r="P3559" s="47"/>
      <c r="Q3559" s="40"/>
      <c r="R3559" s="40"/>
      <c r="S3559" s="48"/>
      <c r="T3559" s="48"/>
      <c r="U3559" s="31"/>
      <c r="V3559" s="45" t="str">
        <f t="shared" si="545"/>
        <v>事務局からのお知らせ</v>
      </c>
      <c r="W3559" s="51"/>
      <c r="X3559" s="88">
        <v>3549</v>
      </c>
      <c r="Y3559" s="65"/>
      <c r="Z3559" s="46"/>
    </row>
    <row r="3560" spans="1:26" ht="13.5" hidden="1" customHeight="1">
      <c r="A3560" s="29">
        <f t="shared" ca="1" si="549"/>
        <v>87</v>
      </c>
      <c r="B3560" s="32">
        <f t="shared" ca="1" si="552"/>
        <v>2007</v>
      </c>
      <c r="C3560" s="32">
        <f t="shared" ca="1" si="552"/>
        <v>11</v>
      </c>
      <c r="D3560" s="28">
        <v>53</v>
      </c>
      <c r="E3560" s="32"/>
      <c r="F3560" s="40" t="s">
        <v>323</v>
      </c>
      <c r="G3560" s="40"/>
      <c r="H3560" s="43"/>
      <c r="I3560" s="115" t="str">
        <f t="shared" ca="1" si="548"/>
        <v>.</v>
      </c>
      <c r="J3560" s="40" t="s">
        <v>7111</v>
      </c>
      <c r="K3560" s="40" t="s">
        <v>1199</v>
      </c>
      <c r="L3560" s="40" t="s">
        <v>1436</v>
      </c>
      <c r="M3560" s="40" t="s">
        <v>874</v>
      </c>
      <c r="N3560" s="47"/>
      <c r="O3560" s="47"/>
      <c r="P3560" s="47"/>
      <c r="Q3560" s="40"/>
      <c r="R3560" s="40"/>
      <c r="S3560" s="48"/>
      <c r="T3560" s="48"/>
      <c r="U3560" s="31"/>
      <c r="V3560" s="45" t="str">
        <f t="shared" si="545"/>
        <v>JHE投稿論文の提出先と提出方法について</v>
      </c>
      <c r="W3560" s="51"/>
      <c r="X3560" s="88">
        <v>3550</v>
      </c>
      <c r="Y3560" s="65"/>
      <c r="Z3560" s="46"/>
    </row>
    <row r="3561" spans="1:26" ht="13.5" hidden="1" customHeight="1">
      <c r="A3561" s="29" t="str">
        <f t="shared" ca="1" si="549"/>
        <v>88</v>
      </c>
      <c r="B3561" s="32">
        <f t="shared" ca="1" si="552"/>
        <v>2008</v>
      </c>
      <c r="C3561" s="32">
        <f t="shared" ca="1" si="552"/>
        <v>6</v>
      </c>
      <c r="D3561" s="28">
        <v>0</v>
      </c>
      <c r="E3561" s="32"/>
      <c r="F3561" s="28" t="str">
        <f ca="1">$W$11&amp;$A3561&amp;$W$12&amp;B3561&amp;$W$13&amp;TEXT($C3561,"00")&amp;$W$14&amp;TEXT($P3561,"00")&amp;IF(LEN(U3561)&gt;=1,$W$15&amp;$U3561&amp;$W$16,"")&amp;$W$17&amp;$H3561</f>
        <v>第88号2008年06/12:第43回大会／西地33</v>
      </c>
      <c r="G3561" s="40"/>
      <c r="H3561" s="43" t="s">
        <v>6916</v>
      </c>
      <c r="I3561" s="115" t="str">
        <f t="shared" ca="1" si="548"/>
        <v>.</v>
      </c>
      <c r="J3561" s="40" t="s">
        <v>1179</v>
      </c>
      <c r="K3561" s="40" t="s">
        <v>214</v>
      </c>
      <c r="L3561" s="43"/>
      <c r="M3561" s="40"/>
      <c r="N3561" s="47">
        <v>2008</v>
      </c>
      <c r="O3561" s="47">
        <v>6</v>
      </c>
      <c r="P3561" s="47">
        <v>12</v>
      </c>
      <c r="Q3561" s="40"/>
      <c r="R3561" s="40"/>
      <c r="S3561" s="48"/>
      <c r="T3561" s="48"/>
      <c r="U3561" s="31"/>
      <c r="V3561" s="45" t="str">
        <f t="shared" ca="1" si="545"/>
        <v>第43回大会／西地33第88号2008年06/12:第43回大会／西地33</v>
      </c>
      <c r="W3561" s="51"/>
      <c r="X3561" s="88">
        <v>3551</v>
      </c>
      <c r="Y3561" s="65"/>
      <c r="Z3561" s="46"/>
    </row>
    <row r="3562" spans="1:26" ht="13.5" hidden="1" customHeight="1">
      <c r="A3562" s="29" t="str">
        <f t="shared" ca="1" si="549"/>
        <v>88</v>
      </c>
      <c r="B3562" s="32">
        <f t="shared" ca="1" si="552"/>
        <v>2008</v>
      </c>
      <c r="C3562" s="32">
        <f t="shared" ca="1" si="552"/>
        <v>6</v>
      </c>
      <c r="D3562" s="28">
        <v>1</v>
      </c>
      <c r="E3562" s="32"/>
      <c r="F3562" s="28" t="str">
        <f>IF(RIGHT(L3562,1)=$W$24,"",M3562&amp;$W$25)&amp;J3562&amp;$W$22&amp;K3562&amp;IF(AND(LEN(N3562)&gt;0,LEN(N3562)&lt;4)," 第"&amp;N3562&amp;$W$21,N3562)&amp;$W$23&amp;O3562&amp;"/"&amp;P3562&amp;IF(RIGHT(L3562,1)=$W$24,"/"&amp;Q3562,"")&amp;"、"&amp;S3562&amp;"、"&amp;R3562&amp;IF(LEN(H3562)&gt;0,$W$27&amp;H3562,"")&amp;IF(RIGHT(L3562,1)=$W$24,"",$W$26)</f>
        <v>大会．全 第43回　2008/6/21-22、沖縄キリスト教学院大、沖縄県中頭郡西原町</v>
      </c>
      <c r="G3562" s="40" t="s">
        <v>1784</v>
      </c>
      <c r="H3562" s="41" t="s">
        <v>2820</v>
      </c>
      <c r="I3562" s="115" t="str">
        <f t="shared" ca="1" si="548"/>
        <v>.</v>
      </c>
      <c r="J3562" s="40" t="s">
        <v>1487</v>
      </c>
      <c r="K3562" s="40" t="s">
        <v>1292</v>
      </c>
      <c r="L3562" s="40" t="s">
        <v>6942</v>
      </c>
      <c r="M3562" s="40" t="s">
        <v>2742</v>
      </c>
      <c r="N3562" s="47">
        <v>43</v>
      </c>
      <c r="O3562" s="47">
        <v>2008</v>
      </c>
      <c r="P3562" s="47">
        <v>6</v>
      </c>
      <c r="Q3562" s="40" t="s">
        <v>1396</v>
      </c>
      <c r="R3562" s="40" t="s">
        <v>1397</v>
      </c>
      <c r="S3562" s="48" t="s">
        <v>357</v>
      </c>
      <c r="T3562" s="48"/>
      <c r="U3562" s="31"/>
      <c r="V3562" s="45" t="str">
        <f t="shared" si="545"/>
        <v>大会．全 第43回　2008/6/21-22、沖縄キリスト教学院大、沖縄県中頭郡西原町</v>
      </c>
      <c r="W3562" s="51"/>
      <c r="X3562" s="88">
        <v>3552</v>
      </c>
      <c r="Y3562" s="65"/>
      <c r="Z3562" s="46"/>
    </row>
    <row r="3563" spans="1:26" ht="13.5" hidden="1" customHeight="1">
      <c r="A3563" s="29" t="str">
        <f t="shared" ca="1" si="549"/>
        <v>88</v>
      </c>
      <c r="B3563" s="32">
        <f t="shared" ca="1" si="552"/>
        <v>2008</v>
      </c>
      <c r="C3563" s="32">
        <f t="shared" ca="1" si="552"/>
        <v>6</v>
      </c>
      <c r="D3563" s="28">
        <v>4</v>
      </c>
      <c r="E3563" s="32"/>
      <c r="F3563" s="28" t="str">
        <f>IF(RIGHT(L3563,1)=$W$24,"",M3563&amp;$W$25)&amp;J3563&amp;$W$22&amp;K3563&amp;IF(AND(LEN(N3563)&gt;0,LEN(N3563)&lt;4)," 第"&amp;N3563&amp;$W$21,N3563)&amp;$W$23&amp;O3563&amp;"/"&amp;P3563&amp;IF(RIGHT(L3563,1)=$W$24,"/"&amp;Q3563,"")&amp;"、"&amp;S3563&amp;"、"&amp;R3563&amp;IF(LEN(H3563)&gt;0,$W$27&amp;H3563,"")&amp;IF(RIGHT(L3563,1)=$W$24,"",$W$26)</f>
        <v>プログラム(大会．全 第43回　2008/6、沖縄キリスト教学院大、沖縄県中頭郡西原町)</v>
      </c>
      <c r="G3563" s="40"/>
      <c r="H3563" s="43"/>
      <c r="I3563" s="115" t="str">
        <f t="shared" ca="1" si="548"/>
        <v>.</v>
      </c>
      <c r="J3563" s="40" t="s">
        <v>1487</v>
      </c>
      <c r="K3563" s="40" t="s">
        <v>1292</v>
      </c>
      <c r="L3563" s="40" t="s">
        <v>325</v>
      </c>
      <c r="M3563" s="40" t="s">
        <v>2067</v>
      </c>
      <c r="N3563" s="47">
        <v>43</v>
      </c>
      <c r="O3563" s="47">
        <v>2008</v>
      </c>
      <c r="P3563" s="47">
        <v>6</v>
      </c>
      <c r="Q3563" s="40" t="s">
        <v>1396</v>
      </c>
      <c r="R3563" s="40" t="s">
        <v>1397</v>
      </c>
      <c r="S3563" s="48" t="s">
        <v>357</v>
      </c>
      <c r="T3563" s="48"/>
      <c r="U3563" s="31"/>
      <c r="V3563" s="45" t="str">
        <f t="shared" si="545"/>
        <v>プログラム(大会．全 第43回　2008/6、沖縄キリスト教学院大、沖縄県中頭郡西原町)</v>
      </c>
      <c r="W3563" s="51"/>
      <c r="X3563" s="88">
        <v>3553</v>
      </c>
      <c r="Y3563" s="65"/>
      <c r="Z3563" s="46"/>
    </row>
    <row r="3564" spans="1:26" s="13" customFormat="1" ht="13.5" hidden="1" customHeight="1">
      <c r="A3564" s="18">
        <v>88</v>
      </c>
      <c r="B3564" s="15">
        <v>2008</v>
      </c>
      <c r="C3564" s="15">
        <v>6</v>
      </c>
      <c r="D3564" s="18">
        <v>10</v>
      </c>
      <c r="E3564" s="15"/>
      <c r="F3564" s="19" t="s">
        <v>1884</v>
      </c>
      <c r="G3564" s="16" t="s">
        <v>5984</v>
      </c>
      <c r="H3564" s="17" t="s">
        <v>7083</v>
      </c>
      <c r="I3564" s="115" t="str">
        <f t="shared" ca="1" si="548"/>
        <v>.</v>
      </c>
      <c r="J3564" s="16" t="s">
        <v>1487</v>
      </c>
      <c r="K3564" s="16" t="s">
        <v>1194</v>
      </c>
      <c r="L3564" s="16" t="s">
        <v>7079</v>
      </c>
      <c r="M3564" s="16" t="s">
        <v>183</v>
      </c>
      <c r="N3564" s="15">
        <v>43</v>
      </c>
      <c r="O3564" s="15">
        <v>2008</v>
      </c>
      <c r="P3564" s="15">
        <v>6</v>
      </c>
      <c r="Q3564" s="16" t="s">
        <v>5956</v>
      </c>
      <c r="R3564" s="18" t="s">
        <v>5960</v>
      </c>
      <c r="S3564" s="54" t="s">
        <v>5961</v>
      </c>
      <c r="T3564" s="54"/>
      <c r="U3564" s="69"/>
      <c r="V3564" s="45" t="str">
        <f t="shared" si="545"/>
        <v>特別講演琉球王国における宿次のはじまりについて　―国頭村における「道」の変遷について―</v>
      </c>
      <c r="W3564" s="70"/>
      <c r="X3564" s="88">
        <v>3554</v>
      </c>
      <c r="Y3564" s="66"/>
      <c r="Z3564" s="16"/>
    </row>
    <row r="3565" spans="1:26" ht="13.5" hidden="1" customHeight="1">
      <c r="A3565" s="29">
        <f ca="1">IF(LEN($J3565)&gt;0,IF($J3565="●",K3565,OFFSET(A3565,IF(LEN(OFFSET(A3565,-1,0))&gt;=1,-1,-2),0)),"")</f>
        <v>88</v>
      </c>
      <c r="B3565" s="32">
        <f t="shared" ref="B3565:C3569" ca="1" si="553">IF(LEN($J3565)&gt;0,IF($J3565="●",N3565,OFFSET(B3565,IF(LEN(OFFSET(B3565,-1,0))&gt;=1,-1,-2),0)),"")</f>
        <v>2008</v>
      </c>
      <c r="C3565" s="32">
        <f t="shared" ca="1" si="553"/>
        <v>6</v>
      </c>
      <c r="D3565" s="28">
        <v>11</v>
      </c>
      <c r="E3565" s="32"/>
      <c r="F3565" s="60" t="s">
        <v>7009</v>
      </c>
      <c r="G3565" s="60" t="s">
        <v>7010</v>
      </c>
      <c r="H3565" s="61"/>
      <c r="I3565" s="115" t="str">
        <f t="shared" ca="1" si="548"/>
        <v>.</v>
      </c>
      <c r="J3565" s="40" t="s">
        <v>1009</v>
      </c>
      <c r="K3565" s="40" t="s">
        <v>1292</v>
      </c>
      <c r="L3565" s="16" t="s">
        <v>7004</v>
      </c>
      <c r="M3565" s="40" t="s">
        <v>1486</v>
      </c>
      <c r="N3565" s="47">
        <v>43</v>
      </c>
      <c r="O3565" s="47">
        <v>2008</v>
      </c>
      <c r="P3565" s="47">
        <v>6</v>
      </c>
      <c r="Q3565" s="40" t="s">
        <v>1396</v>
      </c>
      <c r="R3565" s="40" t="s">
        <v>1397</v>
      </c>
      <c r="S3565" s="53" t="s">
        <v>357</v>
      </c>
      <c r="T3565" s="53"/>
      <c r="U3565" s="31"/>
      <c r="V3565" s="45" t="str">
        <f t="shared" si="545"/>
        <v>利き手と生活行動の共生：趣旨</v>
      </c>
      <c r="W3565" s="51"/>
      <c r="X3565" s="88">
        <v>3555</v>
      </c>
      <c r="Y3565" s="65"/>
      <c r="Z3565" s="46"/>
    </row>
    <row r="3566" spans="1:26" ht="13.5" hidden="1" customHeight="1">
      <c r="A3566" s="29">
        <f ca="1">IF(LEN($J3566)&gt;0,IF($J3566="●",K3566,OFFSET(A3566,IF(LEN(OFFSET(A3566,-1,0))&gt;=1,-1,-2),0)),"")</f>
        <v>88</v>
      </c>
      <c r="B3566" s="32">
        <f t="shared" ca="1" si="553"/>
        <v>2008</v>
      </c>
      <c r="C3566" s="32">
        <f t="shared" ca="1" si="553"/>
        <v>6</v>
      </c>
      <c r="D3566" s="28">
        <v>12</v>
      </c>
      <c r="E3566" s="32"/>
      <c r="F3566" s="60" t="s">
        <v>484</v>
      </c>
      <c r="G3566" s="60" t="s">
        <v>488</v>
      </c>
      <c r="H3566" s="61" t="s">
        <v>483</v>
      </c>
      <c r="I3566" s="115" t="str">
        <f t="shared" ca="1" si="548"/>
        <v>.</v>
      </c>
      <c r="J3566" s="40" t="s">
        <v>1007</v>
      </c>
      <c r="K3566" s="40" t="s">
        <v>1292</v>
      </c>
      <c r="L3566" s="40" t="s">
        <v>2918</v>
      </c>
      <c r="M3566" s="40" t="s">
        <v>1486</v>
      </c>
      <c r="N3566" s="47">
        <v>43</v>
      </c>
      <c r="O3566" s="47">
        <v>2008</v>
      </c>
      <c r="P3566" s="47">
        <v>6</v>
      </c>
      <c r="Q3566" s="40" t="s">
        <v>1396</v>
      </c>
      <c r="R3566" s="40" t="s">
        <v>1397</v>
      </c>
      <c r="S3566" s="53" t="s">
        <v>357</v>
      </c>
      <c r="T3566" s="53"/>
      <c r="U3566" s="31"/>
      <c r="V3566" s="45" t="str">
        <f t="shared" si="545"/>
        <v>利き手と生活行動の共生利き手の発生と維持</v>
      </c>
      <c r="W3566" s="51"/>
      <c r="X3566" s="88">
        <v>3556</v>
      </c>
      <c r="Y3566" s="65"/>
      <c r="Z3566" s="46"/>
    </row>
    <row r="3567" spans="1:26" ht="13.5" hidden="1" customHeight="1">
      <c r="A3567" s="29">
        <f ca="1">IF(LEN($J3567)&gt;0,IF($J3567="●",K3567,OFFSET(A3567,IF(LEN(OFFSET(A3567,-1,0))&gt;=1,-1,-2),0)),"")</f>
        <v>88</v>
      </c>
      <c r="B3567" s="32">
        <f t="shared" ca="1" si="553"/>
        <v>2008</v>
      </c>
      <c r="C3567" s="32">
        <f t="shared" ca="1" si="553"/>
        <v>6</v>
      </c>
      <c r="D3567" s="28">
        <v>13</v>
      </c>
      <c r="E3567" s="32"/>
      <c r="F3567" s="60" t="s">
        <v>485</v>
      </c>
      <c r="G3567" s="60" t="s">
        <v>489</v>
      </c>
      <c r="H3567" s="61" t="s">
        <v>483</v>
      </c>
      <c r="I3567" s="115" t="str">
        <f t="shared" ca="1" si="548"/>
        <v>.</v>
      </c>
      <c r="J3567" s="40" t="s">
        <v>1009</v>
      </c>
      <c r="K3567" s="40" t="s">
        <v>1292</v>
      </c>
      <c r="L3567" s="40" t="s">
        <v>2918</v>
      </c>
      <c r="M3567" s="40" t="s">
        <v>1486</v>
      </c>
      <c r="N3567" s="47">
        <v>43</v>
      </c>
      <c r="O3567" s="47">
        <v>2008</v>
      </c>
      <c r="P3567" s="47">
        <v>6</v>
      </c>
      <c r="Q3567" s="40" t="s">
        <v>1396</v>
      </c>
      <c r="R3567" s="40" t="s">
        <v>1397</v>
      </c>
      <c r="S3567" s="53" t="s">
        <v>357</v>
      </c>
      <c r="T3567" s="53"/>
      <c r="U3567" s="31"/>
      <c r="V3567" s="45" t="str">
        <f t="shared" si="545"/>
        <v>利き手と生活行動の共生大型類人猿の利き手</v>
      </c>
      <c r="W3567" s="51"/>
      <c r="X3567" s="88">
        <v>3557</v>
      </c>
      <c r="Y3567" s="65"/>
      <c r="Z3567" s="46"/>
    </row>
    <row r="3568" spans="1:26" ht="13.5" hidden="1" customHeight="1">
      <c r="A3568" s="29">
        <f ca="1">IF(LEN($J3568)&gt;0,IF($J3568="●",K3568,OFFSET(A3568,IF(LEN(OFFSET(A3568,-1,0))&gt;=1,-1,-2),0)),"")</f>
        <v>88</v>
      </c>
      <c r="B3568" s="32">
        <f t="shared" ca="1" si="553"/>
        <v>2008</v>
      </c>
      <c r="C3568" s="32">
        <f t="shared" ca="1" si="553"/>
        <v>6</v>
      </c>
      <c r="D3568" s="28">
        <v>14</v>
      </c>
      <c r="E3568" s="32"/>
      <c r="F3568" s="60" t="s">
        <v>486</v>
      </c>
      <c r="G3568" s="60" t="s">
        <v>490</v>
      </c>
      <c r="H3568" s="61" t="s">
        <v>483</v>
      </c>
      <c r="I3568" s="115" t="str">
        <f t="shared" ca="1" si="548"/>
        <v>.</v>
      </c>
      <c r="J3568" s="40" t="s">
        <v>1009</v>
      </c>
      <c r="K3568" s="40" t="s">
        <v>1292</v>
      </c>
      <c r="L3568" s="40" t="s">
        <v>2918</v>
      </c>
      <c r="M3568" s="40" t="s">
        <v>1486</v>
      </c>
      <c r="N3568" s="47">
        <v>43</v>
      </c>
      <c r="O3568" s="47">
        <v>2008</v>
      </c>
      <c r="P3568" s="47">
        <v>6</v>
      </c>
      <c r="Q3568" s="40" t="s">
        <v>1396</v>
      </c>
      <c r="R3568" s="40" t="s">
        <v>1397</v>
      </c>
      <c r="S3568" s="53" t="s">
        <v>357</v>
      </c>
      <c r="T3568" s="53"/>
      <c r="U3568" s="31"/>
      <c r="V3568" s="45" t="str">
        <f t="shared" si="545"/>
        <v>利き手と生活行動の共生乗り物利用時や運動時における利き手</v>
      </c>
      <c r="W3568" s="51"/>
      <c r="X3568" s="88">
        <v>3558</v>
      </c>
      <c r="Y3568" s="65"/>
      <c r="Z3568" s="46"/>
    </row>
    <row r="3569" spans="1:26" ht="13.5" hidden="1" customHeight="1">
      <c r="A3569" s="29">
        <f ca="1">IF(LEN($J3569)&gt;0,IF($J3569="●",K3569,OFFSET(A3569,IF(LEN(OFFSET(A3569,-1,0))&gt;=1,-1,-2),0)),"")</f>
        <v>88</v>
      </c>
      <c r="B3569" s="32">
        <f t="shared" ca="1" si="553"/>
        <v>2008</v>
      </c>
      <c r="C3569" s="32">
        <f t="shared" ca="1" si="553"/>
        <v>6</v>
      </c>
      <c r="D3569" s="28">
        <v>15</v>
      </c>
      <c r="E3569" s="32"/>
      <c r="F3569" s="28" t="str">
        <f>M3569&amp;"（"&amp;J3569&amp;$W$19&amp;K3569&amp;IF(LEN(N3569)&gt;0," 第"&amp;N3569&amp;$W$21,"")&amp;" "&amp;O3569&amp;"/"&amp;P3569&amp;$W$20&amp;S3569&amp;IF(LEN(H3569)&gt;0,$W$19&amp;H3569,"")&amp;"）"</f>
        <v>抄録（大会/全 第43回 2008/6、沖縄キリスト教学院大）</v>
      </c>
      <c r="G3569" s="40"/>
      <c r="H3569" s="61"/>
      <c r="I3569" s="115" t="str">
        <f t="shared" ca="1" si="548"/>
        <v>.</v>
      </c>
      <c r="J3569" s="40" t="s">
        <v>1487</v>
      </c>
      <c r="K3569" s="40" t="s">
        <v>1292</v>
      </c>
      <c r="L3569" s="40" t="s">
        <v>6939</v>
      </c>
      <c r="M3569" s="40" t="s">
        <v>1486</v>
      </c>
      <c r="N3569" s="47">
        <v>43</v>
      </c>
      <c r="O3569" s="47">
        <v>2008</v>
      </c>
      <c r="P3569" s="47">
        <v>6</v>
      </c>
      <c r="Q3569" s="40" t="s">
        <v>1396</v>
      </c>
      <c r="R3569" s="40" t="s">
        <v>1397</v>
      </c>
      <c r="S3569" s="48" t="s">
        <v>357</v>
      </c>
      <c r="T3569" s="48"/>
      <c r="U3569" s="31"/>
      <c r="V3569" s="45" t="str">
        <f t="shared" si="545"/>
        <v>抄録（大会/全 第43回 2008/6、沖縄キリスト教学院大）</v>
      </c>
      <c r="W3569" s="51"/>
      <c r="X3569" s="88">
        <v>3559</v>
      </c>
      <c r="Y3569" s="65"/>
      <c r="Z3569" s="46"/>
    </row>
    <row r="3570" spans="1:26" s="13" customFormat="1" ht="13.5" hidden="1" customHeight="1">
      <c r="A3570" s="18">
        <v>88</v>
      </c>
      <c r="B3570" s="15">
        <v>2008</v>
      </c>
      <c r="C3570" s="15">
        <v>6</v>
      </c>
      <c r="D3570" s="18">
        <v>15</v>
      </c>
      <c r="E3570" s="15"/>
      <c r="F3570" s="19" t="s">
        <v>1871</v>
      </c>
      <c r="G3570" s="16" t="s">
        <v>5959</v>
      </c>
      <c r="H3570" s="17"/>
      <c r="I3570" s="115" t="str">
        <f t="shared" ca="1" si="548"/>
        <v>.</v>
      </c>
      <c r="J3570" s="16" t="s">
        <v>2856</v>
      </c>
      <c r="K3570" s="16" t="s">
        <v>1194</v>
      </c>
      <c r="L3570" s="16" t="s">
        <v>2857</v>
      </c>
      <c r="M3570" s="16" t="s">
        <v>183</v>
      </c>
      <c r="N3570" s="15">
        <v>43</v>
      </c>
      <c r="O3570" s="15">
        <v>2008</v>
      </c>
      <c r="P3570" s="15">
        <v>6</v>
      </c>
      <c r="Q3570" s="16" t="s">
        <v>5956</v>
      </c>
      <c r="R3570" s="18" t="s">
        <v>5957</v>
      </c>
      <c r="S3570" s="54" t="s">
        <v>5958</v>
      </c>
      <c r="T3570" s="54"/>
      <c r="U3570" s="69"/>
      <c r="V3570" s="45" t="str">
        <f t="shared" si="545"/>
        <v>アスリート・バーンアウトに個人差をもたらす性格要因の検討</v>
      </c>
      <c r="W3570" s="70"/>
      <c r="X3570" s="88">
        <v>3560</v>
      </c>
      <c r="Y3570" s="66"/>
      <c r="Z3570" s="16"/>
    </row>
    <row r="3571" spans="1:26" s="13" customFormat="1" ht="13.5" hidden="1" customHeight="1">
      <c r="A3571" s="18">
        <v>88</v>
      </c>
      <c r="B3571" s="15">
        <v>2008</v>
      </c>
      <c r="C3571" s="15">
        <v>6</v>
      </c>
      <c r="D3571" s="18">
        <v>18</v>
      </c>
      <c r="E3571" s="15"/>
      <c r="F3571" s="19" t="s">
        <v>1872</v>
      </c>
      <c r="G3571" s="16" t="s">
        <v>5962</v>
      </c>
      <c r="H3571" s="17"/>
      <c r="I3571" s="115" t="str">
        <f t="shared" ca="1" si="548"/>
        <v>.</v>
      </c>
      <c r="J3571" s="16" t="s">
        <v>2856</v>
      </c>
      <c r="K3571" s="16" t="s">
        <v>1194</v>
      </c>
      <c r="L3571" s="16" t="s">
        <v>2857</v>
      </c>
      <c r="M3571" s="16" t="s">
        <v>183</v>
      </c>
      <c r="N3571" s="15">
        <v>43</v>
      </c>
      <c r="O3571" s="15">
        <v>2008</v>
      </c>
      <c r="P3571" s="15">
        <v>6</v>
      </c>
      <c r="Q3571" s="16" t="s">
        <v>5956</v>
      </c>
      <c r="R3571" s="18" t="s">
        <v>5960</v>
      </c>
      <c r="S3571" s="54" t="s">
        <v>5961</v>
      </c>
      <c r="T3571" s="54"/>
      <c r="U3571" s="69"/>
      <c r="V3571" s="45" t="str">
        <f t="shared" si="545"/>
        <v>大学生アスリートにおける達成動機と達成行動の関連―目標理論からのアプローチ―</v>
      </c>
      <c r="W3571" s="70"/>
      <c r="X3571" s="88">
        <v>3561</v>
      </c>
      <c r="Y3571" s="66"/>
      <c r="Z3571" s="16"/>
    </row>
    <row r="3572" spans="1:26" s="13" customFormat="1" ht="13.5" hidden="1" customHeight="1">
      <c r="A3572" s="18">
        <v>88</v>
      </c>
      <c r="B3572" s="15">
        <v>2008</v>
      </c>
      <c r="C3572" s="15">
        <v>6</v>
      </c>
      <c r="D3572" s="18">
        <v>20</v>
      </c>
      <c r="E3572" s="15"/>
      <c r="F3572" s="19" t="s">
        <v>1873</v>
      </c>
      <c r="G3572" s="16" t="s">
        <v>5963</v>
      </c>
      <c r="H3572" s="17"/>
      <c r="I3572" s="115" t="str">
        <f t="shared" ca="1" si="548"/>
        <v>.</v>
      </c>
      <c r="J3572" s="16" t="s">
        <v>2856</v>
      </c>
      <c r="K3572" s="16" t="s">
        <v>1194</v>
      </c>
      <c r="L3572" s="16" t="s">
        <v>2857</v>
      </c>
      <c r="M3572" s="16" t="s">
        <v>183</v>
      </c>
      <c r="N3572" s="15">
        <v>43</v>
      </c>
      <c r="O3572" s="15">
        <v>2008</v>
      </c>
      <c r="P3572" s="15">
        <v>6</v>
      </c>
      <c r="Q3572" s="16" t="s">
        <v>5956</v>
      </c>
      <c r="R3572" s="18" t="s">
        <v>5960</v>
      </c>
      <c r="S3572" s="54" t="s">
        <v>5961</v>
      </c>
      <c r="T3572" s="54"/>
      <c r="U3572" s="69"/>
      <c r="V3572" s="45" t="str">
        <f t="shared" si="545"/>
        <v>プロスポーツ選手のキャリア・トランジションを考える意味とは？―人類働態学からの再考の試み―</v>
      </c>
      <c r="W3572" s="70"/>
      <c r="X3572" s="88">
        <v>3562</v>
      </c>
      <c r="Y3572" s="66"/>
      <c r="Z3572" s="16"/>
    </row>
    <row r="3573" spans="1:26" s="13" customFormat="1" ht="13.5" hidden="1" customHeight="1">
      <c r="A3573" s="18">
        <v>88</v>
      </c>
      <c r="B3573" s="15">
        <v>2008</v>
      </c>
      <c r="C3573" s="15">
        <v>6</v>
      </c>
      <c r="D3573" s="18">
        <v>22</v>
      </c>
      <c r="E3573" s="15"/>
      <c r="F3573" s="19" t="s">
        <v>1874</v>
      </c>
      <c r="G3573" s="16" t="s">
        <v>5964</v>
      </c>
      <c r="H3573" s="17"/>
      <c r="I3573" s="115" t="str">
        <f t="shared" ca="1" si="548"/>
        <v>.</v>
      </c>
      <c r="J3573" s="16" t="s">
        <v>2856</v>
      </c>
      <c r="K3573" s="16" t="s">
        <v>1194</v>
      </c>
      <c r="L3573" s="16" t="s">
        <v>2857</v>
      </c>
      <c r="M3573" s="16" t="s">
        <v>183</v>
      </c>
      <c r="N3573" s="15">
        <v>43</v>
      </c>
      <c r="O3573" s="15">
        <v>2008</v>
      </c>
      <c r="P3573" s="15">
        <v>6</v>
      </c>
      <c r="Q3573" s="16" t="s">
        <v>5956</v>
      </c>
      <c r="R3573" s="18" t="s">
        <v>5960</v>
      </c>
      <c r="S3573" s="54" t="s">
        <v>5961</v>
      </c>
      <c r="T3573" s="54"/>
      <c r="U3573" s="69"/>
      <c r="V3573" s="45" t="str">
        <f t="shared" si="545"/>
        <v>大学でのリサイクルに対する意識について</v>
      </c>
      <c r="W3573" s="70"/>
      <c r="X3573" s="88">
        <v>3563</v>
      </c>
      <c r="Y3573" s="66"/>
      <c r="Z3573" s="16"/>
    </row>
    <row r="3574" spans="1:26" s="13" customFormat="1" ht="13.5" hidden="1" customHeight="1">
      <c r="A3574" s="18">
        <v>88</v>
      </c>
      <c r="B3574" s="15">
        <v>2008</v>
      </c>
      <c r="C3574" s="15">
        <v>6</v>
      </c>
      <c r="D3574" s="18">
        <v>23</v>
      </c>
      <c r="E3574" s="15"/>
      <c r="F3574" s="19" t="s">
        <v>5965</v>
      </c>
      <c r="G3574" s="16" t="s">
        <v>5966</v>
      </c>
      <c r="H3574" s="17"/>
      <c r="I3574" s="115" t="str">
        <f t="shared" ca="1" si="548"/>
        <v>.</v>
      </c>
      <c r="J3574" s="16" t="s">
        <v>2856</v>
      </c>
      <c r="K3574" s="16" t="s">
        <v>1194</v>
      </c>
      <c r="L3574" s="16" t="s">
        <v>2857</v>
      </c>
      <c r="M3574" s="16" t="s">
        <v>183</v>
      </c>
      <c r="N3574" s="15">
        <v>43</v>
      </c>
      <c r="O3574" s="15">
        <v>2008</v>
      </c>
      <c r="P3574" s="15">
        <v>6</v>
      </c>
      <c r="Q3574" s="16" t="s">
        <v>5956</v>
      </c>
      <c r="R3574" s="18" t="s">
        <v>5960</v>
      </c>
      <c r="S3574" s="54" t="s">
        <v>5961</v>
      </c>
      <c r="T3574" s="54"/>
      <c r="U3574" s="69"/>
      <c r="V3574" s="45" t="str">
        <f t="shared" si="545"/>
        <v>高齢者の豊かな生活・行動を支える環境整備に関する研究1―高齢者厚生施設の利用実態と施設改善の方向性―</v>
      </c>
      <c r="W3574" s="70"/>
      <c r="X3574" s="88">
        <v>3564</v>
      </c>
      <c r="Y3574" s="66"/>
      <c r="Z3574" s="16"/>
    </row>
    <row r="3575" spans="1:26" s="13" customFormat="1" ht="13.5" hidden="1" customHeight="1">
      <c r="A3575" s="18">
        <v>88</v>
      </c>
      <c r="B3575" s="15">
        <v>2008</v>
      </c>
      <c r="C3575" s="15">
        <v>6</v>
      </c>
      <c r="D3575" s="18">
        <v>26</v>
      </c>
      <c r="E3575" s="15"/>
      <c r="F3575" s="19" t="s">
        <v>1875</v>
      </c>
      <c r="G3575" s="16" t="s">
        <v>5967</v>
      </c>
      <c r="H3575" s="17"/>
      <c r="I3575" s="115" t="str">
        <f t="shared" ca="1" si="548"/>
        <v>.</v>
      </c>
      <c r="J3575" s="16" t="s">
        <v>2856</v>
      </c>
      <c r="K3575" s="16" t="s">
        <v>1194</v>
      </c>
      <c r="L3575" s="16" t="s">
        <v>2857</v>
      </c>
      <c r="M3575" s="16" t="s">
        <v>183</v>
      </c>
      <c r="N3575" s="15">
        <v>43</v>
      </c>
      <c r="O3575" s="15">
        <v>2008</v>
      </c>
      <c r="P3575" s="15">
        <v>6</v>
      </c>
      <c r="Q3575" s="16" t="s">
        <v>5956</v>
      </c>
      <c r="R3575" s="18" t="s">
        <v>5960</v>
      </c>
      <c r="S3575" s="54" t="s">
        <v>5961</v>
      </c>
      <c r="T3575" s="54"/>
      <c r="U3575" s="69"/>
      <c r="V3575" s="45" t="str">
        <f t="shared" ref="V3575:V3637" si="554">$H3575&amp;$F3575</f>
        <v>脊髄損傷者の立位姿勢を中心とした起立・移動・運動</v>
      </c>
      <c r="W3575" s="70"/>
      <c r="X3575" s="88">
        <v>3565</v>
      </c>
      <c r="Y3575" s="66"/>
      <c r="Z3575" s="16"/>
    </row>
    <row r="3576" spans="1:26" s="13" customFormat="1" ht="13.5" hidden="1" customHeight="1">
      <c r="A3576" s="18">
        <v>88</v>
      </c>
      <c r="B3576" s="15">
        <v>2008</v>
      </c>
      <c r="C3576" s="15">
        <v>6</v>
      </c>
      <c r="D3576" s="18">
        <v>28</v>
      </c>
      <c r="E3576" s="15"/>
      <c r="F3576" s="19" t="s">
        <v>1876</v>
      </c>
      <c r="G3576" s="16" t="s">
        <v>5968</v>
      </c>
      <c r="H3576" s="17"/>
      <c r="I3576" s="115" t="str">
        <f t="shared" ca="1" si="548"/>
        <v>.</v>
      </c>
      <c r="J3576" s="16" t="s">
        <v>2856</v>
      </c>
      <c r="K3576" s="16" t="s">
        <v>1194</v>
      </c>
      <c r="L3576" s="16" t="s">
        <v>2857</v>
      </c>
      <c r="M3576" s="16" t="s">
        <v>183</v>
      </c>
      <c r="N3576" s="15">
        <v>43</v>
      </c>
      <c r="O3576" s="15">
        <v>2008</v>
      </c>
      <c r="P3576" s="15">
        <v>6</v>
      </c>
      <c r="Q3576" s="16" t="s">
        <v>5956</v>
      </c>
      <c r="R3576" s="18" t="s">
        <v>5960</v>
      </c>
      <c r="S3576" s="54" t="s">
        <v>5961</v>
      </c>
      <c r="T3576" s="54"/>
      <c r="U3576" s="69"/>
      <c r="V3576" s="45" t="str">
        <f t="shared" si="554"/>
        <v>静的牽引力の加齢変化と刈払い機始動時の力特性</v>
      </c>
      <c r="W3576" s="70"/>
      <c r="X3576" s="88">
        <v>3566</v>
      </c>
      <c r="Y3576" s="66"/>
      <c r="Z3576" s="16"/>
    </row>
    <row r="3577" spans="1:26" s="13" customFormat="1" ht="13.5" hidden="1" customHeight="1">
      <c r="A3577" s="18">
        <v>88</v>
      </c>
      <c r="B3577" s="15">
        <v>2008</v>
      </c>
      <c r="C3577" s="15">
        <v>6</v>
      </c>
      <c r="D3577" s="18">
        <v>29</v>
      </c>
      <c r="E3577" s="15"/>
      <c r="F3577" s="19" t="s">
        <v>1877</v>
      </c>
      <c r="G3577" s="16" t="s">
        <v>5969</v>
      </c>
      <c r="H3577" s="17"/>
      <c r="I3577" s="115" t="str">
        <f t="shared" ca="1" si="548"/>
        <v>.</v>
      </c>
      <c r="J3577" s="16" t="s">
        <v>2856</v>
      </c>
      <c r="K3577" s="16" t="s">
        <v>1194</v>
      </c>
      <c r="L3577" s="16" t="s">
        <v>2857</v>
      </c>
      <c r="M3577" s="16" t="s">
        <v>183</v>
      </c>
      <c r="N3577" s="15">
        <v>43</v>
      </c>
      <c r="O3577" s="15">
        <v>2008</v>
      </c>
      <c r="P3577" s="15">
        <v>6</v>
      </c>
      <c r="Q3577" s="16" t="s">
        <v>5956</v>
      </c>
      <c r="R3577" s="18" t="s">
        <v>5960</v>
      </c>
      <c r="S3577" s="54" t="s">
        <v>5961</v>
      </c>
      <c r="T3577" s="54"/>
      <c r="U3577" s="69"/>
      <c r="V3577" s="45" t="str">
        <f t="shared" si="554"/>
        <v>トイレ動作介助者の筋負担低減のための介助具の検討</v>
      </c>
      <c r="W3577" s="70"/>
      <c r="X3577" s="88">
        <v>3567</v>
      </c>
      <c r="Y3577" s="66"/>
      <c r="Z3577" s="16"/>
    </row>
    <row r="3578" spans="1:26" s="13" customFormat="1" ht="13.5" hidden="1" customHeight="1">
      <c r="A3578" s="18">
        <v>88</v>
      </c>
      <c r="B3578" s="15">
        <v>2008</v>
      </c>
      <c r="C3578" s="15">
        <v>6</v>
      </c>
      <c r="D3578" s="18">
        <v>30</v>
      </c>
      <c r="E3578" s="15"/>
      <c r="F3578" s="19" t="s">
        <v>1878</v>
      </c>
      <c r="G3578" s="16" t="s">
        <v>5970</v>
      </c>
      <c r="H3578" s="17"/>
      <c r="I3578" s="115" t="str">
        <f t="shared" ca="1" si="548"/>
        <v>.</v>
      </c>
      <c r="J3578" s="16" t="s">
        <v>2856</v>
      </c>
      <c r="K3578" s="16" t="s">
        <v>1194</v>
      </c>
      <c r="L3578" s="16" t="s">
        <v>2857</v>
      </c>
      <c r="M3578" s="16" t="s">
        <v>183</v>
      </c>
      <c r="N3578" s="15">
        <v>43</v>
      </c>
      <c r="O3578" s="15">
        <v>2008</v>
      </c>
      <c r="P3578" s="15">
        <v>6</v>
      </c>
      <c r="Q3578" s="16" t="s">
        <v>5956</v>
      </c>
      <c r="R3578" s="18" t="s">
        <v>5960</v>
      </c>
      <c r="S3578" s="54" t="s">
        <v>5961</v>
      </c>
      <c r="T3578" s="54"/>
      <c r="U3578" s="69"/>
      <c r="V3578" s="45" t="str">
        <f t="shared" si="554"/>
        <v>Ｆｌａｓｈを用いた動作時間分析ツールの開発</v>
      </c>
      <c r="W3578" s="70"/>
      <c r="X3578" s="88">
        <v>3568</v>
      </c>
      <c r="Y3578" s="66"/>
      <c r="Z3578" s="16"/>
    </row>
    <row r="3579" spans="1:26" s="13" customFormat="1" ht="13.5" hidden="1" customHeight="1">
      <c r="A3579" s="18">
        <v>88</v>
      </c>
      <c r="B3579" s="15">
        <v>2008</v>
      </c>
      <c r="C3579" s="15">
        <v>6</v>
      </c>
      <c r="D3579" s="18">
        <v>34</v>
      </c>
      <c r="E3579" s="15"/>
      <c r="F3579" s="19" t="s">
        <v>1879</v>
      </c>
      <c r="G3579" s="16" t="s">
        <v>1324</v>
      </c>
      <c r="H3579" s="17"/>
      <c r="I3579" s="115" t="str">
        <f t="shared" ca="1" si="548"/>
        <v>.</v>
      </c>
      <c r="J3579" s="16" t="s">
        <v>2856</v>
      </c>
      <c r="K3579" s="16" t="s">
        <v>1194</v>
      </c>
      <c r="L3579" s="16" t="s">
        <v>2857</v>
      </c>
      <c r="M3579" s="16" t="s">
        <v>183</v>
      </c>
      <c r="N3579" s="15">
        <v>43</v>
      </c>
      <c r="O3579" s="15">
        <v>2008</v>
      </c>
      <c r="P3579" s="15">
        <v>6</v>
      </c>
      <c r="Q3579" s="16" t="s">
        <v>5956</v>
      </c>
      <c r="R3579" s="18" t="s">
        <v>5960</v>
      </c>
      <c r="S3579" s="54" t="s">
        <v>5961</v>
      </c>
      <c r="T3579" s="54"/>
      <c r="U3579" s="69"/>
      <c r="V3579" s="45" t="str">
        <f t="shared" si="554"/>
        <v>高齢者のワーキングメモリーとメンタルモデルの検討</v>
      </c>
      <c r="W3579" s="70"/>
      <c r="X3579" s="88">
        <v>3569</v>
      </c>
      <c r="Y3579" s="66"/>
      <c r="Z3579" s="16"/>
    </row>
    <row r="3580" spans="1:26" s="13" customFormat="1" ht="13.5" hidden="1" customHeight="1">
      <c r="A3580" s="18">
        <v>88</v>
      </c>
      <c r="B3580" s="15">
        <v>2008</v>
      </c>
      <c r="C3580" s="15">
        <v>6</v>
      </c>
      <c r="D3580" s="18">
        <v>38</v>
      </c>
      <c r="E3580" s="15"/>
      <c r="F3580" s="19" t="s">
        <v>1880</v>
      </c>
      <c r="G3580" s="16" t="s">
        <v>5972</v>
      </c>
      <c r="H3580" s="17"/>
      <c r="I3580" s="115" t="str">
        <f t="shared" ca="1" si="548"/>
        <v>.</v>
      </c>
      <c r="J3580" s="16" t="s">
        <v>2856</v>
      </c>
      <c r="K3580" s="16" t="s">
        <v>1194</v>
      </c>
      <c r="L3580" s="16" t="s">
        <v>2857</v>
      </c>
      <c r="M3580" s="16" t="s">
        <v>183</v>
      </c>
      <c r="N3580" s="15">
        <v>43</v>
      </c>
      <c r="O3580" s="15">
        <v>2008</v>
      </c>
      <c r="P3580" s="15">
        <v>6</v>
      </c>
      <c r="Q3580" s="16" t="s">
        <v>5956</v>
      </c>
      <c r="R3580" s="18" t="s">
        <v>5960</v>
      </c>
      <c r="S3580" s="54" t="s">
        <v>5961</v>
      </c>
      <c r="T3580" s="54"/>
      <c r="U3580" s="69"/>
      <c r="V3580" s="45" t="str">
        <f t="shared" si="554"/>
        <v>許容範囲測定法における効果的主観評価の検討</v>
      </c>
      <c r="W3580" s="70"/>
      <c r="X3580" s="88">
        <v>3570</v>
      </c>
      <c r="Y3580" s="66"/>
      <c r="Z3580" s="16"/>
    </row>
    <row r="3581" spans="1:26" s="13" customFormat="1" ht="13.5" hidden="1" customHeight="1">
      <c r="A3581" s="18">
        <v>88</v>
      </c>
      <c r="B3581" s="15">
        <v>2008</v>
      </c>
      <c r="C3581" s="15">
        <v>6</v>
      </c>
      <c r="D3581" s="18">
        <v>41</v>
      </c>
      <c r="E3581" s="15"/>
      <c r="F3581" s="19" t="s">
        <v>1881</v>
      </c>
      <c r="G3581" s="16" t="s">
        <v>5973</v>
      </c>
      <c r="H3581" s="17"/>
      <c r="I3581" s="115" t="str">
        <f t="shared" ca="1" si="548"/>
        <v>.</v>
      </c>
      <c r="J3581" s="16" t="s">
        <v>2856</v>
      </c>
      <c r="K3581" s="16" t="s">
        <v>1194</v>
      </c>
      <c r="L3581" s="16" t="s">
        <v>2857</v>
      </c>
      <c r="M3581" s="16" t="s">
        <v>183</v>
      </c>
      <c r="N3581" s="15">
        <v>43</v>
      </c>
      <c r="O3581" s="15">
        <v>2008</v>
      </c>
      <c r="P3581" s="15">
        <v>6</v>
      </c>
      <c r="Q3581" s="16" t="s">
        <v>5956</v>
      </c>
      <c r="R3581" s="18" t="s">
        <v>5960</v>
      </c>
      <c r="S3581" s="54" t="s">
        <v>5961</v>
      </c>
      <c r="T3581" s="54"/>
      <c r="U3581" s="69"/>
      <c r="V3581" s="45" t="str">
        <f t="shared" si="554"/>
        <v>構造化タスク分析手法の提案</v>
      </c>
      <c r="W3581" s="70"/>
      <c r="X3581" s="88">
        <v>3571</v>
      </c>
      <c r="Y3581" s="66"/>
      <c r="Z3581" s="16"/>
    </row>
    <row r="3582" spans="1:26" s="13" customFormat="1" ht="13.5" hidden="1" customHeight="1">
      <c r="A3582" s="18">
        <v>88</v>
      </c>
      <c r="B3582" s="15">
        <v>2008</v>
      </c>
      <c r="C3582" s="15">
        <v>6</v>
      </c>
      <c r="D3582" s="18">
        <v>44</v>
      </c>
      <c r="E3582" s="15"/>
      <c r="F3582" s="19" t="s">
        <v>1882</v>
      </c>
      <c r="G3582" s="16" t="s">
        <v>5974</v>
      </c>
      <c r="H3582" s="17"/>
      <c r="I3582" s="115" t="str">
        <f t="shared" ca="1" si="548"/>
        <v>.</v>
      </c>
      <c r="J3582" s="16" t="s">
        <v>2856</v>
      </c>
      <c r="K3582" s="16" t="s">
        <v>1194</v>
      </c>
      <c r="L3582" s="16" t="s">
        <v>2857</v>
      </c>
      <c r="M3582" s="16" t="s">
        <v>183</v>
      </c>
      <c r="N3582" s="15">
        <v>43</v>
      </c>
      <c r="O3582" s="15">
        <v>2008</v>
      </c>
      <c r="P3582" s="15">
        <v>6</v>
      </c>
      <c r="Q3582" s="16" t="s">
        <v>5956</v>
      </c>
      <c r="R3582" s="18" t="s">
        <v>5960</v>
      </c>
      <c r="S3582" s="54" t="s">
        <v>5961</v>
      </c>
      <c r="T3582" s="54"/>
      <c r="U3582" s="69"/>
      <c r="V3582" s="45" t="str">
        <f t="shared" si="554"/>
        <v>日用品における誤動作の働態及びそのデザイン対策</v>
      </c>
      <c r="W3582" s="70"/>
      <c r="X3582" s="88">
        <v>3572</v>
      </c>
      <c r="Y3582" s="66"/>
      <c r="Z3582" s="16"/>
    </row>
    <row r="3583" spans="1:26" s="13" customFormat="1" ht="13.5" hidden="1" customHeight="1">
      <c r="A3583" s="18">
        <v>88</v>
      </c>
      <c r="B3583" s="15">
        <v>2008</v>
      </c>
      <c r="C3583" s="15">
        <v>6</v>
      </c>
      <c r="D3583" s="18">
        <v>47</v>
      </c>
      <c r="E3583" s="15"/>
      <c r="F3583" s="19" t="s">
        <v>1883</v>
      </c>
      <c r="G3583" s="16" t="s">
        <v>5975</v>
      </c>
      <c r="H3583" s="17"/>
      <c r="I3583" s="115" t="str">
        <f t="shared" ca="1" si="548"/>
        <v>.</v>
      </c>
      <c r="J3583" s="16" t="s">
        <v>2856</v>
      </c>
      <c r="K3583" s="16" t="s">
        <v>1194</v>
      </c>
      <c r="L3583" s="16" t="s">
        <v>2857</v>
      </c>
      <c r="M3583" s="16" t="s">
        <v>183</v>
      </c>
      <c r="N3583" s="15">
        <v>43</v>
      </c>
      <c r="O3583" s="15">
        <v>2008</v>
      </c>
      <c r="P3583" s="15">
        <v>6</v>
      </c>
      <c r="Q3583" s="16" t="s">
        <v>5956</v>
      </c>
      <c r="R3583" s="18" t="s">
        <v>5960</v>
      </c>
      <c r="S3583" s="54" t="s">
        <v>5961</v>
      </c>
      <c r="T3583" s="54"/>
      <c r="U3583" s="69"/>
      <c r="V3583" s="45" t="str">
        <f t="shared" si="554"/>
        <v>事務機器に対するサービスマンの働態</v>
      </c>
      <c r="W3583" s="70"/>
      <c r="X3583" s="88">
        <v>3573</v>
      </c>
      <c r="Y3583" s="66"/>
      <c r="Z3583" s="16"/>
    </row>
    <row r="3584" spans="1:26" s="13" customFormat="1" ht="13.5" hidden="1" customHeight="1">
      <c r="A3584" s="18">
        <v>88</v>
      </c>
      <c r="B3584" s="15">
        <v>2008</v>
      </c>
      <c r="C3584" s="15">
        <v>6</v>
      </c>
      <c r="D3584" s="18">
        <v>48</v>
      </c>
      <c r="E3584" s="15"/>
      <c r="F3584" s="19" t="s">
        <v>669</v>
      </c>
      <c r="G3584" s="16" t="s">
        <v>5976</v>
      </c>
      <c r="H3584" s="17"/>
      <c r="I3584" s="115" t="str">
        <f t="shared" ca="1" si="548"/>
        <v>.</v>
      </c>
      <c r="J3584" s="16" t="s">
        <v>2856</v>
      </c>
      <c r="K3584" s="16" t="s">
        <v>1194</v>
      </c>
      <c r="L3584" s="16" t="s">
        <v>2857</v>
      </c>
      <c r="M3584" s="16" t="s">
        <v>183</v>
      </c>
      <c r="N3584" s="15">
        <v>43</v>
      </c>
      <c r="O3584" s="15">
        <v>2008</v>
      </c>
      <c r="P3584" s="15">
        <v>6</v>
      </c>
      <c r="Q3584" s="16" t="s">
        <v>5956</v>
      </c>
      <c r="R3584" s="18" t="s">
        <v>5960</v>
      </c>
      <c r="S3584" s="54" t="s">
        <v>5961</v>
      </c>
      <c r="T3584" s="54"/>
      <c r="U3584" s="69"/>
      <c r="V3584" s="45" t="str">
        <f t="shared" si="554"/>
        <v>映像記録型ドライブレコーダによる出会い頭ニアミス・事故分析－運転者働態からみた交差点視界評価と予防安全－</v>
      </c>
      <c r="W3584" s="70"/>
      <c r="X3584" s="88">
        <v>3574</v>
      </c>
      <c r="Y3584" s="66"/>
      <c r="Z3584" s="16"/>
    </row>
    <row r="3585" spans="1:26" s="13" customFormat="1" ht="13.5" hidden="1" customHeight="1">
      <c r="A3585" s="18">
        <v>88</v>
      </c>
      <c r="B3585" s="15">
        <v>2008</v>
      </c>
      <c r="C3585" s="15">
        <v>6</v>
      </c>
      <c r="D3585" s="18">
        <v>49</v>
      </c>
      <c r="E3585" s="15"/>
      <c r="F3585" s="19" t="s">
        <v>2722</v>
      </c>
      <c r="G3585" s="16" t="s">
        <v>5977</v>
      </c>
      <c r="H3585" s="17"/>
      <c r="I3585" s="115" t="str">
        <f t="shared" ca="1" si="548"/>
        <v>.</v>
      </c>
      <c r="J3585" s="16" t="s">
        <v>2856</v>
      </c>
      <c r="K3585" s="16" t="s">
        <v>1194</v>
      </c>
      <c r="L3585" s="16" t="s">
        <v>2857</v>
      </c>
      <c r="M3585" s="16" t="s">
        <v>183</v>
      </c>
      <c r="N3585" s="15">
        <v>43</v>
      </c>
      <c r="O3585" s="15">
        <v>2008</v>
      </c>
      <c r="P3585" s="15">
        <v>6</v>
      </c>
      <c r="Q3585" s="16" t="s">
        <v>5956</v>
      </c>
      <c r="R3585" s="18" t="s">
        <v>5960</v>
      </c>
      <c r="S3585" s="54" t="s">
        <v>5961</v>
      </c>
      <c r="T3585" s="54"/>
      <c r="U3585" s="69"/>
      <c r="V3585" s="45" t="str">
        <f t="shared" si="554"/>
        <v>映像記録型ドライブレコーダによるタクシーのニアミス・事故分析－ニアミス時刻変動とサーカディアンリズムとの関連から見た運転特性－</v>
      </c>
      <c r="W3585" s="70"/>
      <c r="X3585" s="88">
        <v>3575</v>
      </c>
      <c r="Y3585" s="66"/>
      <c r="Z3585" s="16"/>
    </row>
    <row r="3586" spans="1:26" s="13" customFormat="1" ht="13.5" hidden="1" customHeight="1">
      <c r="A3586" s="18">
        <v>88</v>
      </c>
      <c r="B3586" s="15">
        <v>2008</v>
      </c>
      <c r="C3586" s="15">
        <v>6</v>
      </c>
      <c r="D3586" s="18">
        <v>50</v>
      </c>
      <c r="E3586" s="15"/>
      <c r="F3586" s="19" t="s">
        <v>1885</v>
      </c>
      <c r="G3586" s="16" t="s">
        <v>5978</v>
      </c>
      <c r="H3586" s="17"/>
      <c r="I3586" s="115" t="str">
        <f t="shared" ca="1" si="548"/>
        <v>.</v>
      </c>
      <c r="J3586" s="16" t="s">
        <v>2856</v>
      </c>
      <c r="K3586" s="16" t="s">
        <v>1194</v>
      </c>
      <c r="L3586" s="16" t="s">
        <v>2857</v>
      </c>
      <c r="M3586" s="16" t="s">
        <v>183</v>
      </c>
      <c r="N3586" s="15">
        <v>43</v>
      </c>
      <c r="O3586" s="15">
        <v>2008</v>
      </c>
      <c r="P3586" s="15">
        <v>6</v>
      </c>
      <c r="Q3586" s="16" t="s">
        <v>5956</v>
      </c>
      <c r="R3586" s="18" t="s">
        <v>5960</v>
      </c>
      <c r="S3586" s="54" t="s">
        <v>5961</v>
      </c>
      <c r="T3586" s="54"/>
      <c r="U3586" s="69"/>
      <c r="V3586" s="45" t="str">
        <f t="shared" si="554"/>
        <v>非鉄金属鋳物業における技能伝承・教育の現状と課題</v>
      </c>
      <c r="W3586" s="70"/>
      <c r="X3586" s="88">
        <v>3576</v>
      </c>
      <c r="Y3586" s="66"/>
      <c r="Z3586" s="16"/>
    </row>
    <row r="3587" spans="1:26" s="13" customFormat="1" ht="13.5" hidden="1" customHeight="1">
      <c r="A3587" s="18">
        <v>88</v>
      </c>
      <c r="B3587" s="15">
        <v>2008</v>
      </c>
      <c r="C3587" s="15">
        <v>6</v>
      </c>
      <c r="D3587" s="18">
        <v>52</v>
      </c>
      <c r="E3587" s="15"/>
      <c r="F3587" s="19" t="s">
        <v>1886</v>
      </c>
      <c r="G3587" s="16" t="s">
        <v>5979</v>
      </c>
      <c r="H3587" s="17"/>
      <c r="I3587" s="115" t="str">
        <f t="shared" ca="1" si="548"/>
        <v>.</v>
      </c>
      <c r="J3587" s="16" t="s">
        <v>2856</v>
      </c>
      <c r="K3587" s="16" t="s">
        <v>1194</v>
      </c>
      <c r="L3587" s="16" t="s">
        <v>2857</v>
      </c>
      <c r="M3587" s="16" t="s">
        <v>183</v>
      </c>
      <c r="N3587" s="15">
        <v>43</v>
      </c>
      <c r="O3587" s="15">
        <v>2008</v>
      </c>
      <c r="P3587" s="15">
        <v>6</v>
      </c>
      <c r="Q3587" s="16" t="s">
        <v>5956</v>
      </c>
      <c r="R3587" s="18" t="s">
        <v>5960</v>
      </c>
      <c r="S3587" s="54" t="s">
        <v>5961</v>
      </c>
      <c r="T3587" s="54"/>
      <c r="U3587" s="69"/>
      <c r="V3587" s="45" t="str">
        <f t="shared" si="554"/>
        <v>日本・インドネシア協働授業研究の効果</v>
      </c>
      <c r="W3587" s="70"/>
      <c r="X3587" s="88">
        <v>3577</v>
      </c>
      <c r="Y3587" s="66"/>
      <c r="Z3587" s="16"/>
    </row>
    <row r="3588" spans="1:26" s="13" customFormat="1" ht="13.5" hidden="1" customHeight="1">
      <c r="A3588" s="18">
        <v>88</v>
      </c>
      <c r="B3588" s="15">
        <v>2008</v>
      </c>
      <c r="C3588" s="15">
        <v>6</v>
      </c>
      <c r="D3588" s="18">
        <v>53</v>
      </c>
      <c r="E3588" s="15"/>
      <c r="F3588" s="19" t="s">
        <v>1887</v>
      </c>
      <c r="G3588" s="16" t="s">
        <v>5980</v>
      </c>
      <c r="H3588" s="17"/>
      <c r="I3588" s="115" t="str">
        <f t="shared" ca="1" si="548"/>
        <v>.</v>
      </c>
      <c r="J3588" s="16" t="s">
        <v>2856</v>
      </c>
      <c r="K3588" s="16" t="s">
        <v>1194</v>
      </c>
      <c r="L3588" s="16" t="s">
        <v>2857</v>
      </c>
      <c r="M3588" s="16" t="s">
        <v>183</v>
      </c>
      <c r="N3588" s="15">
        <v>43</v>
      </c>
      <c r="O3588" s="15">
        <v>2008</v>
      </c>
      <c r="P3588" s="15">
        <v>6</v>
      </c>
      <c r="Q3588" s="16" t="s">
        <v>5956</v>
      </c>
      <c r="R3588" s="18" t="s">
        <v>5960</v>
      </c>
      <c r="S3588" s="54" t="s">
        <v>5961</v>
      </c>
      <c r="T3588" s="54"/>
      <c r="U3588" s="69"/>
      <c r="V3588" s="45" t="str">
        <f t="shared" si="554"/>
        <v>娘達はどれほど赤ちゃんに接しているか</v>
      </c>
      <c r="W3588" s="70"/>
      <c r="X3588" s="88">
        <v>3578</v>
      </c>
      <c r="Y3588" s="66"/>
      <c r="Z3588" s="16"/>
    </row>
    <row r="3589" spans="1:26" s="13" customFormat="1" ht="13.5" hidden="1" customHeight="1">
      <c r="A3589" s="18">
        <v>88</v>
      </c>
      <c r="B3589" s="15">
        <v>2008</v>
      </c>
      <c r="C3589" s="15">
        <v>6</v>
      </c>
      <c r="D3589" s="18">
        <v>55</v>
      </c>
      <c r="E3589" s="15"/>
      <c r="F3589" s="19" t="s">
        <v>5981</v>
      </c>
      <c r="G3589" s="16" t="s">
        <v>5982</v>
      </c>
      <c r="H3589" s="17"/>
      <c r="I3589" s="115" t="str">
        <f t="shared" ca="1" si="548"/>
        <v>.</v>
      </c>
      <c r="J3589" s="16" t="s">
        <v>2856</v>
      </c>
      <c r="K3589" s="16" t="s">
        <v>1194</v>
      </c>
      <c r="L3589" s="16" t="s">
        <v>2857</v>
      </c>
      <c r="M3589" s="16" t="s">
        <v>183</v>
      </c>
      <c r="N3589" s="15">
        <v>43</v>
      </c>
      <c r="O3589" s="15">
        <v>2008</v>
      </c>
      <c r="P3589" s="15">
        <v>6</v>
      </c>
      <c r="Q3589" s="16" t="s">
        <v>5956</v>
      </c>
      <c r="R3589" s="18" t="s">
        <v>5960</v>
      </c>
      <c r="S3589" s="54" t="s">
        <v>5961</v>
      </c>
      <c r="T3589" s="54"/>
      <c r="U3589" s="69"/>
      <c r="V3589" s="45" t="str">
        <f t="shared" si="554"/>
        <v>児童生徒の適応支援を目的としたスクールサポート体制の構築～特別支援と開発的心理教育援助の2側面から～</v>
      </c>
      <c r="W3589" s="70"/>
      <c r="X3589" s="88">
        <v>3579</v>
      </c>
      <c r="Y3589" s="66"/>
      <c r="Z3589" s="16"/>
    </row>
    <row r="3590" spans="1:26" s="13" customFormat="1" ht="13.5" hidden="1" customHeight="1">
      <c r="A3590" s="18">
        <v>88</v>
      </c>
      <c r="B3590" s="15">
        <v>2008</v>
      </c>
      <c r="C3590" s="15">
        <v>6</v>
      </c>
      <c r="D3590" s="18">
        <v>59</v>
      </c>
      <c r="E3590" s="15"/>
      <c r="F3590" s="19" t="s">
        <v>1889</v>
      </c>
      <c r="G3590" s="16" t="s">
        <v>5983</v>
      </c>
      <c r="H3590" s="17"/>
      <c r="I3590" s="115" t="str">
        <f t="shared" ca="1" si="548"/>
        <v>.</v>
      </c>
      <c r="J3590" s="16" t="s">
        <v>2856</v>
      </c>
      <c r="K3590" s="16" t="s">
        <v>1194</v>
      </c>
      <c r="L3590" s="16" t="s">
        <v>2857</v>
      </c>
      <c r="M3590" s="16" t="s">
        <v>183</v>
      </c>
      <c r="N3590" s="15">
        <v>43</v>
      </c>
      <c r="O3590" s="15">
        <v>2008</v>
      </c>
      <c r="P3590" s="15">
        <v>6</v>
      </c>
      <c r="Q3590" s="16" t="s">
        <v>5956</v>
      </c>
      <c r="R3590" s="18" t="s">
        <v>5960</v>
      </c>
      <c r="S3590" s="54" t="s">
        <v>5961</v>
      </c>
      <c r="T3590" s="54"/>
      <c r="U3590" s="69"/>
      <c r="V3590" s="45" t="str">
        <f t="shared" si="554"/>
        <v>作業システム設計（ＩＳＯ標準）再訪とその導入</v>
      </c>
      <c r="W3590" s="70"/>
      <c r="X3590" s="88">
        <v>3580</v>
      </c>
      <c r="Y3590" s="66"/>
      <c r="Z3590" s="16"/>
    </row>
    <row r="3591" spans="1:26" s="13" customFormat="1" ht="13.5" hidden="1" customHeight="1">
      <c r="A3591" s="18">
        <v>88</v>
      </c>
      <c r="B3591" s="15">
        <v>2008</v>
      </c>
      <c r="C3591" s="15">
        <v>6</v>
      </c>
      <c r="D3591" s="18">
        <v>60</v>
      </c>
      <c r="E3591" s="15"/>
      <c r="F3591" s="19" t="s">
        <v>1890</v>
      </c>
      <c r="G3591" s="16" t="s">
        <v>8039</v>
      </c>
      <c r="H3591" s="17"/>
      <c r="I3591" s="115" t="str">
        <f t="shared" ca="1" si="548"/>
        <v>.</v>
      </c>
      <c r="J3591" s="16" t="s">
        <v>2856</v>
      </c>
      <c r="K3591" s="16" t="s">
        <v>1194</v>
      </c>
      <c r="L3591" s="16" t="s">
        <v>2857</v>
      </c>
      <c r="M3591" s="16" t="s">
        <v>183</v>
      </c>
      <c r="N3591" s="15">
        <v>43</v>
      </c>
      <c r="O3591" s="15">
        <v>2008</v>
      </c>
      <c r="P3591" s="15">
        <v>6</v>
      </c>
      <c r="Q3591" s="16" t="s">
        <v>5956</v>
      </c>
      <c r="R3591" s="18" t="s">
        <v>5960</v>
      </c>
      <c r="S3591" s="54" t="s">
        <v>5961</v>
      </c>
      <c r="T3591" s="54"/>
      <c r="U3591" s="69"/>
      <c r="V3591" s="45" t="str">
        <f t="shared" si="554"/>
        <v>小規模職場における参加型低コスト改善を容易にする方法の共通特徴</v>
      </c>
      <c r="W3591" s="70"/>
      <c r="X3591" s="88">
        <v>3581</v>
      </c>
      <c r="Y3591" s="66"/>
      <c r="Z3591" s="16"/>
    </row>
    <row r="3592" spans="1:26" s="13" customFormat="1" ht="13.5" hidden="1" customHeight="1">
      <c r="A3592" s="18">
        <v>88</v>
      </c>
      <c r="B3592" s="15">
        <v>2008</v>
      </c>
      <c r="C3592" s="15">
        <v>6</v>
      </c>
      <c r="D3592" s="18">
        <v>64</v>
      </c>
      <c r="E3592" s="15"/>
      <c r="F3592" s="19" t="s">
        <v>1891</v>
      </c>
      <c r="G3592" s="16" t="s">
        <v>8053</v>
      </c>
      <c r="H3592" s="17"/>
      <c r="I3592" s="115" t="str">
        <f t="shared" ca="1" si="548"/>
        <v>.</v>
      </c>
      <c r="J3592" s="16" t="s">
        <v>2856</v>
      </c>
      <c r="K3592" s="16" t="s">
        <v>1194</v>
      </c>
      <c r="L3592" s="16" t="s">
        <v>2857</v>
      </c>
      <c r="M3592" s="16" t="s">
        <v>183</v>
      </c>
      <c r="N3592" s="15">
        <v>43</v>
      </c>
      <c r="O3592" s="15">
        <v>2008</v>
      </c>
      <c r="P3592" s="15">
        <v>6</v>
      </c>
      <c r="Q3592" s="16" t="s">
        <v>5956</v>
      </c>
      <c r="R3592" s="18" t="s">
        <v>5960</v>
      </c>
      <c r="S3592" s="54" t="s">
        <v>5961</v>
      </c>
      <c r="T3592" s="54"/>
      <c r="U3592" s="69"/>
      <c r="V3592" s="45" t="str">
        <f t="shared" si="554"/>
        <v>施設保育士の職業性ストレスを規定する要因の検討</v>
      </c>
      <c r="W3592" s="70"/>
      <c r="X3592" s="88">
        <v>3582</v>
      </c>
      <c r="Y3592" s="66"/>
      <c r="Z3592" s="16"/>
    </row>
    <row r="3593" spans="1:26" s="13" customFormat="1" ht="13.5" hidden="1" customHeight="1">
      <c r="A3593" s="18">
        <v>88</v>
      </c>
      <c r="B3593" s="15">
        <v>2008</v>
      </c>
      <c r="C3593" s="15">
        <v>6</v>
      </c>
      <c r="D3593" s="18">
        <v>66</v>
      </c>
      <c r="E3593" s="15"/>
      <c r="F3593" s="19" t="s">
        <v>1892</v>
      </c>
      <c r="G3593" s="16" t="s">
        <v>8040</v>
      </c>
      <c r="H3593" s="17"/>
      <c r="I3593" s="115" t="str">
        <f t="shared" ca="1" si="548"/>
        <v>.</v>
      </c>
      <c r="J3593" s="16" t="s">
        <v>2856</v>
      </c>
      <c r="K3593" s="16" t="s">
        <v>1194</v>
      </c>
      <c r="L3593" s="16" t="s">
        <v>2857</v>
      </c>
      <c r="M3593" s="16" t="s">
        <v>183</v>
      </c>
      <c r="N3593" s="15">
        <v>43</v>
      </c>
      <c r="O3593" s="15">
        <v>2008</v>
      </c>
      <c r="P3593" s="15">
        <v>6</v>
      </c>
      <c r="Q3593" s="16" t="s">
        <v>5956</v>
      </c>
      <c r="R3593" s="18" t="s">
        <v>5960</v>
      </c>
      <c r="S3593" s="54" t="s">
        <v>5961</v>
      </c>
      <c r="T3593" s="54"/>
      <c r="U3593" s="69"/>
      <c r="V3593" s="45" t="str">
        <f t="shared" si="554"/>
        <v>介護における作業負担感およびその選好に関する簡便調査票の検討</v>
      </c>
      <c r="W3593" s="70"/>
      <c r="X3593" s="88">
        <v>3583</v>
      </c>
      <c r="Y3593" s="66"/>
      <c r="Z3593" s="16"/>
    </row>
    <row r="3594" spans="1:26" ht="13.5" hidden="1" customHeight="1">
      <c r="A3594" s="29">
        <f ca="1">IF(LEN($J3594)&gt;0,IF($J3594="●",K3594,OFFSET(A3594,IF(LEN(OFFSET(A3594,-1,0))&gt;=1,-1,-2),0)),"")</f>
        <v>88</v>
      </c>
      <c r="B3594" s="32">
        <f t="shared" ref="B3594:C3596" ca="1" si="555">IF(LEN($J3594)&gt;0,IF($J3594="●",N3594,OFFSET(B3594,IF(LEN(OFFSET(B3594,-1,0))&gt;=1,-1,-2),0)),"")</f>
        <v>2008</v>
      </c>
      <c r="C3594" s="32">
        <f t="shared" ca="1" si="555"/>
        <v>6</v>
      </c>
      <c r="D3594" s="28">
        <v>70</v>
      </c>
      <c r="E3594" s="32"/>
      <c r="F3594" s="28" t="str">
        <f>IF(RIGHT(L3594,1)=$W$24,"",M3594&amp;$W$25)&amp;J3594&amp;$W$22&amp;K3594&amp;IF(AND(LEN(N3594)&gt;0,LEN(N3594)&lt;4)," 第"&amp;N3594&amp;$W$21,N3594)&amp;$W$23&amp;O3594&amp;"/"&amp;P3594&amp;IF(RIGHT(L3594,1)=$W$24,"/"&amp;Q3594,"")&amp;"、"&amp;S3594&amp;"、"&amp;R3594&amp;IF(LEN(H3594)&gt;0,$W$27&amp;H3594,"")&amp;IF(RIGHT(L3594,1)=$W$24,"",$W$26)</f>
        <v>開催記(大会．全 第42回　2007/6、八戸市総合福祉会館、八戸市)</v>
      </c>
      <c r="G3594" s="40" t="s">
        <v>905</v>
      </c>
      <c r="H3594" s="41" t="s">
        <v>2820</v>
      </c>
      <c r="I3594" s="115" t="str">
        <f t="shared" ca="1" si="548"/>
        <v>.</v>
      </c>
      <c r="J3594" s="40" t="s">
        <v>1487</v>
      </c>
      <c r="K3594" s="40" t="s">
        <v>1292</v>
      </c>
      <c r="L3594" s="40" t="s">
        <v>6949</v>
      </c>
      <c r="M3594" s="40" t="s">
        <v>313</v>
      </c>
      <c r="N3594" s="47">
        <v>42</v>
      </c>
      <c r="O3594" s="47">
        <v>2007</v>
      </c>
      <c r="P3594" s="47">
        <v>6</v>
      </c>
      <c r="Q3594" s="40" t="s">
        <v>1395</v>
      </c>
      <c r="R3594" s="40" t="s">
        <v>1532</v>
      </c>
      <c r="S3594" s="48" t="s">
        <v>289</v>
      </c>
      <c r="T3594" s="48"/>
      <c r="U3594" s="31"/>
      <c r="V3594" s="45" t="str">
        <f t="shared" si="554"/>
        <v>開催記(大会．全 第42回　2007/6、八戸市総合福祉会館、八戸市)</v>
      </c>
      <c r="W3594" s="51"/>
      <c r="X3594" s="88">
        <v>3584</v>
      </c>
      <c r="Y3594" s="65"/>
      <c r="Z3594" s="46"/>
    </row>
    <row r="3595" spans="1:26" ht="13.5" hidden="1" customHeight="1">
      <c r="A3595" s="29">
        <f ca="1">IF(LEN($J3595)&gt;0,IF($J3595="●",K3595,OFFSET(A3595,IF(LEN(OFFSET(A3595,-1,0))&gt;=1,-1,-2),0)),"")</f>
        <v>88</v>
      </c>
      <c r="B3595" s="32">
        <f t="shared" ca="1" si="555"/>
        <v>2008</v>
      </c>
      <c r="C3595" s="32">
        <f t="shared" ca="1" si="555"/>
        <v>6</v>
      </c>
      <c r="D3595" s="28">
        <v>70</v>
      </c>
      <c r="E3595" s="32"/>
      <c r="F3595" s="40" t="s">
        <v>919</v>
      </c>
      <c r="G3595" s="40" t="s">
        <v>224</v>
      </c>
      <c r="H3595" s="43"/>
      <c r="I3595" s="115" t="str">
        <f t="shared" ca="1" si="548"/>
        <v>.</v>
      </c>
      <c r="J3595" s="40" t="s">
        <v>1487</v>
      </c>
      <c r="K3595" s="40" t="s">
        <v>1292</v>
      </c>
      <c r="L3595" s="40" t="s">
        <v>313</v>
      </c>
      <c r="M3595" s="40" t="s">
        <v>7616</v>
      </c>
      <c r="N3595" s="47">
        <v>42</v>
      </c>
      <c r="O3595" s="47">
        <v>2007</v>
      </c>
      <c r="P3595" s="47">
        <v>6</v>
      </c>
      <c r="Q3595" s="40" t="s">
        <v>1395</v>
      </c>
      <c r="R3595" s="40" t="s">
        <v>1532</v>
      </c>
      <c r="S3595" s="48" t="s">
        <v>289</v>
      </c>
      <c r="T3595" s="48"/>
      <c r="U3595" s="31"/>
      <c r="V3595" s="45" t="str">
        <f t="shared" si="554"/>
        <v>参加記</v>
      </c>
      <c r="W3595" s="51"/>
      <c r="X3595" s="88">
        <v>3585</v>
      </c>
      <c r="Y3595" s="65"/>
      <c r="Z3595" s="46"/>
    </row>
    <row r="3596" spans="1:26" ht="13.5" hidden="1" customHeight="1">
      <c r="A3596" s="29">
        <f ca="1">IF(LEN($J3596)&gt;0,IF($J3596="●",K3596,OFFSET(A3596,IF(LEN(OFFSET(A3596,-1,0))&gt;=1,-1,-2),0)),"")</f>
        <v>88</v>
      </c>
      <c r="B3596" s="32">
        <f t="shared" ca="1" si="555"/>
        <v>2008</v>
      </c>
      <c r="C3596" s="32">
        <f t="shared" ca="1" si="555"/>
        <v>6</v>
      </c>
      <c r="D3596" s="28">
        <v>70</v>
      </c>
      <c r="E3596" s="32"/>
      <c r="F3596" s="28" t="str">
        <f>M3596&amp;"（"&amp;J3596&amp;$W$19&amp;K3596&amp;IF(LEN(N3596)&gt;0," 第"&amp;N3596&amp;$W$21,"")&amp;" "&amp;O3596&amp;"/"&amp;P3596&amp;$W$20&amp;S3596&amp;IF(LEN(H3596)&gt;0,$W$19&amp;H3596,"")&amp;"）"</f>
        <v>抄録.まとめ（大会/全 第42回 2007/6、八戸市総合福祉会館）</v>
      </c>
      <c r="G3596" s="40"/>
      <c r="H3596" s="43"/>
      <c r="I3596" s="115" t="str">
        <f t="shared" ref="I3596:I3659" ca="1" si="556">IF(OR($S$1,IF($N$2,OFFSET($O$2,0,ISERROR(FIND($F$2,OFFSET($G3596,0,$T$2)))+$S$2),0)+IF($N$3,OFFSET($O$3,0,ISERROR(FIND($F$3,OFFSET($G3596,0,$T$3)))+$S$3),0)+IF($N$4,OFFSET($O$4,0,ISERROR(FIND($F$4,OFFSET($G3596,0,$T$4)))+$S$4),0)+IF($N$5,OFFSET($O$5,0,ISERROR(FIND($F$5,OFFSET($G3596,0,$T$5)))+$S$5),0)+IF($N$6,OFFSET($O$6,0,ISERROR(FIND($F$6,OFFSET($G3596,0,$T$6)))+$S$6),0)+IF($N$7,OFFSET($O$7,0,ISERROR(FIND($F$7,OFFSET($G3596,0,$T$7)))+$S$7),0)+IF($N$8,OFFSET($O$8,0,ISERROR(FIND($F$8,OFFSET($G3596,0,$T$8)))+$S$8),0)&gt;$Y$1),$W$28,$W$29)</f>
        <v>.</v>
      </c>
      <c r="J3596" s="40" t="s">
        <v>1487</v>
      </c>
      <c r="K3596" s="40" t="s">
        <v>1292</v>
      </c>
      <c r="L3596" s="40" t="s">
        <v>7841</v>
      </c>
      <c r="M3596" s="16" t="s">
        <v>7077</v>
      </c>
      <c r="N3596" s="47">
        <v>42</v>
      </c>
      <c r="O3596" s="47">
        <v>2007</v>
      </c>
      <c r="P3596" s="47">
        <v>6</v>
      </c>
      <c r="Q3596" s="40" t="s">
        <v>1395</v>
      </c>
      <c r="R3596" s="40" t="s">
        <v>1532</v>
      </c>
      <c r="S3596" s="48" t="s">
        <v>289</v>
      </c>
      <c r="T3596" s="48"/>
      <c r="U3596" s="31"/>
      <c r="V3596" s="45" t="str">
        <f t="shared" si="554"/>
        <v>抄録.まとめ（大会/全 第42回 2007/6、八戸市総合福祉会館）</v>
      </c>
      <c r="W3596" s="51"/>
      <c r="X3596" s="88">
        <v>3586</v>
      </c>
      <c r="Y3596" s="65"/>
      <c r="Z3596" s="46"/>
    </row>
    <row r="3597" spans="1:26" s="13" customFormat="1" ht="13.5" hidden="1" customHeight="1">
      <c r="A3597" s="18">
        <v>88</v>
      </c>
      <c r="B3597" s="15">
        <v>2008</v>
      </c>
      <c r="C3597" s="15">
        <v>6</v>
      </c>
      <c r="D3597" s="18">
        <v>70</v>
      </c>
      <c r="E3597" s="15"/>
      <c r="F3597" s="19" t="s">
        <v>5950</v>
      </c>
      <c r="G3597" s="16" t="s">
        <v>7789</v>
      </c>
      <c r="H3597" s="17"/>
      <c r="I3597" s="115" t="str">
        <f t="shared" ca="1" si="556"/>
        <v>.</v>
      </c>
      <c r="J3597" s="16" t="s">
        <v>2856</v>
      </c>
      <c r="K3597" s="16" t="s">
        <v>1194</v>
      </c>
      <c r="L3597" s="16" t="s">
        <v>2857</v>
      </c>
      <c r="M3597" s="16" t="s">
        <v>183</v>
      </c>
      <c r="N3597" s="15">
        <v>42</v>
      </c>
      <c r="O3597" s="15">
        <v>2007</v>
      </c>
      <c r="P3597" s="15">
        <v>6</v>
      </c>
      <c r="Q3597" s="16" t="s">
        <v>5849</v>
      </c>
      <c r="R3597" s="18" t="s">
        <v>5948</v>
      </c>
      <c r="S3597" s="54" t="s">
        <v>5949</v>
      </c>
      <c r="T3597" s="54"/>
      <c r="U3597" s="69"/>
      <c r="V3597" s="45" t="str">
        <f t="shared" si="554"/>
        <v>[概要]一般演題1</v>
      </c>
      <c r="W3597" s="70"/>
      <c r="X3597" s="88">
        <v>3587</v>
      </c>
      <c r="Y3597" s="66"/>
      <c r="Z3597" s="16"/>
    </row>
    <row r="3598" spans="1:26" s="13" customFormat="1" ht="13.5" hidden="1" customHeight="1">
      <c r="A3598" s="18">
        <v>88</v>
      </c>
      <c r="B3598" s="15">
        <v>2008</v>
      </c>
      <c r="C3598" s="15">
        <v>6</v>
      </c>
      <c r="D3598" s="18">
        <v>71</v>
      </c>
      <c r="E3598" s="15"/>
      <c r="F3598" s="19" t="s">
        <v>5951</v>
      </c>
      <c r="G3598" s="16" t="s">
        <v>7790</v>
      </c>
      <c r="H3598" s="17"/>
      <c r="I3598" s="115" t="str">
        <f t="shared" ca="1" si="556"/>
        <v>.</v>
      </c>
      <c r="J3598" s="16" t="s">
        <v>2856</v>
      </c>
      <c r="K3598" s="16" t="s">
        <v>1194</v>
      </c>
      <c r="L3598" s="16" t="s">
        <v>2857</v>
      </c>
      <c r="M3598" s="16" t="s">
        <v>183</v>
      </c>
      <c r="N3598" s="15">
        <v>42</v>
      </c>
      <c r="O3598" s="15">
        <v>2007</v>
      </c>
      <c r="P3598" s="15">
        <v>6</v>
      </c>
      <c r="Q3598" s="16" t="s">
        <v>5849</v>
      </c>
      <c r="R3598" s="18" t="s">
        <v>1531</v>
      </c>
      <c r="S3598" s="54" t="s">
        <v>5850</v>
      </c>
      <c r="T3598" s="54"/>
      <c r="U3598" s="69"/>
      <c r="V3598" s="45" t="str">
        <f t="shared" si="554"/>
        <v>[概要]一般演題2</v>
      </c>
      <c r="W3598" s="70"/>
      <c r="X3598" s="88">
        <v>3588</v>
      </c>
      <c r="Y3598" s="66"/>
      <c r="Z3598" s="16"/>
    </row>
    <row r="3599" spans="1:26" s="13" customFormat="1" ht="13.5" hidden="1" customHeight="1">
      <c r="A3599" s="18">
        <v>88</v>
      </c>
      <c r="B3599" s="15">
        <v>2008</v>
      </c>
      <c r="C3599" s="15">
        <v>6</v>
      </c>
      <c r="D3599" s="18">
        <v>72</v>
      </c>
      <c r="E3599" s="15"/>
      <c r="F3599" s="19" t="s">
        <v>5952</v>
      </c>
      <c r="G3599" s="16" t="s">
        <v>7791</v>
      </c>
      <c r="H3599" s="17"/>
      <c r="I3599" s="115" t="str">
        <f t="shared" ca="1" si="556"/>
        <v>.</v>
      </c>
      <c r="J3599" s="16" t="s">
        <v>2856</v>
      </c>
      <c r="K3599" s="16" t="s">
        <v>1194</v>
      </c>
      <c r="L3599" s="16" t="s">
        <v>2857</v>
      </c>
      <c r="M3599" s="16" t="s">
        <v>183</v>
      </c>
      <c r="N3599" s="15">
        <v>42</v>
      </c>
      <c r="O3599" s="15">
        <v>2007</v>
      </c>
      <c r="P3599" s="15">
        <v>6</v>
      </c>
      <c r="Q3599" s="16" t="s">
        <v>5849</v>
      </c>
      <c r="R3599" s="18" t="s">
        <v>1531</v>
      </c>
      <c r="S3599" s="54" t="s">
        <v>5850</v>
      </c>
      <c r="T3599" s="54"/>
      <c r="U3599" s="69"/>
      <c r="V3599" s="45" t="str">
        <f t="shared" si="554"/>
        <v>[概要]一般演題3</v>
      </c>
      <c r="W3599" s="70"/>
      <c r="X3599" s="88">
        <v>3589</v>
      </c>
      <c r="Y3599" s="66"/>
      <c r="Z3599" s="16"/>
    </row>
    <row r="3600" spans="1:26" s="13" customFormat="1" ht="13.5" hidden="1" customHeight="1">
      <c r="A3600" s="18">
        <v>88</v>
      </c>
      <c r="B3600" s="15">
        <v>2008</v>
      </c>
      <c r="C3600" s="15">
        <v>6</v>
      </c>
      <c r="D3600" s="18">
        <v>73</v>
      </c>
      <c r="E3600" s="15"/>
      <c r="F3600" s="19" t="s">
        <v>5953</v>
      </c>
      <c r="G3600" s="16" t="s">
        <v>7792</v>
      </c>
      <c r="H3600" s="17"/>
      <c r="I3600" s="115" t="str">
        <f t="shared" ca="1" si="556"/>
        <v>.</v>
      </c>
      <c r="J3600" s="16" t="s">
        <v>2856</v>
      </c>
      <c r="K3600" s="16" t="s">
        <v>1194</v>
      </c>
      <c r="L3600" s="16" t="s">
        <v>2857</v>
      </c>
      <c r="M3600" s="16" t="s">
        <v>183</v>
      </c>
      <c r="N3600" s="15">
        <v>42</v>
      </c>
      <c r="O3600" s="15">
        <v>2007</v>
      </c>
      <c r="P3600" s="15">
        <v>6</v>
      </c>
      <c r="Q3600" s="16" t="s">
        <v>5849</v>
      </c>
      <c r="R3600" s="18" t="s">
        <v>1531</v>
      </c>
      <c r="S3600" s="54" t="s">
        <v>5850</v>
      </c>
      <c r="T3600" s="54"/>
      <c r="U3600" s="69"/>
      <c r="V3600" s="45" t="str">
        <f t="shared" si="554"/>
        <v>[概要]一般演題4</v>
      </c>
      <c r="W3600" s="70"/>
      <c r="X3600" s="88">
        <v>3590</v>
      </c>
      <c r="Y3600" s="66"/>
      <c r="Z3600" s="16"/>
    </row>
    <row r="3601" spans="1:26" s="13" customFormat="1" ht="13.5" hidden="1" customHeight="1">
      <c r="A3601" s="18">
        <v>88</v>
      </c>
      <c r="B3601" s="15">
        <v>2008</v>
      </c>
      <c r="C3601" s="15">
        <v>6</v>
      </c>
      <c r="D3601" s="18">
        <v>74</v>
      </c>
      <c r="E3601" s="15"/>
      <c r="F3601" s="19" t="s">
        <v>5954</v>
      </c>
      <c r="G3601" s="16" t="s">
        <v>7793</v>
      </c>
      <c r="H3601" s="17"/>
      <c r="I3601" s="115" t="str">
        <f t="shared" ca="1" si="556"/>
        <v>.</v>
      </c>
      <c r="J3601" s="16" t="s">
        <v>2856</v>
      </c>
      <c r="K3601" s="16" t="s">
        <v>1194</v>
      </c>
      <c r="L3601" s="16" t="s">
        <v>2857</v>
      </c>
      <c r="M3601" s="16" t="s">
        <v>183</v>
      </c>
      <c r="N3601" s="15">
        <v>42</v>
      </c>
      <c r="O3601" s="15">
        <v>2007</v>
      </c>
      <c r="P3601" s="15">
        <v>6</v>
      </c>
      <c r="Q3601" s="16" t="s">
        <v>5849</v>
      </c>
      <c r="R3601" s="18" t="s">
        <v>1531</v>
      </c>
      <c r="S3601" s="54" t="s">
        <v>5850</v>
      </c>
      <c r="T3601" s="54"/>
      <c r="U3601" s="69"/>
      <c r="V3601" s="45" t="str">
        <f t="shared" si="554"/>
        <v>[概要]一般演題5</v>
      </c>
      <c r="W3601" s="70"/>
      <c r="X3601" s="88">
        <v>3591</v>
      </c>
      <c r="Y3601" s="66"/>
      <c r="Z3601" s="16"/>
    </row>
    <row r="3602" spans="1:26" s="13" customFormat="1" ht="13.5" hidden="1" customHeight="1">
      <c r="A3602" s="18">
        <v>88</v>
      </c>
      <c r="B3602" s="15">
        <v>2008</v>
      </c>
      <c r="C3602" s="15">
        <v>6</v>
      </c>
      <c r="D3602" s="18">
        <v>74</v>
      </c>
      <c r="E3602" s="15"/>
      <c r="F3602" s="19" t="s">
        <v>5955</v>
      </c>
      <c r="G3602" s="16" t="s">
        <v>7794</v>
      </c>
      <c r="H3602" s="17"/>
      <c r="I3602" s="115" t="str">
        <f t="shared" ca="1" si="556"/>
        <v>.</v>
      </c>
      <c r="J3602" s="16" t="s">
        <v>2856</v>
      </c>
      <c r="K3602" s="16" t="s">
        <v>1194</v>
      </c>
      <c r="L3602" s="16" t="s">
        <v>2857</v>
      </c>
      <c r="M3602" s="16" t="s">
        <v>183</v>
      </c>
      <c r="N3602" s="15">
        <v>42</v>
      </c>
      <c r="O3602" s="15">
        <v>2007</v>
      </c>
      <c r="P3602" s="15">
        <v>6</v>
      </c>
      <c r="Q3602" s="16" t="s">
        <v>5849</v>
      </c>
      <c r="R3602" s="18" t="s">
        <v>1531</v>
      </c>
      <c r="S3602" s="54" t="s">
        <v>5850</v>
      </c>
      <c r="T3602" s="54"/>
      <c r="U3602" s="69"/>
      <c r="V3602" s="45" t="str">
        <f t="shared" si="554"/>
        <v>[概要]一般演題6</v>
      </c>
      <c r="W3602" s="70"/>
      <c r="X3602" s="88">
        <v>3592</v>
      </c>
      <c r="Y3602" s="66"/>
      <c r="Z3602" s="16"/>
    </row>
    <row r="3603" spans="1:26" ht="13.5" hidden="1" customHeight="1">
      <c r="A3603" s="29">
        <f ca="1">IF(LEN($J3603)&gt;0,IF($J3603="●",K3603,OFFSET(A3603,IF(LEN(OFFSET(A3603,-1,0))&gt;=1,-1,-2),0)),"")</f>
        <v>88</v>
      </c>
      <c r="B3603" s="32">
        <f t="shared" ref="B3603:C3606" ca="1" si="557">IF(LEN($J3603)&gt;0,IF($J3603="●",N3603,OFFSET(B3603,IF(LEN(OFFSET(B3603,-1,0))&gt;=1,-1,-2),0)),"")</f>
        <v>2008</v>
      </c>
      <c r="C3603" s="32">
        <f t="shared" ca="1" si="557"/>
        <v>6</v>
      </c>
      <c r="D3603" s="28">
        <v>76</v>
      </c>
      <c r="E3603" s="32"/>
      <c r="F3603" s="28" t="str">
        <f>IF(RIGHT(L3603,1)=$W$24,"",M3603&amp;$W$25)&amp;J3603&amp;$W$22&amp;K3603&amp;IF(AND(LEN(N3603)&gt;0,LEN(N3603)&lt;4)," 第"&amp;N3603&amp;$W$21,N3603)&amp;$W$23&amp;O3603&amp;"/"&amp;P3603&amp;IF(RIGHT(L3603,1)=$W$24,"/"&amp;Q3603,"")&amp;"、"&amp;S3603&amp;"、"&amp;R3603&amp;IF(LEN(H3603)&gt;0,$W$27&amp;H3603,"")&amp;IF(RIGHT(L3603,1)=$W$24,"",$W$26)</f>
        <v>開催記(シンポジウム．東 第36回　2007/11、武蔵野大、東京都)</v>
      </c>
      <c r="G3603" s="40" t="s">
        <v>314</v>
      </c>
      <c r="H3603" s="43"/>
      <c r="I3603" s="115" t="str">
        <f t="shared" ca="1" si="556"/>
        <v>.</v>
      </c>
      <c r="J3603" s="40" t="s">
        <v>1010</v>
      </c>
      <c r="K3603" s="40" t="s">
        <v>1491</v>
      </c>
      <c r="L3603" s="40" t="s">
        <v>6949</v>
      </c>
      <c r="M3603" s="40" t="s">
        <v>313</v>
      </c>
      <c r="N3603" s="47">
        <v>36</v>
      </c>
      <c r="O3603" s="47">
        <v>2007</v>
      </c>
      <c r="P3603" s="47">
        <v>11</v>
      </c>
      <c r="Q3603" s="40" t="s">
        <v>1398</v>
      </c>
      <c r="R3603" s="40" t="s">
        <v>2317</v>
      </c>
      <c r="S3603" s="53" t="s">
        <v>342</v>
      </c>
      <c r="T3603" s="53"/>
      <c r="U3603" s="31"/>
      <c r="V3603" s="45" t="str">
        <f t="shared" si="554"/>
        <v>開催記(シンポジウム．東 第36回　2007/11、武蔵野大、東京都)</v>
      </c>
      <c r="W3603" s="51"/>
      <c r="X3603" s="88">
        <v>3593</v>
      </c>
      <c r="Y3603" s="65"/>
      <c r="Z3603" s="46"/>
    </row>
    <row r="3604" spans="1:26" ht="13.5" hidden="1" customHeight="1">
      <c r="A3604" s="29">
        <f ca="1">IF(LEN($J3604)&gt;0,IF($J3604="●",K3604,OFFSET(A3604,IF(LEN(OFFSET(A3604,-1,0))&gt;=1,-1,-2),0)),"")</f>
        <v>88</v>
      </c>
      <c r="B3604" s="32">
        <f t="shared" ca="1" si="557"/>
        <v>2008</v>
      </c>
      <c r="C3604" s="32">
        <f t="shared" ca="1" si="557"/>
        <v>6</v>
      </c>
      <c r="D3604" s="28">
        <v>76</v>
      </c>
      <c r="E3604" s="32"/>
      <c r="F3604" s="40" t="s">
        <v>314</v>
      </c>
      <c r="G3604" s="40" t="s">
        <v>1859</v>
      </c>
      <c r="H3604" s="43"/>
      <c r="I3604" s="115" t="str">
        <f t="shared" ca="1" si="556"/>
        <v>.</v>
      </c>
      <c r="J3604" s="40" t="s">
        <v>1010</v>
      </c>
      <c r="K3604" s="40" t="s">
        <v>1491</v>
      </c>
      <c r="L3604" s="40" t="s">
        <v>313</v>
      </c>
      <c r="M3604" s="40" t="s">
        <v>7616</v>
      </c>
      <c r="N3604" s="47">
        <v>36</v>
      </c>
      <c r="O3604" s="47">
        <v>2007</v>
      </c>
      <c r="P3604" s="47">
        <v>11</v>
      </c>
      <c r="Q3604" s="40" t="s">
        <v>1398</v>
      </c>
      <c r="R3604" s="40" t="s">
        <v>2317</v>
      </c>
      <c r="S3604" s="53" t="s">
        <v>342</v>
      </c>
      <c r="T3604" s="53"/>
      <c r="U3604" s="31"/>
      <c r="V3604" s="45" t="str">
        <f t="shared" si="554"/>
        <v>参加記</v>
      </c>
      <c r="W3604" s="51"/>
      <c r="X3604" s="88">
        <v>3594</v>
      </c>
      <c r="Y3604" s="65"/>
      <c r="Z3604" s="46"/>
    </row>
    <row r="3605" spans="1:26" ht="13.5" hidden="1" customHeight="1">
      <c r="A3605" s="29">
        <f ca="1">IF(LEN($J3605)&gt;0,IF($J3605="●",K3605,OFFSET(A3605,IF(LEN(OFFSET(A3605,-1,0))&gt;=1,-1,-2),0)),"")</f>
        <v>88</v>
      </c>
      <c r="B3605" s="32">
        <f t="shared" ca="1" si="557"/>
        <v>2008</v>
      </c>
      <c r="C3605" s="32">
        <f t="shared" ca="1" si="557"/>
        <v>6</v>
      </c>
      <c r="D3605" s="28">
        <v>81</v>
      </c>
      <c r="E3605" s="32"/>
      <c r="F3605" s="28" t="str">
        <f>IF(RIGHT(L3605,1)=$W$24,"",M3605&amp;$W$25)&amp;J3605&amp;$W$22&amp;K3605&amp;IF(AND(LEN(N3605)&gt;0,LEN(N3605)&lt;4)," 第"&amp;N3605&amp;$W$21,N3605)&amp;$W$23&amp;O3605&amp;"/"&amp;P3605&amp;IF(RIGHT(L3605,1)=$W$24,"/"&amp;Q3605,"")&amp;"、"&amp;S3605&amp;"、"&amp;R3605&amp;IF(LEN(H3605)&gt;0,$W$27&amp;H3605,"")&amp;IF(RIGHT(L3605,1)=$W$24,"",$W$26)</f>
        <v>大会．西 第33回　2007/12/8、宗像ユリックス、宗像市</v>
      </c>
      <c r="G3605" s="40" t="s">
        <v>671</v>
      </c>
      <c r="H3605" s="41" t="s">
        <v>2820</v>
      </c>
      <c r="I3605" s="115" t="str">
        <f t="shared" ca="1" si="556"/>
        <v>.</v>
      </c>
      <c r="J3605" s="40" t="s">
        <v>1487</v>
      </c>
      <c r="K3605" s="40" t="s">
        <v>2109</v>
      </c>
      <c r="L3605" s="40" t="s">
        <v>6942</v>
      </c>
      <c r="M3605" s="40" t="s">
        <v>2742</v>
      </c>
      <c r="N3605" s="47">
        <v>33</v>
      </c>
      <c r="O3605" s="47">
        <v>2007</v>
      </c>
      <c r="P3605" s="47">
        <v>12</v>
      </c>
      <c r="Q3605" s="40" t="s">
        <v>1481</v>
      </c>
      <c r="R3605" s="40" t="s">
        <v>1143</v>
      </c>
      <c r="S3605" s="48" t="s">
        <v>351</v>
      </c>
      <c r="T3605" s="48"/>
      <c r="U3605" s="31"/>
      <c r="V3605" s="45" t="str">
        <f t="shared" si="554"/>
        <v>大会．西 第33回　2007/12/8、宗像ユリックス、宗像市</v>
      </c>
      <c r="W3605" s="51"/>
      <c r="X3605" s="88">
        <v>3595</v>
      </c>
      <c r="Y3605" s="65"/>
      <c r="Z3605" s="46"/>
    </row>
    <row r="3606" spans="1:26" ht="13.5" hidden="1" customHeight="1">
      <c r="A3606" s="29">
        <f ca="1">IF(LEN($J3606)&gt;0,IF($J3606="●",K3606,OFFSET(A3606,IF(LEN(OFFSET(A3606,-1,0))&gt;=1,-1,-2),0)),"")</f>
        <v>88</v>
      </c>
      <c r="B3606" s="32">
        <f t="shared" ca="1" si="557"/>
        <v>2008</v>
      </c>
      <c r="C3606" s="32">
        <f t="shared" ca="1" si="557"/>
        <v>6</v>
      </c>
      <c r="D3606" s="28">
        <v>82</v>
      </c>
      <c r="E3606" s="32"/>
      <c r="F3606" s="28" t="str">
        <f>M3606&amp;"（"&amp;J3606&amp;$W$19&amp;K3606&amp;IF(LEN(N3606)&gt;0," 第"&amp;N3606&amp;$W$21,"")&amp;" "&amp;O3606&amp;"/"&amp;P3606&amp;$W$20&amp;S3606&amp;IF(LEN(H3606)&gt;0,$W$19&amp;H3606,"")&amp;"）"</f>
        <v>抄録（大会/西 第33回 2007/12、宗像ユリックス）</v>
      </c>
      <c r="G3606" s="40"/>
      <c r="H3606" s="43"/>
      <c r="I3606" s="115" t="str">
        <f t="shared" ca="1" si="556"/>
        <v>.</v>
      </c>
      <c r="J3606" s="40" t="s">
        <v>1487</v>
      </c>
      <c r="K3606" s="40" t="s">
        <v>2109</v>
      </c>
      <c r="L3606" s="40" t="s">
        <v>6939</v>
      </c>
      <c r="M3606" s="40" t="s">
        <v>1486</v>
      </c>
      <c r="N3606" s="47">
        <v>33</v>
      </c>
      <c r="O3606" s="47">
        <v>2007</v>
      </c>
      <c r="P3606" s="47">
        <v>12</v>
      </c>
      <c r="Q3606" s="40" t="s">
        <v>1481</v>
      </c>
      <c r="R3606" s="40" t="s">
        <v>1143</v>
      </c>
      <c r="S3606" s="48" t="s">
        <v>351</v>
      </c>
      <c r="T3606" s="48"/>
      <c r="U3606" s="31"/>
      <c r="V3606" s="45" t="str">
        <f t="shared" si="554"/>
        <v>抄録（大会/西 第33回 2007/12、宗像ユリックス）</v>
      </c>
      <c r="W3606" s="51"/>
      <c r="X3606" s="88">
        <v>3596</v>
      </c>
      <c r="Y3606" s="65"/>
      <c r="Z3606" s="46"/>
    </row>
    <row r="3607" spans="1:26" s="13" customFormat="1" ht="13.5" hidden="1" customHeight="1">
      <c r="A3607" s="18">
        <v>88</v>
      </c>
      <c r="B3607" s="15">
        <v>2008</v>
      </c>
      <c r="C3607" s="15">
        <v>6</v>
      </c>
      <c r="D3607" s="18">
        <v>82</v>
      </c>
      <c r="E3607" s="15"/>
      <c r="F3607" s="19" t="s">
        <v>5986</v>
      </c>
      <c r="G3607" s="16" t="s">
        <v>5987</v>
      </c>
      <c r="H3607" s="17"/>
      <c r="I3607" s="115" t="str">
        <f t="shared" ca="1" si="556"/>
        <v>.</v>
      </c>
      <c r="J3607" s="16" t="s">
        <v>2856</v>
      </c>
      <c r="K3607" s="16" t="s">
        <v>1769</v>
      </c>
      <c r="L3607" s="16" t="s">
        <v>2857</v>
      </c>
      <c r="M3607" s="16" t="s">
        <v>183</v>
      </c>
      <c r="N3607" s="15">
        <v>33</v>
      </c>
      <c r="O3607" s="15">
        <v>2007</v>
      </c>
      <c r="P3607" s="15">
        <v>12</v>
      </c>
      <c r="Q3607" s="16" t="s">
        <v>1229</v>
      </c>
      <c r="R3607" s="18" t="s">
        <v>952</v>
      </c>
      <c r="S3607" s="54" t="s">
        <v>5985</v>
      </c>
      <c r="T3607" s="54"/>
      <c r="U3607" s="69"/>
      <c r="V3607" s="45" t="str">
        <f t="shared" si="554"/>
        <v>青壮年男子層の死亡抑制による長寿率向上に関する人類働態学的研究</v>
      </c>
      <c r="W3607" s="70"/>
      <c r="X3607" s="88">
        <v>3597</v>
      </c>
      <c r="Y3607" s="66"/>
      <c r="Z3607" s="16"/>
    </row>
    <row r="3608" spans="1:26" s="13" customFormat="1" ht="13.5" hidden="1" customHeight="1">
      <c r="A3608" s="18">
        <v>88</v>
      </c>
      <c r="B3608" s="15">
        <v>2008</v>
      </c>
      <c r="C3608" s="15">
        <v>6</v>
      </c>
      <c r="D3608" s="18">
        <v>82</v>
      </c>
      <c r="E3608" s="15"/>
      <c r="F3608" s="19" t="s">
        <v>5988</v>
      </c>
      <c r="G3608" s="16" t="s">
        <v>5989</v>
      </c>
      <c r="H3608" s="17"/>
      <c r="I3608" s="115" t="str">
        <f t="shared" ca="1" si="556"/>
        <v>.</v>
      </c>
      <c r="J3608" s="16" t="s">
        <v>2856</v>
      </c>
      <c r="K3608" s="16" t="s">
        <v>1769</v>
      </c>
      <c r="L3608" s="16" t="s">
        <v>2857</v>
      </c>
      <c r="M3608" s="16" t="s">
        <v>183</v>
      </c>
      <c r="N3608" s="15">
        <v>33</v>
      </c>
      <c r="O3608" s="15">
        <v>2007</v>
      </c>
      <c r="P3608" s="15">
        <v>12</v>
      </c>
      <c r="Q3608" s="16" t="s">
        <v>1229</v>
      </c>
      <c r="R3608" s="18" t="s">
        <v>952</v>
      </c>
      <c r="S3608" s="54" t="s">
        <v>5985</v>
      </c>
      <c r="T3608" s="54"/>
      <c r="U3608" s="69"/>
      <c r="V3608" s="45" t="str">
        <f t="shared" si="554"/>
        <v>医療現場におけるヒューマンエラーの防止に関する調査研究</v>
      </c>
      <c r="W3608" s="70"/>
      <c r="X3608" s="88">
        <v>3598</v>
      </c>
      <c r="Y3608" s="66"/>
      <c r="Z3608" s="16"/>
    </row>
    <row r="3609" spans="1:26" s="13" customFormat="1" ht="13.5" hidden="1" customHeight="1">
      <c r="A3609" s="18">
        <v>88</v>
      </c>
      <c r="B3609" s="15">
        <v>2008</v>
      </c>
      <c r="C3609" s="15">
        <v>6</v>
      </c>
      <c r="D3609" s="18">
        <v>83</v>
      </c>
      <c r="E3609" s="15"/>
      <c r="F3609" s="19" t="s">
        <v>5990</v>
      </c>
      <c r="G3609" s="16" t="s">
        <v>5991</v>
      </c>
      <c r="H3609" s="17"/>
      <c r="I3609" s="115" t="str">
        <f t="shared" ca="1" si="556"/>
        <v>.</v>
      </c>
      <c r="J3609" s="16" t="s">
        <v>2856</v>
      </c>
      <c r="K3609" s="16" t="s">
        <v>1769</v>
      </c>
      <c r="L3609" s="16" t="s">
        <v>2857</v>
      </c>
      <c r="M3609" s="16" t="s">
        <v>183</v>
      </c>
      <c r="N3609" s="15">
        <v>33</v>
      </c>
      <c r="O3609" s="15">
        <v>2007</v>
      </c>
      <c r="P3609" s="15">
        <v>12</v>
      </c>
      <c r="Q3609" s="16" t="s">
        <v>1229</v>
      </c>
      <c r="R3609" s="18" t="s">
        <v>952</v>
      </c>
      <c r="S3609" s="54" t="s">
        <v>5985</v>
      </c>
      <c r="T3609" s="54"/>
      <c r="U3609" s="69"/>
      <c r="V3609" s="45" t="str">
        <f t="shared" si="554"/>
        <v>企業の安全管理に関する調査研究</v>
      </c>
      <c r="W3609" s="70"/>
      <c r="X3609" s="88">
        <v>3599</v>
      </c>
      <c r="Y3609" s="66"/>
      <c r="Z3609" s="16"/>
    </row>
    <row r="3610" spans="1:26" s="13" customFormat="1" ht="13.5" hidden="1" customHeight="1">
      <c r="A3610" s="18">
        <v>88</v>
      </c>
      <c r="B3610" s="15">
        <v>2008</v>
      </c>
      <c r="C3610" s="15">
        <v>6</v>
      </c>
      <c r="D3610" s="18">
        <v>84</v>
      </c>
      <c r="E3610" s="15"/>
      <c r="F3610" s="19" t="s">
        <v>5992</v>
      </c>
      <c r="G3610" s="16" t="s">
        <v>5993</v>
      </c>
      <c r="H3610" s="17"/>
      <c r="I3610" s="115" t="str">
        <f t="shared" ca="1" si="556"/>
        <v>.</v>
      </c>
      <c r="J3610" s="16" t="s">
        <v>2856</v>
      </c>
      <c r="K3610" s="16" t="s">
        <v>1769</v>
      </c>
      <c r="L3610" s="16" t="s">
        <v>2857</v>
      </c>
      <c r="M3610" s="16" t="s">
        <v>183</v>
      </c>
      <c r="N3610" s="15">
        <v>33</v>
      </c>
      <c r="O3610" s="15">
        <v>2007</v>
      </c>
      <c r="P3610" s="15">
        <v>12</v>
      </c>
      <c r="Q3610" s="16" t="s">
        <v>1229</v>
      </c>
      <c r="R3610" s="18" t="s">
        <v>952</v>
      </c>
      <c r="S3610" s="54" t="s">
        <v>5985</v>
      </c>
      <c r="T3610" s="54"/>
      <c r="U3610" s="69"/>
      <c r="V3610" s="45" t="str">
        <f t="shared" si="554"/>
        <v>介助者の加齢に伴う重度障害者の生活の変化</v>
      </c>
      <c r="W3610" s="70"/>
      <c r="X3610" s="88">
        <v>3600</v>
      </c>
      <c r="Y3610" s="66"/>
      <c r="Z3610" s="16"/>
    </row>
    <row r="3611" spans="1:26" s="13" customFormat="1" ht="13.5" hidden="1" customHeight="1">
      <c r="A3611" s="18">
        <v>88</v>
      </c>
      <c r="B3611" s="15">
        <v>2008</v>
      </c>
      <c r="C3611" s="15">
        <v>6</v>
      </c>
      <c r="D3611" s="18">
        <v>85</v>
      </c>
      <c r="E3611" s="15"/>
      <c r="F3611" s="19" t="s">
        <v>5994</v>
      </c>
      <c r="G3611" s="16" t="s">
        <v>5995</v>
      </c>
      <c r="H3611" s="17"/>
      <c r="I3611" s="115" t="str">
        <f t="shared" ca="1" si="556"/>
        <v>.</v>
      </c>
      <c r="J3611" s="16" t="s">
        <v>2856</v>
      </c>
      <c r="K3611" s="16" t="s">
        <v>1769</v>
      </c>
      <c r="L3611" s="16" t="s">
        <v>2857</v>
      </c>
      <c r="M3611" s="16" t="s">
        <v>183</v>
      </c>
      <c r="N3611" s="15">
        <v>33</v>
      </c>
      <c r="O3611" s="15">
        <v>2007</v>
      </c>
      <c r="P3611" s="15">
        <v>12</v>
      </c>
      <c r="Q3611" s="16" t="s">
        <v>1229</v>
      </c>
      <c r="R3611" s="18" t="s">
        <v>952</v>
      </c>
      <c r="S3611" s="54" t="s">
        <v>5985</v>
      </c>
      <c r="T3611" s="54"/>
      <c r="U3611" s="69"/>
      <c r="V3611" s="45" t="str">
        <f t="shared" si="554"/>
        <v>乗車者の乗り心地を考慮した車いす推進介助操作方法の検討</v>
      </c>
      <c r="W3611" s="70"/>
      <c r="X3611" s="88">
        <v>3601</v>
      </c>
      <c r="Y3611" s="66"/>
      <c r="Z3611" s="16"/>
    </row>
    <row r="3612" spans="1:26" s="13" customFormat="1" ht="13.5" hidden="1" customHeight="1">
      <c r="A3612" s="18">
        <v>88</v>
      </c>
      <c r="B3612" s="15">
        <v>2008</v>
      </c>
      <c r="C3612" s="15">
        <v>6</v>
      </c>
      <c r="D3612" s="18">
        <v>85</v>
      </c>
      <c r="E3612" s="15"/>
      <c r="F3612" s="19" t="s">
        <v>5996</v>
      </c>
      <c r="G3612" s="16" t="s">
        <v>5997</v>
      </c>
      <c r="H3612" s="17"/>
      <c r="I3612" s="115" t="str">
        <f t="shared" ca="1" si="556"/>
        <v>.</v>
      </c>
      <c r="J3612" s="16" t="s">
        <v>2856</v>
      </c>
      <c r="K3612" s="16" t="s">
        <v>1769</v>
      </c>
      <c r="L3612" s="16" t="s">
        <v>2857</v>
      </c>
      <c r="M3612" s="16" t="s">
        <v>183</v>
      </c>
      <c r="N3612" s="15">
        <v>33</v>
      </c>
      <c r="O3612" s="15">
        <v>2007</v>
      </c>
      <c r="P3612" s="15">
        <v>12</v>
      </c>
      <c r="Q3612" s="16" t="s">
        <v>1229</v>
      </c>
      <c r="R3612" s="18" t="s">
        <v>952</v>
      </c>
      <c r="S3612" s="54" t="s">
        <v>5985</v>
      </c>
      <c r="T3612" s="54"/>
      <c r="U3612" s="69"/>
      <c r="V3612" s="45" t="str">
        <f t="shared" si="554"/>
        <v>日本の子どもたちの体格と体力の現状について―北海道教育大学と福岡教育大学の附属小中学校のデータから―</v>
      </c>
      <c r="W3612" s="70"/>
      <c r="X3612" s="88">
        <v>3602</v>
      </c>
      <c r="Y3612" s="66"/>
      <c r="Z3612" s="16"/>
    </row>
    <row r="3613" spans="1:26" s="13" customFormat="1" ht="13.5" hidden="1" customHeight="1">
      <c r="A3613" s="18">
        <v>88</v>
      </c>
      <c r="B3613" s="15">
        <v>2008</v>
      </c>
      <c r="C3613" s="15">
        <v>6</v>
      </c>
      <c r="D3613" s="18">
        <v>86</v>
      </c>
      <c r="E3613" s="15"/>
      <c r="F3613" s="19" t="s">
        <v>5998</v>
      </c>
      <c r="G3613" s="16" t="s">
        <v>5999</v>
      </c>
      <c r="H3613" s="17"/>
      <c r="I3613" s="115" t="str">
        <f t="shared" ca="1" si="556"/>
        <v>.</v>
      </c>
      <c r="J3613" s="16" t="s">
        <v>2856</v>
      </c>
      <c r="K3613" s="16" t="s">
        <v>1769</v>
      </c>
      <c r="L3613" s="16" t="s">
        <v>2857</v>
      </c>
      <c r="M3613" s="16" t="s">
        <v>183</v>
      </c>
      <c r="N3613" s="15">
        <v>33</v>
      </c>
      <c r="O3613" s="15">
        <v>2007</v>
      </c>
      <c r="P3613" s="15">
        <v>12</v>
      </c>
      <c r="Q3613" s="16" t="s">
        <v>1229</v>
      </c>
      <c r="R3613" s="18" t="s">
        <v>952</v>
      </c>
      <c r="S3613" s="54" t="s">
        <v>5985</v>
      </c>
      <c r="T3613" s="54"/>
      <c r="U3613" s="69"/>
      <c r="V3613" s="45" t="str">
        <f t="shared" si="554"/>
        <v>子どもの隠れ肥満指数と東アジアの地域差</v>
      </c>
      <c r="W3613" s="70"/>
      <c r="X3613" s="88">
        <v>3603</v>
      </c>
      <c r="Y3613" s="66"/>
      <c r="Z3613" s="16"/>
    </row>
    <row r="3614" spans="1:26" s="13" customFormat="1" ht="13.5" hidden="1" customHeight="1">
      <c r="A3614" s="18">
        <v>88</v>
      </c>
      <c r="B3614" s="15">
        <v>2008</v>
      </c>
      <c r="C3614" s="15">
        <v>6</v>
      </c>
      <c r="D3614" s="18">
        <v>87</v>
      </c>
      <c r="E3614" s="15"/>
      <c r="F3614" s="19" t="s">
        <v>6000</v>
      </c>
      <c r="G3614" s="16" t="s">
        <v>6001</v>
      </c>
      <c r="H3614" s="17"/>
      <c r="I3614" s="115" t="str">
        <f t="shared" ca="1" si="556"/>
        <v>.</v>
      </c>
      <c r="J3614" s="16" t="s">
        <v>2856</v>
      </c>
      <c r="K3614" s="16" t="s">
        <v>1769</v>
      </c>
      <c r="L3614" s="16" t="s">
        <v>2857</v>
      </c>
      <c r="M3614" s="16" t="s">
        <v>183</v>
      </c>
      <c r="N3614" s="15">
        <v>33</v>
      </c>
      <c r="O3614" s="15">
        <v>2007</v>
      </c>
      <c r="P3614" s="15">
        <v>12</v>
      </c>
      <c r="Q3614" s="16" t="s">
        <v>1229</v>
      </c>
      <c r="R3614" s="18" t="s">
        <v>952</v>
      </c>
      <c r="S3614" s="54" t="s">
        <v>5985</v>
      </c>
      <c r="T3614" s="54"/>
      <c r="U3614" s="69"/>
      <c r="V3614" s="45" t="str">
        <f t="shared" si="554"/>
        <v>ヒトの体温調節ならびに心・血管調節応答の概日変動：日周変動における核心温の最高期と最低期のCycle 運動時の比較から</v>
      </c>
      <c r="W3614" s="70"/>
      <c r="X3614" s="88">
        <v>3604</v>
      </c>
      <c r="Y3614" s="66"/>
      <c r="Z3614" s="16"/>
    </row>
    <row r="3615" spans="1:26" s="13" customFormat="1" ht="13.5" hidden="1" customHeight="1">
      <c r="A3615" s="18">
        <v>88</v>
      </c>
      <c r="B3615" s="15">
        <v>2008</v>
      </c>
      <c r="C3615" s="15">
        <v>6</v>
      </c>
      <c r="D3615" s="18">
        <v>87</v>
      </c>
      <c r="E3615" s="15"/>
      <c r="F3615" s="19" t="s">
        <v>6002</v>
      </c>
      <c r="G3615" s="16" t="s">
        <v>6003</v>
      </c>
      <c r="H3615" s="17"/>
      <c r="I3615" s="115" t="str">
        <f t="shared" ca="1" si="556"/>
        <v>.</v>
      </c>
      <c r="J3615" s="16" t="s">
        <v>2856</v>
      </c>
      <c r="K3615" s="16" t="s">
        <v>1769</v>
      </c>
      <c r="L3615" s="16" t="s">
        <v>2857</v>
      </c>
      <c r="M3615" s="16" t="s">
        <v>183</v>
      </c>
      <c r="N3615" s="15">
        <v>33</v>
      </c>
      <c r="O3615" s="15">
        <v>2007</v>
      </c>
      <c r="P3615" s="15">
        <v>12</v>
      </c>
      <c r="Q3615" s="16" t="s">
        <v>1229</v>
      </c>
      <c r="R3615" s="18" t="s">
        <v>952</v>
      </c>
      <c r="S3615" s="54" t="s">
        <v>5985</v>
      </c>
      <c r="T3615" s="54"/>
      <c r="U3615" s="69"/>
      <c r="V3615" s="45" t="str">
        <f t="shared" si="554"/>
        <v>超音波粘弾性装置を用いた筋硬度の計測例の紹介</v>
      </c>
      <c r="W3615" s="70"/>
      <c r="X3615" s="88">
        <v>3605</v>
      </c>
      <c r="Y3615" s="66"/>
      <c r="Z3615" s="16"/>
    </row>
    <row r="3616" spans="1:26" s="13" customFormat="1" ht="13.5" hidden="1" customHeight="1">
      <c r="A3616" s="18">
        <v>88</v>
      </c>
      <c r="B3616" s="15">
        <v>2008</v>
      </c>
      <c r="C3616" s="15">
        <v>6</v>
      </c>
      <c r="D3616" s="18">
        <v>88</v>
      </c>
      <c r="E3616" s="15"/>
      <c r="F3616" s="19" t="s">
        <v>6004</v>
      </c>
      <c r="G3616" s="16" t="s">
        <v>5903</v>
      </c>
      <c r="H3616" s="17"/>
      <c r="I3616" s="115" t="str">
        <f t="shared" ca="1" si="556"/>
        <v>.</v>
      </c>
      <c r="J3616" s="16" t="s">
        <v>2856</v>
      </c>
      <c r="K3616" s="16" t="s">
        <v>1769</v>
      </c>
      <c r="L3616" s="16" t="s">
        <v>2857</v>
      </c>
      <c r="M3616" s="16" t="s">
        <v>183</v>
      </c>
      <c r="N3616" s="15">
        <v>33</v>
      </c>
      <c r="O3616" s="15">
        <v>2007</v>
      </c>
      <c r="P3616" s="15">
        <v>12</v>
      </c>
      <c r="Q3616" s="16" t="s">
        <v>1229</v>
      </c>
      <c r="R3616" s="18" t="s">
        <v>952</v>
      </c>
      <c r="S3616" s="54" t="s">
        <v>5985</v>
      </c>
      <c r="T3616" s="54"/>
      <c r="U3616" s="69"/>
      <c r="V3616" s="45" t="str">
        <f t="shared" si="554"/>
        <v>疲労性収縮での筋負担評価のための表面筋電図の解釈</v>
      </c>
      <c r="W3616" s="70"/>
      <c r="X3616" s="88">
        <v>3606</v>
      </c>
      <c r="Y3616" s="66"/>
      <c r="Z3616" s="16"/>
    </row>
    <row r="3617" spans="1:26" ht="13.5" hidden="1" customHeight="1">
      <c r="A3617" s="29">
        <f t="shared" ref="A3617:A3629" ca="1" si="558">IF(LEN($J3617)&gt;0,IF($J3617="●",K3617,OFFSET(A3617,IF(LEN(OFFSET(A3617,-1,0))&gt;=1,-1,-2),0)),"")</f>
        <v>88</v>
      </c>
      <c r="B3617" s="32">
        <f t="shared" ref="B3617:C3621" ca="1" si="559">IF(LEN($J3617)&gt;0,IF($J3617="●",N3617,OFFSET(B3617,IF(LEN(OFFSET(B3617,-1,0))&gt;=1,-1,-2),0)),"")</f>
        <v>2008</v>
      </c>
      <c r="C3617" s="32">
        <f t="shared" ca="1" si="559"/>
        <v>6</v>
      </c>
      <c r="D3617" s="28">
        <v>89</v>
      </c>
      <c r="E3617" s="32"/>
      <c r="F3617" s="28" t="str">
        <f>IF(RIGHT(L3617,1)=$W$24,"",M3617&amp;$W$25)&amp;J3617&amp;$W$22&amp;K3617&amp;IF(AND(LEN(N3617)&gt;0,LEN(N3617)&lt;4)," 第"&amp;N3617&amp;$W$21,N3617)&amp;$W$23&amp;O3617&amp;"/"&amp;P3617&amp;IF(RIGHT(L3617,1)=$W$24,"/"&amp;Q3617,"")&amp;"、"&amp;S3617&amp;"、"&amp;R3617&amp;IF(LEN(H3617)&gt;0,$W$27&amp;H3617,"")&amp;IF(RIGHT(L3617,1)=$W$24,"",$W$26)</f>
        <v>開催記(大会．西 第33回　2007/12、宗像ユリックス、宗像市)</v>
      </c>
      <c r="G3617" s="40" t="s">
        <v>314</v>
      </c>
      <c r="H3617" s="41" t="s">
        <v>2820</v>
      </c>
      <c r="I3617" s="115" t="str">
        <f t="shared" ca="1" si="556"/>
        <v>.</v>
      </c>
      <c r="J3617" s="40" t="s">
        <v>1487</v>
      </c>
      <c r="K3617" s="40" t="s">
        <v>2109</v>
      </c>
      <c r="L3617" s="40" t="s">
        <v>6949</v>
      </c>
      <c r="M3617" s="40" t="s">
        <v>313</v>
      </c>
      <c r="N3617" s="47">
        <v>33</v>
      </c>
      <c r="O3617" s="47">
        <v>2007</v>
      </c>
      <c r="P3617" s="47">
        <v>12</v>
      </c>
      <c r="Q3617" s="40" t="s">
        <v>1481</v>
      </c>
      <c r="R3617" s="40" t="s">
        <v>1143</v>
      </c>
      <c r="S3617" s="48" t="s">
        <v>351</v>
      </c>
      <c r="T3617" s="48"/>
      <c r="U3617" s="31"/>
      <c r="V3617" s="45" t="str">
        <f t="shared" si="554"/>
        <v>開催記(大会．西 第33回　2007/12、宗像ユリックス、宗像市)</v>
      </c>
      <c r="W3617" s="51"/>
      <c r="X3617" s="88">
        <v>3607</v>
      </c>
      <c r="Y3617" s="65"/>
      <c r="Z3617" s="46"/>
    </row>
    <row r="3618" spans="1:26" ht="13.5" hidden="1" customHeight="1">
      <c r="A3618" s="29">
        <f t="shared" ca="1" si="558"/>
        <v>88</v>
      </c>
      <c r="B3618" s="32">
        <f t="shared" ca="1" si="559"/>
        <v>2008</v>
      </c>
      <c r="C3618" s="32">
        <f t="shared" ca="1" si="559"/>
        <v>6</v>
      </c>
      <c r="D3618" s="28">
        <v>89</v>
      </c>
      <c r="E3618" s="32"/>
      <c r="F3618" s="40" t="s">
        <v>1860</v>
      </c>
      <c r="G3618" s="40" t="s">
        <v>7820</v>
      </c>
      <c r="H3618" s="43"/>
      <c r="I3618" s="115" t="str">
        <f t="shared" ca="1" si="556"/>
        <v>.</v>
      </c>
      <c r="J3618" s="40" t="s">
        <v>1487</v>
      </c>
      <c r="K3618" s="40" t="s">
        <v>2109</v>
      </c>
      <c r="L3618" s="40" t="s">
        <v>313</v>
      </c>
      <c r="M3618" s="40" t="s">
        <v>7617</v>
      </c>
      <c r="N3618" s="47">
        <v>33</v>
      </c>
      <c r="O3618" s="47">
        <v>2007</v>
      </c>
      <c r="P3618" s="47">
        <v>12</v>
      </c>
      <c r="Q3618" s="40" t="s">
        <v>1481</v>
      </c>
      <c r="R3618" s="40" t="s">
        <v>1143</v>
      </c>
      <c r="S3618" s="48" t="s">
        <v>351</v>
      </c>
      <c r="T3618" s="48"/>
      <c r="U3618" s="31"/>
      <c r="V3618" s="45" t="str">
        <f t="shared" si="554"/>
        <v>受賞者からのことば</v>
      </c>
      <c r="W3618" s="51"/>
      <c r="X3618" s="88">
        <v>3608</v>
      </c>
      <c r="Y3618" s="65"/>
      <c r="Z3618" s="46"/>
    </row>
    <row r="3619" spans="1:26" ht="13.5" hidden="1" customHeight="1">
      <c r="A3619" s="29">
        <f t="shared" ca="1" si="558"/>
        <v>88</v>
      </c>
      <c r="B3619" s="32">
        <f t="shared" ca="1" si="559"/>
        <v>2008</v>
      </c>
      <c r="C3619" s="32">
        <f t="shared" ca="1" si="559"/>
        <v>6</v>
      </c>
      <c r="D3619" s="28">
        <v>90</v>
      </c>
      <c r="E3619" s="32"/>
      <c r="F3619" s="40" t="s">
        <v>219</v>
      </c>
      <c r="G3619" s="40" t="s">
        <v>220</v>
      </c>
      <c r="H3619" s="43"/>
      <c r="I3619" s="115" t="str">
        <f t="shared" ca="1" si="556"/>
        <v>.</v>
      </c>
      <c r="J3619" s="40" t="s">
        <v>7205</v>
      </c>
      <c r="K3619" s="40" t="s">
        <v>321</v>
      </c>
      <c r="L3619" s="43"/>
      <c r="M3619" s="40" t="s">
        <v>7122</v>
      </c>
      <c r="N3619" s="47"/>
      <c r="O3619" s="47"/>
      <c r="P3619" s="47"/>
      <c r="Q3619" s="40"/>
      <c r="R3619" s="40"/>
      <c r="S3619" s="48"/>
      <c r="T3619" s="48"/>
      <c r="U3619" s="31"/>
      <c r="V3619" s="45" t="str">
        <f t="shared" si="554"/>
        <v xml:space="preserve">故　渡辺俊男先生を偲んで </v>
      </c>
      <c r="W3619" s="51"/>
      <c r="X3619" s="88">
        <v>3609</v>
      </c>
      <c r="Y3619" s="65"/>
      <c r="Z3619" s="46"/>
    </row>
    <row r="3620" spans="1:26" ht="13.5" hidden="1" customHeight="1">
      <c r="A3620" s="29">
        <f t="shared" ca="1" si="558"/>
        <v>88</v>
      </c>
      <c r="B3620" s="32">
        <f t="shared" ca="1" si="559"/>
        <v>2008</v>
      </c>
      <c r="C3620" s="32">
        <f t="shared" ca="1" si="559"/>
        <v>6</v>
      </c>
      <c r="D3620" s="28">
        <v>92</v>
      </c>
      <c r="E3620" s="32"/>
      <c r="F3620" s="28" t="str">
        <f t="shared" ref="F3620:F3625" si="560">H3620&amp;IF(LEN(O3620)&gt;0,$W$18&amp;IF(LEN(O3620)&gt;3,O3620&amp;"年度","第"&amp;O3620&amp;IF(LEN(P3620)&gt;0,"期","回"))&amp;IF(LEN(P3620)&gt;0,"第"&amp;P3620&amp;"回",""),"")</f>
        <v>総会：2007年度</v>
      </c>
      <c r="G3620" s="40"/>
      <c r="H3620" s="40" t="s">
        <v>7100</v>
      </c>
      <c r="I3620" s="115" t="str">
        <f t="shared" ca="1" si="556"/>
        <v>.</v>
      </c>
      <c r="J3620" s="40" t="s">
        <v>7111</v>
      </c>
      <c r="K3620" s="40" t="s">
        <v>1050</v>
      </c>
      <c r="L3620" s="40" t="s">
        <v>7100</v>
      </c>
      <c r="M3620" s="40"/>
      <c r="N3620" s="47"/>
      <c r="O3620" s="47">
        <v>2007</v>
      </c>
      <c r="P3620" s="47"/>
      <c r="Q3620" s="40"/>
      <c r="R3620" s="40"/>
      <c r="S3620" s="48"/>
      <c r="T3620" s="48"/>
      <c r="U3620" s="31"/>
      <c r="V3620" s="45" t="str">
        <f t="shared" si="554"/>
        <v>総会総会：2007年度</v>
      </c>
      <c r="W3620" s="51"/>
      <c r="X3620" s="88">
        <v>3610</v>
      </c>
      <c r="Y3620" s="65"/>
      <c r="Z3620" s="46"/>
    </row>
    <row r="3621" spans="1:26" ht="13.5" hidden="1" customHeight="1">
      <c r="A3621" s="29">
        <f t="shared" ca="1" si="558"/>
        <v>88</v>
      </c>
      <c r="B3621" s="32">
        <f t="shared" ca="1" si="559"/>
        <v>2008</v>
      </c>
      <c r="C3621" s="32">
        <f t="shared" ca="1" si="559"/>
        <v>6</v>
      </c>
      <c r="D3621" s="28">
        <v>99</v>
      </c>
      <c r="E3621" s="32"/>
      <c r="F3621" s="28" t="str">
        <f t="shared" si="560"/>
        <v>総会.資料：2008年度</v>
      </c>
      <c r="G3621" s="40"/>
      <c r="H3621" s="40" t="s">
        <v>7104</v>
      </c>
      <c r="I3621" s="115" t="str">
        <f t="shared" ca="1" si="556"/>
        <v>.</v>
      </c>
      <c r="J3621" s="40" t="s">
        <v>7111</v>
      </c>
      <c r="K3621" s="40" t="s">
        <v>1050</v>
      </c>
      <c r="L3621" s="40" t="s">
        <v>7100</v>
      </c>
      <c r="M3621" s="40" t="s">
        <v>7776</v>
      </c>
      <c r="N3621" s="47"/>
      <c r="O3621" s="47">
        <v>2008</v>
      </c>
      <c r="P3621" s="47"/>
      <c r="Q3621" s="40"/>
      <c r="R3621" s="40"/>
      <c r="S3621" s="48"/>
      <c r="T3621" s="48"/>
      <c r="U3621" s="31"/>
      <c r="V3621" s="45" t="str">
        <f t="shared" si="554"/>
        <v>総会.資料総会.資料：2008年度</v>
      </c>
      <c r="W3621" s="51"/>
      <c r="X3621" s="88">
        <v>3611</v>
      </c>
      <c r="Y3621" s="65"/>
      <c r="Z3621" s="46"/>
    </row>
    <row r="3622" spans="1:26" ht="13.5" hidden="1" customHeight="1">
      <c r="A3622" s="29">
        <f t="shared" ca="1" si="558"/>
        <v>88</v>
      </c>
      <c r="B3622" s="32">
        <f ca="1">IF(LEN($J3622)&gt;0,IF($J3622="●",O3622,OFFSET(B3622,IF(LEN(OFFSET(B3622,-1,0))&gt;=1,-1,-2),0)),"")</f>
        <v>2008</v>
      </c>
      <c r="C3622" s="32">
        <f ca="1">IF(LEN($J3622)&gt;0,IF($J3622="●",#REF!,OFFSET(C3622,IF(LEN(OFFSET(C3622,-1,0))&gt;=1,-1,-2),0)),"")</f>
        <v>6</v>
      </c>
      <c r="D3622" s="28">
        <v>104</v>
      </c>
      <c r="E3622" s="32"/>
      <c r="F3622" s="28" t="str">
        <f t="shared" si="560"/>
        <v>理事会：第19期第8回</v>
      </c>
      <c r="G3622" s="40"/>
      <c r="H3622" s="43" t="s">
        <v>7774</v>
      </c>
      <c r="I3622" s="115" t="str">
        <f t="shared" ca="1" si="556"/>
        <v>.</v>
      </c>
      <c r="J3622" s="40" t="s">
        <v>7111</v>
      </c>
      <c r="K3622" s="40" t="s">
        <v>1050</v>
      </c>
      <c r="L3622" s="40" t="s">
        <v>7103</v>
      </c>
      <c r="M3622" s="40"/>
      <c r="N3622" s="47"/>
      <c r="O3622" s="47">
        <v>19</v>
      </c>
      <c r="P3622" s="47">
        <v>8</v>
      </c>
      <c r="Q3622" s="40"/>
      <c r="R3622" s="40"/>
      <c r="S3622" s="48"/>
      <c r="T3622" s="48"/>
      <c r="U3622" s="31"/>
      <c r="V3622" s="45" t="str">
        <f t="shared" si="554"/>
        <v>理事会理事会：第19期第8回</v>
      </c>
      <c r="W3622" s="51"/>
      <c r="X3622" s="88">
        <v>3612</v>
      </c>
      <c r="Y3622" s="65"/>
      <c r="Z3622" s="46"/>
    </row>
    <row r="3623" spans="1:26" ht="13.5" hidden="1" customHeight="1">
      <c r="A3623" s="29">
        <f t="shared" ca="1" si="558"/>
        <v>88</v>
      </c>
      <c r="B3623" s="32">
        <f ca="1">IF(LEN($J3623)&gt;0,IF($J3623="●",O3623,OFFSET(B3623,IF(LEN(OFFSET(B3623,-1,0))&gt;=1,-1,-2),0)),"")</f>
        <v>2008</v>
      </c>
      <c r="C3623" s="32">
        <f ca="1">IF(LEN($J3623)&gt;0,IF($J3623="●",#REF!,OFFSET(C3623,IF(LEN(OFFSET(C3623,-1,0))&gt;=1,-1,-2),0)),"")</f>
        <v>6</v>
      </c>
      <c r="D3623" s="28">
        <v>105</v>
      </c>
      <c r="E3623" s="32"/>
      <c r="F3623" s="28" t="str">
        <f t="shared" si="560"/>
        <v>理事会：第19期第9回</v>
      </c>
      <c r="G3623" s="40"/>
      <c r="H3623" s="43" t="s">
        <v>7774</v>
      </c>
      <c r="I3623" s="115" t="str">
        <f t="shared" ca="1" si="556"/>
        <v>.</v>
      </c>
      <c r="J3623" s="40" t="s">
        <v>7111</v>
      </c>
      <c r="K3623" s="40" t="s">
        <v>1050</v>
      </c>
      <c r="L3623" s="40" t="s">
        <v>7103</v>
      </c>
      <c r="M3623" s="40"/>
      <c r="N3623" s="47"/>
      <c r="O3623" s="47">
        <v>19</v>
      </c>
      <c r="P3623" s="47">
        <v>9</v>
      </c>
      <c r="Q3623" s="40"/>
      <c r="R3623" s="40"/>
      <c r="S3623" s="48"/>
      <c r="T3623" s="48"/>
      <c r="U3623" s="31"/>
      <c r="V3623" s="45" t="str">
        <f t="shared" si="554"/>
        <v>理事会理事会：第19期第9回</v>
      </c>
      <c r="W3623" s="51"/>
      <c r="X3623" s="88">
        <v>3613</v>
      </c>
      <c r="Y3623" s="65"/>
      <c r="Z3623" s="46"/>
    </row>
    <row r="3624" spans="1:26" ht="13.5" hidden="1" customHeight="1">
      <c r="A3624" s="29">
        <f t="shared" ca="1" si="558"/>
        <v>88</v>
      </c>
      <c r="B3624" s="32">
        <f ca="1">IF(LEN($J3624)&gt;0,IF($J3624="●",O3624,OFFSET(B3624,IF(LEN(OFFSET(B3624,-1,0))&gt;=1,-1,-2),0)),"")</f>
        <v>2008</v>
      </c>
      <c r="C3624" s="32">
        <f ca="1">IF(LEN($J3624)&gt;0,IF($J3624="●",#REF!,OFFSET(C3624,IF(LEN(OFFSET(C3624,-1,0))&gt;=1,-1,-2),0)),"")</f>
        <v>6</v>
      </c>
      <c r="D3624" s="28">
        <v>107</v>
      </c>
      <c r="E3624" s="32"/>
      <c r="F3624" s="28" t="str">
        <f t="shared" si="560"/>
        <v>理事会：第19期第10回</v>
      </c>
      <c r="G3624" s="40"/>
      <c r="H3624" s="43" t="s">
        <v>7774</v>
      </c>
      <c r="I3624" s="115" t="str">
        <f t="shared" ca="1" si="556"/>
        <v>.</v>
      </c>
      <c r="J3624" s="40" t="s">
        <v>7111</v>
      </c>
      <c r="K3624" s="40" t="s">
        <v>1050</v>
      </c>
      <c r="L3624" s="40" t="s">
        <v>7103</v>
      </c>
      <c r="M3624" s="40"/>
      <c r="N3624" s="47"/>
      <c r="O3624" s="47">
        <v>19</v>
      </c>
      <c r="P3624" s="47">
        <v>10</v>
      </c>
      <c r="Q3624" s="40"/>
      <c r="R3624" s="40"/>
      <c r="S3624" s="48"/>
      <c r="T3624" s="48"/>
      <c r="U3624" s="31"/>
      <c r="V3624" s="45" t="str">
        <f t="shared" si="554"/>
        <v>理事会理事会：第19期第10回</v>
      </c>
      <c r="W3624" s="51"/>
      <c r="X3624" s="88">
        <v>3614</v>
      </c>
      <c r="Y3624" s="65"/>
      <c r="Z3624" s="46"/>
    </row>
    <row r="3625" spans="1:26" ht="13.5" hidden="1" customHeight="1">
      <c r="A3625" s="29">
        <f t="shared" ca="1" si="558"/>
        <v>88</v>
      </c>
      <c r="B3625" s="32">
        <f ca="1">IF(LEN($J3625)&gt;0,IF($J3625="●",O3625,OFFSET(B3625,IF(LEN(OFFSET(B3625,-1,0))&gt;=1,-1,-2),0)),"")</f>
        <v>2008</v>
      </c>
      <c r="C3625" s="32">
        <f ca="1">IF(LEN($J3625)&gt;0,IF($J3625="●",#REF!,OFFSET(C3625,IF(LEN(OFFSET(C3625,-1,0))&gt;=1,-1,-2),0)),"")</f>
        <v>6</v>
      </c>
      <c r="D3625" s="28">
        <v>109</v>
      </c>
      <c r="E3625" s="32"/>
      <c r="F3625" s="28" t="str">
        <f t="shared" si="560"/>
        <v>理事会：第19期第11回</v>
      </c>
      <c r="G3625" s="40"/>
      <c r="H3625" s="43" t="s">
        <v>7774</v>
      </c>
      <c r="I3625" s="115" t="str">
        <f t="shared" ca="1" si="556"/>
        <v>.</v>
      </c>
      <c r="J3625" s="40" t="s">
        <v>7111</v>
      </c>
      <c r="K3625" s="40" t="s">
        <v>1050</v>
      </c>
      <c r="L3625" s="40" t="s">
        <v>7103</v>
      </c>
      <c r="M3625" s="40"/>
      <c r="N3625" s="47"/>
      <c r="O3625" s="47">
        <v>19</v>
      </c>
      <c r="P3625" s="47">
        <v>11</v>
      </c>
      <c r="Q3625" s="40"/>
      <c r="R3625" s="40"/>
      <c r="S3625" s="48"/>
      <c r="T3625" s="48"/>
      <c r="U3625" s="31"/>
      <c r="V3625" s="45" t="str">
        <f t="shared" si="554"/>
        <v>理事会理事会：第19期第11回</v>
      </c>
      <c r="W3625" s="51"/>
      <c r="X3625" s="88">
        <v>3615</v>
      </c>
      <c r="Y3625" s="65"/>
      <c r="Z3625" s="46"/>
    </row>
    <row r="3626" spans="1:26" ht="13.5" hidden="1" customHeight="1">
      <c r="A3626" s="29">
        <f t="shared" ca="1" si="558"/>
        <v>88</v>
      </c>
      <c r="B3626" s="32">
        <f t="shared" ref="B3626:C3629" ca="1" si="561">IF(LEN($J3626)&gt;0,IF($J3626="●",N3626,OFFSET(B3626,IF(LEN(OFFSET(B3626,-1,0))&gt;=1,-1,-2),0)),"")</f>
        <v>2008</v>
      </c>
      <c r="C3626" s="32">
        <f t="shared" ca="1" si="561"/>
        <v>6</v>
      </c>
      <c r="D3626" s="28">
        <v>111</v>
      </c>
      <c r="E3626" s="32"/>
      <c r="F3626" s="40" t="s">
        <v>323</v>
      </c>
      <c r="G3626" s="40"/>
      <c r="H3626" s="43"/>
      <c r="I3626" s="115" t="str">
        <f t="shared" ca="1" si="556"/>
        <v>.</v>
      </c>
      <c r="J3626" s="40" t="s">
        <v>7111</v>
      </c>
      <c r="K3626" s="40" t="s">
        <v>1199</v>
      </c>
      <c r="L3626" s="40" t="s">
        <v>1436</v>
      </c>
      <c r="M3626" s="40" t="s">
        <v>874</v>
      </c>
      <c r="N3626" s="47"/>
      <c r="O3626" s="47"/>
      <c r="P3626" s="47"/>
      <c r="Q3626" s="40"/>
      <c r="R3626" s="40"/>
      <c r="S3626" s="48"/>
      <c r="T3626" s="48"/>
      <c r="U3626" s="31"/>
      <c r="V3626" s="45" t="str">
        <f t="shared" si="554"/>
        <v>JHE投稿論文の提出先と提出方法について</v>
      </c>
      <c r="W3626" s="51"/>
      <c r="X3626" s="88">
        <v>3616</v>
      </c>
      <c r="Y3626" s="65"/>
      <c r="Z3626" s="46"/>
    </row>
    <row r="3627" spans="1:26" ht="13.5" hidden="1" customHeight="1">
      <c r="A3627" s="29">
        <f t="shared" ca="1" si="558"/>
        <v>88</v>
      </c>
      <c r="B3627" s="32">
        <f t="shared" ca="1" si="561"/>
        <v>2008</v>
      </c>
      <c r="C3627" s="32">
        <f t="shared" ca="1" si="561"/>
        <v>6</v>
      </c>
      <c r="D3627" s="28">
        <v>112</v>
      </c>
      <c r="E3627" s="32"/>
      <c r="F3627" s="40" t="s">
        <v>206</v>
      </c>
      <c r="G3627" s="40"/>
      <c r="H3627" s="43"/>
      <c r="I3627" s="115" t="str">
        <f t="shared" ca="1" si="556"/>
        <v>.</v>
      </c>
      <c r="J3627" s="40" t="s">
        <v>7110</v>
      </c>
      <c r="K3627" s="40" t="s">
        <v>7768</v>
      </c>
      <c r="L3627" s="40" t="s">
        <v>7097</v>
      </c>
      <c r="M3627" s="40"/>
      <c r="N3627" s="47"/>
      <c r="O3627" s="47"/>
      <c r="P3627" s="47"/>
      <c r="Q3627" s="40"/>
      <c r="R3627" s="40"/>
      <c r="S3627" s="48"/>
      <c r="T3627" s="48"/>
      <c r="U3627" s="31"/>
      <c r="V3627" s="45" t="str">
        <f t="shared" si="554"/>
        <v>事務局からのお知らせ</v>
      </c>
      <c r="W3627" s="51"/>
      <c r="X3627" s="88">
        <v>3617</v>
      </c>
      <c r="Y3627" s="65"/>
      <c r="Z3627" s="46"/>
    </row>
    <row r="3628" spans="1:26" ht="13.5" hidden="1" customHeight="1">
      <c r="A3628" s="29" t="str">
        <f t="shared" ca="1" si="558"/>
        <v>89</v>
      </c>
      <c r="B3628" s="32">
        <f t="shared" ca="1" si="561"/>
        <v>2008</v>
      </c>
      <c r="C3628" s="32">
        <f t="shared" ca="1" si="561"/>
        <v>11</v>
      </c>
      <c r="D3628" s="28">
        <v>0</v>
      </c>
      <c r="E3628" s="32"/>
      <c r="F3628" s="28" t="str">
        <f ca="1">$W$11&amp;$A3628&amp;$W$12&amp;B3628&amp;$W$13&amp;TEXT($C3628,"00")&amp;$W$14&amp;TEXT($P3628,"00")&amp;IF(LEN(U3628)&gt;=1,$W$15&amp;$U3628&amp;$W$16,"")&amp;$W$17&amp;$H3628</f>
        <v>第89号2008年11/13:「くらしの中の共生」第5回シンポジウム／東地37</v>
      </c>
      <c r="G3628" s="40"/>
      <c r="H3628" s="43" t="s">
        <v>6917</v>
      </c>
      <c r="I3628" s="115" t="str">
        <f t="shared" ca="1" si="556"/>
        <v>.</v>
      </c>
      <c r="J3628" s="40" t="s">
        <v>1179</v>
      </c>
      <c r="K3628" s="40" t="s">
        <v>218</v>
      </c>
      <c r="L3628" s="43"/>
      <c r="M3628" s="40"/>
      <c r="N3628" s="47">
        <v>2008</v>
      </c>
      <c r="O3628" s="47">
        <v>11</v>
      </c>
      <c r="P3628" s="47">
        <v>13</v>
      </c>
      <c r="Q3628" s="40"/>
      <c r="R3628" s="40"/>
      <c r="S3628" s="48"/>
      <c r="T3628" s="48"/>
      <c r="U3628" s="31"/>
      <c r="V3628" s="45" t="str">
        <f t="shared" ca="1" si="554"/>
        <v>「くらしの中の共生」第5回シンポジウム／東地37第89号2008年11/13:「くらしの中の共生」第5回シンポジウム／東地37</v>
      </c>
      <c r="W3628" s="51"/>
      <c r="X3628" s="88">
        <v>3618</v>
      </c>
      <c r="Y3628" s="65"/>
      <c r="Z3628" s="46"/>
    </row>
    <row r="3629" spans="1:26" ht="13.5" hidden="1" customHeight="1">
      <c r="A3629" s="29" t="str">
        <f t="shared" ca="1" si="558"/>
        <v>89</v>
      </c>
      <c r="B3629" s="32">
        <f t="shared" ca="1" si="561"/>
        <v>2008</v>
      </c>
      <c r="C3629" s="32">
        <f t="shared" ca="1" si="561"/>
        <v>11</v>
      </c>
      <c r="D3629" s="28">
        <v>1</v>
      </c>
      <c r="E3629" s="32"/>
      <c r="F3629" s="28" t="str">
        <f>IF(RIGHT(L3629,1)=$W$24,"",M3629&amp;$W$25)&amp;J3629&amp;$W$22&amp;K3629&amp;IF(AND(LEN(N3629)&gt;0,LEN(N3629)&lt;4)," 第"&amp;N3629&amp;$W$21,N3629)&amp;$W$23&amp;O3629&amp;"/"&amp;P3629&amp;IF(RIGHT(L3629,1)=$W$24,"/"&amp;Q3629,"")&amp;"、"&amp;S3629&amp;"、"&amp;R3629&amp;IF(LEN(H3629)&gt;0,$W$27&amp;H3629,"")&amp;IF(RIGHT(L3629,1)=$W$24,"",$W$26)</f>
        <v>シンポジウム．共 第5回　2008/11/22、武蔵野大、東京都/介護と生活助具</v>
      </c>
      <c r="G3629" s="40" t="s">
        <v>2629</v>
      </c>
      <c r="H3629" s="17" t="s">
        <v>6006</v>
      </c>
      <c r="I3629" s="115" t="str">
        <f t="shared" ca="1" si="556"/>
        <v>.</v>
      </c>
      <c r="J3629" s="26" t="s">
        <v>878</v>
      </c>
      <c r="K3629" s="16" t="s">
        <v>6005</v>
      </c>
      <c r="L3629" s="40" t="s">
        <v>7012</v>
      </c>
      <c r="M3629" s="40" t="s">
        <v>2742</v>
      </c>
      <c r="N3629" s="15">
        <v>5</v>
      </c>
      <c r="O3629" s="15">
        <v>2008</v>
      </c>
      <c r="P3629" s="15">
        <v>11</v>
      </c>
      <c r="Q3629" s="16">
        <v>22</v>
      </c>
      <c r="R3629" s="18" t="s">
        <v>804</v>
      </c>
      <c r="S3629" s="54" t="s">
        <v>5911</v>
      </c>
      <c r="T3629" s="54"/>
      <c r="U3629" s="31"/>
      <c r="V3629" s="45" t="str">
        <f t="shared" si="554"/>
        <v>介護と生活助具シンポジウム．共 第5回　2008/11/22、武蔵野大、東京都/介護と生活助具</v>
      </c>
      <c r="W3629" s="51"/>
      <c r="X3629" s="88">
        <v>3619</v>
      </c>
      <c r="Y3629" s="65"/>
      <c r="Z3629" s="46"/>
    </row>
    <row r="3630" spans="1:26" s="12" customFormat="1" ht="13.5" hidden="1" customHeight="1">
      <c r="A3630" s="18">
        <v>89</v>
      </c>
      <c r="B3630" s="15">
        <v>2008</v>
      </c>
      <c r="C3630" s="15">
        <v>11</v>
      </c>
      <c r="D3630" s="18">
        <v>1</v>
      </c>
      <c r="E3630" s="15"/>
      <c r="F3630" s="16" t="s">
        <v>6006</v>
      </c>
      <c r="G3630" s="40" t="s">
        <v>7592</v>
      </c>
      <c r="H3630" s="17"/>
      <c r="I3630" s="115" t="str">
        <f t="shared" ca="1" si="556"/>
        <v>.</v>
      </c>
      <c r="J3630" s="26" t="s">
        <v>878</v>
      </c>
      <c r="K3630" s="16" t="s">
        <v>6005</v>
      </c>
      <c r="L3630" s="16" t="s">
        <v>7004</v>
      </c>
      <c r="M3630" s="16" t="s">
        <v>1302</v>
      </c>
      <c r="N3630" s="15">
        <v>5</v>
      </c>
      <c r="O3630" s="15">
        <v>2008</v>
      </c>
      <c r="P3630" s="15">
        <v>11</v>
      </c>
      <c r="Q3630" s="16">
        <v>22</v>
      </c>
      <c r="R3630" s="18" t="s">
        <v>804</v>
      </c>
      <c r="S3630" s="54" t="s">
        <v>5911</v>
      </c>
      <c r="T3630" s="54"/>
      <c r="U3630" s="69"/>
      <c r="V3630" s="45" t="str">
        <f t="shared" si="554"/>
        <v>介護と生活助具</v>
      </c>
      <c r="W3630" s="70"/>
      <c r="X3630" s="88">
        <v>3620</v>
      </c>
      <c r="Y3630" s="66"/>
      <c r="Z3630" s="16"/>
    </row>
    <row r="3631" spans="1:26" s="12" customFormat="1" ht="13.5" hidden="1" customHeight="1">
      <c r="A3631" s="18">
        <v>89</v>
      </c>
      <c r="B3631" s="15">
        <v>2008</v>
      </c>
      <c r="C3631" s="15">
        <v>11</v>
      </c>
      <c r="D3631" s="18">
        <v>2</v>
      </c>
      <c r="E3631" s="15"/>
      <c r="F3631" s="19" t="s">
        <v>6015</v>
      </c>
      <c r="G3631" s="40" t="s">
        <v>7591</v>
      </c>
      <c r="H3631" s="17" t="s">
        <v>6006</v>
      </c>
      <c r="I3631" s="115" t="str">
        <f t="shared" ca="1" si="556"/>
        <v>.</v>
      </c>
      <c r="J3631" s="26" t="s">
        <v>878</v>
      </c>
      <c r="K3631" s="16" t="s">
        <v>6005</v>
      </c>
      <c r="L3631" s="16" t="s">
        <v>2918</v>
      </c>
      <c r="M3631" s="16" t="s">
        <v>1486</v>
      </c>
      <c r="N3631" s="15">
        <v>5</v>
      </c>
      <c r="O3631" s="15">
        <v>2008</v>
      </c>
      <c r="P3631" s="15">
        <v>11</v>
      </c>
      <c r="Q3631" s="16">
        <v>22</v>
      </c>
      <c r="R3631" s="18" t="s">
        <v>804</v>
      </c>
      <c r="S3631" s="54" t="s">
        <v>5911</v>
      </c>
      <c r="T3631" s="54"/>
      <c r="U3631" s="69"/>
      <c r="V3631" s="45" t="str">
        <f t="shared" si="554"/>
        <v>介護と生活助具生活助具と共生（本シンポのねらいと演題構成の説明）</v>
      </c>
      <c r="W3631" s="70"/>
      <c r="X3631" s="88">
        <v>3621</v>
      </c>
      <c r="Y3631" s="66"/>
      <c r="Z3631" s="16"/>
    </row>
    <row r="3632" spans="1:26" s="12" customFormat="1" ht="13.5" hidden="1" customHeight="1">
      <c r="A3632" s="18">
        <v>89</v>
      </c>
      <c r="B3632" s="15">
        <v>2008</v>
      </c>
      <c r="C3632" s="15">
        <v>11</v>
      </c>
      <c r="D3632" s="18"/>
      <c r="E3632" s="15"/>
      <c r="F3632" s="19" t="s">
        <v>6007</v>
      </c>
      <c r="G3632" s="16" t="s">
        <v>6008</v>
      </c>
      <c r="H3632" s="17" t="s">
        <v>6006</v>
      </c>
      <c r="I3632" s="115" t="str">
        <f t="shared" ca="1" si="556"/>
        <v>.</v>
      </c>
      <c r="J3632" s="26" t="s">
        <v>878</v>
      </c>
      <c r="K3632" s="16" t="s">
        <v>6005</v>
      </c>
      <c r="L3632" s="16" t="s">
        <v>2918</v>
      </c>
      <c r="M3632" s="16" t="s">
        <v>1302</v>
      </c>
      <c r="N3632" s="15">
        <v>5</v>
      </c>
      <c r="O3632" s="15">
        <v>2008</v>
      </c>
      <c r="P3632" s="15">
        <v>11</v>
      </c>
      <c r="Q3632" s="16">
        <v>22</v>
      </c>
      <c r="R3632" s="18" t="s">
        <v>804</v>
      </c>
      <c r="S3632" s="54" t="s">
        <v>5911</v>
      </c>
      <c r="T3632" s="54"/>
      <c r="U3632" s="69"/>
      <c r="V3632" s="45" t="str">
        <f t="shared" si="554"/>
        <v>介護と生活助具立ち上がり補助具の開発（補助具の試作・使用法・評価）</v>
      </c>
      <c r="W3632" s="70"/>
      <c r="X3632" s="88">
        <v>3622</v>
      </c>
      <c r="Y3632" s="66"/>
      <c r="Z3632" s="16"/>
    </row>
    <row r="3633" spans="1:26" s="12" customFormat="1" ht="13.5" hidden="1" customHeight="1">
      <c r="A3633" s="18">
        <v>89</v>
      </c>
      <c r="B3633" s="15">
        <v>2008</v>
      </c>
      <c r="C3633" s="15">
        <v>11</v>
      </c>
      <c r="D3633" s="18"/>
      <c r="E3633" s="15"/>
      <c r="F3633" s="19" t="s">
        <v>6009</v>
      </c>
      <c r="G3633" s="16" t="s">
        <v>6010</v>
      </c>
      <c r="H3633" s="17" t="s">
        <v>6006</v>
      </c>
      <c r="I3633" s="115" t="str">
        <f t="shared" ca="1" si="556"/>
        <v>.</v>
      </c>
      <c r="J3633" s="26" t="s">
        <v>878</v>
      </c>
      <c r="K3633" s="16" t="s">
        <v>6005</v>
      </c>
      <c r="L3633" s="16" t="s">
        <v>2918</v>
      </c>
      <c r="M3633" s="16" t="s">
        <v>1302</v>
      </c>
      <c r="N3633" s="15">
        <v>5</v>
      </c>
      <c r="O3633" s="15">
        <v>2008</v>
      </c>
      <c r="P3633" s="15">
        <v>11</v>
      </c>
      <c r="Q3633" s="16">
        <v>22</v>
      </c>
      <c r="R3633" s="18" t="s">
        <v>804</v>
      </c>
      <c r="S3633" s="54" t="s">
        <v>5911</v>
      </c>
      <c r="T3633" s="54"/>
      <c r="U3633" s="69"/>
      <c r="V3633" s="45" t="str">
        <f t="shared" si="554"/>
        <v>介護と生活助具移乗介助のバイオメカニクスと立ち上がり補助具の筋電図学的評価</v>
      </c>
      <c r="W3633" s="70"/>
      <c r="X3633" s="88">
        <v>3623</v>
      </c>
      <c r="Y3633" s="66"/>
      <c r="Z3633" s="16"/>
    </row>
    <row r="3634" spans="1:26" s="12" customFormat="1" ht="13.5" hidden="1" customHeight="1">
      <c r="A3634" s="18">
        <v>89</v>
      </c>
      <c r="B3634" s="15">
        <v>2008</v>
      </c>
      <c r="C3634" s="15">
        <v>11</v>
      </c>
      <c r="D3634" s="18"/>
      <c r="E3634" s="15"/>
      <c r="F3634" s="19" t="s">
        <v>6011</v>
      </c>
      <c r="G3634" s="16" t="s">
        <v>6012</v>
      </c>
      <c r="H3634" s="17" t="s">
        <v>6006</v>
      </c>
      <c r="I3634" s="115" t="str">
        <f t="shared" ca="1" si="556"/>
        <v>.</v>
      </c>
      <c r="J3634" s="26" t="s">
        <v>878</v>
      </c>
      <c r="K3634" s="16" t="s">
        <v>6005</v>
      </c>
      <c r="L3634" s="16" t="s">
        <v>2918</v>
      </c>
      <c r="M3634" s="16" t="s">
        <v>1302</v>
      </c>
      <c r="N3634" s="15">
        <v>5</v>
      </c>
      <c r="O3634" s="15">
        <v>2008</v>
      </c>
      <c r="P3634" s="15">
        <v>11</v>
      </c>
      <c r="Q3634" s="16">
        <v>22</v>
      </c>
      <c r="R3634" s="18" t="s">
        <v>804</v>
      </c>
      <c r="S3634" s="54" t="s">
        <v>5911</v>
      </c>
      <c r="T3634" s="54"/>
      <c r="U3634" s="69"/>
      <c r="V3634" s="45" t="str">
        <f t="shared" si="554"/>
        <v>介護と生活助具障害者用トイレの実態調査</v>
      </c>
      <c r="W3634" s="70"/>
      <c r="X3634" s="88">
        <v>3624</v>
      </c>
      <c r="Y3634" s="66"/>
      <c r="Z3634" s="16"/>
    </row>
    <row r="3635" spans="1:26" s="12" customFormat="1" ht="13.5" hidden="1" customHeight="1">
      <c r="A3635" s="18">
        <v>89</v>
      </c>
      <c r="B3635" s="15">
        <v>2008</v>
      </c>
      <c r="C3635" s="15">
        <v>11</v>
      </c>
      <c r="D3635" s="18"/>
      <c r="E3635" s="15"/>
      <c r="F3635" s="19" t="s">
        <v>6013</v>
      </c>
      <c r="G3635" s="16" t="s">
        <v>6014</v>
      </c>
      <c r="H3635" s="17" t="s">
        <v>6006</v>
      </c>
      <c r="I3635" s="115" t="str">
        <f t="shared" ca="1" si="556"/>
        <v>.</v>
      </c>
      <c r="J3635" s="26" t="s">
        <v>878</v>
      </c>
      <c r="K3635" s="16" t="s">
        <v>6005</v>
      </c>
      <c r="L3635" s="16" t="s">
        <v>2918</v>
      </c>
      <c r="M3635" s="16" t="s">
        <v>1302</v>
      </c>
      <c r="N3635" s="15">
        <v>5</v>
      </c>
      <c r="O3635" s="15">
        <v>2008</v>
      </c>
      <c r="P3635" s="15">
        <v>11</v>
      </c>
      <c r="Q3635" s="16">
        <v>22</v>
      </c>
      <c r="R3635" s="18" t="s">
        <v>804</v>
      </c>
      <c r="S3635" s="54" t="s">
        <v>5911</v>
      </c>
      <c r="T3635" s="54"/>
      <c r="U3635" s="69"/>
      <c r="V3635" s="45" t="str">
        <f t="shared" si="554"/>
        <v>介護と生活助具障害者用手摺と歩行補助具</v>
      </c>
      <c r="W3635" s="70"/>
      <c r="X3635" s="88">
        <v>3625</v>
      </c>
      <c r="Y3635" s="66"/>
      <c r="Z3635" s="16"/>
    </row>
    <row r="3636" spans="1:26" ht="13.5" hidden="1" customHeight="1">
      <c r="A3636" s="29">
        <f ca="1">IF(LEN($J3636)&gt;0,IF($J3636="●",K3636,OFFSET(A3636,IF(LEN(OFFSET(A3636,-1,0))&gt;=1,-1,-2),0)),"")</f>
        <v>89</v>
      </c>
      <c r="B3636" s="32">
        <f t="shared" ref="B3636:C3639" ca="1" si="562">IF(LEN($J3636)&gt;0,IF($J3636="●",N3636,OFFSET(B3636,IF(LEN(OFFSET(B3636,-1,0))&gt;=1,-1,-2),0)),"")</f>
        <v>2008</v>
      </c>
      <c r="C3636" s="32">
        <f t="shared" ca="1" si="562"/>
        <v>11</v>
      </c>
      <c r="D3636" s="28">
        <v>3</v>
      </c>
      <c r="E3636" s="32"/>
      <c r="F3636" s="28" t="str">
        <f>IF(RIGHT(L3636,1)=$W$24,"",M3636&amp;$W$25)&amp;J3636&amp;$W$22&amp;K3636&amp;IF(AND(LEN(N3636)&gt;0,LEN(N3636)&lt;4)," 第"&amp;N3636&amp;$W$21,N3636)&amp;$W$23&amp;O3636&amp;"/"&amp;P3636&amp;IF(RIGHT(L3636,1)=$W$24,"/"&amp;Q3636,"")&amp;"、"&amp;S3636&amp;"、"&amp;R3636&amp;IF(LEN(H3636)&gt;0,$W$27&amp;H3636,"")&amp;IF(RIGHT(L3636,1)=$W$24,"",$W$26)</f>
        <v>大会．東 第37回　2008/11/23、武蔵野大、東京都</v>
      </c>
      <c r="G3636" s="40" t="s">
        <v>1784</v>
      </c>
      <c r="H3636" s="41"/>
      <c r="I3636" s="115" t="str">
        <f t="shared" ca="1" si="556"/>
        <v>.</v>
      </c>
      <c r="J3636" s="40" t="s">
        <v>1487</v>
      </c>
      <c r="K3636" s="40" t="s">
        <v>1491</v>
      </c>
      <c r="L3636" s="40" t="s">
        <v>6942</v>
      </c>
      <c r="M3636" s="40" t="s">
        <v>2742</v>
      </c>
      <c r="N3636" s="47">
        <v>37</v>
      </c>
      <c r="O3636" s="47">
        <v>2008</v>
      </c>
      <c r="P3636" s="47">
        <v>11</v>
      </c>
      <c r="Q3636" s="40" t="s">
        <v>1683</v>
      </c>
      <c r="R3636" s="40" t="s">
        <v>2317</v>
      </c>
      <c r="S3636" s="48" t="s">
        <v>342</v>
      </c>
      <c r="T3636" s="48"/>
      <c r="U3636" s="31"/>
      <c r="V3636" s="45" t="str">
        <f t="shared" si="554"/>
        <v>大会．東 第37回　2008/11/23、武蔵野大、東京都</v>
      </c>
      <c r="W3636" s="51"/>
      <c r="X3636" s="88">
        <v>3626</v>
      </c>
      <c r="Y3636" s="65"/>
      <c r="Z3636" s="46"/>
    </row>
    <row r="3637" spans="1:26" ht="13.5" hidden="1" customHeight="1">
      <c r="A3637" s="29">
        <f ca="1">IF(LEN($J3637)&gt;0,IF($J3637="●",K3637,OFFSET(A3637,IF(LEN(OFFSET(A3637,-1,0))&gt;=1,-1,-2),0)),"")</f>
        <v>89</v>
      </c>
      <c r="B3637" s="32">
        <f t="shared" ca="1" si="562"/>
        <v>2008</v>
      </c>
      <c r="C3637" s="32">
        <f t="shared" ca="1" si="562"/>
        <v>11</v>
      </c>
      <c r="D3637" s="28">
        <v>5</v>
      </c>
      <c r="E3637" s="32"/>
      <c r="F3637" s="28" t="str">
        <f>IF(RIGHT(L3637,1)=$W$24,"",M3637&amp;$W$25)&amp;J3637&amp;$W$22&amp;K3637&amp;IF(AND(LEN(N3637)&gt;0,LEN(N3637)&lt;4)," 第"&amp;N3637&amp;$W$21,N3637)&amp;$W$23&amp;O3637&amp;"/"&amp;P3637&amp;IF(RIGHT(L3637,1)=$W$24,"/"&amp;Q3637,"")&amp;"、"&amp;S3637&amp;"、"&amp;R3637&amp;IF(LEN(H3637)&gt;0,$W$27&amp;H3637,"")&amp;IF(RIGHT(L3637,1)=$W$24,"",$W$26)</f>
        <v>プログラム(大会．東 第37回　2008/11、武蔵野大、東京都)</v>
      </c>
      <c r="G3637" s="40"/>
      <c r="H3637" s="43"/>
      <c r="I3637" s="115" t="str">
        <f t="shared" ca="1" si="556"/>
        <v>.</v>
      </c>
      <c r="J3637" s="40" t="s">
        <v>1487</v>
      </c>
      <c r="K3637" s="40" t="s">
        <v>1491</v>
      </c>
      <c r="L3637" s="40" t="s">
        <v>325</v>
      </c>
      <c r="M3637" s="40" t="s">
        <v>2743</v>
      </c>
      <c r="N3637" s="47">
        <v>37</v>
      </c>
      <c r="O3637" s="47">
        <v>2008</v>
      </c>
      <c r="P3637" s="47">
        <v>11</v>
      </c>
      <c r="Q3637" s="40" t="s">
        <v>1683</v>
      </c>
      <c r="R3637" s="40" t="s">
        <v>2317</v>
      </c>
      <c r="S3637" s="48" t="s">
        <v>342</v>
      </c>
      <c r="T3637" s="48"/>
      <c r="U3637" s="31"/>
      <c r="V3637" s="45" t="str">
        <f t="shared" si="554"/>
        <v>プログラム(大会．東 第37回　2008/11、武蔵野大、東京都)</v>
      </c>
      <c r="W3637" s="51"/>
      <c r="X3637" s="88">
        <v>3627</v>
      </c>
      <c r="Y3637" s="65"/>
      <c r="Z3637" s="46"/>
    </row>
    <row r="3638" spans="1:26" ht="13.5" hidden="1" customHeight="1">
      <c r="A3638" s="29">
        <f ca="1">IF(LEN($J3638)&gt;0,IF($J3638="●",K3638,OFFSET(A3638,IF(LEN(OFFSET(A3638,-1,0))&gt;=1,-1,-2),0)),"")</f>
        <v>89</v>
      </c>
      <c r="B3638" s="32">
        <f t="shared" ca="1" si="562"/>
        <v>2008</v>
      </c>
      <c r="C3638" s="32">
        <f t="shared" ca="1" si="562"/>
        <v>11</v>
      </c>
      <c r="D3638" s="28">
        <v>8</v>
      </c>
      <c r="E3638" s="32"/>
      <c r="F3638" s="28" t="str">
        <f>M3638&amp;"（"&amp;L3638&amp;IF(J3638="大会",IF(LEN(L3638)&gt;0,$J$10,"")&amp;IF(K3638="全","全国",K3638&amp;"日本地方会")&amp;" 第"&amp;N3638&amp;"回、","、")&amp;O3638&amp;"/"&amp;P3638&amp;"、"&amp;S3638&amp;"）"</f>
        <v>開催案内（提示大分類西日本地方会 第34回、2008/12、近畿大産業理工）</v>
      </c>
      <c r="G3638" s="40"/>
      <c r="H3638" s="43"/>
      <c r="I3638" s="115" t="str">
        <f t="shared" ca="1" si="556"/>
        <v>.</v>
      </c>
      <c r="J3638" s="40" t="s">
        <v>1487</v>
      </c>
      <c r="K3638" s="40" t="s">
        <v>2109</v>
      </c>
      <c r="L3638" s="40" t="s">
        <v>7615</v>
      </c>
      <c r="M3638" s="40" t="s">
        <v>2638</v>
      </c>
      <c r="N3638" s="47">
        <v>34</v>
      </c>
      <c r="O3638" s="47">
        <v>2008</v>
      </c>
      <c r="P3638" s="47">
        <v>12</v>
      </c>
      <c r="Q3638" s="40" t="s">
        <v>1296</v>
      </c>
      <c r="R3638" s="40" t="s">
        <v>1390</v>
      </c>
      <c r="S3638" s="48" t="s">
        <v>2637</v>
      </c>
      <c r="T3638" s="48"/>
      <c r="U3638" s="31"/>
      <c r="V3638" s="45" t="str">
        <f t="shared" ref="V3638:V3700" si="563">$H3638&amp;$F3638</f>
        <v>開催案内（提示大分類西日本地方会 第34回、2008/12、近畿大産業理工）</v>
      </c>
      <c r="W3638" s="51"/>
      <c r="X3638" s="88">
        <v>3628</v>
      </c>
      <c r="Y3638" s="65"/>
      <c r="Z3638" s="46"/>
    </row>
    <row r="3639" spans="1:26" ht="13.5" hidden="1" customHeight="1">
      <c r="A3639" s="29">
        <f ca="1">IF(LEN($J3639)&gt;0,IF($J3639="●",K3639,OFFSET(A3639,IF(LEN(OFFSET(A3639,-1,0))&gt;=1,-1,-2),0)),"")</f>
        <v>89</v>
      </c>
      <c r="B3639" s="32">
        <f t="shared" ca="1" si="562"/>
        <v>2008</v>
      </c>
      <c r="C3639" s="32">
        <f t="shared" ca="1" si="562"/>
        <v>11</v>
      </c>
      <c r="D3639" s="28">
        <v>9</v>
      </c>
      <c r="E3639" s="32"/>
      <c r="F3639" s="28" t="str">
        <f>M3639&amp;"（"&amp;J3639&amp;$W$19&amp;K3639&amp;IF(LEN(N3639)&gt;0," 第"&amp;N3639&amp;$W$21,"")&amp;" "&amp;O3639&amp;"/"&amp;P3639&amp;$W$20&amp;S3639&amp;IF(LEN(H3639)&gt;0,$W$19&amp;H3639,"")&amp;"）"</f>
        <v>抄録（大会/東 第37回 2008/11、武蔵野大）</v>
      </c>
      <c r="G3639" s="40"/>
      <c r="H3639" s="43"/>
      <c r="I3639" s="115" t="str">
        <f t="shared" ca="1" si="556"/>
        <v>.</v>
      </c>
      <c r="J3639" s="40" t="s">
        <v>1487</v>
      </c>
      <c r="K3639" s="40" t="s">
        <v>1491</v>
      </c>
      <c r="L3639" s="40" t="s">
        <v>6939</v>
      </c>
      <c r="M3639" s="40" t="s">
        <v>1486</v>
      </c>
      <c r="N3639" s="47">
        <v>37</v>
      </c>
      <c r="O3639" s="47">
        <v>2008</v>
      </c>
      <c r="P3639" s="47">
        <v>11</v>
      </c>
      <c r="Q3639" s="40" t="s">
        <v>1683</v>
      </c>
      <c r="R3639" s="40" t="s">
        <v>2317</v>
      </c>
      <c r="S3639" s="48" t="s">
        <v>342</v>
      </c>
      <c r="T3639" s="48"/>
      <c r="U3639" s="31"/>
      <c r="V3639" s="45" t="str">
        <f t="shared" si="563"/>
        <v>抄録（大会/東 第37回 2008/11、武蔵野大）</v>
      </c>
      <c r="W3639" s="51"/>
      <c r="X3639" s="88">
        <v>3629</v>
      </c>
      <c r="Y3639" s="65"/>
      <c r="Z3639" s="46"/>
    </row>
    <row r="3640" spans="1:26" s="13" customFormat="1" ht="13.5" hidden="1" customHeight="1">
      <c r="A3640" s="18">
        <v>89</v>
      </c>
      <c r="B3640" s="15">
        <v>2008</v>
      </c>
      <c r="C3640" s="15">
        <v>11</v>
      </c>
      <c r="D3640" s="18">
        <v>10</v>
      </c>
      <c r="E3640" s="15"/>
      <c r="F3640" s="19" t="s">
        <v>6017</v>
      </c>
      <c r="G3640" s="16" t="s">
        <v>6018</v>
      </c>
      <c r="H3640" s="17"/>
      <c r="I3640" s="115" t="str">
        <f t="shared" ca="1" si="556"/>
        <v>.</v>
      </c>
      <c r="J3640" s="16" t="s">
        <v>2856</v>
      </c>
      <c r="K3640" s="16" t="s">
        <v>1185</v>
      </c>
      <c r="L3640" s="16" t="s">
        <v>2857</v>
      </c>
      <c r="M3640" s="16" t="s">
        <v>183</v>
      </c>
      <c r="N3640" s="15">
        <v>37</v>
      </c>
      <c r="O3640" s="15">
        <v>2008</v>
      </c>
      <c r="P3640" s="15">
        <v>11</v>
      </c>
      <c r="Q3640" s="16" t="s">
        <v>1280</v>
      </c>
      <c r="R3640" s="18" t="s">
        <v>3113</v>
      </c>
      <c r="S3640" s="54" t="s">
        <v>6016</v>
      </c>
      <c r="T3640" s="54"/>
      <c r="U3640" s="69"/>
      <c r="V3640" s="45" t="str">
        <f t="shared" si="563"/>
        <v>接客場面における笑顔の実態調査</v>
      </c>
      <c r="W3640" s="70"/>
      <c r="X3640" s="88">
        <v>3630</v>
      </c>
      <c r="Y3640" s="66"/>
      <c r="Z3640" s="16"/>
    </row>
    <row r="3641" spans="1:26" s="13" customFormat="1" ht="13.5" hidden="1" customHeight="1">
      <c r="A3641" s="18">
        <v>89</v>
      </c>
      <c r="B3641" s="15">
        <v>2008</v>
      </c>
      <c r="C3641" s="15">
        <v>11</v>
      </c>
      <c r="D3641" s="18">
        <v>11</v>
      </c>
      <c r="E3641" s="15"/>
      <c r="F3641" s="19" t="s">
        <v>6019</v>
      </c>
      <c r="G3641" s="16" t="s">
        <v>6020</v>
      </c>
      <c r="H3641" s="17"/>
      <c r="I3641" s="115" t="str">
        <f t="shared" ca="1" si="556"/>
        <v>.</v>
      </c>
      <c r="J3641" s="16" t="s">
        <v>2856</v>
      </c>
      <c r="K3641" s="16" t="s">
        <v>1185</v>
      </c>
      <c r="L3641" s="16" t="s">
        <v>2857</v>
      </c>
      <c r="M3641" s="16" t="s">
        <v>183</v>
      </c>
      <c r="N3641" s="15">
        <v>37</v>
      </c>
      <c r="O3641" s="15">
        <v>2008</v>
      </c>
      <c r="P3641" s="15">
        <v>11</v>
      </c>
      <c r="Q3641" s="16" t="s">
        <v>1280</v>
      </c>
      <c r="R3641" s="18" t="s">
        <v>804</v>
      </c>
      <c r="S3641" s="54" t="s">
        <v>5911</v>
      </c>
      <c r="T3641" s="54"/>
      <c r="U3641" s="69"/>
      <c r="V3641" s="45" t="str">
        <f t="shared" si="563"/>
        <v>競技結果とあいさつとの関連性　―大学ソフトテニスプレーヤーの例―</v>
      </c>
      <c r="W3641" s="70"/>
      <c r="X3641" s="88">
        <v>3631</v>
      </c>
      <c r="Y3641" s="66"/>
      <c r="Z3641" s="16"/>
    </row>
    <row r="3642" spans="1:26" s="13" customFormat="1" ht="13.5" hidden="1" customHeight="1">
      <c r="A3642" s="18">
        <v>89</v>
      </c>
      <c r="B3642" s="15">
        <v>2008</v>
      </c>
      <c r="C3642" s="15">
        <v>11</v>
      </c>
      <c r="D3642" s="18">
        <v>12</v>
      </c>
      <c r="E3642" s="15"/>
      <c r="F3642" s="19" t="s">
        <v>6021</v>
      </c>
      <c r="G3642" s="16" t="s">
        <v>6022</v>
      </c>
      <c r="H3642" s="17"/>
      <c r="I3642" s="115" t="str">
        <f t="shared" ca="1" si="556"/>
        <v>.</v>
      </c>
      <c r="J3642" s="16" t="s">
        <v>2856</v>
      </c>
      <c r="K3642" s="16" t="s">
        <v>1185</v>
      </c>
      <c r="L3642" s="16" t="s">
        <v>2857</v>
      </c>
      <c r="M3642" s="16" t="s">
        <v>183</v>
      </c>
      <c r="N3642" s="15">
        <v>37</v>
      </c>
      <c r="O3642" s="15">
        <v>2008</v>
      </c>
      <c r="P3642" s="15">
        <v>11</v>
      </c>
      <c r="Q3642" s="16" t="s">
        <v>1280</v>
      </c>
      <c r="R3642" s="18" t="s">
        <v>804</v>
      </c>
      <c r="S3642" s="54" t="s">
        <v>5911</v>
      </c>
      <c r="T3642" s="54"/>
      <c r="U3642" s="69"/>
      <c r="V3642" s="45" t="str">
        <f t="shared" si="563"/>
        <v>模擬的な降雨が温冷感に及ぼす影響</v>
      </c>
      <c r="W3642" s="70"/>
      <c r="X3642" s="88">
        <v>3632</v>
      </c>
      <c r="Y3642" s="66"/>
      <c r="Z3642" s="16"/>
    </row>
    <row r="3643" spans="1:26" s="13" customFormat="1" ht="13.5" hidden="1" customHeight="1">
      <c r="A3643" s="18">
        <v>89</v>
      </c>
      <c r="B3643" s="15">
        <v>2008</v>
      </c>
      <c r="C3643" s="15">
        <v>11</v>
      </c>
      <c r="D3643" s="18">
        <v>13</v>
      </c>
      <c r="E3643" s="15"/>
      <c r="F3643" s="19" t="s">
        <v>6023</v>
      </c>
      <c r="G3643" s="16" t="s">
        <v>6024</v>
      </c>
      <c r="H3643" s="17"/>
      <c r="I3643" s="115" t="str">
        <f t="shared" ca="1" si="556"/>
        <v>.</v>
      </c>
      <c r="J3643" s="16" t="s">
        <v>2856</v>
      </c>
      <c r="K3643" s="16" t="s">
        <v>1185</v>
      </c>
      <c r="L3643" s="16" t="s">
        <v>2857</v>
      </c>
      <c r="M3643" s="16" t="s">
        <v>183</v>
      </c>
      <c r="N3643" s="15">
        <v>37</v>
      </c>
      <c r="O3643" s="15">
        <v>2008</v>
      </c>
      <c r="P3643" s="15">
        <v>11</v>
      </c>
      <c r="Q3643" s="16" t="s">
        <v>1280</v>
      </c>
      <c r="R3643" s="18" t="s">
        <v>804</v>
      </c>
      <c r="S3643" s="54" t="s">
        <v>5911</v>
      </c>
      <c r="T3643" s="54"/>
      <c r="U3643" s="69"/>
      <c r="V3643" s="45" t="str">
        <f t="shared" si="563"/>
        <v>入浴中の胸部形状変化の計測　　－未来の下着を考えるために－</v>
      </c>
      <c r="W3643" s="70"/>
      <c r="X3643" s="88">
        <v>3633</v>
      </c>
      <c r="Y3643" s="66"/>
      <c r="Z3643" s="16"/>
    </row>
    <row r="3644" spans="1:26" s="13" customFormat="1" ht="13.5" hidden="1" customHeight="1">
      <c r="A3644" s="18">
        <v>89</v>
      </c>
      <c r="B3644" s="15">
        <v>2008</v>
      </c>
      <c r="C3644" s="15">
        <v>11</v>
      </c>
      <c r="D3644" s="18">
        <v>14</v>
      </c>
      <c r="E3644" s="15"/>
      <c r="F3644" s="19" t="s">
        <v>6025</v>
      </c>
      <c r="G3644" s="16" t="s">
        <v>6026</v>
      </c>
      <c r="H3644" s="17"/>
      <c r="I3644" s="115" t="str">
        <f t="shared" ca="1" si="556"/>
        <v>.</v>
      </c>
      <c r="J3644" s="16" t="s">
        <v>2856</v>
      </c>
      <c r="K3644" s="16" t="s">
        <v>1185</v>
      </c>
      <c r="L3644" s="16" t="s">
        <v>2857</v>
      </c>
      <c r="M3644" s="16" t="s">
        <v>183</v>
      </c>
      <c r="N3644" s="15">
        <v>37</v>
      </c>
      <c r="O3644" s="15">
        <v>2008</v>
      </c>
      <c r="P3644" s="15">
        <v>11</v>
      </c>
      <c r="Q3644" s="16" t="s">
        <v>1280</v>
      </c>
      <c r="R3644" s="18" t="s">
        <v>804</v>
      </c>
      <c r="S3644" s="54" t="s">
        <v>5911</v>
      </c>
      <c r="T3644" s="54"/>
      <c r="U3644" s="69"/>
      <c r="V3644" s="45" t="str">
        <f t="shared" si="563"/>
        <v>キャラクターの好みと性格の関連性の調査</v>
      </c>
      <c r="W3644" s="70"/>
      <c r="X3644" s="88">
        <v>3634</v>
      </c>
      <c r="Y3644" s="66"/>
      <c r="Z3644" s="16"/>
    </row>
    <row r="3645" spans="1:26" s="13" customFormat="1" ht="13.5" hidden="1" customHeight="1">
      <c r="A3645" s="18">
        <v>89</v>
      </c>
      <c r="B3645" s="15">
        <v>2008</v>
      </c>
      <c r="C3645" s="15">
        <v>11</v>
      </c>
      <c r="D3645" s="18">
        <v>15</v>
      </c>
      <c r="E3645" s="15"/>
      <c r="F3645" s="19" t="s">
        <v>6027</v>
      </c>
      <c r="G3645" s="16" t="s">
        <v>6028</v>
      </c>
      <c r="H3645" s="17"/>
      <c r="I3645" s="115" t="str">
        <f t="shared" ca="1" si="556"/>
        <v>.</v>
      </c>
      <c r="J3645" s="16" t="s">
        <v>2856</v>
      </c>
      <c r="K3645" s="16" t="s">
        <v>1185</v>
      </c>
      <c r="L3645" s="16" t="s">
        <v>2857</v>
      </c>
      <c r="M3645" s="16" t="s">
        <v>183</v>
      </c>
      <c r="N3645" s="15">
        <v>37</v>
      </c>
      <c r="O3645" s="15">
        <v>2008</v>
      </c>
      <c r="P3645" s="15">
        <v>11</v>
      </c>
      <c r="Q3645" s="16" t="s">
        <v>1280</v>
      </c>
      <c r="R3645" s="18" t="s">
        <v>804</v>
      </c>
      <c r="S3645" s="54" t="s">
        <v>5911</v>
      </c>
      <c r="T3645" s="54"/>
      <c r="U3645" s="69"/>
      <c r="V3645" s="45" t="str">
        <f t="shared" si="563"/>
        <v>パーソナリティーと人の注意に関する一考察</v>
      </c>
      <c r="W3645" s="70"/>
      <c r="X3645" s="88">
        <v>3635</v>
      </c>
      <c r="Y3645" s="66"/>
      <c r="Z3645" s="16"/>
    </row>
    <row r="3646" spans="1:26" s="13" customFormat="1" ht="13.5" hidden="1" customHeight="1">
      <c r="A3646" s="18">
        <v>89</v>
      </c>
      <c r="B3646" s="15">
        <v>2008</v>
      </c>
      <c r="C3646" s="15">
        <v>11</v>
      </c>
      <c r="D3646" s="18">
        <v>16</v>
      </c>
      <c r="E3646" s="15"/>
      <c r="F3646" s="19" t="s">
        <v>6029</v>
      </c>
      <c r="G3646" s="16" t="s">
        <v>6030</v>
      </c>
      <c r="H3646" s="17"/>
      <c r="I3646" s="115" t="str">
        <f t="shared" ca="1" si="556"/>
        <v>.</v>
      </c>
      <c r="J3646" s="16" t="s">
        <v>2856</v>
      </c>
      <c r="K3646" s="16" t="s">
        <v>1185</v>
      </c>
      <c r="L3646" s="16" t="s">
        <v>2857</v>
      </c>
      <c r="M3646" s="16" t="s">
        <v>183</v>
      </c>
      <c r="N3646" s="15">
        <v>37</v>
      </c>
      <c r="O3646" s="15">
        <v>2008</v>
      </c>
      <c r="P3646" s="15">
        <v>11</v>
      </c>
      <c r="Q3646" s="16" t="s">
        <v>1280</v>
      </c>
      <c r="R3646" s="18" t="s">
        <v>804</v>
      </c>
      <c r="S3646" s="54" t="s">
        <v>5911</v>
      </c>
      <c r="T3646" s="54"/>
      <c r="U3646" s="69"/>
      <c r="V3646" s="45" t="str">
        <f t="shared" si="563"/>
        <v>ライフスタイルを反映した画像刺激がＰ300に及ぼす影響</v>
      </c>
      <c r="W3646" s="70"/>
      <c r="X3646" s="88">
        <v>3636</v>
      </c>
      <c r="Y3646" s="66"/>
      <c r="Z3646" s="16"/>
    </row>
    <row r="3647" spans="1:26" s="13" customFormat="1" ht="13.5" hidden="1" customHeight="1">
      <c r="A3647" s="18">
        <v>89</v>
      </c>
      <c r="B3647" s="15">
        <v>2008</v>
      </c>
      <c r="C3647" s="15">
        <v>11</v>
      </c>
      <c r="D3647" s="18">
        <v>17</v>
      </c>
      <c r="E3647" s="15"/>
      <c r="F3647" s="19" t="s">
        <v>6031</v>
      </c>
      <c r="G3647" s="16" t="s">
        <v>6032</v>
      </c>
      <c r="H3647" s="17"/>
      <c r="I3647" s="115" t="str">
        <f t="shared" ca="1" si="556"/>
        <v>.</v>
      </c>
      <c r="J3647" s="16" t="s">
        <v>2856</v>
      </c>
      <c r="K3647" s="16" t="s">
        <v>1185</v>
      </c>
      <c r="L3647" s="16" t="s">
        <v>2857</v>
      </c>
      <c r="M3647" s="16" t="s">
        <v>183</v>
      </c>
      <c r="N3647" s="15">
        <v>37</v>
      </c>
      <c r="O3647" s="15">
        <v>2008</v>
      </c>
      <c r="P3647" s="15">
        <v>11</v>
      </c>
      <c r="Q3647" s="16" t="s">
        <v>1280</v>
      </c>
      <c r="R3647" s="18" t="s">
        <v>804</v>
      </c>
      <c r="S3647" s="54" t="s">
        <v>5911</v>
      </c>
      <c r="T3647" s="54"/>
      <c r="U3647" s="69"/>
      <c r="V3647" s="45" t="str">
        <f t="shared" si="563"/>
        <v>住宅ＬＤＫにおける親子間コミュニケーションの実態調査－家族関係における親子間の認識の差に関する検討－</v>
      </c>
      <c r="W3647" s="70"/>
      <c r="X3647" s="88">
        <v>3637</v>
      </c>
      <c r="Y3647" s="66"/>
      <c r="Z3647" s="16"/>
    </row>
    <row r="3648" spans="1:26" s="13" customFormat="1" ht="13.5" hidden="1" customHeight="1">
      <c r="A3648" s="18">
        <v>89</v>
      </c>
      <c r="B3648" s="15">
        <v>2008</v>
      </c>
      <c r="C3648" s="15">
        <v>11</v>
      </c>
      <c r="D3648" s="18">
        <v>18</v>
      </c>
      <c r="E3648" s="15"/>
      <c r="F3648" s="19" t="s">
        <v>6033</v>
      </c>
      <c r="G3648" s="16" t="s">
        <v>6034</v>
      </c>
      <c r="H3648" s="17"/>
      <c r="I3648" s="115" t="str">
        <f t="shared" ca="1" si="556"/>
        <v>.</v>
      </c>
      <c r="J3648" s="16" t="s">
        <v>2856</v>
      </c>
      <c r="K3648" s="16" t="s">
        <v>1185</v>
      </c>
      <c r="L3648" s="16" t="s">
        <v>2857</v>
      </c>
      <c r="M3648" s="16" t="s">
        <v>183</v>
      </c>
      <c r="N3648" s="15">
        <v>37</v>
      </c>
      <c r="O3648" s="15">
        <v>2008</v>
      </c>
      <c r="P3648" s="15">
        <v>11</v>
      </c>
      <c r="Q3648" s="16" t="s">
        <v>1280</v>
      </c>
      <c r="R3648" s="18" t="s">
        <v>804</v>
      </c>
      <c r="S3648" s="54" t="s">
        <v>5911</v>
      </c>
      <c r="T3648" s="54"/>
      <c r="U3648" s="69"/>
      <c r="V3648" s="45" t="str">
        <f t="shared" si="563"/>
        <v>都心部のコモンスペースの利用実態　－公園における動態観測とアンケート調査－</v>
      </c>
      <c r="W3648" s="70"/>
      <c r="X3648" s="88">
        <v>3638</v>
      </c>
      <c r="Y3648" s="66"/>
      <c r="Z3648" s="16"/>
    </row>
    <row r="3649" spans="1:26" s="13" customFormat="1" ht="13.5" hidden="1" customHeight="1">
      <c r="A3649" s="18">
        <v>89</v>
      </c>
      <c r="B3649" s="15">
        <v>2008</v>
      </c>
      <c r="C3649" s="15">
        <v>11</v>
      </c>
      <c r="D3649" s="18">
        <v>19</v>
      </c>
      <c r="E3649" s="15"/>
      <c r="F3649" s="19" t="s">
        <v>6035</v>
      </c>
      <c r="G3649" s="16" t="s">
        <v>6036</v>
      </c>
      <c r="H3649" s="17"/>
      <c r="I3649" s="115" t="str">
        <f t="shared" ca="1" si="556"/>
        <v>.</v>
      </c>
      <c r="J3649" s="16" t="s">
        <v>2856</v>
      </c>
      <c r="K3649" s="16" t="s">
        <v>1185</v>
      </c>
      <c r="L3649" s="16" t="s">
        <v>2857</v>
      </c>
      <c r="M3649" s="16" t="s">
        <v>183</v>
      </c>
      <c r="N3649" s="15">
        <v>37</v>
      </c>
      <c r="O3649" s="15">
        <v>2008</v>
      </c>
      <c r="P3649" s="15">
        <v>11</v>
      </c>
      <c r="Q3649" s="16" t="s">
        <v>1280</v>
      </c>
      <c r="R3649" s="18" t="s">
        <v>804</v>
      </c>
      <c r="S3649" s="54" t="s">
        <v>5911</v>
      </c>
      <c r="T3649" s="54"/>
      <c r="U3649" s="69"/>
      <c r="V3649" s="45" t="str">
        <f t="shared" si="563"/>
        <v>ドイツの自転車道の人間行動</v>
      </c>
      <c r="W3649" s="70"/>
      <c r="X3649" s="88">
        <v>3639</v>
      </c>
      <c r="Y3649" s="66"/>
      <c r="Z3649" s="16"/>
    </row>
    <row r="3650" spans="1:26" s="13" customFormat="1" ht="13.5" hidden="1" customHeight="1">
      <c r="A3650" s="18">
        <v>89</v>
      </c>
      <c r="B3650" s="15">
        <v>2008</v>
      </c>
      <c r="C3650" s="15">
        <v>11</v>
      </c>
      <c r="D3650" s="18">
        <v>20</v>
      </c>
      <c r="E3650" s="15"/>
      <c r="F3650" s="19" t="s">
        <v>6037</v>
      </c>
      <c r="G3650" s="16" t="s">
        <v>6038</v>
      </c>
      <c r="H3650" s="17"/>
      <c r="I3650" s="115" t="str">
        <f t="shared" ca="1" si="556"/>
        <v>.</v>
      </c>
      <c r="J3650" s="16" t="s">
        <v>2856</v>
      </c>
      <c r="K3650" s="16" t="s">
        <v>1185</v>
      </c>
      <c r="L3650" s="16" t="s">
        <v>2857</v>
      </c>
      <c r="M3650" s="16" t="s">
        <v>183</v>
      </c>
      <c r="N3650" s="15">
        <v>37</v>
      </c>
      <c r="O3650" s="15">
        <v>2008</v>
      </c>
      <c r="P3650" s="15">
        <v>11</v>
      </c>
      <c r="Q3650" s="16" t="s">
        <v>1280</v>
      </c>
      <c r="R3650" s="18" t="s">
        <v>804</v>
      </c>
      <c r="S3650" s="54" t="s">
        <v>5911</v>
      </c>
      <c r="T3650" s="54"/>
      <c r="U3650" s="69"/>
      <c r="V3650" s="45" t="str">
        <f t="shared" si="563"/>
        <v>似合う色の自己判定と判定に関わる因子の考察</v>
      </c>
      <c r="W3650" s="70"/>
      <c r="X3650" s="88">
        <v>3640</v>
      </c>
      <c r="Y3650" s="66"/>
      <c r="Z3650" s="16"/>
    </row>
    <row r="3651" spans="1:26" s="13" customFormat="1" ht="13.5" hidden="1" customHeight="1">
      <c r="A3651" s="18">
        <v>89</v>
      </c>
      <c r="B3651" s="15">
        <v>2008</v>
      </c>
      <c r="C3651" s="15">
        <v>11</v>
      </c>
      <c r="D3651" s="18">
        <v>21</v>
      </c>
      <c r="E3651" s="15"/>
      <c r="F3651" s="19" t="s">
        <v>6039</v>
      </c>
      <c r="G3651" s="16" t="s">
        <v>6040</v>
      </c>
      <c r="H3651" s="17"/>
      <c r="I3651" s="115" t="str">
        <f t="shared" ca="1" si="556"/>
        <v>.</v>
      </c>
      <c r="J3651" s="16" t="s">
        <v>2856</v>
      </c>
      <c r="K3651" s="16" t="s">
        <v>1185</v>
      </c>
      <c r="L3651" s="16" t="s">
        <v>2857</v>
      </c>
      <c r="M3651" s="16" t="s">
        <v>183</v>
      </c>
      <c r="N3651" s="15">
        <v>37</v>
      </c>
      <c r="O3651" s="15">
        <v>2008</v>
      </c>
      <c r="P3651" s="15">
        <v>11</v>
      </c>
      <c r="Q3651" s="16" t="s">
        <v>1280</v>
      </c>
      <c r="R3651" s="18" t="s">
        <v>804</v>
      </c>
      <c r="S3651" s="54" t="s">
        <v>5911</v>
      </c>
      <c r="T3651" s="54"/>
      <c r="U3651" s="69"/>
      <c r="V3651" s="45" t="str">
        <f t="shared" si="563"/>
        <v>音と色彩の感覚様相に関する研究</v>
      </c>
      <c r="W3651" s="70"/>
      <c r="X3651" s="88">
        <v>3641</v>
      </c>
      <c r="Y3651" s="66"/>
      <c r="Z3651" s="16"/>
    </row>
    <row r="3652" spans="1:26" s="13" customFormat="1" ht="13.5" hidden="1" customHeight="1">
      <c r="A3652" s="18">
        <v>89</v>
      </c>
      <c r="B3652" s="15">
        <v>2008</v>
      </c>
      <c r="C3652" s="15">
        <v>11</v>
      </c>
      <c r="D3652" s="18">
        <v>22</v>
      </c>
      <c r="E3652" s="15"/>
      <c r="F3652" s="19" t="s">
        <v>6041</v>
      </c>
      <c r="G3652" s="16" t="s">
        <v>6042</v>
      </c>
      <c r="H3652" s="17"/>
      <c r="I3652" s="115" t="str">
        <f t="shared" ca="1" si="556"/>
        <v>.</v>
      </c>
      <c r="J3652" s="16" t="s">
        <v>2856</v>
      </c>
      <c r="K3652" s="16" t="s">
        <v>1185</v>
      </c>
      <c r="L3652" s="16" t="s">
        <v>2857</v>
      </c>
      <c r="M3652" s="16" t="s">
        <v>183</v>
      </c>
      <c r="N3652" s="15">
        <v>37</v>
      </c>
      <c r="O3652" s="15">
        <v>2008</v>
      </c>
      <c r="P3652" s="15">
        <v>11</v>
      </c>
      <c r="Q3652" s="16" t="s">
        <v>1280</v>
      </c>
      <c r="R3652" s="18" t="s">
        <v>804</v>
      </c>
      <c r="S3652" s="54" t="s">
        <v>5911</v>
      </c>
      <c r="T3652" s="54"/>
      <c r="U3652" s="69"/>
      <c r="V3652" s="45" t="str">
        <f t="shared" si="563"/>
        <v>子どもの眠りの実態にみる年齢差と地域差について</v>
      </c>
      <c r="W3652" s="70"/>
      <c r="X3652" s="88">
        <v>3642</v>
      </c>
      <c r="Y3652" s="66"/>
      <c r="Z3652" s="16"/>
    </row>
    <row r="3653" spans="1:26" s="13" customFormat="1" ht="13.5" hidden="1" customHeight="1">
      <c r="A3653" s="18">
        <v>89</v>
      </c>
      <c r="B3653" s="15">
        <v>2008</v>
      </c>
      <c r="C3653" s="15">
        <v>11</v>
      </c>
      <c r="D3653" s="18">
        <v>23</v>
      </c>
      <c r="E3653" s="15"/>
      <c r="F3653" s="19" t="s">
        <v>6043</v>
      </c>
      <c r="G3653" s="16" t="s">
        <v>6044</v>
      </c>
      <c r="H3653" s="17"/>
      <c r="I3653" s="115" t="str">
        <f t="shared" ca="1" si="556"/>
        <v>.</v>
      </c>
      <c r="J3653" s="16" t="s">
        <v>2856</v>
      </c>
      <c r="K3653" s="16" t="s">
        <v>1185</v>
      </c>
      <c r="L3653" s="16" t="s">
        <v>2857</v>
      </c>
      <c r="M3653" s="16" t="s">
        <v>183</v>
      </c>
      <c r="N3653" s="15">
        <v>37</v>
      </c>
      <c r="O3653" s="15">
        <v>2008</v>
      </c>
      <c r="P3653" s="15">
        <v>11</v>
      </c>
      <c r="Q3653" s="16" t="s">
        <v>1280</v>
      </c>
      <c r="R3653" s="18" t="s">
        <v>804</v>
      </c>
      <c r="S3653" s="54" t="s">
        <v>5911</v>
      </c>
      <c r="T3653" s="54"/>
      <c r="U3653" s="69"/>
      <c r="V3653" s="45" t="str">
        <f t="shared" si="563"/>
        <v>音環境が入眠促進に及ぼす影響</v>
      </c>
      <c r="W3653" s="70"/>
      <c r="X3653" s="88">
        <v>3643</v>
      </c>
      <c r="Y3653" s="66"/>
      <c r="Z3653" s="16"/>
    </row>
    <row r="3654" spans="1:26" s="13" customFormat="1" ht="13.5" hidden="1" customHeight="1">
      <c r="A3654" s="18">
        <v>89</v>
      </c>
      <c r="B3654" s="15">
        <v>2008</v>
      </c>
      <c r="C3654" s="15">
        <v>11</v>
      </c>
      <c r="D3654" s="18">
        <v>24</v>
      </c>
      <c r="E3654" s="15"/>
      <c r="F3654" s="19" t="s">
        <v>6045</v>
      </c>
      <c r="G3654" s="16" t="s">
        <v>6046</v>
      </c>
      <c r="H3654" s="17"/>
      <c r="I3654" s="115" t="str">
        <f t="shared" ca="1" si="556"/>
        <v>.</v>
      </c>
      <c r="J3654" s="16" t="s">
        <v>2856</v>
      </c>
      <c r="K3654" s="16" t="s">
        <v>1185</v>
      </c>
      <c r="L3654" s="16" t="s">
        <v>2857</v>
      </c>
      <c r="M3654" s="16" t="s">
        <v>183</v>
      </c>
      <c r="N3654" s="15">
        <v>37</v>
      </c>
      <c r="O3654" s="15">
        <v>2008</v>
      </c>
      <c r="P3654" s="15">
        <v>11</v>
      </c>
      <c r="Q3654" s="16" t="s">
        <v>1280</v>
      </c>
      <c r="R3654" s="18" t="s">
        <v>804</v>
      </c>
      <c r="S3654" s="54" t="s">
        <v>5911</v>
      </c>
      <c r="T3654" s="54"/>
      <c r="U3654" s="69"/>
      <c r="V3654" s="45" t="str">
        <f t="shared" si="563"/>
        <v>マスキング音を用いた学生ホールの音環境改善の検討</v>
      </c>
      <c r="W3654" s="70"/>
      <c r="X3654" s="88">
        <v>3644</v>
      </c>
      <c r="Y3654" s="66"/>
      <c r="Z3654" s="16"/>
    </row>
    <row r="3655" spans="1:26" s="13" customFormat="1" ht="13.5" hidden="1" customHeight="1">
      <c r="A3655" s="18">
        <v>89</v>
      </c>
      <c r="B3655" s="15">
        <v>2008</v>
      </c>
      <c r="C3655" s="15">
        <v>11</v>
      </c>
      <c r="D3655" s="18">
        <v>25</v>
      </c>
      <c r="E3655" s="15"/>
      <c r="F3655" s="19" t="s">
        <v>6047</v>
      </c>
      <c r="G3655" s="16" t="s">
        <v>6048</v>
      </c>
      <c r="H3655" s="17"/>
      <c r="I3655" s="115" t="str">
        <f t="shared" ca="1" si="556"/>
        <v>.</v>
      </c>
      <c r="J3655" s="16" t="s">
        <v>2856</v>
      </c>
      <c r="K3655" s="16" t="s">
        <v>1185</v>
      </c>
      <c r="L3655" s="16" t="s">
        <v>2857</v>
      </c>
      <c r="M3655" s="16" t="s">
        <v>183</v>
      </c>
      <c r="N3655" s="15">
        <v>37</v>
      </c>
      <c r="O3655" s="15">
        <v>2008</v>
      </c>
      <c r="P3655" s="15">
        <v>11</v>
      </c>
      <c r="Q3655" s="16" t="s">
        <v>1280</v>
      </c>
      <c r="R3655" s="18" t="s">
        <v>804</v>
      </c>
      <c r="S3655" s="54" t="s">
        <v>5911</v>
      </c>
      <c r="T3655" s="54"/>
      <c r="U3655" s="69"/>
      <c r="V3655" s="45" t="str">
        <f t="shared" si="563"/>
        <v>達成動機と劣等感との関連</v>
      </c>
      <c r="W3655" s="70"/>
      <c r="X3655" s="88">
        <v>3645</v>
      </c>
      <c r="Y3655" s="66"/>
      <c r="Z3655" s="16"/>
    </row>
    <row r="3656" spans="1:26" s="13" customFormat="1" ht="13.5" hidden="1" customHeight="1">
      <c r="A3656" s="18">
        <v>89</v>
      </c>
      <c r="B3656" s="15">
        <v>2008</v>
      </c>
      <c r="C3656" s="15">
        <v>11</v>
      </c>
      <c r="D3656" s="18">
        <v>26</v>
      </c>
      <c r="E3656" s="15"/>
      <c r="F3656" s="19" t="s">
        <v>6049</v>
      </c>
      <c r="G3656" s="16" t="s">
        <v>6050</v>
      </c>
      <c r="H3656" s="17"/>
      <c r="I3656" s="115" t="str">
        <f t="shared" ca="1" si="556"/>
        <v>.</v>
      </c>
      <c r="J3656" s="16" t="s">
        <v>2856</v>
      </c>
      <c r="K3656" s="16" t="s">
        <v>1185</v>
      </c>
      <c r="L3656" s="16" t="s">
        <v>2857</v>
      </c>
      <c r="M3656" s="16" t="s">
        <v>183</v>
      </c>
      <c r="N3656" s="15">
        <v>37</v>
      </c>
      <c r="O3656" s="15">
        <v>2008</v>
      </c>
      <c r="P3656" s="15">
        <v>11</v>
      </c>
      <c r="Q3656" s="16" t="s">
        <v>1280</v>
      </c>
      <c r="R3656" s="18" t="s">
        <v>804</v>
      </c>
      <c r="S3656" s="54" t="s">
        <v>5911</v>
      </c>
      <c r="T3656" s="54"/>
      <c r="U3656" s="69"/>
      <c r="V3656" s="45" t="str">
        <f t="shared" si="563"/>
        <v>開設時期が異なる障害者スポーツセンターにおける利用者の満足度及び問題点について</v>
      </c>
      <c r="W3656" s="70"/>
      <c r="X3656" s="88">
        <v>3646</v>
      </c>
      <c r="Y3656" s="66"/>
      <c r="Z3656" s="16"/>
    </row>
    <row r="3657" spans="1:26" s="13" customFormat="1" ht="13.5" hidden="1" customHeight="1">
      <c r="A3657" s="18">
        <v>89</v>
      </c>
      <c r="B3657" s="15">
        <v>2008</v>
      </c>
      <c r="C3657" s="15">
        <v>11</v>
      </c>
      <c r="D3657" s="18">
        <v>27</v>
      </c>
      <c r="E3657" s="15"/>
      <c r="F3657" s="19" t="s">
        <v>6051</v>
      </c>
      <c r="G3657" s="16" t="s">
        <v>6052</v>
      </c>
      <c r="H3657" s="17"/>
      <c r="I3657" s="115" t="str">
        <f t="shared" ca="1" si="556"/>
        <v>.</v>
      </c>
      <c r="J3657" s="16" t="s">
        <v>2856</v>
      </c>
      <c r="K3657" s="16" t="s">
        <v>1185</v>
      </c>
      <c r="L3657" s="16" t="s">
        <v>2857</v>
      </c>
      <c r="M3657" s="16" t="s">
        <v>183</v>
      </c>
      <c r="N3657" s="15">
        <v>37</v>
      </c>
      <c r="O3657" s="15">
        <v>2008</v>
      </c>
      <c r="P3657" s="15">
        <v>11</v>
      </c>
      <c r="Q3657" s="16" t="s">
        <v>1280</v>
      </c>
      <c r="R3657" s="18" t="s">
        <v>804</v>
      </c>
      <c r="S3657" s="54" t="s">
        <v>5911</v>
      </c>
      <c r="T3657" s="54"/>
      <c r="U3657" s="69"/>
      <c r="V3657" s="45" t="str">
        <f t="shared" si="563"/>
        <v>作業システム設計（ＩＳＯ標準）再訪とその導入（2）</v>
      </c>
      <c r="W3657" s="70"/>
      <c r="X3657" s="88">
        <v>3647</v>
      </c>
      <c r="Y3657" s="66"/>
      <c r="Z3657" s="16"/>
    </row>
    <row r="3658" spans="1:26" s="13" customFormat="1" ht="13.5" hidden="1" customHeight="1">
      <c r="A3658" s="18">
        <v>89</v>
      </c>
      <c r="B3658" s="15">
        <v>2008</v>
      </c>
      <c r="C3658" s="15">
        <v>11</v>
      </c>
      <c r="D3658" s="18">
        <v>28</v>
      </c>
      <c r="E3658" s="15"/>
      <c r="F3658" s="19" t="s">
        <v>6053</v>
      </c>
      <c r="G3658" s="16" t="s">
        <v>6054</v>
      </c>
      <c r="H3658" s="17"/>
      <c r="I3658" s="115" t="str">
        <f t="shared" ca="1" si="556"/>
        <v>.</v>
      </c>
      <c r="J3658" s="16" t="s">
        <v>2856</v>
      </c>
      <c r="K3658" s="16" t="s">
        <v>1185</v>
      </c>
      <c r="L3658" s="16" t="s">
        <v>2857</v>
      </c>
      <c r="M3658" s="16" t="s">
        <v>183</v>
      </c>
      <c r="N3658" s="15">
        <v>37</v>
      </c>
      <c r="O3658" s="15">
        <v>2008</v>
      </c>
      <c r="P3658" s="15">
        <v>11</v>
      </c>
      <c r="Q3658" s="16" t="s">
        <v>1280</v>
      </c>
      <c r="R3658" s="18" t="s">
        <v>804</v>
      </c>
      <c r="S3658" s="54" t="s">
        <v>5911</v>
      </c>
      <c r="T3658" s="54"/>
      <c r="U3658" s="69"/>
      <c r="V3658" s="45" t="str">
        <f t="shared" si="563"/>
        <v>女子大学生の携帯電話に対する意識</v>
      </c>
      <c r="W3658" s="70"/>
      <c r="X3658" s="88">
        <v>3648</v>
      </c>
      <c r="Y3658" s="66"/>
      <c r="Z3658" s="16"/>
    </row>
    <row r="3659" spans="1:26" s="13" customFormat="1" ht="13.5" hidden="1" customHeight="1">
      <c r="A3659" s="18">
        <v>89</v>
      </c>
      <c r="B3659" s="15">
        <v>2008</v>
      </c>
      <c r="C3659" s="15">
        <v>11</v>
      </c>
      <c r="D3659" s="18">
        <v>29</v>
      </c>
      <c r="E3659" s="15"/>
      <c r="F3659" s="19" t="s">
        <v>6055</v>
      </c>
      <c r="G3659" s="16" t="s">
        <v>6056</v>
      </c>
      <c r="H3659" s="17"/>
      <c r="I3659" s="115" t="str">
        <f t="shared" ca="1" si="556"/>
        <v>.</v>
      </c>
      <c r="J3659" s="16" t="s">
        <v>2856</v>
      </c>
      <c r="K3659" s="16" t="s">
        <v>1185</v>
      </c>
      <c r="L3659" s="16" t="s">
        <v>2857</v>
      </c>
      <c r="M3659" s="16" t="s">
        <v>183</v>
      </c>
      <c r="N3659" s="15">
        <v>37</v>
      </c>
      <c r="O3659" s="15">
        <v>2008</v>
      </c>
      <c r="P3659" s="15">
        <v>11</v>
      </c>
      <c r="Q3659" s="16" t="s">
        <v>1280</v>
      </c>
      <c r="R3659" s="18" t="s">
        <v>804</v>
      </c>
      <c r="S3659" s="54" t="s">
        <v>5911</v>
      </c>
      <c r="T3659" s="54"/>
      <c r="U3659" s="69"/>
      <c r="V3659" s="45" t="str">
        <f t="shared" si="563"/>
        <v>日常動作における使用手の調査</v>
      </c>
      <c r="W3659" s="70"/>
      <c r="X3659" s="88">
        <v>3649</v>
      </c>
      <c r="Y3659" s="66"/>
      <c r="Z3659" s="16"/>
    </row>
    <row r="3660" spans="1:26" s="13" customFormat="1" ht="13.5" hidden="1" customHeight="1">
      <c r="A3660" s="18">
        <v>89</v>
      </c>
      <c r="B3660" s="15">
        <v>2008</v>
      </c>
      <c r="C3660" s="15">
        <v>11</v>
      </c>
      <c r="D3660" s="18">
        <v>30</v>
      </c>
      <c r="E3660" s="15"/>
      <c r="F3660" s="19" t="s">
        <v>6057</v>
      </c>
      <c r="G3660" s="16" t="s">
        <v>6058</v>
      </c>
      <c r="H3660" s="17"/>
      <c r="I3660" s="115" t="str">
        <f t="shared" ref="I3660:I3723" ca="1" si="564">IF(OR($S$1,IF($N$2,OFFSET($O$2,0,ISERROR(FIND($F$2,OFFSET($G3660,0,$T$2)))+$S$2),0)+IF($N$3,OFFSET($O$3,0,ISERROR(FIND($F$3,OFFSET($G3660,0,$T$3)))+$S$3),0)+IF($N$4,OFFSET($O$4,0,ISERROR(FIND($F$4,OFFSET($G3660,0,$T$4)))+$S$4),0)+IF($N$5,OFFSET($O$5,0,ISERROR(FIND($F$5,OFFSET($G3660,0,$T$5)))+$S$5),0)+IF($N$6,OFFSET($O$6,0,ISERROR(FIND($F$6,OFFSET($G3660,0,$T$6)))+$S$6),0)+IF($N$7,OFFSET($O$7,0,ISERROR(FIND($F$7,OFFSET($G3660,0,$T$7)))+$S$7),0)+IF($N$8,OFFSET($O$8,0,ISERROR(FIND($F$8,OFFSET($G3660,0,$T$8)))+$S$8),0)&gt;$Y$1),$W$28,$W$29)</f>
        <v>.</v>
      </c>
      <c r="J3660" s="16" t="s">
        <v>2856</v>
      </c>
      <c r="K3660" s="16" t="s">
        <v>1185</v>
      </c>
      <c r="L3660" s="16" t="s">
        <v>2857</v>
      </c>
      <c r="M3660" s="16" t="s">
        <v>183</v>
      </c>
      <c r="N3660" s="15">
        <v>37</v>
      </c>
      <c r="O3660" s="15">
        <v>2008</v>
      </c>
      <c r="P3660" s="15">
        <v>11</v>
      </c>
      <c r="Q3660" s="16" t="s">
        <v>1280</v>
      </c>
      <c r="R3660" s="18" t="s">
        <v>804</v>
      </c>
      <c r="S3660" s="54" t="s">
        <v>5911</v>
      </c>
      <c r="T3660" s="54"/>
      <c r="U3660" s="69"/>
      <c r="V3660" s="45" t="str">
        <f t="shared" si="563"/>
        <v>ヒトの一側優位性：サッカー選手の上下肢機能の特徴</v>
      </c>
      <c r="W3660" s="70"/>
      <c r="X3660" s="88">
        <v>3650</v>
      </c>
      <c r="Y3660" s="66"/>
      <c r="Z3660" s="16"/>
    </row>
    <row r="3661" spans="1:26" s="13" customFormat="1" ht="13.5" hidden="1" customHeight="1">
      <c r="A3661" s="18">
        <v>89</v>
      </c>
      <c r="B3661" s="15">
        <v>2008</v>
      </c>
      <c r="C3661" s="15">
        <v>11</v>
      </c>
      <c r="D3661" s="18">
        <v>31</v>
      </c>
      <c r="E3661" s="15"/>
      <c r="F3661" s="19" t="s">
        <v>6059</v>
      </c>
      <c r="G3661" s="16" t="s">
        <v>6060</v>
      </c>
      <c r="H3661" s="17"/>
      <c r="I3661" s="115" t="str">
        <f t="shared" ca="1" si="564"/>
        <v>.</v>
      </c>
      <c r="J3661" s="16" t="s">
        <v>2856</v>
      </c>
      <c r="K3661" s="16" t="s">
        <v>1185</v>
      </c>
      <c r="L3661" s="16" t="s">
        <v>2857</v>
      </c>
      <c r="M3661" s="16" t="s">
        <v>183</v>
      </c>
      <c r="N3661" s="15">
        <v>37</v>
      </c>
      <c r="O3661" s="15">
        <v>2008</v>
      </c>
      <c r="P3661" s="15">
        <v>11</v>
      </c>
      <c r="Q3661" s="16" t="s">
        <v>1280</v>
      </c>
      <c r="R3661" s="18" t="s">
        <v>804</v>
      </c>
      <c r="S3661" s="54" t="s">
        <v>5911</v>
      </c>
      <c r="T3661" s="54"/>
      <c r="U3661" s="69"/>
      <c r="V3661" s="45" t="str">
        <f t="shared" si="563"/>
        <v>大学スポーツ選手のストレス改善のための基礎的研究（Ⅰ）－体育系大学との比較から－</v>
      </c>
      <c r="W3661" s="70"/>
      <c r="X3661" s="88">
        <v>3651</v>
      </c>
      <c r="Y3661" s="66"/>
      <c r="Z3661" s="16"/>
    </row>
    <row r="3662" spans="1:26" s="13" customFormat="1" ht="13.5" hidden="1" customHeight="1">
      <c r="A3662" s="18">
        <v>89</v>
      </c>
      <c r="B3662" s="15">
        <v>2008</v>
      </c>
      <c r="C3662" s="15">
        <v>11</v>
      </c>
      <c r="D3662" s="18">
        <v>32</v>
      </c>
      <c r="E3662" s="15"/>
      <c r="F3662" s="19" t="s">
        <v>6061</v>
      </c>
      <c r="G3662" s="16" t="s">
        <v>6062</v>
      </c>
      <c r="H3662" s="17"/>
      <c r="I3662" s="115" t="str">
        <f t="shared" ca="1" si="564"/>
        <v>.</v>
      </c>
      <c r="J3662" s="16" t="s">
        <v>2856</v>
      </c>
      <c r="K3662" s="16" t="s">
        <v>1185</v>
      </c>
      <c r="L3662" s="16" t="s">
        <v>2857</v>
      </c>
      <c r="M3662" s="16" t="s">
        <v>183</v>
      </c>
      <c r="N3662" s="15">
        <v>37</v>
      </c>
      <c r="O3662" s="15">
        <v>2008</v>
      </c>
      <c r="P3662" s="15">
        <v>11</v>
      </c>
      <c r="Q3662" s="16" t="s">
        <v>1280</v>
      </c>
      <c r="R3662" s="18" t="s">
        <v>804</v>
      </c>
      <c r="S3662" s="54" t="s">
        <v>5911</v>
      </c>
      <c r="T3662" s="54"/>
      <c r="U3662" s="69"/>
      <c r="V3662" s="45" t="str">
        <f t="shared" si="563"/>
        <v>大学スポーツ選手のストレス改善のための基礎的研究（Ⅱ）－各運動部への介入の視点から－</v>
      </c>
      <c r="W3662" s="70"/>
      <c r="X3662" s="88">
        <v>3652</v>
      </c>
      <c r="Y3662" s="66"/>
      <c r="Z3662" s="16"/>
    </row>
    <row r="3663" spans="1:26" s="13" customFormat="1" ht="13.5" hidden="1" customHeight="1">
      <c r="A3663" s="18">
        <v>89</v>
      </c>
      <c r="B3663" s="15">
        <v>2008</v>
      </c>
      <c r="C3663" s="15">
        <v>11</v>
      </c>
      <c r="D3663" s="18">
        <v>33</v>
      </c>
      <c r="E3663" s="15"/>
      <c r="F3663" s="19" t="s">
        <v>6063</v>
      </c>
      <c r="G3663" s="16" t="s">
        <v>6064</v>
      </c>
      <c r="H3663" s="17"/>
      <c r="I3663" s="115" t="str">
        <f t="shared" ca="1" si="564"/>
        <v>.</v>
      </c>
      <c r="J3663" s="16" t="s">
        <v>2856</v>
      </c>
      <c r="K3663" s="16" t="s">
        <v>1185</v>
      </c>
      <c r="L3663" s="16" t="s">
        <v>2857</v>
      </c>
      <c r="M3663" s="16" t="s">
        <v>183</v>
      </c>
      <c r="N3663" s="15">
        <v>37</v>
      </c>
      <c r="O3663" s="15">
        <v>2008</v>
      </c>
      <c r="P3663" s="15">
        <v>11</v>
      </c>
      <c r="Q3663" s="16" t="s">
        <v>1280</v>
      </c>
      <c r="R3663" s="18" t="s">
        <v>804</v>
      </c>
      <c r="S3663" s="54" t="s">
        <v>5911</v>
      </c>
      <c r="T3663" s="54"/>
      <c r="U3663" s="69"/>
      <c r="V3663" s="45" t="str">
        <f t="shared" si="563"/>
        <v>プロスポーツ選手のキャリアに関する研究</v>
      </c>
      <c r="W3663" s="70"/>
      <c r="X3663" s="88">
        <v>3653</v>
      </c>
      <c r="Y3663" s="66"/>
      <c r="Z3663" s="16"/>
    </row>
    <row r="3664" spans="1:26" s="13" customFormat="1" ht="13.5" hidden="1" customHeight="1">
      <c r="A3664" s="18">
        <v>89</v>
      </c>
      <c r="B3664" s="15">
        <v>2008</v>
      </c>
      <c r="C3664" s="15">
        <v>11</v>
      </c>
      <c r="D3664" s="18">
        <v>34</v>
      </c>
      <c r="E3664" s="15"/>
      <c r="F3664" s="19" t="s">
        <v>6065</v>
      </c>
      <c r="G3664" s="16" t="s">
        <v>6066</v>
      </c>
      <c r="H3664" s="17"/>
      <c r="I3664" s="115" t="str">
        <f t="shared" ca="1" si="564"/>
        <v>.</v>
      </c>
      <c r="J3664" s="16" t="s">
        <v>2856</v>
      </c>
      <c r="K3664" s="16" t="s">
        <v>1185</v>
      </c>
      <c r="L3664" s="16" t="s">
        <v>2857</v>
      </c>
      <c r="M3664" s="16" t="s">
        <v>183</v>
      </c>
      <c r="N3664" s="15">
        <v>37</v>
      </c>
      <c r="O3664" s="15">
        <v>2008</v>
      </c>
      <c r="P3664" s="15">
        <v>11</v>
      </c>
      <c r="Q3664" s="16" t="s">
        <v>1280</v>
      </c>
      <c r="R3664" s="18" t="s">
        <v>804</v>
      </c>
      <c r="S3664" s="54" t="s">
        <v>5911</v>
      </c>
      <c r="T3664" s="54"/>
      <c r="U3664" s="69"/>
      <c r="V3664" s="45" t="str">
        <f t="shared" si="563"/>
        <v>Ｊリーグ選手の入団前後のキャリアプランに関する研究―Ｖリーグ選手に対する先行研究との比較―</v>
      </c>
      <c r="W3664" s="70"/>
      <c r="X3664" s="88">
        <v>3654</v>
      </c>
      <c r="Y3664" s="66"/>
      <c r="Z3664" s="16"/>
    </row>
    <row r="3665" spans="1:26" ht="13.5" hidden="1" customHeight="1">
      <c r="A3665" s="29">
        <f ca="1">IF(LEN($J3665)&gt;0,IF($J3665="●",K3665,OFFSET(A3665,IF(LEN(OFFSET(A3665,-1,0))&gt;=1,-1,-2),0)),"")</f>
        <v>89</v>
      </c>
      <c r="B3665" s="32">
        <f t="shared" ref="B3665:C3669" ca="1" si="565">IF(LEN($J3665)&gt;0,IF($J3665="●",N3665,OFFSET(B3665,IF(LEN(OFFSET(B3665,-1,0))&gt;=1,-1,-2),0)),"")</f>
        <v>2008</v>
      </c>
      <c r="C3665" s="32">
        <f t="shared" ca="1" si="565"/>
        <v>11</v>
      </c>
      <c r="D3665" s="28">
        <v>35</v>
      </c>
      <c r="E3665" s="32"/>
      <c r="F3665" s="28" t="str">
        <f>IF(RIGHT(L3665,1)=$W$24,"",M3665&amp;$W$25)&amp;J3665&amp;$W$22&amp;K3665&amp;IF(AND(LEN(N3665)&gt;0,LEN(N3665)&lt;4)," 第"&amp;N3665&amp;$W$21,N3665)&amp;$W$23&amp;O3665&amp;"/"&amp;P3665&amp;IF(RIGHT(L3665,1)=$W$24,"/"&amp;Q3665,"")&amp;"、"&amp;S3665&amp;"、"&amp;R3665&amp;IF(LEN(H3665)&gt;0,$W$27&amp;H3665,"")&amp;IF(RIGHT(L3665,1)=$W$24,"",$W$26)</f>
        <v>開催記(大会．全 第43回　2008/6、沖縄キリスト教学院大、沖縄県中頭郡西原町)</v>
      </c>
      <c r="G3665" s="40" t="s">
        <v>905</v>
      </c>
      <c r="H3665" s="41" t="s">
        <v>2820</v>
      </c>
      <c r="I3665" s="115" t="str">
        <f t="shared" ca="1" si="564"/>
        <v>.</v>
      </c>
      <c r="J3665" s="40" t="s">
        <v>1487</v>
      </c>
      <c r="K3665" s="40" t="s">
        <v>1292</v>
      </c>
      <c r="L3665" s="40" t="s">
        <v>6949</v>
      </c>
      <c r="M3665" s="40" t="s">
        <v>313</v>
      </c>
      <c r="N3665" s="47">
        <v>43</v>
      </c>
      <c r="O3665" s="47">
        <v>2008</v>
      </c>
      <c r="P3665" s="47">
        <v>6</v>
      </c>
      <c r="Q3665" s="40" t="s">
        <v>1396</v>
      </c>
      <c r="R3665" s="40" t="s">
        <v>1397</v>
      </c>
      <c r="S3665" s="48" t="s">
        <v>357</v>
      </c>
      <c r="T3665" s="48"/>
      <c r="U3665" s="31"/>
      <c r="V3665" s="45" t="str">
        <f t="shared" si="563"/>
        <v>開催記(大会．全 第43回　2008/6、沖縄キリスト教学院大、沖縄県中頭郡西原町)</v>
      </c>
      <c r="W3665" s="51"/>
      <c r="X3665" s="88">
        <v>3655</v>
      </c>
      <c r="Y3665" s="65"/>
      <c r="Z3665" s="46"/>
    </row>
    <row r="3666" spans="1:26" ht="13.5" hidden="1" customHeight="1">
      <c r="A3666" s="29">
        <f ca="1">IF(LEN($J3666)&gt;0,IF($J3666="●",K3666,OFFSET(A3666,IF(LEN(OFFSET(A3666,-1,0))&gt;=1,-1,-2),0)),"")</f>
        <v>89</v>
      </c>
      <c r="B3666" s="32">
        <f t="shared" ca="1" si="565"/>
        <v>2008</v>
      </c>
      <c r="C3666" s="32">
        <f t="shared" ca="1" si="565"/>
        <v>11</v>
      </c>
      <c r="D3666" s="28">
        <v>35</v>
      </c>
      <c r="E3666" s="32"/>
      <c r="F3666" s="40" t="s">
        <v>919</v>
      </c>
      <c r="G3666" s="40" t="s">
        <v>2639</v>
      </c>
      <c r="H3666" s="43"/>
      <c r="I3666" s="115" t="str">
        <f t="shared" ca="1" si="564"/>
        <v>.</v>
      </c>
      <c r="J3666" s="40" t="s">
        <v>1487</v>
      </c>
      <c r="K3666" s="40" t="s">
        <v>1292</v>
      </c>
      <c r="L3666" s="40" t="s">
        <v>313</v>
      </c>
      <c r="M3666" s="40" t="s">
        <v>7616</v>
      </c>
      <c r="N3666" s="47">
        <v>43</v>
      </c>
      <c r="O3666" s="47">
        <v>2008</v>
      </c>
      <c r="P3666" s="47">
        <v>6</v>
      </c>
      <c r="Q3666" s="40" t="s">
        <v>1396</v>
      </c>
      <c r="R3666" s="40" t="s">
        <v>1397</v>
      </c>
      <c r="S3666" s="48" t="s">
        <v>357</v>
      </c>
      <c r="T3666" s="48"/>
      <c r="U3666" s="31"/>
      <c r="V3666" s="45" t="str">
        <f t="shared" si="563"/>
        <v>参加記</v>
      </c>
      <c r="W3666" s="51"/>
      <c r="X3666" s="88">
        <v>3656</v>
      </c>
      <c r="Y3666" s="65"/>
      <c r="Z3666" s="46"/>
    </row>
    <row r="3667" spans="1:26" ht="13.5" hidden="1" customHeight="1">
      <c r="A3667" s="29">
        <f ca="1">IF(LEN($J3667)&gt;0,IF($J3667="●",K3667,OFFSET(A3667,IF(LEN(OFFSET(A3667,-1,0))&gt;=1,-1,-2),0)),"")</f>
        <v>89</v>
      </c>
      <c r="B3667" s="32">
        <f t="shared" ca="1" si="565"/>
        <v>2008</v>
      </c>
      <c r="C3667" s="32">
        <f t="shared" ca="1" si="565"/>
        <v>11</v>
      </c>
      <c r="D3667" s="28">
        <v>37</v>
      </c>
      <c r="E3667" s="32"/>
      <c r="F3667" s="40" t="s">
        <v>336</v>
      </c>
      <c r="G3667" s="40" t="s">
        <v>2641</v>
      </c>
      <c r="H3667" s="43"/>
      <c r="I3667" s="115" t="str">
        <f t="shared" ca="1" si="564"/>
        <v>.</v>
      </c>
      <c r="J3667" s="40" t="s">
        <v>1487</v>
      </c>
      <c r="K3667" s="40" t="s">
        <v>1292</v>
      </c>
      <c r="L3667" s="40" t="s">
        <v>313</v>
      </c>
      <c r="M3667" s="40" t="s">
        <v>7617</v>
      </c>
      <c r="N3667" s="47">
        <v>43</v>
      </c>
      <c r="O3667" s="47">
        <v>2008</v>
      </c>
      <c r="P3667" s="47">
        <v>6</v>
      </c>
      <c r="Q3667" s="40" t="s">
        <v>1396</v>
      </c>
      <c r="R3667" s="40" t="s">
        <v>1397</v>
      </c>
      <c r="S3667" s="48" t="s">
        <v>357</v>
      </c>
      <c r="T3667" s="48"/>
      <c r="U3667" s="31"/>
      <c r="V3667" s="45" t="str">
        <f t="shared" si="563"/>
        <v>優秀発表賞選考結果報告</v>
      </c>
      <c r="W3667" s="51"/>
      <c r="X3667" s="88">
        <v>3657</v>
      </c>
      <c r="Y3667" s="65"/>
      <c r="Z3667" s="46"/>
    </row>
    <row r="3668" spans="1:26" ht="13.5" hidden="1" customHeight="1">
      <c r="A3668" s="29">
        <f ca="1">IF(LEN($J3668)&gt;0,IF($J3668="●",K3668,OFFSET(A3668,IF(LEN(OFFSET(A3668,-1,0))&gt;=1,-1,-2),0)),"")</f>
        <v>89</v>
      </c>
      <c r="B3668" s="32">
        <f t="shared" ca="1" si="565"/>
        <v>2008</v>
      </c>
      <c r="C3668" s="32">
        <f t="shared" ca="1" si="565"/>
        <v>11</v>
      </c>
      <c r="D3668" s="28">
        <v>38</v>
      </c>
      <c r="E3668" s="32"/>
      <c r="F3668" s="40" t="s">
        <v>1012</v>
      </c>
      <c r="G3668" s="40" t="s">
        <v>2642</v>
      </c>
      <c r="H3668" s="43"/>
      <c r="I3668" s="115" t="str">
        <f t="shared" ca="1" si="564"/>
        <v>.</v>
      </c>
      <c r="J3668" s="40" t="s">
        <v>1487</v>
      </c>
      <c r="K3668" s="40" t="s">
        <v>1292</v>
      </c>
      <c r="L3668" s="40" t="s">
        <v>313</v>
      </c>
      <c r="M3668" s="40" t="s">
        <v>7617</v>
      </c>
      <c r="N3668" s="47">
        <v>43</v>
      </c>
      <c r="O3668" s="47">
        <v>2008</v>
      </c>
      <c r="P3668" s="47">
        <v>6</v>
      </c>
      <c r="Q3668" s="40" t="s">
        <v>1396</v>
      </c>
      <c r="R3668" s="40" t="s">
        <v>1397</v>
      </c>
      <c r="S3668" s="48" t="s">
        <v>357</v>
      </c>
      <c r="T3668" s="48"/>
      <c r="U3668" s="31"/>
      <c r="V3668" s="45" t="str">
        <f t="shared" si="563"/>
        <v>優秀発表賞を受賞して</v>
      </c>
      <c r="W3668" s="51"/>
      <c r="X3668" s="88">
        <v>3658</v>
      </c>
      <c r="Y3668" s="65"/>
      <c r="Z3668" s="46"/>
    </row>
    <row r="3669" spans="1:26" ht="13.5" hidden="1" customHeight="1">
      <c r="A3669" s="29">
        <f ca="1">IF(LEN($J3669)&gt;0,IF($J3669="●",K3669,OFFSET(A3669,IF(LEN(OFFSET(A3669,-1,0))&gt;=1,-1,-2),0)),"")</f>
        <v>89</v>
      </c>
      <c r="B3669" s="32">
        <f t="shared" ca="1" si="565"/>
        <v>2008</v>
      </c>
      <c r="C3669" s="32">
        <f t="shared" ca="1" si="565"/>
        <v>11</v>
      </c>
      <c r="D3669" s="28">
        <v>40</v>
      </c>
      <c r="E3669" s="32"/>
      <c r="F3669" s="28" t="str">
        <f>M3669&amp;"（"&amp;J3669&amp;$W$19&amp;K3669&amp;IF(LEN(N3669)&gt;0," 第"&amp;N3669&amp;$W$21,"")&amp;" "&amp;O3669&amp;"/"&amp;P3669&amp;$W$20&amp;S3669&amp;IF(LEN(H3669)&gt;0,$W$19&amp;H3669,"")&amp;"）"</f>
        <v>抄録.まとめ（大会/全 第43回 2008/6、沖縄キリスト教学院大）</v>
      </c>
      <c r="G3669" s="40"/>
      <c r="H3669" s="43"/>
      <c r="I3669" s="115" t="str">
        <f t="shared" ca="1" si="564"/>
        <v>.</v>
      </c>
      <c r="J3669" s="40" t="s">
        <v>1487</v>
      </c>
      <c r="K3669" s="40" t="s">
        <v>1292</v>
      </c>
      <c r="L3669" s="40" t="s">
        <v>7841</v>
      </c>
      <c r="M3669" s="16" t="s">
        <v>7077</v>
      </c>
      <c r="N3669" s="47">
        <v>43</v>
      </c>
      <c r="O3669" s="47">
        <v>2008</v>
      </c>
      <c r="P3669" s="47">
        <v>6</v>
      </c>
      <c r="Q3669" s="40" t="s">
        <v>1396</v>
      </c>
      <c r="R3669" s="40" t="s">
        <v>1397</v>
      </c>
      <c r="S3669" s="48" t="s">
        <v>357</v>
      </c>
      <c r="T3669" s="48"/>
      <c r="U3669" s="31"/>
      <c r="V3669" s="45" t="str">
        <f t="shared" si="563"/>
        <v>抄録.まとめ（大会/全 第43回 2008/6、沖縄キリスト教学院大）</v>
      </c>
      <c r="W3669" s="51"/>
      <c r="X3669" s="88">
        <v>3659</v>
      </c>
      <c r="Y3669" s="65"/>
      <c r="Z3669" s="46"/>
    </row>
    <row r="3670" spans="1:26" s="13" customFormat="1" ht="13.5" hidden="1" customHeight="1">
      <c r="A3670" s="18">
        <v>89</v>
      </c>
      <c r="B3670" s="15">
        <v>2008</v>
      </c>
      <c r="C3670" s="15">
        <v>11</v>
      </c>
      <c r="D3670" s="18">
        <v>40</v>
      </c>
      <c r="E3670" s="15"/>
      <c r="F3670" s="19" t="s">
        <v>5950</v>
      </c>
      <c r="G3670" s="16" t="s">
        <v>7795</v>
      </c>
      <c r="H3670" s="17"/>
      <c r="I3670" s="115" t="str">
        <f t="shared" ca="1" si="564"/>
        <v>.</v>
      </c>
      <c r="J3670" s="16" t="s">
        <v>2856</v>
      </c>
      <c r="K3670" s="16" t="s">
        <v>1194</v>
      </c>
      <c r="L3670" s="16" t="s">
        <v>2857</v>
      </c>
      <c r="M3670" s="16" t="s">
        <v>183</v>
      </c>
      <c r="N3670" s="15">
        <v>43</v>
      </c>
      <c r="O3670" s="15">
        <v>2008</v>
      </c>
      <c r="P3670" s="15">
        <v>6</v>
      </c>
      <c r="Q3670" s="16" t="s">
        <v>5956</v>
      </c>
      <c r="R3670" s="18" t="s">
        <v>5960</v>
      </c>
      <c r="S3670" s="54" t="s">
        <v>5961</v>
      </c>
      <c r="T3670" s="54"/>
      <c r="U3670" s="69"/>
      <c r="V3670" s="45" t="str">
        <f t="shared" si="563"/>
        <v>[概要]一般演題1</v>
      </c>
      <c r="W3670" s="70"/>
      <c r="X3670" s="88">
        <v>3660</v>
      </c>
      <c r="Y3670" s="66"/>
      <c r="Z3670" s="16"/>
    </row>
    <row r="3671" spans="1:26" s="13" customFormat="1" ht="13.5" hidden="1" customHeight="1">
      <c r="A3671" s="18">
        <v>89</v>
      </c>
      <c r="B3671" s="15">
        <v>2008</v>
      </c>
      <c r="C3671" s="15">
        <v>11</v>
      </c>
      <c r="D3671" s="18">
        <v>40</v>
      </c>
      <c r="E3671" s="15"/>
      <c r="F3671" s="19" t="s">
        <v>5951</v>
      </c>
      <c r="G3671" s="16" t="s">
        <v>7796</v>
      </c>
      <c r="H3671" s="17"/>
      <c r="I3671" s="115" t="str">
        <f t="shared" ca="1" si="564"/>
        <v>.</v>
      </c>
      <c r="J3671" s="16" t="s">
        <v>2856</v>
      </c>
      <c r="K3671" s="16" t="s">
        <v>1194</v>
      </c>
      <c r="L3671" s="16" t="s">
        <v>2857</v>
      </c>
      <c r="M3671" s="16" t="s">
        <v>183</v>
      </c>
      <c r="N3671" s="15">
        <v>43</v>
      </c>
      <c r="O3671" s="15">
        <v>2008</v>
      </c>
      <c r="P3671" s="15">
        <v>6</v>
      </c>
      <c r="Q3671" s="16" t="s">
        <v>5956</v>
      </c>
      <c r="R3671" s="18" t="s">
        <v>5960</v>
      </c>
      <c r="S3671" s="54" t="s">
        <v>5961</v>
      </c>
      <c r="T3671" s="54"/>
      <c r="U3671" s="69"/>
      <c r="V3671" s="45" t="str">
        <f t="shared" si="563"/>
        <v>[概要]一般演題2</v>
      </c>
      <c r="W3671" s="70"/>
      <c r="X3671" s="88">
        <v>3661</v>
      </c>
      <c r="Y3671" s="66"/>
      <c r="Z3671" s="16"/>
    </row>
    <row r="3672" spans="1:26" s="13" customFormat="1" ht="13.5" hidden="1" customHeight="1">
      <c r="A3672" s="18">
        <v>89</v>
      </c>
      <c r="B3672" s="15">
        <v>2008</v>
      </c>
      <c r="C3672" s="15">
        <v>11</v>
      </c>
      <c r="D3672" s="18">
        <v>41</v>
      </c>
      <c r="E3672" s="15"/>
      <c r="F3672" s="19" t="s">
        <v>5952</v>
      </c>
      <c r="G3672" s="16" t="s">
        <v>7789</v>
      </c>
      <c r="H3672" s="17"/>
      <c r="I3672" s="115" t="str">
        <f t="shared" ca="1" si="564"/>
        <v>.</v>
      </c>
      <c r="J3672" s="16" t="s">
        <v>2856</v>
      </c>
      <c r="K3672" s="16" t="s">
        <v>1194</v>
      </c>
      <c r="L3672" s="16" t="s">
        <v>2857</v>
      </c>
      <c r="M3672" s="16" t="s">
        <v>183</v>
      </c>
      <c r="N3672" s="15">
        <v>43</v>
      </c>
      <c r="O3672" s="15">
        <v>2008</v>
      </c>
      <c r="P3672" s="15">
        <v>6</v>
      </c>
      <c r="Q3672" s="16" t="s">
        <v>5956</v>
      </c>
      <c r="R3672" s="18" t="s">
        <v>5960</v>
      </c>
      <c r="S3672" s="54" t="s">
        <v>5961</v>
      </c>
      <c r="T3672" s="54"/>
      <c r="U3672" s="69"/>
      <c r="V3672" s="45" t="str">
        <f t="shared" si="563"/>
        <v>[概要]一般演題3</v>
      </c>
      <c r="W3672" s="70"/>
      <c r="X3672" s="88">
        <v>3662</v>
      </c>
      <c r="Y3672" s="66"/>
      <c r="Z3672" s="16"/>
    </row>
    <row r="3673" spans="1:26" s="13" customFormat="1" ht="13.5" hidden="1" customHeight="1">
      <c r="A3673" s="18">
        <v>89</v>
      </c>
      <c r="B3673" s="15">
        <v>2008</v>
      </c>
      <c r="C3673" s="15">
        <v>11</v>
      </c>
      <c r="D3673" s="18">
        <v>42</v>
      </c>
      <c r="E3673" s="15"/>
      <c r="F3673" s="19" t="s">
        <v>5953</v>
      </c>
      <c r="G3673" s="16" t="s">
        <v>7797</v>
      </c>
      <c r="H3673" s="17"/>
      <c r="I3673" s="115" t="str">
        <f t="shared" ca="1" si="564"/>
        <v>.</v>
      </c>
      <c r="J3673" s="16" t="s">
        <v>2856</v>
      </c>
      <c r="K3673" s="16" t="s">
        <v>1194</v>
      </c>
      <c r="L3673" s="16" t="s">
        <v>2857</v>
      </c>
      <c r="M3673" s="16" t="s">
        <v>183</v>
      </c>
      <c r="N3673" s="15">
        <v>43</v>
      </c>
      <c r="O3673" s="15">
        <v>2008</v>
      </c>
      <c r="P3673" s="15">
        <v>6</v>
      </c>
      <c r="Q3673" s="16" t="s">
        <v>5956</v>
      </c>
      <c r="R3673" s="18" t="s">
        <v>5960</v>
      </c>
      <c r="S3673" s="54" t="s">
        <v>5961</v>
      </c>
      <c r="T3673" s="54"/>
      <c r="U3673" s="69"/>
      <c r="V3673" s="45" t="str">
        <f t="shared" si="563"/>
        <v>[概要]一般演題4</v>
      </c>
      <c r="W3673" s="70"/>
      <c r="X3673" s="88">
        <v>3663</v>
      </c>
      <c r="Y3673" s="66"/>
      <c r="Z3673" s="16"/>
    </row>
    <row r="3674" spans="1:26" s="13" customFormat="1" ht="13.5" hidden="1" customHeight="1">
      <c r="A3674" s="18">
        <v>89</v>
      </c>
      <c r="B3674" s="15">
        <v>2008</v>
      </c>
      <c r="C3674" s="15">
        <v>11</v>
      </c>
      <c r="D3674" s="18">
        <v>43</v>
      </c>
      <c r="E3674" s="15"/>
      <c r="F3674" s="19" t="s">
        <v>5954</v>
      </c>
      <c r="G3674" s="16" t="s">
        <v>7784</v>
      </c>
      <c r="H3674" s="17"/>
      <c r="I3674" s="115" t="str">
        <f t="shared" ca="1" si="564"/>
        <v>.</v>
      </c>
      <c r="J3674" s="16" t="s">
        <v>2856</v>
      </c>
      <c r="K3674" s="16" t="s">
        <v>1194</v>
      </c>
      <c r="L3674" s="16" t="s">
        <v>2857</v>
      </c>
      <c r="M3674" s="16" t="s">
        <v>183</v>
      </c>
      <c r="N3674" s="15">
        <v>43</v>
      </c>
      <c r="O3674" s="15">
        <v>2008</v>
      </c>
      <c r="P3674" s="15">
        <v>6</v>
      </c>
      <c r="Q3674" s="16" t="s">
        <v>5956</v>
      </c>
      <c r="R3674" s="18" t="s">
        <v>5960</v>
      </c>
      <c r="S3674" s="54" t="s">
        <v>5961</v>
      </c>
      <c r="T3674" s="54"/>
      <c r="U3674" s="69"/>
      <c r="V3674" s="45" t="str">
        <f t="shared" si="563"/>
        <v>[概要]一般演題5</v>
      </c>
      <c r="W3674" s="70"/>
      <c r="X3674" s="88">
        <v>3664</v>
      </c>
      <c r="Y3674" s="66"/>
      <c r="Z3674" s="16"/>
    </row>
    <row r="3675" spans="1:26" s="13" customFormat="1" ht="13.5" hidden="1" customHeight="1">
      <c r="A3675" s="18">
        <v>89</v>
      </c>
      <c r="B3675" s="15">
        <v>2008</v>
      </c>
      <c r="C3675" s="15">
        <v>11</v>
      </c>
      <c r="D3675" s="18">
        <v>44</v>
      </c>
      <c r="E3675" s="15"/>
      <c r="F3675" s="19" t="s">
        <v>5955</v>
      </c>
      <c r="G3675" s="16" t="s">
        <v>7798</v>
      </c>
      <c r="H3675" s="17"/>
      <c r="I3675" s="115" t="str">
        <f t="shared" ca="1" si="564"/>
        <v>.</v>
      </c>
      <c r="J3675" s="16" t="s">
        <v>2856</v>
      </c>
      <c r="K3675" s="16" t="s">
        <v>1194</v>
      </c>
      <c r="L3675" s="16" t="s">
        <v>2857</v>
      </c>
      <c r="M3675" s="16" t="s">
        <v>183</v>
      </c>
      <c r="N3675" s="15">
        <v>43</v>
      </c>
      <c r="O3675" s="15">
        <v>2008</v>
      </c>
      <c r="P3675" s="15">
        <v>6</v>
      </c>
      <c r="Q3675" s="16" t="s">
        <v>5956</v>
      </c>
      <c r="R3675" s="18" t="s">
        <v>5960</v>
      </c>
      <c r="S3675" s="54" t="s">
        <v>5961</v>
      </c>
      <c r="T3675" s="54"/>
      <c r="U3675" s="69"/>
      <c r="V3675" s="45" t="str">
        <f t="shared" si="563"/>
        <v>[概要]一般演題6</v>
      </c>
      <c r="W3675" s="70"/>
      <c r="X3675" s="88">
        <v>3665</v>
      </c>
      <c r="Y3675" s="66"/>
      <c r="Z3675" s="16"/>
    </row>
    <row r="3676" spans="1:26" ht="13.5" hidden="1" customHeight="1">
      <c r="A3676" s="29">
        <f t="shared" ref="A3676:A3689" ca="1" si="566">IF(LEN($J3676)&gt;0,IF($J3676="●",K3676,OFFSET(A3676,IF(LEN(OFFSET(A3676,-1,0))&gt;=1,-1,-2),0)),"")</f>
        <v>89</v>
      </c>
      <c r="B3676" s="32">
        <f t="shared" ref="B3676:B3689" ca="1" si="567">IF(LEN($J3676)&gt;0,IF($J3676="●",N3676,OFFSET(B3676,IF(LEN(OFFSET(B3676,-1,0))&gt;=1,-1,-2),0)),"")</f>
        <v>2008</v>
      </c>
      <c r="C3676" s="32">
        <f t="shared" ref="C3676:C3689" ca="1" si="568">IF(LEN($J3676)&gt;0,IF($J3676="●",O3676,OFFSET(C3676,IF(LEN(OFFSET(C3676,-1,0))&gt;=1,-1,-2),0)),"")</f>
        <v>11</v>
      </c>
      <c r="D3676" s="28">
        <v>46</v>
      </c>
      <c r="E3676" s="32"/>
      <c r="F3676" s="28" t="str">
        <f>M3676&amp;"（"&amp;L3676&amp;IF(J3676="大会",IF(LEN(L3676)&gt;0,$J$10,"")&amp;IF(K3676="全","全国",K3676&amp;"日本地方会")&amp;" 第"&amp;N3676&amp;"回、","、")&amp;O3676&amp;"/"&amp;P3676&amp;"、"&amp;S3676&amp;"）"</f>
        <v>開催案内（提示大分類全国 第44回、2009/6、日本女子体育大学）</v>
      </c>
      <c r="G3676" s="40"/>
      <c r="H3676" s="43"/>
      <c r="I3676" s="115" t="str">
        <f t="shared" ca="1" si="564"/>
        <v>.</v>
      </c>
      <c r="J3676" s="40" t="s">
        <v>1487</v>
      </c>
      <c r="K3676" s="40" t="s">
        <v>1292</v>
      </c>
      <c r="L3676" s="40" t="s">
        <v>7615</v>
      </c>
      <c r="M3676" s="40" t="s">
        <v>2638</v>
      </c>
      <c r="N3676" s="47">
        <v>44</v>
      </c>
      <c r="O3676" s="47">
        <v>2009</v>
      </c>
      <c r="P3676" s="47">
        <v>6</v>
      </c>
      <c r="Q3676" s="40" t="s">
        <v>1176</v>
      </c>
      <c r="R3676" s="40" t="s">
        <v>2317</v>
      </c>
      <c r="S3676" s="48" t="s">
        <v>2647</v>
      </c>
      <c r="T3676" s="48"/>
      <c r="U3676" s="31"/>
      <c r="V3676" s="45" t="str">
        <f t="shared" si="563"/>
        <v>開催案内（提示大分類全国 第44回、2009/6、日本女子体育大学）</v>
      </c>
      <c r="W3676" s="51"/>
      <c r="X3676" s="88">
        <v>3666</v>
      </c>
      <c r="Y3676" s="65"/>
      <c r="Z3676" s="46"/>
    </row>
    <row r="3677" spans="1:26" ht="13.5" hidden="1" customHeight="1">
      <c r="A3677" s="29">
        <f t="shared" ca="1" si="566"/>
        <v>89</v>
      </c>
      <c r="B3677" s="32">
        <f t="shared" ca="1" si="567"/>
        <v>2008</v>
      </c>
      <c r="C3677" s="32">
        <f t="shared" ca="1" si="568"/>
        <v>11</v>
      </c>
      <c r="D3677" s="28">
        <v>46</v>
      </c>
      <c r="E3677" s="32"/>
      <c r="F3677" s="28" t="str">
        <f>IF(RIGHT(L3677,1)=$W$24,"",M3677&amp;$W$25)&amp;J3677&amp;$W$22&amp;K3677&amp;IF(AND(LEN(N3677)&gt;0,LEN(N3677)&lt;4)," 第"&amp;N3677&amp;$W$21,N3677)&amp;$W$23&amp;O3677&amp;"/"&amp;P3677&amp;IF(RIGHT(L3677,1)=$W$24,"/"&amp;Q3677,"")&amp;"、"&amp;S3677&amp;"、"&amp;R3677&amp;IF(LEN(H3677)&gt;0,$W$27&amp;H3677,"")&amp;IF(RIGHT(L3677,1)=$W$24,"",$W$26)</f>
        <v>開催案内(研修・催事．夏季　2009/6、日本女子体育大学、東京都)</v>
      </c>
      <c r="G3677" s="40"/>
      <c r="H3677" s="43"/>
      <c r="I3677" s="115" t="str">
        <f t="shared" ca="1" si="564"/>
        <v>.</v>
      </c>
      <c r="J3677" s="40" t="s">
        <v>7780</v>
      </c>
      <c r="K3677" s="40" t="s">
        <v>2018</v>
      </c>
      <c r="L3677" s="40" t="s">
        <v>7615</v>
      </c>
      <c r="M3677" s="40" t="s">
        <v>2638</v>
      </c>
      <c r="N3677" s="47"/>
      <c r="O3677" s="47">
        <v>2009</v>
      </c>
      <c r="P3677" s="47">
        <v>6</v>
      </c>
      <c r="Q3677" s="40" t="s">
        <v>1494</v>
      </c>
      <c r="R3677" s="40" t="s">
        <v>2317</v>
      </c>
      <c r="S3677" s="48" t="s">
        <v>2647</v>
      </c>
      <c r="T3677" s="48"/>
      <c r="U3677" s="31"/>
      <c r="V3677" s="45" t="str">
        <f t="shared" si="563"/>
        <v>開催案内(研修・催事．夏季　2009/6、日本女子体育大学、東京都)</v>
      </c>
      <c r="W3677" s="51"/>
      <c r="X3677" s="88">
        <v>3667</v>
      </c>
      <c r="Y3677" s="65"/>
      <c r="Z3677" s="46"/>
    </row>
    <row r="3678" spans="1:26" ht="13.5" hidden="1" customHeight="1">
      <c r="A3678" s="29">
        <f t="shared" ca="1" si="566"/>
        <v>89</v>
      </c>
      <c r="B3678" s="32">
        <f t="shared" ca="1" si="567"/>
        <v>2008</v>
      </c>
      <c r="C3678" s="32">
        <f t="shared" ca="1" si="568"/>
        <v>11</v>
      </c>
      <c r="D3678" s="28">
        <v>48</v>
      </c>
      <c r="E3678" s="32"/>
      <c r="F3678" s="40" t="s">
        <v>1605</v>
      </c>
      <c r="G3678" s="40"/>
      <c r="H3678" s="43"/>
      <c r="I3678" s="115" t="str">
        <f t="shared" ca="1" si="564"/>
        <v>.</v>
      </c>
      <c r="J3678" s="40" t="s">
        <v>7110</v>
      </c>
      <c r="K3678" s="40" t="s">
        <v>7768</v>
      </c>
      <c r="L3678" s="40" t="s">
        <v>7097</v>
      </c>
      <c r="M3678" s="40"/>
      <c r="N3678" s="47"/>
      <c r="O3678" s="47"/>
      <c r="P3678" s="47"/>
      <c r="Q3678" s="40"/>
      <c r="R3678" s="40"/>
      <c r="S3678" s="48"/>
      <c r="T3678" s="48"/>
      <c r="U3678" s="31"/>
      <c r="V3678" s="45" t="str">
        <f t="shared" si="563"/>
        <v>事務局からのお知らせとお願い</v>
      </c>
      <c r="W3678" s="51"/>
      <c r="X3678" s="88">
        <v>3668</v>
      </c>
      <c r="Y3678" s="65"/>
      <c r="Z3678" s="46"/>
    </row>
    <row r="3679" spans="1:26" ht="13.5" hidden="1" customHeight="1">
      <c r="A3679" s="29">
        <f t="shared" ca="1" si="566"/>
        <v>89</v>
      </c>
      <c r="B3679" s="32">
        <f t="shared" ca="1" si="567"/>
        <v>2008</v>
      </c>
      <c r="C3679" s="32">
        <f t="shared" ca="1" si="568"/>
        <v>11</v>
      </c>
      <c r="D3679" s="28">
        <v>49</v>
      </c>
      <c r="E3679" s="32"/>
      <c r="F3679" s="40" t="s">
        <v>323</v>
      </c>
      <c r="G3679" s="40"/>
      <c r="H3679" s="43"/>
      <c r="I3679" s="115" t="str">
        <f t="shared" ca="1" si="564"/>
        <v>.</v>
      </c>
      <c r="J3679" s="40" t="s">
        <v>7111</v>
      </c>
      <c r="K3679" s="40" t="s">
        <v>1199</v>
      </c>
      <c r="L3679" s="40" t="s">
        <v>1436</v>
      </c>
      <c r="M3679" s="40" t="s">
        <v>874</v>
      </c>
      <c r="N3679" s="47"/>
      <c r="O3679" s="47"/>
      <c r="P3679" s="47"/>
      <c r="Q3679" s="40"/>
      <c r="R3679" s="40"/>
      <c r="S3679" s="48"/>
      <c r="T3679" s="48"/>
      <c r="U3679" s="31"/>
      <c r="V3679" s="45" t="str">
        <f t="shared" si="563"/>
        <v>JHE投稿論文の提出先と提出方法について</v>
      </c>
      <c r="W3679" s="51"/>
      <c r="X3679" s="88">
        <v>3669</v>
      </c>
      <c r="Y3679" s="65"/>
      <c r="Z3679" s="46"/>
    </row>
    <row r="3680" spans="1:26" ht="13.5" hidden="1" customHeight="1">
      <c r="A3680" s="29" t="str">
        <f t="shared" ca="1" si="566"/>
        <v>90</v>
      </c>
      <c r="B3680" s="32">
        <f t="shared" ca="1" si="567"/>
        <v>2009</v>
      </c>
      <c r="C3680" s="32">
        <f t="shared" ca="1" si="568"/>
        <v>6</v>
      </c>
      <c r="D3680" s="28">
        <v>0</v>
      </c>
      <c r="E3680" s="32"/>
      <c r="F3680" s="28" t="str">
        <f ca="1">$W$11&amp;$A3680&amp;$W$12&amp;B3680&amp;$W$13&amp;TEXT($C3680,"00")&amp;$W$14&amp;TEXT($P3680,"00")&amp;IF(LEN(U3680)&gt;=1,$W$15&amp;$U3680&amp;$W$16,"")&amp;$W$17&amp;$H3680</f>
        <v>第90号2009年06/04:第44回大会／西地34</v>
      </c>
      <c r="G3680" s="40"/>
      <c r="H3680" s="43" t="s">
        <v>6918</v>
      </c>
      <c r="I3680" s="115" t="str">
        <f t="shared" ca="1" si="564"/>
        <v>.</v>
      </c>
      <c r="J3680" s="40" t="s">
        <v>1179</v>
      </c>
      <c r="K3680" s="40" t="s">
        <v>221</v>
      </c>
      <c r="L3680" s="43"/>
      <c r="M3680" s="40"/>
      <c r="N3680" s="47">
        <v>2009</v>
      </c>
      <c r="O3680" s="47">
        <v>6</v>
      </c>
      <c r="P3680" s="47">
        <v>4</v>
      </c>
      <c r="Q3680" s="40"/>
      <c r="R3680" s="40"/>
      <c r="S3680" s="48"/>
      <c r="T3680" s="48"/>
      <c r="U3680" s="31"/>
      <c r="V3680" s="45" t="str">
        <f t="shared" ca="1" si="563"/>
        <v>第44回大会／西地34第90号2009年06/04:第44回大会／西地34</v>
      </c>
      <c r="W3680" s="51"/>
      <c r="X3680" s="88">
        <v>3670</v>
      </c>
      <c r="Y3680" s="65"/>
      <c r="Z3680" s="46"/>
    </row>
    <row r="3681" spans="1:26" ht="13.5" hidden="1" customHeight="1">
      <c r="A3681" s="29" t="str">
        <f t="shared" ca="1" si="566"/>
        <v>90</v>
      </c>
      <c r="B3681" s="32">
        <f t="shared" ca="1" si="567"/>
        <v>2009</v>
      </c>
      <c r="C3681" s="32">
        <f t="shared" ca="1" si="568"/>
        <v>6</v>
      </c>
      <c r="D3681" s="28">
        <v>1</v>
      </c>
      <c r="E3681" s="32"/>
      <c r="F3681" s="28" t="str">
        <f>IF(RIGHT(L3681,1)=$W$24,"",M3681&amp;$W$25)&amp;J3681&amp;$W$22&amp;K3681&amp;IF(AND(LEN(N3681)&gt;0,LEN(N3681)&lt;4)," 第"&amp;N3681&amp;$W$21,N3681)&amp;$W$23&amp;O3681&amp;"/"&amp;P3681&amp;IF(RIGHT(L3681,1)=$W$24,"/"&amp;Q3681,"")&amp;"、"&amp;S3681&amp;"、"&amp;R3681&amp;IF(LEN(H3681)&gt;0,$W$27&amp;H3681,"")&amp;IF(RIGHT(L3681,1)=$W$24,"",$W$26)</f>
        <v>大会．全 第44回　2009/6/13-14、日本女子体育大学、東京都</v>
      </c>
      <c r="G3681" s="40" t="s">
        <v>1784</v>
      </c>
      <c r="H3681" s="43"/>
      <c r="I3681" s="115" t="str">
        <f t="shared" ca="1" si="564"/>
        <v>.</v>
      </c>
      <c r="J3681" s="40" t="s">
        <v>1487</v>
      </c>
      <c r="K3681" s="40" t="s">
        <v>1292</v>
      </c>
      <c r="L3681" s="40" t="s">
        <v>6942</v>
      </c>
      <c r="M3681" s="40" t="s">
        <v>2742</v>
      </c>
      <c r="N3681" s="47">
        <v>44</v>
      </c>
      <c r="O3681" s="47">
        <v>2009</v>
      </c>
      <c r="P3681" s="47">
        <v>6</v>
      </c>
      <c r="Q3681" s="40" t="s">
        <v>1176</v>
      </c>
      <c r="R3681" s="40" t="s">
        <v>2317</v>
      </c>
      <c r="S3681" s="48" t="s">
        <v>2647</v>
      </c>
      <c r="T3681" s="48"/>
      <c r="U3681" s="31"/>
      <c r="V3681" s="45" t="str">
        <f t="shared" si="563"/>
        <v>大会．全 第44回　2009/6/13-14、日本女子体育大学、東京都</v>
      </c>
      <c r="W3681" s="51"/>
      <c r="X3681" s="88">
        <v>3671</v>
      </c>
      <c r="Y3681" s="65"/>
      <c r="Z3681" s="46"/>
    </row>
    <row r="3682" spans="1:26" ht="13.5" hidden="1" customHeight="1">
      <c r="A3682" s="29" t="str">
        <f t="shared" ca="1" si="566"/>
        <v>90</v>
      </c>
      <c r="B3682" s="32">
        <f t="shared" ca="1" si="567"/>
        <v>2009</v>
      </c>
      <c r="C3682" s="32">
        <f t="shared" ca="1" si="568"/>
        <v>6</v>
      </c>
      <c r="D3682" s="28">
        <v>4</v>
      </c>
      <c r="E3682" s="32"/>
      <c r="F3682" s="28" t="str">
        <f>IF(RIGHT(L3682,1)=$W$24,"",M3682&amp;$W$25)&amp;J3682&amp;$W$22&amp;K3682&amp;IF(AND(LEN(N3682)&gt;0,LEN(N3682)&lt;4)," 第"&amp;N3682&amp;$W$21,N3682)&amp;$W$23&amp;O3682&amp;"/"&amp;P3682&amp;IF(RIGHT(L3682,1)=$W$24,"/"&amp;Q3682,"")&amp;"、"&amp;S3682&amp;"、"&amp;R3682&amp;IF(LEN(H3682)&gt;0,$W$27&amp;H3682,"")&amp;IF(RIGHT(L3682,1)=$W$24,"",$W$26)</f>
        <v>プログラム(大会．全 第44回　2009/6、日本女子体育大学、東京都)</v>
      </c>
      <c r="G3682" s="40"/>
      <c r="H3682" s="43"/>
      <c r="I3682" s="115" t="str">
        <f t="shared" ca="1" si="564"/>
        <v>.</v>
      </c>
      <c r="J3682" s="40" t="s">
        <v>1487</v>
      </c>
      <c r="K3682" s="40" t="s">
        <v>1292</v>
      </c>
      <c r="L3682" s="40" t="s">
        <v>325</v>
      </c>
      <c r="M3682" s="40" t="s">
        <v>1606</v>
      </c>
      <c r="N3682" s="47">
        <v>44</v>
      </c>
      <c r="O3682" s="47">
        <v>2009</v>
      </c>
      <c r="P3682" s="47">
        <v>6</v>
      </c>
      <c r="Q3682" s="40" t="s">
        <v>1176</v>
      </c>
      <c r="R3682" s="40" t="s">
        <v>2317</v>
      </c>
      <c r="S3682" s="48" t="s">
        <v>2647</v>
      </c>
      <c r="T3682" s="48"/>
      <c r="U3682" s="31"/>
      <c r="V3682" s="45" t="str">
        <f t="shared" si="563"/>
        <v>プログラム(大会．全 第44回　2009/6、日本女子体育大学、東京都)</v>
      </c>
      <c r="W3682" s="51"/>
      <c r="X3682" s="88">
        <v>3672</v>
      </c>
      <c r="Y3682" s="65"/>
      <c r="Z3682" s="46"/>
    </row>
    <row r="3683" spans="1:26" ht="13.5" hidden="1" customHeight="1">
      <c r="A3683" s="29" t="str">
        <f t="shared" ca="1" si="566"/>
        <v>90</v>
      </c>
      <c r="B3683" s="32">
        <f t="shared" ca="1" si="567"/>
        <v>2009</v>
      </c>
      <c r="C3683" s="32">
        <f t="shared" ca="1" si="568"/>
        <v>6</v>
      </c>
      <c r="D3683" s="28">
        <v>7</v>
      </c>
      <c r="E3683" s="32"/>
      <c r="F3683" s="28" t="str">
        <f>IF(RIGHT(L3683,1)=$W$24,"",M3683&amp;$W$25)&amp;J3683&amp;$W$22&amp;K3683&amp;IF(AND(LEN(N3683)&gt;0,LEN(N3683)&lt;4)," 第"&amp;N3683&amp;$W$21,N3683)&amp;$W$23&amp;O3683&amp;"/"&amp;P3683&amp;IF(RIGHT(L3683,1)=$W$24,"/"&amp;Q3683,"")&amp;"、"&amp;S3683&amp;"、"&amp;R3683&amp;IF(LEN(H3683)&gt;0,$W$27&amp;H3683,"")&amp;IF(RIGHT(L3683,1)=$W$24,"",$W$26)</f>
        <v>研修・催事．夏季　2009/6/12、日本女子体育大学、東京都</v>
      </c>
      <c r="G3683" s="40"/>
      <c r="H3683" s="43"/>
      <c r="I3683" s="115" t="str">
        <f t="shared" ca="1" si="564"/>
        <v>.</v>
      </c>
      <c r="J3683" s="40" t="s">
        <v>7780</v>
      </c>
      <c r="K3683" s="40" t="s">
        <v>2018</v>
      </c>
      <c r="L3683" s="40" t="s">
        <v>7012</v>
      </c>
      <c r="M3683" s="40" t="s">
        <v>2742</v>
      </c>
      <c r="N3683" s="47"/>
      <c r="O3683" s="47">
        <v>2009</v>
      </c>
      <c r="P3683" s="47">
        <v>6</v>
      </c>
      <c r="Q3683" s="40" t="s">
        <v>1494</v>
      </c>
      <c r="R3683" s="40" t="s">
        <v>2317</v>
      </c>
      <c r="S3683" s="48" t="s">
        <v>2647</v>
      </c>
      <c r="T3683" s="48"/>
      <c r="U3683" s="31"/>
      <c r="V3683" s="45" t="str">
        <f t="shared" si="563"/>
        <v>研修・催事．夏季　2009/6/12、日本女子体育大学、東京都</v>
      </c>
      <c r="W3683" s="51"/>
      <c r="X3683" s="88">
        <v>3673</v>
      </c>
      <c r="Y3683" s="65"/>
      <c r="Z3683" s="46"/>
    </row>
    <row r="3684" spans="1:26" ht="13.5" hidden="1" customHeight="1">
      <c r="A3684" s="29" t="str">
        <f t="shared" ca="1" si="566"/>
        <v>90</v>
      </c>
      <c r="B3684" s="32">
        <f t="shared" ca="1" si="567"/>
        <v>2009</v>
      </c>
      <c r="C3684" s="32">
        <f t="shared" ca="1" si="568"/>
        <v>6</v>
      </c>
      <c r="D3684" s="28">
        <v>9</v>
      </c>
      <c r="E3684" s="32"/>
      <c r="F3684" s="28" t="str">
        <f>M3684&amp;"（"&amp;J3684&amp;$W$19&amp;K3684&amp;IF(LEN(N3684)&gt;0," 第"&amp;N3684&amp;$W$21,"")&amp;" "&amp;O3684&amp;"/"&amp;P3684&amp;$W$20&amp;S3684&amp;IF(LEN(H3684)&gt;0,$W$19&amp;H3684,"")&amp;"）"</f>
        <v>抄録（大会/全 第44回 2009/6、日本女子体育大学）</v>
      </c>
      <c r="G3684" s="40"/>
      <c r="H3684" s="43"/>
      <c r="I3684" s="115" t="str">
        <f t="shared" ca="1" si="564"/>
        <v>.</v>
      </c>
      <c r="J3684" s="40" t="s">
        <v>1487</v>
      </c>
      <c r="K3684" s="40" t="s">
        <v>1292</v>
      </c>
      <c r="L3684" s="40" t="s">
        <v>6939</v>
      </c>
      <c r="M3684" s="40" t="s">
        <v>1486</v>
      </c>
      <c r="N3684" s="47">
        <v>44</v>
      </c>
      <c r="O3684" s="47">
        <v>2009</v>
      </c>
      <c r="P3684" s="47">
        <v>6</v>
      </c>
      <c r="Q3684" s="40" t="s">
        <v>1176</v>
      </c>
      <c r="R3684" s="40" t="s">
        <v>2317</v>
      </c>
      <c r="S3684" s="48" t="s">
        <v>2647</v>
      </c>
      <c r="T3684" s="48"/>
      <c r="U3684" s="31"/>
      <c r="V3684" s="45" t="str">
        <f t="shared" si="563"/>
        <v>抄録（大会/全 第44回 2009/6、日本女子体育大学）</v>
      </c>
      <c r="W3684" s="51"/>
      <c r="X3684" s="88">
        <v>3674</v>
      </c>
      <c r="Y3684" s="65"/>
      <c r="Z3684" s="46"/>
    </row>
    <row r="3685" spans="1:26" ht="13.5" hidden="1" customHeight="1">
      <c r="A3685" s="29" t="str">
        <f t="shared" ca="1" si="566"/>
        <v>90</v>
      </c>
      <c r="B3685" s="32">
        <f t="shared" ca="1" si="567"/>
        <v>2009</v>
      </c>
      <c r="C3685" s="32">
        <f t="shared" ca="1" si="568"/>
        <v>6</v>
      </c>
      <c r="D3685" s="28">
        <v>10</v>
      </c>
      <c r="E3685" s="32"/>
      <c r="F3685" s="40" t="s">
        <v>2653</v>
      </c>
      <c r="G3685" s="40" t="s">
        <v>2654</v>
      </c>
      <c r="H3685" s="17" t="s">
        <v>7084</v>
      </c>
      <c r="I3685" s="115" t="str">
        <f t="shared" ca="1" si="564"/>
        <v>.</v>
      </c>
      <c r="J3685" s="40" t="s">
        <v>1487</v>
      </c>
      <c r="K3685" s="40" t="s">
        <v>1292</v>
      </c>
      <c r="L3685" s="16" t="s">
        <v>7079</v>
      </c>
      <c r="M3685" s="40" t="s">
        <v>1486</v>
      </c>
      <c r="N3685" s="47">
        <v>44</v>
      </c>
      <c r="O3685" s="47">
        <v>2009</v>
      </c>
      <c r="P3685" s="47">
        <v>6</v>
      </c>
      <c r="Q3685" s="40" t="s">
        <v>1176</v>
      </c>
      <c r="R3685" s="40" t="s">
        <v>2317</v>
      </c>
      <c r="S3685" s="48" t="s">
        <v>2647</v>
      </c>
      <c r="T3685" s="48"/>
      <c r="U3685" s="31"/>
      <c r="V3685" s="45" t="str">
        <f t="shared" si="563"/>
        <v>大会長講演教育・研究活動と生活周辺‐45年間の軌跡‐</v>
      </c>
      <c r="W3685" s="51"/>
      <c r="X3685" s="88">
        <v>3675</v>
      </c>
      <c r="Y3685" s="65"/>
      <c r="Z3685" s="46"/>
    </row>
    <row r="3686" spans="1:26" ht="13.5" hidden="1" customHeight="1">
      <c r="A3686" s="29" t="str">
        <f t="shared" ca="1" si="566"/>
        <v>90</v>
      </c>
      <c r="B3686" s="32">
        <f t="shared" ca="1" si="567"/>
        <v>2009</v>
      </c>
      <c r="C3686" s="32">
        <f t="shared" ca="1" si="568"/>
        <v>6</v>
      </c>
      <c r="D3686" s="28">
        <v>11</v>
      </c>
      <c r="E3686" s="32"/>
      <c r="F3686" s="40" t="s">
        <v>1607</v>
      </c>
      <c r="G3686" s="40" t="s">
        <v>7011</v>
      </c>
      <c r="H3686" s="43"/>
      <c r="I3686" s="115" t="str">
        <f t="shared" ca="1" si="564"/>
        <v>.</v>
      </c>
      <c r="J3686" s="40" t="s">
        <v>1009</v>
      </c>
      <c r="K3686" s="40" t="s">
        <v>1292</v>
      </c>
      <c r="L3686" s="16" t="s">
        <v>7004</v>
      </c>
      <c r="M3686" s="40" t="s">
        <v>1302</v>
      </c>
      <c r="N3686" s="47">
        <v>44</v>
      </c>
      <c r="O3686" s="47">
        <v>2009</v>
      </c>
      <c r="P3686" s="47">
        <v>6</v>
      </c>
      <c r="Q3686" s="40" t="s">
        <v>1176</v>
      </c>
      <c r="R3686" s="40" t="s">
        <v>2317</v>
      </c>
      <c r="S3686" s="53" t="s">
        <v>2647</v>
      </c>
      <c r="T3686" s="53"/>
      <c r="U3686" s="31"/>
      <c r="V3686" s="45" t="str">
        <f t="shared" si="563"/>
        <v>女性の外働きと生活活動</v>
      </c>
      <c r="W3686" s="51"/>
      <c r="X3686" s="88">
        <v>3676</v>
      </c>
      <c r="Y3686" s="65"/>
      <c r="Z3686" s="46"/>
    </row>
    <row r="3687" spans="1:26" ht="13.5" hidden="1" customHeight="1">
      <c r="A3687" s="29" t="str">
        <f t="shared" ca="1" si="566"/>
        <v>90</v>
      </c>
      <c r="B3687" s="32">
        <f t="shared" ca="1" si="567"/>
        <v>2009</v>
      </c>
      <c r="C3687" s="32">
        <f t="shared" ca="1" si="568"/>
        <v>6</v>
      </c>
      <c r="D3687" s="28">
        <v>11</v>
      </c>
      <c r="E3687" s="32"/>
      <c r="F3687" s="40" t="s">
        <v>2656</v>
      </c>
      <c r="G3687" s="40" t="s">
        <v>2657</v>
      </c>
      <c r="H3687" s="43" t="s">
        <v>1607</v>
      </c>
      <c r="I3687" s="115" t="str">
        <f t="shared" ca="1" si="564"/>
        <v>.</v>
      </c>
      <c r="J3687" s="40" t="s">
        <v>1009</v>
      </c>
      <c r="K3687" s="40" t="s">
        <v>1292</v>
      </c>
      <c r="L3687" s="40" t="s">
        <v>2918</v>
      </c>
      <c r="M3687" s="40" t="s">
        <v>1486</v>
      </c>
      <c r="N3687" s="47">
        <v>44</v>
      </c>
      <c r="O3687" s="47">
        <v>2009</v>
      </c>
      <c r="P3687" s="47">
        <v>6</v>
      </c>
      <c r="Q3687" s="40" t="s">
        <v>1176</v>
      </c>
      <c r="R3687" s="40" t="s">
        <v>2317</v>
      </c>
      <c r="S3687" s="53" t="s">
        <v>2647</v>
      </c>
      <c r="T3687" s="53"/>
      <c r="U3687" s="31"/>
      <c r="V3687" s="45" t="str">
        <f t="shared" si="563"/>
        <v>女性の外働きと生活活動アメリカ女性と専門意識　‐エリザベス・ブラックウェル（1821-1910）と女性医師たち‐</v>
      </c>
      <c r="W3687" s="51"/>
      <c r="X3687" s="88">
        <v>3677</v>
      </c>
      <c r="Y3687" s="65"/>
      <c r="Z3687" s="46"/>
    </row>
    <row r="3688" spans="1:26" ht="13.5" hidden="1" customHeight="1">
      <c r="A3688" s="29" t="str">
        <f t="shared" ca="1" si="566"/>
        <v>90</v>
      </c>
      <c r="B3688" s="32">
        <f t="shared" ca="1" si="567"/>
        <v>2009</v>
      </c>
      <c r="C3688" s="32">
        <f t="shared" ca="1" si="568"/>
        <v>6</v>
      </c>
      <c r="D3688" s="28">
        <v>12</v>
      </c>
      <c r="E3688" s="32"/>
      <c r="F3688" s="40" t="s">
        <v>2658</v>
      </c>
      <c r="G3688" s="40" t="s">
        <v>2659</v>
      </c>
      <c r="H3688" s="43" t="s">
        <v>1607</v>
      </c>
      <c r="I3688" s="115" t="str">
        <f t="shared" ca="1" si="564"/>
        <v>.</v>
      </c>
      <c r="J3688" s="40" t="s">
        <v>1009</v>
      </c>
      <c r="K3688" s="40" t="s">
        <v>1292</v>
      </c>
      <c r="L3688" s="40" t="s">
        <v>2918</v>
      </c>
      <c r="M3688" s="40" t="s">
        <v>1486</v>
      </c>
      <c r="N3688" s="47">
        <v>44</v>
      </c>
      <c r="O3688" s="47">
        <v>2009</v>
      </c>
      <c r="P3688" s="47">
        <v>6</v>
      </c>
      <c r="Q3688" s="40" t="s">
        <v>1176</v>
      </c>
      <c r="R3688" s="40" t="s">
        <v>2317</v>
      </c>
      <c r="S3688" s="53" t="s">
        <v>2647</v>
      </c>
      <c r="T3688" s="53"/>
      <c r="U3688" s="31"/>
      <c r="V3688" s="45" t="str">
        <f t="shared" si="563"/>
        <v>女性の外働きと生活活動少子高齢社会における女性の働き方の諸問題：女性学比較ジェンダー研究の視座より探る</v>
      </c>
      <c r="W3688" s="51"/>
      <c r="X3688" s="88">
        <v>3678</v>
      </c>
      <c r="Y3688" s="65"/>
      <c r="Z3688" s="46"/>
    </row>
    <row r="3689" spans="1:26" ht="13.5" hidden="1" customHeight="1">
      <c r="A3689" s="29" t="str">
        <f t="shared" ca="1" si="566"/>
        <v>90</v>
      </c>
      <c r="B3689" s="32">
        <f t="shared" ca="1" si="567"/>
        <v>2009</v>
      </c>
      <c r="C3689" s="32">
        <f t="shared" ca="1" si="568"/>
        <v>6</v>
      </c>
      <c r="D3689" s="28">
        <v>14</v>
      </c>
      <c r="E3689" s="32"/>
      <c r="F3689" s="40" t="s">
        <v>2660</v>
      </c>
      <c r="G3689" s="40" t="s">
        <v>2661</v>
      </c>
      <c r="H3689" s="43" t="s">
        <v>1607</v>
      </c>
      <c r="I3689" s="115" t="str">
        <f t="shared" ca="1" si="564"/>
        <v>.</v>
      </c>
      <c r="J3689" s="40" t="s">
        <v>1009</v>
      </c>
      <c r="K3689" s="40" t="s">
        <v>1292</v>
      </c>
      <c r="L3689" s="40" t="s">
        <v>2918</v>
      </c>
      <c r="M3689" s="40" t="s">
        <v>1486</v>
      </c>
      <c r="N3689" s="47">
        <v>44</v>
      </c>
      <c r="O3689" s="47">
        <v>2009</v>
      </c>
      <c r="P3689" s="47">
        <v>6</v>
      </c>
      <c r="Q3689" s="40" t="s">
        <v>1176</v>
      </c>
      <c r="R3689" s="40" t="s">
        <v>2317</v>
      </c>
      <c r="S3689" s="53" t="s">
        <v>2647</v>
      </c>
      <c r="T3689" s="53"/>
      <c r="U3689" s="31"/>
      <c r="V3689" s="45" t="str">
        <f t="shared" si="563"/>
        <v>女性の外働きと生活活動性別分業の変容可能性について‐男性学の視点から考える</v>
      </c>
      <c r="W3689" s="51"/>
      <c r="X3689" s="88">
        <v>3679</v>
      </c>
      <c r="Y3689" s="65"/>
      <c r="Z3689" s="46"/>
    </row>
    <row r="3690" spans="1:26" s="13" customFormat="1" ht="13.5" hidden="1" customHeight="1">
      <c r="A3690" s="18">
        <v>90</v>
      </c>
      <c r="B3690" s="15">
        <v>2009</v>
      </c>
      <c r="C3690" s="15">
        <v>6</v>
      </c>
      <c r="D3690" s="18">
        <v>15</v>
      </c>
      <c r="E3690" s="15"/>
      <c r="F3690" s="19" t="s">
        <v>6067</v>
      </c>
      <c r="G3690" s="16" t="s">
        <v>6068</v>
      </c>
      <c r="H3690" s="17"/>
      <c r="I3690" s="115" t="str">
        <f t="shared" ca="1" si="564"/>
        <v>.</v>
      </c>
      <c r="J3690" s="16" t="s">
        <v>2856</v>
      </c>
      <c r="K3690" s="16" t="s">
        <v>1194</v>
      </c>
      <c r="L3690" s="16" t="s">
        <v>2857</v>
      </c>
      <c r="M3690" s="16" t="s">
        <v>183</v>
      </c>
      <c r="N3690" s="15">
        <v>44</v>
      </c>
      <c r="O3690" s="15">
        <v>2009</v>
      </c>
      <c r="P3690" s="15">
        <v>6</v>
      </c>
      <c r="Q3690" s="16" t="s">
        <v>1944</v>
      </c>
      <c r="R3690" s="18" t="s">
        <v>804</v>
      </c>
      <c r="S3690" s="54" t="s">
        <v>549</v>
      </c>
      <c r="T3690" s="54"/>
      <c r="U3690" s="69"/>
      <c r="V3690" s="45" t="str">
        <f t="shared" si="563"/>
        <v>保健体育を得意とする生徒の学力的特性</v>
      </c>
      <c r="W3690" s="70"/>
      <c r="X3690" s="88">
        <v>3680</v>
      </c>
      <c r="Y3690" s="66"/>
      <c r="Z3690" s="16"/>
    </row>
    <row r="3691" spans="1:26" s="13" customFormat="1" ht="13.5" hidden="1" customHeight="1">
      <c r="A3691" s="18">
        <v>90</v>
      </c>
      <c r="B3691" s="15">
        <v>2009</v>
      </c>
      <c r="C3691" s="15">
        <v>6</v>
      </c>
      <c r="D3691" s="18">
        <v>16</v>
      </c>
      <c r="E3691" s="15"/>
      <c r="F3691" s="19" t="s">
        <v>6069</v>
      </c>
      <c r="G3691" s="16" t="s">
        <v>6070</v>
      </c>
      <c r="H3691" s="17"/>
      <c r="I3691" s="115" t="str">
        <f t="shared" ca="1" si="564"/>
        <v>.</v>
      </c>
      <c r="J3691" s="16" t="s">
        <v>2856</v>
      </c>
      <c r="K3691" s="16" t="s">
        <v>1194</v>
      </c>
      <c r="L3691" s="16" t="s">
        <v>2857</v>
      </c>
      <c r="M3691" s="16" t="s">
        <v>183</v>
      </c>
      <c r="N3691" s="15">
        <v>44</v>
      </c>
      <c r="O3691" s="15">
        <v>2009</v>
      </c>
      <c r="P3691" s="15">
        <v>6</v>
      </c>
      <c r="Q3691" s="16" t="s">
        <v>1944</v>
      </c>
      <c r="R3691" s="18" t="s">
        <v>804</v>
      </c>
      <c r="S3691" s="54" t="s">
        <v>549</v>
      </c>
      <c r="T3691" s="54"/>
      <c r="U3691" s="69"/>
      <c r="V3691" s="45" t="str">
        <f t="shared" si="563"/>
        <v>日本フットボールリーグ（ＪＦＬ）選手のキャリア成熟に関する研究</v>
      </c>
      <c r="W3691" s="70"/>
      <c r="X3691" s="88">
        <v>3681</v>
      </c>
      <c r="Y3691" s="66"/>
      <c r="Z3691" s="16"/>
    </row>
    <row r="3692" spans="1:26" s="13" customFormat="1" ht="13.5" hidden="1" customHeight="1">
      <c r="A3692" s="18">
        <v>90</v>
      </c>
      <c r="B3692" s="15">
        <v>2009</v>
      </c>
      <c r="C3692" s="15">
        <v>6</v>
      </c>
      <c r="D3692" s="18">
        <v>18</v>
      </c>
      <c r="E3692" s="15"/>
      <c r="F3692" s="19" t="s">
        <v>6071</v>
      </c>
      <c r="G3692" s="16" t="s">
        <v>6072</v>
      </c>
      <c r="H3692" s="17"/>
      <c r="I3692" s="115" t="str">
        <f t="shared" ca="1" si="564"/>
        <v>.</v>
      </c>
      <c r="J3692" s="16" t="s">
        <v>2856</v>
      </c>
      <c r="K3692" s="16" t="s">
        <v>1194</v>
      </c>
      <c r="L3692" s="16" t="s">
        <v>2857</v>
      </c>
      <c r="M3692" s="16" t="s">
        <v>183</v>
      </c>
      <c r="N3692" s="15">
        <v>44</v>
      </c>
      <c r="O3692" s="15">
        <v>2009</v>
      </c>
      <c r="P3692" s="15">
        <v>6</v>
      </c>
      <c r="Q3692" s="16" t="s">
        <v>1944</v>
      </c>
      <c r="R3692" s="18" t="s">
        <v>804</v>
      </c>
      <c r="S3692" s="54" t="s">
        <v>549</v>
      </c>
      <c r="T3692" s="54"/>
      <c r="U3692" s="69"/>
      <c r="V3692" s="45" t="str">
        <f t="shared" si="563"/>
        <v>ヒトの一側優位性：サッカー選手の上下肢機能の特徴 Ⅱ</v>
      </c>
      <c r="W3692" s="70"/>
      <c r="X3692" s="88">
        <v>3682</v>
      </c>
      <c r="Y3692" s="66"/>
      <c r="Z3692" s="16"/>
    </row>
    <row r="3693" spans="1:26" s="13" customFormat="1" ht="13.5" hidden="1" customHeight="1">
      <c r="A3693" s="18">
        <v>90</v>
      </c>
      <c r="B3693" s="15">
        <v>2009</v>
      </c>
      <c r="C3693" s="15">
        <v>6</v>
      </c>
      <c r="D3693" s="18">
        <v>19</v>
      </c>
      <c r="E3693" s="15"/>
      <c r="F3693" s="19" t="s">
        <v>6073</v>
      </c>
      <c r="G3693" s="16" t="s">
        <v>8041</v>
      </c>
      <c r="H3693" s="17"/>
      <c r="I3693" s="115" t="str">
        <f t="shared" ca="1" si="564"/>
        <v>.</v>
      </c>
      <c r="J3693" s="16" t="s">
        <v>2856</v>
      </c>
      <c r="K3693" s="16" t="s">
        <v>1194</v>
      </c>
      <c r="L3693" s="16" t="s">
        <v>2857</v>
      </c>
      <c r="M3693" s="16" t="s">
        <v>183</v>
      </c>
      <c r="N3693" s="15">
        <v>44</v>
      </c>
      <c r="O3693" s="15">
        <v>2009</v>
      </c>
      <c r="P3693" s="15">
        <v>6</v>
      </c>
      <c r="Q3693" s="16" t="s">
        <v>1944</v>
      </c>
      <c r="R3693" s="18" t="s">
        <v>804</v>
      </c>
      <c r="S3693" s="54" t="s">
        <v>549</v>
      </c>
      <c r="T3693" s="54"/>
      <c r="U3693" s="69"/>
      <c r="V3693" s="45" t="str">
        <f t="shared" si="563"/>
        <v>大学生運動部員をとりまく競技ストレスとは？：大学生と競技者の役割間で生じるネガティブ・スピルオーバーの抽出</v>
      </c>
      <c r="W3693" s="70"/>
      <c r="X3693" s="88">
        <v>3683</v>
      </c>
      <c r="Y3693" s="66"/>
      <c r="Z3693" s="16"/>
    </row>
    <row r="3694" spans="1:26" s="13" customFormat="1" ht="13.5" hidden="1" customHeight="1">
      <c r="A3694" s="18">
        <v>90</v>
      </c>
      <c r="B3694" s="15">
        <v>2009</v>
      </c>
      <c r="C3694" s="15">
        <v>6</v>
      </c>
      <c r="D3694" s="18">
        <v>22</v>
      </c>
      <c r="E3694" s="15"/>
      <c r="F3694" s="19" t="s">
        <v>6074</v>
      </c>
      <c r="G3694" s="16" t="s">
        <v>6075</v>
      </c>
      <c r="H3694" s="17"/>
      <c r="I3694" s="115" t="str">
        <f t="shared" ca="1" si="564"/>
        <v>.</v>
      </c>
      <c r="J3694" s="16" t="s">
        <v>2856</v>
      </c>
      <c r="K3694" s="16" t="s">
        <v>1194</v>
      </c>
      <c r="L3694" s="16" t="s">
        <v>2857</v>
      </c>
      <c r="M3694" s="16" t="s">
        <v>183</v>
      </c>
      <c r="N3694" s="15">
        <v>44</v>
      </c>
      <c r="O3694" s="15">
        <v>2009</v>
      </c>
      <c r="P3694" s="15">
        <v>6</v>
      </c>
      <c r="Q3694" s="16" t="s">
        <v>1944</v>
      </c>
      <c r="R3694" s="18" t="s">
        <v>804</v>
      </c>
      <c r="S3694" s="54" t="s">
        <v>549</v>
      </c>
      <c r="T3694" s="54"/>
      <c r="U3694" s="69"/>
      <c r="V3694" s="45" t="str">
        <f t="shared" si="563"/>
        <v>大学生アスリートを対象としたチームビルディングに関する事例研究－自他認知の視点から－</v>
      </c>
      <c r="W3694" s="70"/>
      <c r="X3694" s="88">
        <v>3684</v>
      </c>
      <c r="Y3694" s="66"/>
      <c r="Z3694" s="16"/>
    </row>
    <row r="3695" spans="1:26" s="13" customFormat="1" ht="13.5" hidden="1" customHeight="1">
      <c r="A3695" s="18">
        <v>90</v>
      </c>
      <c r="B3695" s="15">
        <v>2009</v>
      </c>
      <c r="C3695" s="15">
        <v>6</v>
      </c>
      <c r="D3695" s="18">
        <v>24</v>
      </c>
      <c r="E3695" s="15"/>
      <c r="F3695" s="19" t="s">
        <v>6076</v>
      </c>
      <c r="G3695" s="16" t="s">
        <v>6077</v>
      </c>
      <c r="H3695" s="17"/>
      <c r="I3695" s="115" t="str">
        <f t="shared" ca="1" si="564"/>
        <v>.</v>
      </c>
      <c r="J3695" s="16" t="s">
        <v>2856</v>
      </c>
      <c r="K3695" s="16" t="s">
        <v>1194</v>
      </c>
      <c r="L3695" s="16" t="s">
        <v>2857</v>
      </c>
      <c r="M3695" s="16" t="s">
        <v>183</v>
      </c>
      <c r="N3695" s="15">
        <v>44</v>
      </c>
      <c r="O3695" s="15">
        <v>2009</v>
      </c>
      <c r="P3695" s="15">
        <v>6</v>
      </c>
      <c r="Q3695" s="16" t="s">
        <v>1944</v>
      </c>
      <c r="R3695" s="18" t="s">
        <v>804</v>
      </c>
      <c r="S3695" s="54" t="s">
        <v>549</v>
      </c>
      <c r="T3695" s="54"/>
      <c r="U3695" s="69"/>
      <c r="V3695" s="45" t="str">
        <f t="shared" si="563"/>
        <v>体育系大学生のアンダーマイニング効果に関する研究</v>
      </c>
      <c r="W3695" s="70"/>
      <c r="X3695" s="88">
        <v>3685</v>
      </c>
      <c r="Y3695" s="66"/>
      <c r="Z3695" s="16"/>
    </row>
    <row r="3696" spans="1:26" s="13" customFormat="1" ht="13.5" hidden="1" customHeight="1">
      <c r="A3696" s="18">
        <v>90</v>
      </c>
      <c r="B3696" s="15">
        <v>2009</v>
      </c>
      <c r="C3696" s="15">
        <v>6</v>
      </c>
      <c r="D3696" s="18">
        <v>26</v>
      </c>
      <c r="E3696" s="15"/>
      <c r="F3696" s="19" t="s">
        <v>6078</v>
      </c>
      <c r="G3696" s="16" t="s">
        <v>6079</v>
      </c>
      <c r="H3696" s="17"/>
      <c r="I3696" s="115" t="str">
        <f t="shared" ca="1" si="564"/>
        <v>.</v>
      </c>
      <c r="J3696" s="16" t="s">
        <v>2856</v>
      </c>
      <c r="K3696" s="16" t="s">
        <v>1194</v>
      </c>
      <c r="L3696" s="16" t="s">
        <v>2857</v>
      </c>
      <c r="M3696" s="16" t="s">
        <v>183</v>
      </c>
      <c r="N3696" s="15">
        <v>44</v>
      </c>
      <c r="O3696" s="15">
        <v>2009</v>
      </c>
      <c r="P3696" s="15">
        <v>6</v>
      </c>
      <c r="Q3696" s="16" t="s">
        <v>1944</v>
      </c>
      <c r="R3696" s="18" t="s">
        <v>804</v>
      </c>
      <c r="S3696" s="54" t="s">
        <v>549</v>
      </c>
      <c r="T3696" s="54"/>
      <c r="U3696" s="69"/>
      <c r="V3696" s="45" t="str">
        <f t="shared" si="563"/>
        <v>大学生アスリートにおける目標志向性と心理的成熟の関連</v>
      </c>
      <c r="W3696" s="70"/>
      <c r="X3696" s="88">
        <v>3686</v>
      </c>
      <c r="Y3696" s="66"/>
      <c r="Z3696" s="16"/>
    </row>
    <row r="3697" spans="1:26" s="13" customFormat="1" ht="13.5" hidden="1" customHeight="1">
      <c r="A3697" s="18">
        <v>90</v>
      </c>
      <c r="B3697" s="15">
        <v>2009</v>
      </c>
      <c r="C3697" s="15">
        <v>6</v>
      </c>
      <c r="D3697" s="18">
        <v>28</v>
      </c>
      <c r="E3697" s="15"/>
      <c r="F3697" s="19" t="s">
        <v>6080</v>
      </c>
      <c r="G3697" s="16" t="s">
        <v>6081</v>
      </c>
      <c r="H3697" s="17"/>
      <c r="I3697" s="115" t="str">
        <f t="shared" ca="1" si="564"/>
        <v>.</v>
      </c>
      <c r="J3697" s="16" t="s">
        <v>2856</v>
      </c>
      <c r="K3697" s="16" t="s">
        <v>1194</v>
      </c>
      <c r="L3697" s="16" t="s">
        <v>2857</v>
      </c>
      <c r="M3697" s="16" t="s">
        <v>183</v>
      </c>
      <c r="N3697" s="15">
        <v>44</v>
      </c>
      <c r="O3697" s="15">
        <v>2009</v>
      </c>
      <c r="P3697" s="15">
        <v>6</v>
      </c>
      <c r="Q3697" s="16" t="s">
        <v>1944</v>
      </c>
      <c r="R3697" s="18" t="s">
        <v>804</v>
      </c>
      <c r="S3697" s="54" t="s">
        <v>549</v>
      </c>
      <c r="T3697" s="54"/>
      <c r="U3697" s="69"/>
      <c r="V3697" s="45" t="str">
        <f t="shared" si="563"/>
        <v>ベッド柵事故の実態調査に基づく事故防止のための柵カバーに関する基礎的問題の整理 -高齢者にとってのより安全なベッド柵カバーの開発に向けて-</v>
      </c>
      <c r="W3697" s="70"/>
      <c r="X3697" s="88">
        <v>3687</v>
      </c>
      <c r="Y3697" s="66"/>
      <c r="Z3697" s="16"/>
    </row>
    <row r="3698" spans="1:26" s="13" customFormat="1" ht="13.5" hidden="1" customHeight="1">
      <c r="A3698" s="18">
        <v>90</v>
      </c>
      <c r="B3698" s="15">
        <v>2009</v>
      </c>
      <c r="C3698" s="15">
        <v>6</v>
      </c>
      <c r="D3698" s="18">
        <v>30</v>
      </c>
      <c r="E3698" s="15"/>
      <c r="F3698" s="19" t="s">
        <v>6082</v>
      </c>
      <c r="G3698" s="16" t="s">
        <v>6083</v>
      </c>
      <c r="H3698" s="17"/>
      <c r="I3698" s="115" t="str">
        <f t="shared" ca="1" si="564"/>
        <v>.</v>
      </c>
      <c r="J3698" s="16" t="s">
        <v>2856</v>
      </c>
      <c r="K3698" s="16" t="s">
        <v>1194</v>
      </c>
      <c r="L3698" s="16" t="s">
        <v>2857</v>
      </c>
      <c r="M3698" s="16" t="s">
        <v>183</v>
      </c>
      <c r="N3698" s="15">
        <v>44</v>
      </c>
      <c r="O3698" s="15">
        <v>2009</v>
      </c>
      <c r="P3698" s="15">
        <v>6</v>
      </c>
      <c r="Q3698" s="16" t="s">
        <v>1944</v>
      </c>
      <c r="R3698" s="18" t="s">
        <v>804</v>
      </c>
      <c r="S3698" s="54" t="s">
        <v>549</v>
      </c>
      <c r="T3698" s="54"/>
      <c r="U3698" s="69"/>
      <c r="V3698" s="45" t="str">
        <f t="shared" si="563"/>
        <v>車椅子使用時の転倒転落事故の実態調査に基づく、着脱に簡便かつ快適な車椅子用安全ベルト付き着座シートの試作と評価 ━その1━</v>
      </c>
      <c r="W3698" s="70"/>
      <c r="X3698" s="88">
        <v>3688</v>
      </c>
      <c r="Y3698" s="66"/>
      <c r="Z3698" s="16"/>
    </row>
    <row r="3699" spans="1:26" s="13" customFormat="1" ht="13.5" hidden="1" customHeight="1">
      <c r="A3699" s="18">
        <v>90</v>
      </c>
      <c r="B3699" s="15">
        <v>2009</v>
      </c>
      <c r="C3699" s="15">
        <v>6</v>
      </c>
      <c r="D3699" s="18">
        <v>32</v>
      </c>
      <c r="E3699" s="15"/>
      <c r="F3699" s="19" t="s">
        <v>6084</v>
      </c>
      <c r="G3699" s="16" t="s">
        <v>6085</v>
      </c>
      <c r="H3699" s="17"/>
      <c r="I3699" s="115" t="str">
        <f t="shared" ca="1" si="564"/>
        <v>.</v>
      </c>
      <c r="J3699" s="16" t="s">
        <v>2856</v>
      </c>
      <c r="K3699" s="16" t="s">
        <v>1194</v>
      </c>
      <c r="L3699" s="16" t="s">
        <v>2857</v>
      </c>
      <c r="M3699" s="16" t="s">
        <v>183</v>
      </c>
      <c r="N3699" s="15">
        <v>44</v>
      </c>
      <c r="O3699" s="15">
        <v>2009</v>
      </c>
      <c r="P3699" s="15">
        <v>6</v>
      </c>
      <c r="Q3699" s="16" t="s">
        <v>1944</v>
      </c>
      <c r="R3699" s="18" t="s">
        <v>804</v>
      </c>
      <c r="S3699" s="54" t="s">
        <v>549</v>
      </c>
      <c r="T3699" s="54"/>
      <c r="U3699" s="69"/>
      <c r="V3699" s="45" t="str">
        <f t="shared" si="563"/>
        <v>介護現場の参加型KAIZEN実践例からみた対人サービス業におけるKAIZENアプローチの課題</v>
      </c>
      <c r="W3699" s="70"/>
      <c r="X3699" s="88">
        <v>3689</v>
      </c>
      <c r="Y3699" s="66"/>
      <c r="Z3699" s="16"/>
    </row>
    <row r="3700" spans="1:26" s="13" customFormat="1" ht="13.5" hidden="1" customHeight="1">
      <c r="A3700" s="18">
        <v>90</v>
      </c>
      <c r="B3700" s="15">
        <v>2009</v>
      </c>
      <c r="C3700" s="15">
        <v>6</v>
      </c>
      <c r="D3700" s="18">
        <v>36</v>
      </c>
      <c r="E3700" s="15"/>
      <c r="F3700" s="19" t="s">
        <v>6086</v>
      </c>
      <c r="G3700" s="16" t="s">
        <v>6087</v>
      </c>
      <c r="H3700" s="17"/>
      <c r="I3700" s="115" t="str">
        <f t="shared" ca="1" si="564"/>
        <v>.</v>
      </c>
      <c r="J3700" s="16" t="s">
        <v>2856</v>
      </c>
      <c r="K3700" s="16" t="s">
        <v>1194</v>
      </c>
      <c r="L3700" s="16" t="s">
        <v>2857</v>
      </c>
      <c r="M3700" s="16" t="s">
        <v>183</v>
      </c>
      <c r="N3700" s="15">
        <v>44</v>
      </c>
      <c r="O3700" s="15">
        <v>2009</v>
      </c>
      <c r="P3700" s="15">
        <v>6</v>
      </c>
      <c r="Q3700" s="16" t="s">
        <v>1944</v>
      </c>
      <c r="R3700" s="18" t="s">
        <v>804</v>
      </c>
      <c r="S3700" s="54" t="s">
        <v>549</v>
      </c>
      <c r="T3700" s="54"/>
      <c r="U3700" s="69"/>
      <c r="V3700" s="45" t="str">
        <f t="shared" si="563"/>
        <v>ITカルテシステム導入後の看護師のカルテ利用実態～経験年数別によるカルテ利用パターンと作業動線の違い～</v>
      </c>
      <c r="W3700" s="70"/>
      <c r="X3700" s="88">
        <v>3690</v>
      </c>
      <c r="Y3700" s="66"/>
      <c r="Z3700" s="16"/>
    </row>
    <row r="3701" spans="1:26" s="13" customFormat="1" ht="13.5" hidden="1" customHeight="1">
      <c r="A3701" s="18">
        <v>90</v>
      </c>
      <c r="B3701" s="15">
        <v>2009</v>
      </c>
      <c r="C3701" s="15">
        <v>6</v>
      </c>
      <c r="D3701" s="18">
        <v>38</v>
      </c>
      <c r="E3701" s="15"/>
      <c r="F3701" s="19" t="s">
        <v>6088</v>
      </c>
      <c r="G3701" s="16" t="s">
        <v>6089</v>
      </c>
      <c r="H3701" s="17"/>
      <c r="I3701" s="115" t="str">
        <f t="shared" ca="1" si="564"/>
        <v>.</v>
      </c>
      <c r="J3701" s="16" t="s">
        <v>2856</v>
      </c>
      <c r="K3701" s="16" t="s">
        <v>1194</v>
      </c>
      <c r="L3701" s="16" t="s">
        <v>2857</v>
      </c>
      <c r="M3701" s="16" t="s">
        <v>183</v>
      </c>
      <c r="N3701" s="15">
        <v>44</v>
      </c>
      <c r="O3701" s="15">
        <v>2009</v>
      </c>
      <c r="P3701" s="15">
        <v>6</v>
      </c>
      <c r="Q3701" s="16" t="s">
        <v>1944</v>
      </c>
      <c r="R3701" s="18" t="s">
        <v>804</v>
      </c>
      <c r="S3701" s="54" t="s">
        <v>549</v>
      </c>
      <c r="T3701" s="54"/>
      <c r="U3701" s="69"/>
      <c r="V3701" s="45" t="str">
        <f t="shared" ref="V3701:V3763" si="569">$H3701&amp;$F3701</f>
        <v>安心して自転車利用できる街づくりを目指して―アンケートによる自転車に関する高齢者の意識―</v>
      </c>
      <c r="W3701" s="70"/>
      <c r="X3701" s="88">
        <v>3691</v>
      </c>
      <c r="Y3701" s="66"/>
      <c r="Z3701" s="16"/>
    </row>
    <row r="3702" spans="1:26" s="13" customFormat="1" ht="13.5" hidden="1" customHeight="1">
      <c r="A3702" s="18">
        <v>90</v>
      </c>
      <c r="B3702" s="15">
        <v>2009</v>
      </c>
      <c r="C3702" s="15">
        <v>6</v>
      </c>
      <c r="D3702" s="18">
        <v>41</v>
      </c>
      <c r="E3702" s="15"/>
      <c r="F3702" s="19" t="s">
        <v>6090</v>
      </c>
      <c r="G3702" s="16" t="s">
        <v>6091</v>
      </c>
      <c r="H3702" s="17"/>
      <c r="I3702" s="115" t="str">
        <f t="shared" ca="1" si="564"/>
        <v>.</v>
      </c>
      <c r="J3702" s="16" t="s">
        <v>2856</v>
      </c>
      <c r="K3702" s="16" t="s">
        <v>1194</v>
      </c>
      <c r="L3702" s="16" t="s">
        <v>2857</v>
      </c>
      <c r="M3702" s="16" t="s">
        <v>183</v>
      </c>
      <c r="N3702" s="15">
        <v>44</v>
      </c>
      <c r="O3702" s="15">
        <v>2009</v>
      </c>
      <c r="P3702" s="15">
        <v>6</v>
      </c>
      <c r="Q3702" s="16" t="s">
        <v>1944</v>
      </c>
      <c r="R3702" s="18" t="s">
        <v>804</v>
      </c>
      <c r="S3702" s="54" t="s">
        <v>549</v>
      </c>
      <c r="T3702" s="54"/>
      <c r="U3702" s="69"/>
      <c r="V3702" s="45" t="str">
        <f t="shared" si="569"/>
        <v>車両乗り入れ部における自転車の進入角度と乗り上げ成否</v>
      </c>
      <c r="W3702" s="70"/>
      <c r="X3702" s="88">
        <v>3692</v>
      </c>
      <c r="Y3702" s="66"/>
      <c r="Z3702" s="16"/>
    </row>
    <row r="3703" spans="1:26" s="13" customFormat="1" ht="13.5" hidden="1" customHeight="1">
      <c r="A3703" s="18">
        <v>90</v>
      </c>
      <c r="B3703" s="15">
        <v>2009</v>
      </c>
      <c r="C3703" s="15">
        <v>6</v>
      </c>
      <c r="D3703" s="18">
        <v>44</v>
      </c>
      <c r="E3703" s="15"/>
      <c r="F3703" s="19" t="s">
        <v>6092</v>
      </c>
      <c r="G3703" s="16" t="s">
        <v>6093</v>
      </c>
      <c r="H3703" s="17"/>
      <c r="I3703" s="115" t="str">
        <f t="shared" ca="1" si="564"/>
        <v>.</v>
      </c>
      <c r="J3703" s="16" t="s">
        <v>2856</v>
      </c>
      <c r="K3703" s="16" t="s">
        <v>1194</v>
      </c>
      <c r="L3703" s="16" t="s">
        <v>2857</v>
      </c>
      <c r="M3703" s="16" t="s">
        <v>183</v>
      </c>
      <c r="N3703" s="15">
        <v>44</v>
      </c>
      <c r="O3703" s="15">
        <v>2009</v>
      </c>
      <c r="P3703" s="15">
        <v>6</v>
      </c>
      <c r="Q3703" s="16" t="s">
        <v>1944</v>
      </c>
      <c r="R3703" s="18" t="s">
        <v>804</v>
      </c>
      <c r="S3703" s="54" t="s">
        <v>549</v>
      </c>
      <c r="T3703" s="54"/>
      <c r="U3703" s="69"/>
      <c r="V3703" s="45" t="str">
        <f t="shared" si="569"/>
        <v>閉経後女性における血清レプチン濃度と身体組成、生理的指標およびメタボリックシンドロームとの関係について</v>
      </c>
      <c r="W3703" s="70"/>
      <c r="X3703" s="88">
        <v>3693</v>
      </c>
      <c r="Y3703" s="66"/>
      <c r="Z3703" s="16"/>
    </row>
    <row r="3704" spans="1:26" s="13" customFormat="1" ht="13.5" hidden="1" customHeight="1">
      <c r="A3704" s="18">
        <v>90</v>
      </c>
      <c r="B3704" s="15">
        <v>2009</v>
      </c>
      <c r="C3704" s="15">
        <v>6</v>
      </c>
      <c r="D3704" s="18">
        <v>47</v>
      </c>
      <c r="E3704" s="15"/>
      <c r="F3704" s="19" t="s">
        <v>6094</v>
      </c>
      <c r="G3704" s="16" t="s">
        <v>6095</v>
      </c>
      <c r="H3704" s="17"/>
      <c r="I3704" s="115" t="str">
        <f t="shared" ca="1" si="564"/>
        <v>.</v>
      </c>
      <c r="J3704" s="16" t="s">
        <v>2856</v>
      </c>
      <c r="K3704" s="16" t="s">
        <v>1194</v>
      </c>
      <c r="L3704" s="16" t="s">
        <v>2857</v>
      </c>
      <c r="M3704" s="16" t="s">
        <v>183</v>
      </c>
      <c r="N3704" s="15">
        <v>44</v>
      </c>
      <c r="O3704" s="15">
        <v>2009</v>
      </c>
      <c r="P3704" s="15">
        <v>6</v>
      </c>
      <c r="Q3704" s="16" t="s">
        <v>1944</v>
      </c>
      <c r="R3704" s="18" t="s">
        <v>804</v>
      </c>
      <c r="S3704" s="54" t="s">
        <v>549</v>
      </c>
      <c r="T3704" s="54"/>
      <c r="U3704" s="69"/>
      <c r="V3704" s="45" t="str">
        <f t="shared" si="569"/>
        <v>作業姿勢観察手法における腰部曲げ角度の分類について</v>
      </c>
      <c r="W3704" s="70"/>
      <c r="X3704" s="88">
        <v>3694</v>
      </c>
      <c r="Y3704" s="66"/>
      <c r="Z3704" s="16"/>
    </row>
    <row r="3705" spans="1:26" s="13" customFormat="1" ht="13.5" hidden="1" customHeight="1">
      <c r="A3705" s="18">
        <v>90</v>
      </c>
      <c r="B3705" s="15">
        <v>2009</v>
      </c>
      <c r="C3705" s="15">
        <v>6</v>
      </c>
      <c r="D3705" s="18">
        <v>48</v>
      </c>
      <c r="E3705" s="15"/>
      <c r="F3705" s="19" t="s">
        <v>6096</v>
      </c>
      <c r="G3705" s="16" t="s">
        <v>6097</v>
      </c>
      <c r="H3705" s="17"/>
      <c r="I3705" s="115" t="str">
        <f t="shared" ca="1" si="564"/>
        <v>.</v>
      </c>
      <c r="J3705" s="16" t="s">
        <v>2856</v>
      </c>
      <c r="K3705" s="16" t="s">
        <v>1194</v>
      </c>
      <c r="L3705" s="16" t="s">
        <v>2857</v>
      </c>
      <c r="M3705" s="16" t="s">
        <v>183</v>
      </c>
      <c r="N3705" s="15">
        <v>44</v>
      </c>
      <c r="O3705" s="15">
        <v>2009</v>
      </c>
      <c r="P3705" s="15">
        <v>6</v>
      </c>
      <c r="Q3705" s="16" t="s">
        <v>1944</v>
      </c>
      <c r="R3705" s="18" t="s">
        <v>804</v>
      </c>
      <c r="S3705" s="54" t="s">
        <v>549</v>
      </c>
      <c r="T3705" s="54"/>
      <c r="U3705" s="69"/>
      <c r="V3705" s="45" t="str">
        <f t="shared" si="569"/>
        <v>産熱と発汗を模擬する</v>
      </c>
      <c r="W3705" s="70"/>
      <c r="X3705" s="88">
        <v>3695</v>
      </c>
      <c r="Y3705" s="66"/>
      <c r="Z3705" s="16"/>
    </row>
    <row r="3706" spans="1:26" s="13" customFormat="1" ht="13.5" hidden="1" customHeight="1">
      <c r="A3706" s="18">
        <v>90</v>
      </c>
      <c r="B3706" s="15">
        <v>2009</v>
      </c>
      <c r="C3706" s="15">
        <v>6</v>
      </c>
      <c r="D3706" s="18">
        <v>49</v>
      </c>
      <c r="E3706" s="15"/>
      <c r="F3706" s="19" t="s">
        <v>6098</v>
      </c>
      <c r="G3706" s="16" t="s">
        <v>6099</v>
      </c>
      <c r="H3706" s="17"/>
      <c r="I3706" s="115" t="str">
        <f t="shared" ca="1" si="564"/>
        <v>.</v>
      </c>
      <c r="J3706" s="16" t="s">
        <v>2856</v>
      </c>
      <c r="K3706" s="16" t="s">
        <v>1194</v>
      </c>
      <c r="L3706" s="16" t="s">
        <v>2857</v>
      </c>
      <c r="M3706" s="16" t="s">
        <v>183</v>
      </c>
      <c r="N3706" s="15">
        <v>44</v>
      </c>
      <c r="O3706" s="15">
        <v>2009</v>
      </c>
      <c r="P3706" s="15">
        <v>6</v>
      </c>
      <c r="Q3706" s="16" t="s">
        <v>1944</v>
      </c>
      <c r="R3706" s="18" t="s">
        <v>804</v>
      </c>
      <c r="S3706" s="54" t="s">
        <v>549</v>
      </c>
      <c r="T3706" s="54"/>
      <c r="U3706" s="69"/>
      <c r="V3706" s="45" t="str">
        <f t="shared" si="569"/>
        <v>癒しの評価研究</v>
      </c>
      <c r="W3706" s="70"/>
      <c r="X3706" s="88">
        <v>3696</v>
      </c>
      <c r="Y3706" s="66"/>
      <c r="Z3706" s="16"/>
    </row>
    <row r="3707" spans="1:26" s="13" customFormat="1" ht="13.5" hidden="1" customHeight="1">
      <c r="A3707" s="18">
        <v>90</v>
      </c>
      <c r="B3707" s="15">
        <v>2009</v>
      </c>
      <c r="C3707" s="15">
        <v>6</v>
      </c>
      <c r="D3707" s="18">
        <v>53</v>
      </c>
      <c r="E3707" s="15"/>
      <c r="F3707" s="19" t="s">
        <v>6100</v>
      </c>
      <c r="G3707" s="16" t="s">
        <v>6101</v>
      </c>
      <c r="H3707" s="17"/>
      <c r="I3707" s="115" t="str">
        <f t="shared" ca="1" si="564"/>
        <v>.</v>
      </c>
      <c r="J3707" s="16" t="s">
        <v>2856</v>
      </c>
      <c r="K3707" s="16" t="s">
        <v>1194</v>
      </c>
      <c r="L3707" s="16" t="s">
        <v>2857</v>
      </c>
      <c r="M3707" s="16" t="s">
        <v>183</v>
      </c>
      <c r="N3707" s="15">
        <v>44</v>
      </c>
      <c r="O3707" s="15">
        <v>2009</v>
      </c>
      <c r="P3707" s="15">
        <v>6</v>
      </c>
      <c r="Q3707" s="16" t="s">
        <v>1944</v>
      </c>
      <c r="R3707" s="18" t="s">
        <v>804</v>
      </c>
      <c r="S3707" s="54" t="s">
        <v>549</v>
      </c>
      <c r="T3707" s="54"/>
      <c r="U3707" s="69"/>
      <c r="V3707" s="45" t="str">
        <f t="shared" si="569"/>
        <v>スーパーマーケットの生鮮部門バックヤードの従業員参加による改善活動とその考察</v>
      </c>
      <c r="W3707" s="70"/>
      <c r="X3707" s="88">
        <v>3697</v>
      </c>
      <c r="Y3707" s="66"/>
      <c r="Z3707" s="16"/>
    </row>
    <row r="3708" spans="1:26" s="13" customFormat="1" ht="13.5" hidden="1" customHeight="1">
      <c r="A3708" s="18">
        <v>90</v>
      </c>
      <c r="B3708" s="15">
        <v>2009</v>
      </c>
      <c r="C3708" s="15">
        <v>6</v>
      </c>
      <c r="D3708" s="18">
        <v>57</v>
      </c>
      <c r="E3708" s="15"/>
      <c r="F3708" s="19" t="s">
        <v>6102</v>
      </c>
      <c r="G3708" s="16" t="s">
        <v>5613</v>
      </c>
      <c r="H3708" s="17"/>
      <c r="I3708" s="115" t="str">
        <f t="shared" ca="1" si="564"/>
        <v>.</v>
      </c>
      <c r="J3708" s="16" t="s">
        <v>2856</v>
      </c>
      <c r="K3708" s="16" t="s">
        <v>1194</v>
      </c>
      <c r="L3708" s="16" t="s">
        <v>2857</v>
      </c>
      <c r="M3708" s="16" t="s">
        <v>183</v>
      </c>
      <c r="N3708" s="15">
        <v>44</v>
      </c>
      <c r="O3708" s="15">
        <v>2009</v>
      </c>
      <c r="P3708" s="15">
        <v>6</v>
      </c>
      <c r="Q3708" s="16" t="s">
        <v>1944</v>
      </c>
      <c r="R3708" s="18" t="s">
        <v>804</v>
      </c>
      <c r="S3708" s="54" t="s">
        <v>549</v>
      </c>
      <c r="T3708" s="54"/>
      <c r="U3708" s="69"/>
      <c r="V3708" s="45" t="str">
        <f t="shared" si="569"/>
        <v>食卓用栄養計算ソフトウェアの提供</v>
      </c>
      <c r="W3708" s="70"/>
      <c r="X3708" s="88">
        <v>3698</v>
      </c>
      <c r="Y3708" s="66"/>
      <c r="Z3708" s="16"/>
    </row>
    <row r="3709" spans="1:26" s="13" customFormat="1" ht="13.5" hidden="1" customHeight="1">
      <c r="A3709" s="18">
        <v>90</v>
      </c>
      <c r="B3709" s="15">
        <v>2009</v>
      </c>
      <c r="C3709" s="15">
        <v>6</v>
      </c>
      <c r="D3709" s="18">
        <v>61</v>
      </c>
      <c r="E3709" s="15"/>
      <c r="F3709" s="19" t="s">
        <v>6103</v>
      </c>
      <c r="G3709" s="16" t="s">
        <v>5983</v>
      </c>
      <c r="H3709" s="17"/>
      <c r="I3709" s="115" t="str">
        <f t="shared" ca="1" si="564"/>
        <v>.</v>
      </c>
      <c r="J3709" s="16" t="s">
        <v>2856</v>
      </c>
      <c r="K3709" s="16" t="s">
        <v>1194</v>
      </c>
      <c r="L3709" s="16" t="s">
        <v>2857</v>
      </c>
      <c r="M3709" s="16" t="s">
        <v>183</v>
      </c>
      <c r="N3709" s="15">
        <v>44</v>
      </c>
      <c r="O3709" s="15">
        <v>2009</v>
      </c>
      <c r="P3709" s="15">
        <v>6</v>
      </c>
      <c r="Q3709" s="16" t="s">
        <v>1944</v>
      </c>
      <c r="R3709" s="18" t="s">
        <v>804</v>
      </c>
      <c r="S3709" s="54" t="s">
        <v>549</v>
      </c>
      <c r="T3709" s="54"/>
      <c r="U3709" s="69"/>
      <c r="V3709" s="45" t="str">
        <f t="shared" si="569"/>
        <v>ＩＳＯ規格（作業システム設計類）再訪と導入（第3報）</v>
      </c>
      <c r="W3709" s="70"/>
      <c r="X3709" s="88">
        <v>3699</v>
      </c>
      <c r="Y3709" s="66"/>
      <c r="Z3709" s="16"/>
    </row>
    <row r="3710" spans="1:26" s="13" customFormat="1" ht="13.5" hidden="1" customHeight="1">
      <c r="A3710" s="18">
        <v>90</v>
      </c>
      <c r="B3710" s="15">
        <v>2009</v>
      </c>
      <c r="C3710" s="15">
        <v>6</v>
      </c>
      <c r="D3710" s="18">
        <v>63</v>
      </c>
      <c r="E3710" s="15"/>
      <c r="F3710" s="19" t="s">
        <v>6104</v>
      </c>
      <c r="G3710" s="16" t="s">
        <v>6105</v>
      </c>
      <c r="H3710" s="17"/>
      <c r="I3710" s="115" t="str">
        <f t="shared" ca="1" si="564"/>
        <v>.</v>
      </c>
      <c r="J3710" s="16" t="s">
        <v>2856</v>
      </c>
      <c r="K3710" s="16" t="s">
        <v>1194</v>
      </c>
      <c r="L3710" s="16" t="s">
        <v>2857</v>
      </c>
      <c r="M3710" s="16" t="s">
        <v>183</v>
      </c>
      <c r="N3710" s="15">
        <v>44</v>
      </c>
      <c r="O3710" s="15">
        <v>2009</v>
      </c>
      <c r="P3710" s="15">
        <v>6</v>
      </c>
      <c r="Q3710" s="16" t="s">
        <v>1944</v>
      </c>
      <c r="R3710" s="18" t="s">
        <v>804</v>
      </c>
      <c r="S3710" s="54" t="s">
        <v>549</v>
      </c>
      <c r="T3710" s="54"/>
      <c r="U3710" s="69"/>
      <c r="V3710" s="45" t="str">
        <f t="shared" si="569"/>
        <v>鉄道車両内の吊り輪利用に影響する要因の検討</v>
      </c>
      <c r="W3710" s="70"/>
      <c r="X3710" s="88">
        <v>3700</v>
      </c>
      <c r="Y3710" s="66"/>
      <c r="Z3710" s="16"/>
    </row>
    <row r="3711" spans="1:26" s="13" customFormat="1" ht="13.5" hidden="1" customHeight="1">
      <c r="A3711" s="18">
        <v>90</v>
      </c>
      <c r="B3711" s="15">
        <v>2009</v>
      </c>
      <c r="C3711" s="15">
        <v>6</v>
      </c>
      <c r="D3711" s="18">
        <v>64</v>
      </c>
      <c r="E3711" s="15"/>
      <c r="F3711" s="19" t="s">
        <v>6106</v>
      </c>
      <c r="G3711" s="16" t="s">
        <v>6107</v>
      </c>
      <c r="H3711" s="17"/>
      <c r="I3711" s="115" t="str">
        <f t="shared" ca="1" si="564"/>
        <v>.</v>
      </c>
      <c r="J3711" s="16" t="s">
        <v>2856</v>
      </c>
      <c r="K3711" s="16" t="s">
        <v>1194</v>
      </c>
      <c r="L3711" s="16" t="s">
        <v>2857</v>
      </c>
      <c r="M3711" s="16" t="s">
        <v>183</v>
      </c>
      <c r="N3711" s="15">
        <v>44</v>
      </c>
      <c r="O3711" s="15">
        <v>2009</v>
      </c>
      <c r="P3711" s="15">
        <v>6</v>
      </c>
      <c r="Q3711" s="16" t="s">
        <v>1944</v>
      </c>
      <c r="R3711" s="18" t="s">
        <v>804</v>
      </c>
      <c r="S3711" s="54" t="s">
        <v>549</v>
      </c>
      <c r="T3711" s="54"/>
      <c r="U3711" s="69"/>
      <c r="V3711" s="45" t="str">
        <f t="shared" si="569"/>
        <v>PCソフトウェア操作における待ち時間の心理的および生理的影響</v>
      </c>
      <c r="W3711" s="70"/>
      <c r="X3711" s="88">
        <v>3701</v>
      </c>
      <c r="Y3711" s="66"/>
      <c r="Z3711" s="16"/>
    </row>
    <row r="3712" spans="1:26" s="13" customFormat="1" ht="13.5" hidden="1" customHeight="1">
      <c r="A3712" s="18">
        <v>90</v>
      </c>
      <c r="B3712" s="15">
        <v>2009</v>
      </c>
      <c r="C3712" s="15">
        <v>6</v>
      </c>
      <c r="D3712" s="18">
        <v>66</v>
      </c>
      <c r="E3712" s="15"/>
      <c r="F3712" s="19" t="s">
        <v>6108</v>
      </c>
      <c r="G3712" s="16" t="s">
        <v>6109</v>
      </c>
      <c r="H3712" s="17"/>
      <c r="I3712" s="115" t="str">
        <f t="shared" ca="1" si="564"/>
        <v>.</v>
      </c>
      <c r="J3712" s="16" t="s">
        <v>2856</v>
      </c>
      <c r="K3712" s="16" t="s">
        <v>1194</v>
      </c>
      <c r="L3712" s="16" t="s">
        <v>2857</v>
      </c>
      <c r="M3712" s="16" t="s">
        <v>183</v>
      </c>
      <c r="N3712" s="15">
        <v>44</v>
      </c>
      <c r="O3712" s="15">
        <v>2009</v>
      </c>
      <c r="P3712" s="15">
        <v>6</v>
      </c>
      <c r="Q3712" s="16" t="s">
        <v>1944</v>
      </c>
      <c r="R3712" s="18" t="s">
        <v>804</v>
      </c>
      <c r="S3712" s="54" t="s">
        <v>549</v>
      </c>
      <c r="T3712" s="54"/>
      <c r="U3712" s="69"/>
      <c r="V3712" s="45" t="str">
        <f t="shared" si="569"/>
        <v>ユーザリクアイアメントを効率よく抽出できるユーザビリティタスク分析の提案</v>
      </c>
      <c r="W3712" s="70"/>
      <c r="X3712" s="88">
        <v>3702</v>
      </c>
      <c r="Y3712" s="66"/>
      <c r="Z3712" s="16"/>
    </row>
    <row r="3713" spans="1:26" s="13" customFormat="1" ht="13.5" hidden="1" customHeight="1">
      <c r="A3713" s="18">
        <v>90</v>
      </c>
      <c r="B3713" s="15">
        <v>2009</v>
      </c>
      <c r="C3713" s="15">
        <v>6</v>
      </c>
      <c r="D3713" s="18">
        <v>68</v>
      </c>
      <c r="E3713" s="15"/>
      <c r="F3713" s="19" t="s">
        <v>6110</v>
      </c>
      <c r="G3713" s="16" t="s">
        <v>6111</v>
      </c>
      <c r="H3713" s="17"/>
      <c r="I3713" s="115" t="str">
        <f t="shared" ca="1" si="564"/>
        <v>.</v>
      </c>
      <c r="J3713" s="16" t="s">
        <v>2856</v>
      </c>
      <c r="K3713" s="16" t="s">
        <v>1194</v>
      </c>
      <c r="L3713" s="16" t="s">
        <v>2857</v>
      </c>
      <c r="M3713" s="16" t="s">
        <v>183</v>
      </c>
      <c r="N3713" s="15">
        <v>44</v>
      </c>
      <c r="O3713" s="15">
        <v>2009</v>
      </c>
      <c r="P3713" s="15">
        <v>6</v>
      </c>
      <c r="Q3713" s="16" t="s">
        <v>1944</v>
      </c>
      <c r="R3713" s="18" t="s">
        <v>804</v>
      </c>
      <c r="S3713" s="54" t="s">
        <v>549</v>
      </c>
      <c r="T3713" s="54"/>
      <c r="U3713" s="69"/>
      <c r="V3713" s="45" t="str">
        <f t="shared" si="569"/>
        <v>デザイン・コンセプト構築を目的とした質的調査方法の提案</v>
      </c>
      <c r="W3713" s="70"/>
      <c r="X3713" s="88">
        <v>3703</v>
      </c>
      <c r="Y3713" s="66"/>
      <c r="Z3713" s="16"/>
    </row>
    <row r="3714" spans="1:26" s="13" customFormat="1" ht="13.5" hidden="1" customHeight="1">
      <c r="A3714" s="18">
        <v>90</v>
      </c>
      <c r="B3714" s="15">
        <v>2009</v>
      </c>
      <c r="C3714" s="15">
        <v>6</v>
      </c>
      <c r="D3714" s="18">
        <v>71</v>
      </c>
      <c r="E3714" s="15"/>
      <c r="F3714" s="19" t="s">
        <v>6112</v>
      </c>
      <c r="G3714" s="16" t="s">
        <v>6113</v>
      </c>
      <c r="H3714" s="17"/>
      <c r="I3714" s="115" t="str">
        <f t="shared" ca="1" si="564"/>
        <v>.</v>
      </c>
      <c r="J3714" s="16" t="s">
        <v>2856</v>
      </c>
      <c r="K3714" s="16" t="s">
        <v>1194</v>
      </c>
      <c r="L3714" s="16" t="s">
        <v>2857</v>
      </c>
      <c r="M3714" s="16" t="s">
        <v>183</v>
      </c>
      <c r="N3714" s="15">
        <v>44</v>
      </c>
      <c r="O3714" s="15">
        <v>2009</v>
      </c>
      <c r="P3714" s="15">
        <v>6</v>
      </c>
      <c r="Q3714" s="16" t="s">
        <v>1944</v>
      </c>
      <c r="R3714" s="18" t="s">
        <v>804</v>
      </c>
      <c r="S3714" s="54" t="s">
        <v>549</v>
      </c>
      <c r="T3714" s="54"/>
      <c r="U3714" s="69"/>
      <c r="V3714" s="45" t="str">
        <f t="shared" si="569"/>
        <v>中小食品製造業における職場管理意識と改善活動</v>
      </c>
      <c r="W3714" s="70"/>
      <c r="X3714" s="88">
        <v>3704</v>
      </c>
      <c r="Y3714" s="66"/>
      <c r="Z3714" s="16"/>
    </row>
    <row r="3715" spans="1:26" s="13" customFormat="1" ht="13.5" hidden="1" customHeight="1">
      <c r="A3715" s="18">
        <v>90</v>
      </c>
      <c r="B3715" s="15">
        <v>2009</v>
      </c>
      <c r="C3715" s="15">
        <v>6</v>
      </c>
      <c r="D3715" s="18">
        <v>75</v>
      </c>
      <c r="E3715" s="15"/>
      <c r="F3715" s="19" t="s">
        <v>6114</v>
      </c>
      <c r="G3715" s="16" t="s">
        <v>6115</v>
      </c>
      <c r="H3715" s="17"/>
      <c r="I3715" s="115" t="str">
        <f t="shared" ca="1" si="564"/>
        <v>.</v>
      </c>
      <c r="J3715" s="16" t="s">
        <v>2856</v>
      </c>
      <c r="K3715" s="16" t="s">
        <v>1194</v>
      </c>
      <c r="L3715" s="16" t="s">
        <v>2857</v>
      </c>
      <c r="M3715" s="16" t="s">
        <v>183</v>
      </c>
      <c r="N3715" s="15">
        <v>44</v>
      </c>
      <c r="O3715" s="15">
        <v>2009</v>
      </c>
      <c r="P3715" s="15">
        <v>6</v>
      </c>
      <c r="Q3715" s="16" t="s">
        <v>1944</v>
      </c>
      <c r="R3715" s="18" t="s">
        <v>804</v>
      </c>
      <c r="S3715" s="54" t="s">
        <v>549</v>
      </c>
      <c r="T3715" s="54"/>
      <c r="U3715" s="69"/>
      <c r="V3715" s="45" t="str">
        <f t="shared" si="569"/>
        <v>青森と沖縄の子どもの眠りと食事をめぐる生活リズムの比較</v>
      </c>
      <c r="W3715" s="70"/>
      <c r="X3715" s="88">
        <v>3705</v>
      </c>
      <c r="Y3715" s="66"/>
      <c r="Z3715" s="16"/>
    </row>
    <row r="3716" spans="1:26" s="13" customFormat="1" ht="13.5" hidden="1" customHeight="1">
      <c r="A3716" s="18">
        <v>90</v>
      </c>
      <c r="B3716" s="15">
        <v>2009</v>
      </c>
      <c r="C3716" s="15">
        <v>6</v>
      </c>
      <c r="D3716" s="18">
        <v>79</v>
      </c>
      <c r="E3716" s="15"/>
      <c r="F3716" s="19" t="s">
        <v>6116</v>
      </c>
      <c r="G3716" s="16" t="s">
        <v>6117</v>
      </c>
      <c r="H3716" s="17"/>
      <c r="I3716" s="115" t="str">
        <f t="shared" ca="1" si="564"/>
        <v>.</v>
      </c>
      <c r="J3716" s="16" t="s">
        <v>2856</v>
      </c>
      <c r="K3716" s="16" t="s">
        <v>1194</v>
      </c>
      <c r="L3716" s="16" t="s">
        <v>2857</v>
      </c>
      <c r="M3716" s="16" t="s">
        <v>183</v>
      </c>
      <c r="N3716" s="15">
        <v>44</v>
      </c>
      <c r="O3716" s="15">
        <v>2009</v>
      </c>
      <c r="P3716" s="15">
        <v>6</v>
      </c>
      <c r="Q3716" s="16" t="s">
        <v>1944</v>
      </c>
      <c r="R3716" s="18" t="s">
        <v>804</v>
      </c>
      <c r="S3716" s="54" t="s">
        <v>549</v>
      </c>
      <c r="T3716" s="54"/>
      <c r="U3716" s="69"/>
      <c r="V3716" s="45" t="str">
        <f t="shared" si="569"/>
        <v>1日の使用回数および使用時間からみた携帯電話依存度の考察</v>
      </c>
      <c r="W3716" s="70"/>
      <c r="X3716" s="88">
        <v>3706</v>
      </c>
      <c r="Y3716" s="66"/>
      <c r="Z3716" s="16"/>
    </row>
    <row r="3717" spans="1:26" s="13" customFormat="1" ht="13.5" hidden="1" customHeight="1">
      <c r="A3717" s="18">
        <v>90</v>
      </c>
      <c r="B3717" s="15">
        <v>2009</v>
      </c>
      <c r="C3717" s="15">
        <v>6</v>
      </c>
      <c r="D3717" s="18">
        <v>80</v>
      </c>
      <c r="E3717" s="15"/>
      <c r="F3717" s="19" t="s">
        <v>6118</v>
      </c>
      <c r="G3717" s="16" t="s">
        <v>1324</v>
      </c>
      <c r="H3717" s="17"/>
      <c r="I3717" s="115" t="str">
        <f t="shared" ca="1" si="564"/>
        <v>.</v>
      </c>
      <c r="J3717" s="16" t="s">
        <v>2856</v>
      </c>
      <c r="K3717" s="16" t="s">
        <v>1194</v>
      </c>
      <c r="L3717" s="16" t="s">
        <v>2857</v>
      </c>
      <c r="M3717" s="16" t="s">
        <v>183</v>
      </c>
      <c r="N3717" s="15">
        <v>44</v>
      </c>
      <c r="O3717" s="15">
        <v>2009</v>
      </c>
      <c r="P3717" s="15">
        <v>6</v>
      </c>
      <c r="Q3717" s="16" t="s">
        <v>1944</v>
      </c>
      <c r="R3717" s="18" t="s">
        <v>804</v>
      </c>
      <c r="S3717" s="54" t="s">
        <v>549</v>
      </c>
      <c r="T3717" s="54"/>
      <c r="U3717" s="69"/>
      <c r="V3717" s="45" t="str">
        <f t="shared" si="569"/>
        <v>製品開発のための観察方法とデータ処理法の提案</v>
      </c>
      <c r="W3717" s="70"/>
      <c r="X3717" s="88">
        <v>3707</v>
      </c>
      <c r="Y3717" s="66"/>
      <c r="Z3717" s="16"/>
    </row>
    <row r="3718" spans="1:26" s="13" customFormat="1" ht="13.5" hidden="1" customHeight="1">
      <c r="A3718" s="18">
        <v>90</v>
      </c>
      <c r="B3718" s="15">
        <v>2009</v>
      </c>
      <c r="C3718" s="15">
        <v>6</v>
      </c>
      <c r="D3718" s="18">
        <v>83</v>
      </c>
      <c r="E3718" s="15"/>
      <c r="F3718" s="19" t="s">
        <v>6119</v>
      </c>
      <c r="G3718" s="16" t="s">
        <v>6120</v>
      </c>
      <c r="H3718" s="17"/>
      <c r="I3718" s="115" t="str">
        <f t="shared" ca="1" si="564"/>
        <v>.</v>
      </c>
      <c r="J3718" s="16" t="s">
        <v>2856</v>
      </c>
      <c r="K3718" s="16" t="s">
        <v>1194</v>
      </c>
      <c r="L3718" s="16" t="s">
        <v>2857</v>
      </c>
      <c r="M3718" s="16" t="s">
        <v>183</v>
      </c>
      <c r="N3718" s="15">
        <v>44</v>
      </c>
      <c r="O3718" s="15">
        <v>2009</v>
      </c>
      <c r="P3718" s="15">
        <v>6</v>
      </c>
      <c r="Q3718" s="16" t="s">
        <v>1944</v>
      </c>
      <c r="R3718" s="18" t="s">
        <v>804</v>
      </c>
      <c r="S3718" s="54" t="s">
        <v>549</v>
      </c>
      <c r="T3718" s="54"/>
      <c r="U3718" s="69"/>
      <c r="V3718" s="45" t="str">
        <f t="shared" si="569"/>
        <v>子供の警告絵文字に対する理解度とデザイン改善に関する研究</v>
      </c>
      <c r="W3718" s="70"/>
      <c r="X3718" s="88">
        <v>3708</v>
      </c>
      <c r="Y3718" s="66"/>
      <c r="Z3718" s="16"/>
    </row>
    <row r="3719" spans="1:26" s="13" customFormat="1" ht="13.5" hidden="1" customHeight="1">
      <c r="A3719" s="18">
        <v>90</v>
      </c>
      <c r="B3719" s="15">
        <v>2009</v>
      </c>
      <c r="C3719" s="15">
        <v>6</v>
      </c>
      <c r="D3719" s="18">
        <v>85</v>
      </c>
      <c r="E3719" s="15"/>
      <c r="F3719" s="19" t="s">
        <v>6121</v>
      </c>
      <c r="G3719" s="16" t="s">
        <v>6122</v>
      </c>
      <c r="H3719" s="17"/>
      <c r="I3719" s="115" t="str">
        <f t="shared" ca="1" si="564"/>
        <v>.</v>
      </c>
      <c r="J3719" s="16" t="s">
        <v>2856</v>
      </c>
      <c r="K3719" s="16" t="s">
        <v>1194</v>
      </c>
      <c r="L3719" s="16" t="s">
        <v>2857</v>
      </c>
      <c r="M3719" s="16" t="s">
        <v>183</v>
      </c>
      <c r="N3719" s="15">
        <v>44</v>
      </c>
      <c r="O3719" s="15">
        <v>2009</v>
      </c>
      <c r="P3719" s="15">
        <v>6</v>
      </c>
      <c r="Q3719" s="16" t="s">
        <v>1944</v>
      </c>
      <c r="R3719" s="18" t="s">
        <v>804</v>
      </c>
      <c r="S3719" s="54" t="s">
        <v>549</v>
      </c>
      <c r="T3719" s="54"/>
      <c r="U3719" s="69"/>
      <c r="V3719" s="45" t="str">
        <f t="shared" si="569"/>
        <v>映像記録型ドライブレコーダによる事故原因究明と運輸安全マネジメントへの活用</v>
      </c>
      <c r="W3719" s="70"/>
      <c r="X3719" s="88">
        <v>3709</v>
      </c>
      <c r="Y3719" s="66"/>
      <c r="Z3719" s="16"/>
    </row>
    <row r="3720" spans="1:26" ht="13.5" hidden="1" customHeight="1">
      <c r="A3720" s="29">
        <f t="shared" ref="A3720:A3726" ca="1" si="570">IF(LEN($J3720)&gt;0,IF($J3720="●",K3720,OFFSET(A3720,IF(LEN(OFFSET(A3720,-1,0))&gt;=1,-1,-2),0)),"")</f>
        <v>90</v>
      </c>
      <c r="B3720" s="32">
        <f t="shared" ref="B3720:C3726" ca="1" si="571">IF(LEN($J3720)&gt;0,IF($J3720="●",N3720,OFFSET(B3720,IF(LEN(OFFSET(B3720,-1,0))&gt;=1,-1,-2),0)),"")</f>
        <v>2009</v>
      </c>
      <c r="C3720" s="32">
        <f t="shared" ca="1" si="571"/>
        <v>6</v>
      </c>
      <c r="D3720" s="28">
        <v>89</v>
      </c>
      <c r="E3720" s="32"/>
      <c r="F3720" s="28" t="str">
        <f>IF(RIGHT(L3720,1)=$W$24,"",M3720&amp;$W$25)&amp;J3720&amp;$W$22&amp;K3720&amp;IF(AND(LEN(N3720)&gt;0,LEN(N3720)&lt;4)," 第"&amp;N3720&amp;$W$21,N3720)&amp;$W$23&amp;O3720&amp;"/"&amp;P3720&amp;IF(RIGHT(L3720,1)=$W$24,"/"&amp;Q3720,"")&amp;"、"&amp;S3720&amp;"、"&amp;R3720&amp;IF(LEN(H3720)&gt;0,$W$27&amp;H3720,"")&amp;IF(RIGHT(L3720,1)=$W$24,"",$W$26)</f>
        <v>開催記(大会．東 第37回　2008/11、武蔵野大、東京都)</v>
      </c>
      <c r="G3720" s="40" t="s">
        <v>788</v>
      </c>
      <c r="H3720" s="41" t="s">
        <v>2820</v>
      </c>
      <c r="I3720" s="115" t="str">
        <f t="shared" ca="1" si="564"/>
        <v>.</v>
      </c>
      <c r="J3720" s="40" t="s">
        <v>1487</v>
      </c>
      <c r="K3720" s="40" t="s">
        <v>1491</v>
      </c>
      <c r="L3720" s="40" t="s">
        <v>6949</v>
      </c>
      <c r="M3720" s="40" t="s">
        <v>313</v>
      </c>
      <c r="N3720" s="47">
        <v>37</v>
      </c>
      <c r="O3720" s="47">
        <v>2008</v>
      </c>
      <c r="P3720" s="47">
        <v>11</v>
      </c>
      <c r="Q3720" s="40" t="s">
        <v>1113</v>
      </c>
      <c r="R3720" s="40" t="s">
        <v>2317</v>
      </c>
      <c r="S3720" s="48" t="s">
        <v>342</v>
      </c>
      <c r="T3720" s="48"/>
      <c r="U3720" s="31"/>
      <c r="V3720" s="45" t="str">
        <f t="shared" si="569"/>
        <v>開催記(大会．東 第37回　2008/11、武蔵野大、東京都)</v>
      </c>
      <c r="W3720" s="51"/>
      <c r="X3720" s="88">
        <v>3710</v>
      </c>
      <c r="Y3720" s="65"/>
      <c r="Z3720" s="46"/>
    </row>
    <row r="3721" spans="1:26" ht="13.5" hidden="1" customHeight="1">
      <c r="A3721" s="29">
        <f t="shared" ca="1" si="570"/>
        <v>90</v>
      </c>
      <c r="B3721" s="32">
        <f t="shared" ca="1" si="571"/>
        <v>2009</v>
      </c>
      <c r="C3721" s="32">
        <f t="shared" ca="1" si="571"/>
        <v>6</v>
      </c>
      <c r="D3721" s="28">
        <v>89</v>
      </c>
      <c r="E3721" s="32"/>
      <c r="F3721" s="40" t="s">
        <v>2662</v>
      </c>
      <c r="G3721" s="40" t="s">
        <v>2663</v>
      </c>
      <c r="H3721" s="43"/>
      <c r="I3721" s="115" t="str">
        <f t="shared" ca="1" si="564"/>
        <v>.</v>
      </c>
      <c r="J3721" s="40" t="s">
        <v>1487</v>
      </c>
      <c r="K3721" s="40" t="s">
        <v>1491</v>
      </c>
      <c r="L3721" s="40" t="s">
        <v>7587</v>
      </c>
      <c r="M3721" s="40" t="s">
        <v>7587</v>
      </c>
      <c r="N3721" s="47">
        <v>37</v>
      </c>
      <c r="O3721" s="47">
        <v>2008</v>
      </c>
      <c r="P3721" s="47">
        <v>11</v>
      </c>
      <c r="Q3721" s="40" t="s">
        <v>1113</v>
      </c>
      <c r="R3721" s="40" t="s">
        <v>2317</v>
      </c>
      <c r="S3721" s="48" t="s">
        <v>342</v>
      </c>
      <c r="T3721" s="48"/>
      <c r="U3721" s="31"/>
      <c r="V3721" s="45" t="str">
        <f t="shared" si="569"/>
        <v>第5回シンポジウム・第37東日本地方会報告</v>
      </c>
      <c r="W3721" s="51"/>
      <c r="X3721" s="88">
        <v>3711</v>
      </c>
      <c r="Y3721" s="65"/>
      <c r="Z3721" s="46"/>
    </row>
    <row r="3722" spans="1:26" ht="13.5" hidden="1" customHeight="1">
      <c r="A3722" s="29">
        <f t="shared" ca="1" si="570"/>
        <v>90</v>
      </c>
      <c r="B3722" s="32">
        <f t="shared" ca="1" si="571"/>
        <v>2009</v>
      </c>
      <c r="C3722" s="32">
        <f t="shared" ca="1" si="571"/>
        <v>6</v>
      </c>
      <c r="D3722" s="28">
        <v>91</v>
      </c>
      <c r="E3722" s="32"/>
      <c r="F3722" s="40" t="s">
        <v>2664</v>
      </c>
      <c r="G3722" s="40" t="s">
        <v>2665</v>
      </c>
      <c r="H3722" s="43"/>
      <c r="I3722" s="115" t="str">
        <f t="shared" ca="1" si="564"/>
        <v>.</v>
      </c>
      <c r="J3722" s="40" t="s">
        <v>1487</v>
      </c>
      <c r="K3722" s="40" t="s">
        <v>1491</v>
      </c>
      <c r="L3722" s="40" t="s">
        <v>313</v>
      </c>
      <c r="M3722" s="40" t="s">
        <v>313</v>
      </c>
      <c r="N3722" s="47">
        <v>37</v>
      </c>
      <c r="O3722" s="47">
        <v>2008</v>
      </c>
      <c r="P3722" s="47">
        <v>11</v>
      </c>
      <c r="Q3722" s="40" t="s">
        <v>1113</v>
      </c>
      <c r="R3722" s="40" t="s">
        <v>2317</v>
      </c>
      <c r="S3722" s="48" t="s">
        <v>342</v>
      </c>
      <c r="T3722" s="48"/>
      <c r="U3722" s="31"/>
      <c r="V3722" s="45" t="str">
        <f t="shared" si="569"/>
        <v>若手研究者への授賞制度創設について</v>
      </c>
      <c r="W3722" s="51"/>
      <c r="X3722" s="88">
        <v>3712</v>
      </c>
      <c r="Y3722" s="65"/>
      <c r="Z3722" s="46"/>
    </row>
    <row r="3723" spans="1:26" ht="13.5" hidden="1" customHeight="1">
      <c r="A3723" s="29">
        <f t="shared" ca="1" si="570"/>
        <v>90</v>
      </c>
      <c r="B3723" s="32">
        <f t="shared" ca="1" si="571"/>
        <v>2009</v>
      </c>
      <c r="C3723" s="32">
        <f t="shared" ca="1" si="571"/>
        <v>6</v>
      </c>
      <c r="D3723" s="28">
        <v>92</v>
      </c>
      <c r="E3723" s="32"/>
      <c r="F3723" s="40" t="s">
        <v>1608</v>
      </c>
      <c r="G3723" s="40" t="s">
        <v>1609</v>
      </c>
      <c r="H3723" s="43"/>
      <c r="I3723" s="115" t="str">
        <f t="shared" ca="1" si="564"/>
        <v>.</v>
      </c>
      <c r="J3723" s="40" t="s">
        <v>1487</v>
      </c>
      <c r="K3723" s="40" t="s">
        <v>1491</v>
      </c>
      <c r="L3723" s="40" t="s">
        <v>313</v>
      </c>
      <c r="M3723" s="40" t="s">
        <v>7617</v>
      </c>
      <c r="N3723" s="47">
        <v>37</v>
      </c>
      <c r="O3723" s="47">
        <v>2008</v>
      </c>
      <c r="P3723" s="47">
        <v>11</v>
      </c>
      <c r="Q3723" s="40" t="s">
        <v>1113</v>
      </c>
      <c r="R3723" s="40" t="s">
        <v>2317</v>
      </c>
      <c r="S3723" s="48" t="s">
        <v>342</v>
      </c>
      <c r="T3723" s="48"/>
      <c r="U3723" s="31"/>
      <c r="V3723" s="45" t="str">
        <f t="shared" si="569"/>
        <v>発表奨励賞を授賞しての感想</v>
      </c>
      <c r="W3723" s="51"/>
      <c r="X3723" s="88">
        <v>3713</v>
      </c>
      <c r="Y3723" s="65"/>
      <c r="Z3723" s="46"/>
    </row>
    <row r="3724" spans="1:26" ht="13.5" hidden="1" customHeight="1">
      <c r="A3724" s="29">
        <f t="shared" ca="1" si="570"/>
        <v>90</v>
      </c>
      <c r="B3724" s="32">
        <f t="shared" ca="1" si="571"/>
        <v>2009</v>
      </c>
      <c r="C3724" s="32">
        <f t="shared" ca="1" si="571"/>
        <v>6</v>
      </c>
      <c r="D3724" s="28">
        <v>93</v>
      </c>
      <c r="E3724" s="32"/>
      <c r="F3724" s="40" t="s">
        <v>314</v>
      </c>
      <c r="G3724" s="40" t="s">
        <v>2032</v>
      </c>
      <c r="H3724" s="43"/>
      <c r="I3724" s="115" t="str">
        <f t="shared" ref="I3724:I3787" ca="1" si="572">IF(OR($S$1,IF($N$2,OFFSET($O$2,0,ISERROR(FIND($F$2,OFFSET($G3724,0,$T$2)))+$S$2),0)+IF($N$3,OFFSET($O$3,0,ISERROR(FIND($F$3,OFFSET($G3724,0,$T$3)))+$S$3),0)+IF($N$4,OFFSET($O$4,0,ISERROR(FIND($F$4,OFFSET($G3724,0,$T$4)))+$S$4),0)+IF($N$5,OFFSET($O$5,0,ISERROR(FIND($F$5,OFFSET($G3724,0,$T$5)))+$S$5),0)+IF($N$6,OFFSET($O$6,0,ISERROR(FIND($F$6,OFFSET($G3724,0,$T$6)))+$S$6),0)+IF($N$7,OFFSET($O$7,0,ISERROR(FIND($F$7,OFFSET($G3724,0,$T$7)))+$S$7),0)+IF($N$8,OFFSET($O$8,0,ISERROR(FIND($F$8,OFFSET($G3724,0,$T$8)))+$S$8),0)&gt;$Y$1),$W$28,$W$29)</f>
        <v>.</v>
      </c>
      <c r="J3724" s="40" t="s">
        <v>1487</v>
      </c>
      <c r="K3724" s="40" t="s">
        <v>1491</v>
      </c>
      <c r="L3724" s="40" t="s">
        <v>313</v>
      </c>
      <c r="M3724" s="40" t="s">
        <v>7616</v>
      </c>
      <c r="N3724" s="47">
        <v>37</v>
      </c>
      <c r="O3724" s="47">
        <v>2008</v>
      </c>
      <c r="P3724" s="47">
        <v>11</v>
      </c>
      <c r="Q3724" s="40" t="s">
        <v>1113</v>
      </c>
      <c r="R3724" s="40" t="s">
        <v>2317</v>
      </c>
      <c r="S3724" s="48" t="s">
        <v>342</v>
      </c>
      <c r="T3724" s="48"/>
      <c r="U3724" s="31"/>
      <c r="V3724" s="45" t="str">
        <f t="shared" si="569"/>
        <v>参加記</v>
      </c>
      <c r="W3724" s="51"/>
      <c r="X3724" s="88">
        <v>3714</v>
      </c>
      <c r="Y3724" s="65"/>
      <c r="Z3724" s="46"/>
    </row>
    <row r="3725" spans="1:26" ht="13.5" hidden="1" customHeight="1">
      <c r="A3725" s="29">
        <f t="shared" ca="1" si="570"/>
        <v>90</v>
      </c>
      <c r="B3725" s="32">
        <f t="shared" ca="1" si="571"/>
        <v>2009</v>
      </c>
      <c r="C3725" s="32">
        <f t="shared" ca="1" si="571"/>
        <v>6</v>
      </c>
      <c r="D3725" s="28">
        <v>96</v>
      </c>
      <c r="E3725" s="32"/>
      <c r="F3725" s="28" t="str">
        <f>IF(RIGHT(L3725,1)=$W$24,"",M3725&amp;$W$25)&amp;J3725&amp;$W$22&amp;K3725&amp;IF(AND(LEN(N3725)&gt;0,LEN(N3725)&lt;4)," 第"&amp;N3725&amp;$W$21,N3725)&amp;$W$23&amp;O3725&amp;"/"&amp;P3725&amp;IF(RIGHT(L3725,1)=$W$24,"/"&amp;Q3725,"")&amp;"、"&amp;S3725&amp;"、"&amp;R3725&amp;IF(LEN(H3725)&gt;0,$W$27&amp;H3725,"")&amp;IF(RIGHT(L3725,1)=$W$24,"",$W$26)</f>
        <v>大会．西 第34回　2008/12/6、近畿大産業理工、飯塚市</v>
      </c>
      <c r="G3725" s="40" t="s">
        <v>671</v>
      </c>
      <c r="H3725" s="41" t="s">
        <v>2820</v>
      </c>
      <c r="I3725" s="115" t="str">
        <f t="shared" ca="1" si="572"/>
        <v>.</v>
      </c>
      <c r="J3725" s="40" t="s">
        <v>1487</v>
      </c>
      <c r="K3725" s="40" t="s">
        <v>2109</v>
      </c>
      <c r="L3725" s="40" t="s">
        <v>6942</v>
      </c>
      <c r="M3725" s="40" t="s">
        <v>1011</v>
      </c>
      <c r="N3725" s="47">
        <v>34</v>
      </c>
      <c r="O3725" s="47">
        <v>2008</v>
      </c>
      <c r="P3725" s="47">
        <v>12</v>
      </c>
      <c r="Q3725" s="40" t="s">
        <v>1296</v>
      </c>
      <c r="R3725" s="40" t="s">
        <v>1390</v>
      </c>
      <c r="S3725" s="48" t="s">
        <v>2637</v>
      </c>
      <c r="T3725" s="48"/>
      <c r="U3725" s="31"/>
      <c r="V3725" s="45" t="str">
        <f t="shared" si="569"/>
        <v>大会．西 第34回　2008/12/6、近畿大産業理工、飯塚市</v>
      </c>
      <c r="W3725" s="51"/>
      <c r="X3725" s="88">
        <v>3715</v>
      </c>
      <c r="Y3725" s="65"/>
      <c r="Z3725" s="46"/>
    </row>
    <row r="3726" spans="1:26" ht="13.5" hidden="1" customHeight="1">
      <c r="A3726" s="29">
        <f t="shared" ca="1" si="570"/>
        <v>90</v>
      </c>
      <c r="B3726" s="32">
        <f t="shared" ca="1" si="571"/>
        <v>2009</v>
      </c>
      <c r="C3726" s="32">
        <f t="shared" ca="1" si="571"/>
        <v>6</v>
      </c>
      <c r="D3726" s="28">
        <v>96</v>
      </c>
      <c r="E3726" s="32"/>
      <c r="F3726" s="28" t="str">
        <f>M3726&amp;"（"&amp;J3726&amp;$W$19&amp;K3726&amp;IF(LEN(N3726)&gt;0," 第"&amp;N3726&amp;$W$21,"")&amp;" "&amp;O3726&amp;"/"&amp;P3726&amp;$W$20&amp;S3726&amp;IF(LEN(H3726)&gt;0,$W$19&amp;H3726,"")&amp;"）"</f>
        <v>抄録（大会/西 第34回 2008/12、近畿大産業理工）</v>
      </c>
      <c r="G3726" s="40"/>
      <c r="H3726" s="43"/>
      <c r="I3726" s="115" t="str">
        <f t="shared" ca="1" si="572"/>
        <v>.</v>
      </c>
      <c r="J3726" s="40" t="s">
        <v>1487</v>
      </c>
      <c r="K3726" s="40" t="s">
        <v>2109</v>
      </c>
      <c r="L3726" s="40" t="s">
        <v>6939</v>
      </c>
      <c r="M3726" s="40" t="s">
        <v>1486</v>
      </c>
      <c r="N3726" s="47">
        <v>34</v>
      </c>
      <c r="O3726" s="47">
        <v>2008</v>
      </c>
      <c r="P3726" s="47">
        <v>12</v>
      </c>
      <c r="Q3726" s="40" t="s">
        <v>1296</v>
      </c>
      <c r="R3726" s="40" t="s">
        <v>1390</v>
      </c>
      <c r="S3726" s="48" t="s">
        <v>2637</v>
      </c>
      <c r="T3726" s="48"/>
      <c r="U3726" s="31"/>
      <c r="V3726" s="45" t="str">
        <f t="shared" si="569"/>
        <v>抄録（大会/西 第34回 2008/12、近畿大産業理工）</v>
      </c>
      <c r="W3726" s="51"/>
      <c r="X3726" s="88">
        <v>3716</v>
      </c>
      <c r="Y3726" s="65"/>
      <c r="Z3726" s="46"/>
    </row>
    <row r="3727" spans="1:26" s="13" customFormat="1" ht="13.5" hidden="1" customHeight="1">
      <c r="A3727" s="18">
        <v>90</v>
      </c>
      <c r="B3727" s="15">
        <v>2009</v>
      </c>
      <c r="C3727" s="15">
        <v>6</v>
      </c>
      <c r="D3727" s="18">
        <v>96</v>
      </c>
      <c r="E3727" s="15"/>
      <c r="F3727" s="19" t="s">
        <v>6124</v>
      </c>
      <c r="G3727" s="16" t="s">
        <v>6125</v>
      </c>
      <c r="H3727" s="17"/>
      <c r="I3727" s="115" t="str">
        <f t="shared" ca="1" si="572"/>
        <v>.</v>
      </c>
      <c r="J3727" s="16" t="s">
        <v>2856</v>
      </c>
      <c r="K3727" s="16" t="s">
        <v>1769</v>
      </c>
      <c r="L3727" s="16" t="s">
        <v>2857</v>
      </c>
      <c r="M3727" s="16" t="s">
        <v>183</v>
      </c>
      <c r="N3727" s="15">
        <v>34</v>
      </c>
      <c r="O3727" s="15">
        <v>2008</v>
      </c>
      <c r="P3727" s="15">
        <v>12</v>
      </c>
      <c r="Q3727" s="16" t="s">
        <v>1246</v>
      </c>
      <c r="R3727" s="18" t="s">
        <v>568</v>
      </c>
      <c r="S3727" s="54" t="s">
        <v>6123</v>
      </c>
      <c r="T3727" s="54"/>
      <c r="U3727" s="69"/>
      <c r="V3727" s="45" t="str">
        <f t="shared" si="569"/>
        <v>歩隔変動を用いた高齢者歩行の簡易評価法に関する研究</v>
      </c>
      <c r="W3727" s="70"/>
      <c r="X3727" s="88">
        <v>3717</v>
      </c>
      <c r="Y3727" s="66"/>
      <c r="Z3727" s="16"/>
    </row>
    <row r="3728" spans="1:26" s="13" customFormat="1" ht="13.5" hidden="1" customHeight="1">
      <c r="A3728" s="18">
        <v>90</v>
      </c>
      <c r="B3728" s="15">
        <v>2009</v>
      </c>
      <c r="C3728" s="15">
        <v>6</v>
      </c>
      <c r="D3728" s="18">
        <v>97</v>
      </c>
      <c r="E3728" s="15"/>
      <c r="F3728" s="19" t="s">
        <v>6126</v>
      </c>
      <c r="G3728" s="16" t="s">
        <v>6127</v>
      </c>
      <c r="H3728" s="17"/>
      <c r="I3728" s="115" t="str">
        <f t="shared" ca="1" si="572"/>
        <v>.</v>
      </c>
      <c r="J3728" s="16" t="s">
        <v>2856</v>
      </c>
      <c r="K3728" s="16" t="s">
        <v>1769</v>
      </c>
      <c r="L3728" s="16" t="s">
        <v>2857</v>
      </c>
      <c r="M3728" s="16" t="s">
        <v>183</v>
      </c>
      <c r="N3728" s="15">
        <v>34</v>
      </c>
      <c r="O3728" s="15">
        <v>2008</v>
      </c>
      <c r="P3728" s="15">
        <v>12</v>
      </c>
      <c r="Q3728" s="16" t="s">
        <v>1246</v>
      </c>
      <c r="R3728" s="18" t="s">
        <v>568</v>
      </c>
      <c r="S3728" s="54" t="s">
        <v>6123</v>
      </c>
      <c r="T3728" s="54"/>
      <c r="U3728" s="69"/>
      <c r="V3728" s="45" t="str">
        <f t="shared" si="569"/>
        <v>高齢者の歩行フォームがもたらす印象とその姿勢・動作因子との関係</v>
      </c>
      <c r="W3728" s="70"/>
      <c r="X3728" s="88">
        <v>3718</v>
      </c>
      <c r="Y3728" s="66"/>
      <c r="Z3728" s="16"/>
    </row>
    <row r="3729" spans="1:26" s="13" customFormat="1" ht="13.5" hidden="1" customHeight="1">
      <c r="A3729" s="18">
        <v>90</v>
      </c>
      <c r="B3729" s="15">
        <v>2009</v>
      </c>
      <c r="C3729" s="15">
        <v>6</v>
      </c>
      <c r="D3729" s="18">
        <v>98</v>
      </c>
      <c r="E3729" s="15"/>
      <c r="F3729" s="19" t="s">
        <v>6128</v>
      </c>
      <c r="G3729" s="16" t="s">
        <v>6129</v>
      </c>
      <c r="H3729" s="17"/>
      <c r="I3729" s="115" t="str">
        <f t="shared" ca="1" si="572"/>
        <v>.</v>
      </c>
      <c r="J3729" s="16" t="s">
        <v>2856</v>
      </c>
      <c r="K3729" s="16" t="s">
        <v>1769</v>
      </c>
      <c r="L3729" s="16" t="s">
        <v>2857</v>
      </c>
      <c r="M3729" s="16" t="s">
        <v>183</v>
      </c>
      <c r="N3729" s="15">
        <v>34</v>
      </c>
      <c r="O3729" s="15">
        <v>2008</v>
      </c>
      <c r="P3729" s="15">
        <v>12</v>
      </c>
      <c r="Q3729" s="16" t="s">
        <v>1246</v>
      </c>
      <c r="R3729" s="18" t="s">
        <v>568</v>
      </c>
      <c r="S3729" s="54" t="s">
        <v>6123</v>
      </c>
      <c r="T3729" s="54"/>
      <c r="U3729" s="69"/>
      <c r="V3729" s="45" t="str">
        <f t="shared" si="569"/>
        <v>住宅環境・設備の違いによる専業主婦の日常生活活動量の実態</v>
      </c>
      <c r="W3729" s="70"/>
      <c r="X3729" s="88">
        <v>3719</v>
      </c>
      <c r="Y3729" s="66"/>
      <c r="Z3729" s="16"/>
    </row>
    <row r="3730" spans="1:26" s="13" customFormat="1" ht="13.5" hidden="1" customHeight="1">
      <c r="A3730" s="18">
        <v>90</v>
      </c>
      <c r="B3730" s="15">
        <v>2009</v>
      </c>
      <c r="C3730" s="15">
        <v>6</v>
      </c>
      <c r="D3730" s="18">
        <v>99</v>
      </c>
      <c r="E3730" s="15"/>
      <c r="F3730" s="19" t="s">
        <v>6130</v>
      </c>
      <c r="G3730" s="16" t="s">
        <v>6131</v>
      </c>
      <c r="H3730" s="17"/>
      <c r="I3730" s="115" t="str">
        <f t="shared" ca="1" si="572"/>
        <v>.</v>
      </c>
      <c r="J3730" s="16" t="s">
        <v>2856</v>
      </c>
      <c r="K3730" s="16" t="s">
        <v>1769</v>
      </c>
      <c r="L3730" s="16" t="s">
        <v>2857</v>
      </c>
      <c r="M3730" s="16" t="s">
        <v>183</v>
      </c>
      <c r="N3730" s="15">
        <v>34</v>
      </c>
      <c r="O3730" s="15">
        <v>2008</v>
      </c>
      <c r="P3730" s="15">
        <v>12</v>
      </c>
      <c r="Q3730" s="16" t="s">
        <v>1246</v>
      </c>
      <c r="R3730" s="18" t="s">
        <v>568</v>
      </c>
      <c r="S3730" s="54" t="s">
        <v>6123</v>
      </c>
      <c r="T3730" s="54"/>
      <c r="U3730" s="69"/>
      <c r="V3730" s="45" t="str">
        <f t="shared" si="569"/>
        <v>反射光の波長特性が心拍数と血圧と体温に与える影響</v>
      </c>
      <c r="W3730" s="70"/>
      <c r="X3730" s="88">
        <v>3720</v>
      </c>
      <c r="Y3730" s="66"/>
      <c r="Z3730" s="16"/>
    </row>
    <row r="3731" spans="1:26" s="13" customFormat="1" ht="13.5" hidden="1" customHeight="1">
      <c r="A3731" s="18">
        <v>90</v>
      </c>
      <c r="B3731" s="15">
        <v>2009</v>
      </c>
      <c r="C3731" s="15">
        <v>6</v>
      </c>
      <c r="D3731" s="18">
        <v>99</v>
      </c>
      <c r="E3731" s="15"/>
      <c r="F3731" s="19" t="s">
        <v>6132</v>
      </c>
      <c r="G3731" s="16" t="s">
        <v>6133</v>
      </c>
      <c r="H3731" s="17"/>
      <c r="I3731" s="115" t="str">
        <f t="shared" ca="1" si="572"/>
        <v>.</v>
      </c>
      <c r="J3731" s="16" t="s">
        <v>2856</v>
      </c>
      <c r="K3731" s="16" t="s">
        <v>1769</v>
      </c>
      <c r="L3731" s="16" t="s">
        <v>2857</v>
      </c>
      <c r="M3731" s="16" t="s">
        <v>183</v>
      </c>
      <c r="N3731" s="15">
        <v>34</v>
      </c>
      <c r="O3731" s="15">
        <v>2008</v>
      </c>
      <c r="P3731" s="15">
        <v>12</v>
      </c>
      <c r="Q3731" s="16" t="s">
        <v>1246</v>
      </c>
      <c r="R3731" s="18" t="s">
        <v>568</v>
      </c>
      <c r="S3731" s="54" t="s">
        <v>6123</v>
      </c>
      <c r="T3731" s="54"/>
      <c r="U3731" s="69"/>
      <c r="V3731" s="45" t="str">
        <f t="shared" si="569"/>
        <v>企業における効果的な安全教育に関する調査</v>
      </c>
      <c r="W3731" s="70"/>
      <c r="X3731" s="88">
        <v>3721</v>
      </c>
      <c r="Y3731" s="66"/>
      <c r="Z3731" s="16"/>
    </row>
    <row r="3732" spans="1:26" s="13" customFormat="1" ht="13.5" hidden="1" customHeight="1">
      <c r="A3732" s="18">
        <v>90</v>
      </c>
      <c r="B3732" s="15">
        <v>2009</v>
      </c>
      <c r="C3732" s="15">
        <v>6</v>
      </c>
      <c r="D3732" s="18">
        <v>100</v>
      </c>
      <c r="E3732" s="15"/>
      <c r="F3732" s="19" t="s">
        <v>6134</v>
      </c>
      <c r="G3732" s="16" t="s">
        <v>6135</v>
      </c>
      <c r="H3732" s="17"/>
      <c r="I3732" s="115" t="str">
        <f t="shared" ca="1" si="572"/>
        <v>.</v>
      </c>
      <c r="J3732" s="16" t="s">
        <v>2856</v>
      </c>
      <c r="K3732" s="16" t="s">
        <v>1769</v>
      </c>
      <c r="L3732" s="16" t="s">
        <v>2857</v>
      </c>
      <c r="M3732" s="16" t="s">
        <v>183</v>
      </c>
      <c r="N3732" s="15">
        <v>34</v>
      </c>
      <c r="O3732" s="15">
        <v>2008</v>
      </c>
      <c r="P3732" s="15">
        <v>12</v>
      </c>
      <c r="Q3732" s="16" t="s">
        <v>1246</v>
      </c>
      <c r="R3732" s="18" t="s">
        <v>568</v>
      </c>
      <c r="S3732" s="54" t="s">
        <v>6123</v>
      </c>
      <c r="T3732" s="54"/>
      <c r="U3732" s="69"/>
      <c r="V3732" s="45" t="str">
        <f t="shared" si="569"/>
        <v>若手労働者の離職防止に関する調査</v>
      </c>
      <c r="W3732" s="70"/>
      <c r="X3732" s="88">
        <v>3722</v>
      </c>
      <c r="Y3732" s="66"/>
      <c r="Z3732" s="16"/>
    </row>
    <row r="3733" spans="1:26" s="13" customFormat="1" ht="13.5" hidden="1" customHeight="1">
      <c r="A3733" s="18">
        <v>90</v>
      </c>
      <c r="B3733" s="15">
        <v>2009</v>
      </c>
      <c r="C3733" s="15">
        <v>6</v>
      </c>
      <c r="D3733" s="18">
        <v>101</v>
      </c>
      <c r="E3733" s="15"/>
      <c r="F3733" s="19" t="s">
        <v>6136</v>
      </c>
      <c r="G3733" s="16" t="s">
        <v>5903</v>
      </c>
      <c r="H3733" s="17"/>
      <c r="I3733" s="115" t="str">
        <f t="shared" ca="1" si="572"/>
        <v>.</v>
      </c>
      <c r="J3733" s="16" t="s">
        <v>2856</v>
      </c>
      <c r="K3733" s="16" t="s">
        <v>1769</v>
      </c>
      <c r="L3733" s="16" t="s">
        <v>2857</v>
      </c>
      <c r="M3733" s="16" t="s">
        <v>183</v>
      </c>
      <c r="N3733" s="15">
        <v>34</v>
      </c>
      <c r="O3733" s="15">
        <v>2008</v>
      </c>
      <c r="P3733" s="15">
        <v>12</v>
      </c>
      <c r="Q3733" s="16" t="s">
        <v>1246</v>
      </c>
      <c r="R3733" s="18" t="s">
        <v>568</v>
      </c>
      <c r="S3733" s="54" t="s">
        <v>6123</v>
      </c>
      <c r="T3733" s="54"/>
      <c r="U3733" s="69"/>
      <c r="V3733" s="45" t="str">
        <f t="shared" si="569"/>
        <v>筋疲労推定への測定分析技術の進歩の功罪</v>
      </c>
      <c r="W3733" s="70"/>
      <c r="X3733" s="88">
        <v>3723</v>
      </c>
      <c r="Y3733" s="66"/>
      <c r="Z3733" s="16"/>
    </row>
    <row r="3734" spans="1:26" s="13" customFormat="1" ht="13.5" hidden="1" customHeight="1">
      <c r="A3734" s="18">
        <v>90</v>
      </c>
      <c r="B3734" s="15">
        <v>2009</v>
      </c>
      <c r="C3734" s="15">
        <v>6</v>
      </c>
      <c r="D3734" s="18">
        <v>102</v>
      </c>
      <c r="E3734" s="15"/>
      <c r="F3734" s="19" t="s">
        <v>6137</v>
      </c>
      <c r="G3734" s="16" t="s">
        <v>6138</v>
      </c>
      <c r="H3734" s="17"/>
      <c r="I3734" s="115" t="str">
        <f t="shared" ca="1" si="572"/>
        <v>.</v>
      </c>
      <c r="J3734" s="16" t="s">
        <v>2856</v>
      </c>
      <c r="K3734" s="16" t="s">
        <v>1769</v>
      </c>
      <c r="L3734" s="16" t="s">
        <v>2857</v>
      </c>
      <c r="M3734" s="16" t="s">
        <v>183</v>
      </c>
      <c r="N3734" s="15">
        <v>34</v>
      </c>
      <c r="O3734" s="15">
        <v>2008</v>
      </c>
      <c r="P3734" s="15">
        <v>12</v>
      </c>
      <c r="Q3734" s="16" t="s">
        <v>1246</v>
      </c>
      <c r="R3734" s="18" t="s">
        <v>568</v>
      </c>
      <c r="S3734" s="54" t="s">
        <v>6123</v>
      </c>
      <c r="T3734" s="54"/>
      <c r="U3734" s="69"/>
      <c r="V3734" s="45" t="str">
        <f t="shared" si="569"/>
        <v>温熱生理学研究における「Thermal Physiology  Symposium」論文の分析</v>
      </c>
      <c r="W3734" s="70"/>
      <c r="X3734" s="88">
        <v>3724</v>
      </c>
      <c r="Y3734" s="66"/>
      <c r="Z3734" s="16"/>
    </row>
    <row r="3735" spans="1:26" s="13" customFormat="1" ht="13.5" hidden="1" customHeight="1">
      <c r="A3735" s="18">
        <v>90</v>
      </c>
      <c r="B3735" s="15">
        <v>2009</v>
      </c>
      <c r="C3735" s="15">
        <v>6</v>
      </c>
      <c r="D3735" s="18">
        <v>103</v>
      </c>
      <c r="E3735" s="15"/>
      <c r="F3735" s="19" t="s">
        <v>6139</v>
      </c>
      <c r="G3735" s="16" t="s">
        <v>6140</v>
      </c>
      <c r="H3735" s="17"/>
      <c r="I3735" s="115" t="str">
        <f t="shared" ca="1" si="572"/>
        <v>.</v>
      </c>
      <c r="J3735" s="16" t="s">
        <v>2856</v>
      </c>
      <c r="K3735" s="16" t="s">
        <v>1769</v>
      </c>
      <c r="L3735" s="16" t="s">
        <v>2857</v>
      </c>
      <c r="M3735" s="16" t="s">
        <v>183</v>
      </c>
      <c r="N3735" s="15">
        <v>34</v>
      </c>
      <c r="O3735" s="15">
        <v>2008</v>
      </c>
      <c r="P3735" s="15">
        <v>12</v>
      </c>
      <c r="Q3735" s="16" t="s">
        <v>1246</v>
      </c>
      <c r="R3735" s="18" t="s">
        <v>568</v>
      </c>
      <c r="S3735" s="54" t="s">
        <v>6123</v>
      </c>
      <c r="T3735" s="54"/>
      <c r="U3735" s="69"/>
      <c r="V3735" s="45" t="str">
        <f t="shared" si="569"/>
        <v>土（つち）の子・期（き）の子</v>
      </c>
      <c r="W3735" s="70"/>
      <c r="X3735" s="88">
        <v>3725</v>
      </c>
      <c r="Y3735" s="66"/>
      <c r="Z3735" s="16"/>
    </row>
    <row r="3736" spans="1:26" ht="13.5" hidden="1" customHeight="1">
      <c r="A3736" s="29">
        <f t="shared" ref="A3736:A3746" ca="1" si="573">IF(LEN($J3736)&gt;0,IF($J3736="●",K3736,OFFSET(A3736,IF(LEN(OFFSET(A3736,-1,0))&gt;=1,-1,-2),0)),"")</f>
        <v>90</v>
      </c>
      <c r="B3736" s="32">
        <f t="shared" ref="B3736:B3746" ca="1" si="574">IF(LEN($J3736)&gt;0,IF($J3736="●",N3736,OFFSET(B3736,IF(LEN(OFFSET(B3736,-1,0))&gt;=1,-1,-2),0)),"")</f>
        <v>2009</v>
      </c>
      <c r="C3736" s="32">
        <f t="shared" ref="C3736:C3746" ca="1" si="575">IF(LEN($J3736)&gt;0,IF($J3736="●",O3736,OFFSET(C3736,IF(LEN(OFFSET(C3736,-1,0))&gt;=1,-1,-2),0)),"")</f>
        <v>6</v>
      </c>
      <c r="D3736" s="28">
        <v>103</v>
      </c>
      <c r="E3736" s="32"/>
      <c r="F3736" s="28" t="str">
        <f>IF(RIGHT(L3736,1)=$W$24,"",M3736&amp;$W$25)&amp;J3736&amp;$W$22&amp;K3736&amp;IF(AND(LEN(N3736)&gt;0,LEN(N3736)&lt;4)," 第"&amp;N3736&amp;$W$21,N3736)&amp;$W$23&amp;O3736&amp;"/"&amp;P3736&amp;IF(RIGHT(L3736,1)=$W$24,"/"&amp;Q3736,"")&amp;"、"&amp;S3736&amp;"、"&amp;R3736&amp;IF(LEN(H3736)&gt;0,$W$27&amp;H3736,"")&amp;IF(RIGHT(L3736,1)=$W$24,"",$W$26)</f>
        <v>開催記(大会．西 第34回　2008/12、近畿大産業理工、飯塚市)</v>
      </c>
      <c r="G3736" s="40" t="s">
        <v>314</v>
      </c>
      <c r="H3736" s="41" t="s">
        <v>2820</v>
      </c>
      <c r="I3736" s="115" t="str">
        <f t="shared" ca="1" si="572"/>
        <v>.</v>
      </c>
      <c r="J3736" s="40" t="s">
        <v>1487</v>
      </c>
      <c r="K3736" s="40" t="s">
        <v>2109</v>
      </c>
      <c r="L3736" s="40" t="s">
        <v>6949</v>
      </c>
      <c r="M3736" s="40" t="s">
        <v>313</v>
      </c>
      <c r="N3736" s="47">
        <v>34</v>
      </c>
      <c r="O3736" s="47">
        <v>2008</v>
      </c>
      <c r="P3736" s="47">
        <v>12</v>
      </c>
      <c r="Q3736" s="40" t="s">
        <v>1296</v>
      </c>
      <c r="R3736" s="40" t="s">
        <v>1390</v>
      </c>
      <c r="S3736" s="48" t="s">
        <v>2637</v>
      </c>
      <c r="T3736" s="48"/>
      <c r="U3736" s="31"/>
      <c r="V3736" s="45" t="str">
        <f t="shared" si="569"/>
        <v>開催記(大会．西 第34回　2008/12、近畿大産業理工、飯塚市)</v>
      </c>
      <c r="W3736" s="51"/>
      <c r="X3736" s="88">
        <v>3726</v>
      </c>
      <c r="Y3736" s="65"/>
      <c r="Z3736" s="46"/>
    </row>
    <row r="3737" spans="1:26" ht="13.5" hidden="1" customHeight="1">
      <c r="A3737" s="29">
        <f t="shared" ca="1" si="573"/>
        <v>90</v>
      </c>
      <c r="B3737" s="32">
        <f t="shared" ca="1" si="574"/>
        <v>2009</v>
      </c>
      <c r="C3737" s="32">
        <f t="shared" ca="1" si="575"/>
        <v>6</v>
      </c>
      <c r="D3737" s="28">
        <v>103</v>
      </c>
      <c r="E3737" s="32"/>
      <c r="F3737" s="40" t="s">
        <v>1454</v>
      </c>
      <c r="G3737" s="40" t="s">
        <v>2669</v>
      </c>
      <c r="H3737" s="43"/>
      <c r="I3737" s="115" t="str">
        <f t="shared" ca="1" si="572"/>
        <v>.</v>
      </c>
      <c r="J3737" s="40" t="s">
        <v>1487</v>
      </c>
      <c r="K3737" s="40" t="s">
        <v>2109</v>
      </c>
      <c r="L3737" s="40" t="s">
        <v>313</v>
      </c>
      <c r="M3737" s="40" t="s">
        <v>7617</v>
      </c>
      <c r="N3737" s="47">
        <v>34</v>
      </c>
      <c r="O3737" s="47">
        <v>2008</v>
      </c>
      <c r="P3737" s="47">
        <v>12</v>
      </c>
      <c r="Q3737" s="40" t="s">
        <v>1296</v>
      </c>
      <c r="R3737" s="40" t="s">
        <v>1390</v>
      </c>
      <c r="S3737" s="48" t="s">
        <v>2637</v>
      </c>
      <c r="T3737" s="48"/>
      <c r="U3737" s="31"/>
      <c r="V3737" s="45" t="str">
        <f t="shared" si="569"/>
        <v>参加記（優秀発表賞受賞者）</v>
      </c>
      <c r="W3737" s="51"/>
      <c r="X3737" s="88">
        <v>3727</v>
      </c>
      <c r="Y3737" s="65"/>
      <c r="Z3737" s="46"/>
    </row>
    <row r="3738" spans="1:26" ht="13.5" hidden="1" customHeight="1">
      <c r="A3738" s="29">
        <f t="shared" ca="1" si="573"/>
        <v>90</v>
      </c>
      <c r="B3738" s="32">
        <f t="shared" ca="1" si="574"/>
        <v>2009</v>
      </c>
      <c r="C3738" s="32">
        <f t="shared" ca="1" si="575"/>
        <v>6</v>
      </c>
      <c r="D3738" s="28">
        <v>105</v>
      </c>
      <c r="E3738" s="32"/>
      <c r="F3738" s="40" t="s">
        <v>1605</v>
      </c>
      <c r="G3738" s="40"/>
      <c r="H3738" s="43"/>
      <c r="I3738" s="115" t="str">
        <f t="shared" ca="1" si="572"/>
        <v>.</v>
      </c>
      <c r="J3738" s="40" t="s">
        <v>7110</v>
      </c>
      <c r="K3738" s="40" t="s">
        <v>7768</v>
      </c>
      <c r="L3738" s="40" t="s">
        <v>7097</v>
      </c>
      <c r="M3738" s="40"/>
      <c r="N3738" s="47"/>
      <c r="O3738" s="47"/>
      <c r="P3738" s="47"/>
      <c r="Q3738" s="40"/>
      <c r="R3738" s="40"/>
      <c r="S3738" s="48"/>
      <c r="T3738" s="48"/>
      <c r="U3738" s="31"/>
      <c r="V3738" s="45" t="str">
        <f t="shared" si="569"/>
        <v>事務局からのお知らせとお願い</v>
      </c>
      <c r="W3738" s="51"/>
      <c r="X3738" s="88">
        <v>3728</v>
      </c>
      <c r="Y3738" s="65"/>
      <c r="Z3738" s="46"/>
    </row>
    <row r="3739" spans="1:26" ht="13.5" hidden="1" customHeight="1">
      <c r="A3739" s="29">
        <f t="shared" ca="1" si="573"/>
        <v>90</v>
      </c>
      <c r="B3739" s="32">
        <f t="shared" ca="1" si="574"/>
        <v>2009</v>
      </c>
      <c r="C3739" s="32">
        <f t="shared" ca="1" si="575"/>
        <v>6</v>
      </c>
      <c r="D3739" s="28">
        <v>106</v>
      </c>
      <c r="E3739" s="32"/>
      <c r="F3739" s="40" t="s">
        <v>2672</v>
      </c>
      <c r="G3739" s="40" t="s">
        <v>2673</v>
      </c>
      <c r="H3739" s="43"/>
      <c r="I3739" s="115" t="str">
        <f t="shared" ca="1" si="572"/>
        <v>.</v>
      </c>
      <c r="J3739" s="40" t="s">
        <v>7111</v>
      </c>
      <c r="K3739" s="40" t="s">
        <v>1199</v>
      </c>
      <c r="L3739" s="40" t="s">
        <v>2742</v>
      </c>
      <c r="M3739" s="40" t="s">
        <v>1611</v>
      </c>
      <c r="N3739" s="47"/>
      <c r="O3739" s="47"/>
      <c r="P3739" s="47"/>
      <c r="Q3739" s="40"/>
      <c r="R3739" s="40"/>
      <c r="S3739" s="48"/>
      <c r="T3739" s="48"/>
      <c r="U3739" s="31"/>
      <c r="V3739" s="45" t="str">
        <f t="shared" si="569"/>
        <v>JHE編集長から　新・JHEへの挑戦‐1</v>
      </c>
      <c r="W3739" s="51"/>
      <c r="X3739" s="88">
        <v>3729</v>
      </c>
      <c r="Y3739" s="65"/>
      <c r="Z3739" s="46"/>
    </row>
    <row r="3740" spans="1:26" ht="13.5" hidden="1" customHeight="1">
      <c r="A3740" s="29">
        <f t="shared" ca="1" si="573"/>
        <v>90</v>
      </c>
      <c r="B3740" s="32">
        <f t="shared" ca="1" si="574"/>
        <v>2009</v>
      </c>
      <c r="C3740" s="32">
        <f t="shared" ca="1" si="575"/>
        <v>6</v>
      </c>
      <c r="D3740" s="28">
        <v>108</v>
      </c>
      <c r="E3740" s="32"/>
      <c r="F3740" s="40" t="s">
        <v>323</v>
      </c>
      <c r="G3740" s="40"/>
      <c r="H3740" s="43"/>
      <c r="I3740" s="115" t="str">
        <f t="shared" ca="1" si="572"/>
        <v>.</v>
      </c>
      <c r="J3740" s="40" t="s">
        <v>7111</v>
      </c>
      <c r="K3740" s="40" t="s">
        <v>1199</v>
      </c>
      <c r="L3740" s="40" t="s">
        <v>1436</v>
      </c>
      <c r="M3740" s="40" t="s">
        <v>874</v>
      </c>
      <c r="N3740" s="47"/>
      <c r="O3740" s="47"/>
      <c r="P3740" s="47"/>
      <c r="Q3740" s="40"/>
      <c r="R3740" s="40"/>
      <c r="S3740" s="48"/>
      <c r="T3740" s="48"/>
      <c r="U3740" s="31"/>
      <c r="V3740" s="45" t="str">
        <f t="shared" si="569"/>
        <v>JHE投稿論文の提出先と提出方法について</v>
      </c>
      <c r="W3740" s="51"/>
      <c r="X3740" s="88">
        <v>3730</v>
      </c>
      <c r="Y3740" s="65"/>
      <c r="Z3740" s="46"/>
    </row>
    <row r="3741" spans="1:26" ht="13.5" hidden="1" customHeight="1">
      <c r="A3741" s="29">
        <f t="shared" ca="1" si="573"/>
        <v>90</v>
      </c>
      <c r="B3741" s="32">
        <f t="shared" ca="1" si="574"/>
        <v>2009</v>
      </c>
      <c r="C3741" s="32">
        <f t="shared" ca="1" si="575"/>
        <v>6</v>
      </c>
      <c r="D3741" s="28">
        <v>109</v>
      </c>
      <c r="E3741" s="32"/>
      <c r="F3741" s="28" t="str">
        <f>H3741&amp;IF(LEN(O3741)&gt;0,$W$18&amp;IF(LEN(O3741)&gt;3,O3741&amp;"年度","第"&amp;O3741&amp;IF(LEN(P3741)&gt;0,"期","回"))&amp;IF(LEN(P3741)&gt;0,"第"&amp;P3741&amp;"回",""),"")</f>
        <v>総会.資料：2009年度</v>
      </c>
      <c r="G3741" s="40"/>
      <c r="H3741" s="40" t="s">
        <v>7104</v>
      </c>
      <c r="I3741" s="115" t="str">
        <f t="shared" ca="1" si="572"/>
        <v>.</v>
      </c>
      <c r="J3741" s="40" t="s">
        <v>7111</v>
      </c>
      <c r="K3741" s="40" t="s">
        <v>1050</v>
      </c>
      <c r="L3741" s="40" t="s">
        <v>7100</v>
      </c>
      <c r="M3741" s="40" t="s">
        <v>7776</v>
      </c>
      <c r="N3741" s="47"/>
      <c r="O3741" s="47">
        <v>2009</v>
      </c>
      <c r="P3741" s="47"/>
      <c r="Q3741" s="40"/>
      <c r="R3741" s="40"/>
      <c r="S3741" s="48"/>
      <c r="T3741" s="48"/>
      <c r="U3741" s="31"/>
      <c r="V3741" s="45" t="str">
        <f t="shared" si="569"/>
        <v>総会.資料総会.資料：2009年度</v>
      </c>
      <c r="W3741" s="51"/>
      <c r="X3741" s="88">
        <v>3731</v>
      </c>
      <c r="Y3741" s="65"/>
      <c r="Z3741" s="46"/>
    </row>
    <row r="3742" spans="1:26" ht="13.5" hidden="1" customHeight="1">
      <c r="A3742" s="29" t="str">
        <f t="shared" ca="1" si="573"/>
        <v>91</v>
      </c>
      <c r="B3742" s="32">
        <f t="shared" ca="1" si="574"/>
        <v>2009</v>
      </c>
      <c r="C3742" s="32">
        <f t="shared" ca="1" si="575"/>
        <v>11</v>
      </c>
      <c r="D3742" s="28">
        <v>0</v>
      </c>
      <c r="E3742" s="32"/>
      <c r="F3742" s="28" t="str">
        <f ca="1">$W$11&amp;$A3742&amp;$W$12&amp;B3742&amp;$W$13&amp;TEXT($C3742,"00")&amp;$W$14&amp;TEXT($P3742,"00")&amp;IF(LEN(U3742)&gt;=1,$W$15&amp;$U3742&amp;$W$16,"")&amp;$W$17&amp;$H3742</f>
        <v>第91号2009年11/16:東地38／2009年度夏季研究会報告</v>
      </c>
      <c r="G3742" s="40"/>
      <c r="H3742" s="43" t="s">
        <v>6919</v>
      </c>
      <c r="I3742" s="115" t="str">
        <f t="shared" ca="1" si="572"/>
        <v>.</v>
      </c>
      <c r="J3742" s="40" t="s">
        <v>1179</v>
      </c>
      <c r="K3742" s="40" t="s">
        <v>2666</v>
      </c>
      <c r="L3742" s="43"/>
      <c r="M3742" s="40"/>
      <c r="N3742" s="47">
        <v>2009</v>
      </c>
      <c r="O3742" s="47">
        <v>11</v>
      </c>
      <c r="P3742" s="47">
        <v>16</v>
      </c>
      <c r="Q3742" s="40"/>
      <c r="R3742" s="40"/>
      <c r="S3742" s="48"/>
      <c r="T3742" s="48"/>
      <c r="U3742" s="31"/>
      <c r="V3742" s="45" t="str">
        <f t="shared" ca="1" si="569"/>
        <v>東地38／2009年度夏季研究会報告第91号2009年11/16:東地38／2009年度夏季研究会報告</v>
      </c>
      <c r="W3742" s="51"/>
      <c r="X3742" s="88">
        <v>3732</v>
      </c>
      <c r="Y3742" s="65"/>
      <c r="Z3742" s="46"/>
    </row>
    <row r="3743" spans="1:26" ht="13.5" hidden="1" customHeight="1">
      <c r="A3743" s="29" t="str">
        <f t="shared" ca="1" si="573"/>
        <v>91</v>
      </c>
      <c r="B3743" s="32">
        <f t="shared" ca="1" si="574"/>
        <v>2009</v>
      </c>
      <c r="C3743" s="32">
        <f t="shared" ca="1" si="575"/>
        <v>11</v>
      </c>
      <c r="D3743" s="28">
        <v>1</v>
      </c>
      <c r="E3743" s="32"/>
      <c r="F3743" s="28" t="str">
        <f>IF(RIGHT(L3743,1)=$W$24,"",M3743&amp;$W$25)&amp;J3743&amp;$W$22&amp;K3743&amp;IF(AND(LEN(N3743)&gt;0,LEN(N3743)&lt;4)," 第"&amp;N3743&amp;$W$21,N3743)&amp;$W$23&amp;O3743&amp;"/"&amp;P3743&amp;IF(RIGHT(L3743,1)=$W$24,"/"&amp;Q3743,"")&amp;"、"&amp;S3743&amp;"、"&amp;R3743&amp;IF(LEN(H3743)&gt;0,$W$27&amp;H3743,"")&amp;IF(RIGHT(L3743,1)=$W$24,"",$W$26)</f>
        <v>シンポジウム．共 第6回　2009/11/21、武蔵野大、東京都/高齢者の生活と安全対策</v>
      </c>
      <c r="G3743" s="40"/>
      <c r="H3743" s="17" t="s">
        <v>2823</v>
      </c>
      <c r="I3743" s="115" t="str">
        <f t="shared" ca="1" si="572"/>
        <v>.</v>
      </c>
      <c r="J3743" s="40" t="s">
        <v>1612</v>
      </c>
      <c r="K3743" s="16" t="s">
        <v>6141</v>
      </c>
      <c r="L3743" s="40" t="s">
        <v>7012</v>
      </c>
      <c r="M3743" s="40" t="s">
        <v>2742</v>
      </c>
      <c r="N3743" s="15">
        <v>6</v>
      </c>
      <c r="O3743" s="15">
        <v>2009</v>
      </c>
      <c r="P3743" s="15">
        <v>11</v>
      </c>
      <c r="Q3743" s="16">
        <v>21</v>
      </c>
      <c r="R3743" s="40" t="s">
        <v>2317</v>
      </c>
      <c r="S3743" s="54" t="s">
        <v>5911</v>
      </c>
      <c r="T3743" s="54"/>
      <c r="U3743" s="31"/>
      <c r="V3743" s="45" t="str">
        <f t="shared" si="569"/>
        <v>高齢者の生活と安全対策シンポジウム．共 第6回　2009/11/21、武蔵野大、東京都/高齢者の生活と安全対策</v>
      </c>
      <c r="W3743" s="51"/>
      <c r="X3743" s="88">
        <v>3733</v>
      </c>
      <c r="Y3743" s="65"/>
      <c r="Z3743" s="46"/>
    </row>
    <row r="3744" spans="1:26" ht="13.5" hidden="1" customHeight="1">
      <c r="A3744" s="29" t="str">
        <f t="shared" ca="1" si="573"/>
        <v>91</v>
      </c>
      <c r="B3744" s="32">
        <f t="shared" ca="1" si="574"/>
        <v>2009</v>
      </c>
      <c r="C3744" s="32">
        <f t="shared" ca="1" si="575"/>
        <v>11</v>
      </c>
      <c r="D3744" s="28">
        <v>2</v>
      </c>
      <c r="E3744" s="32"/>
      <c r="F3744" s="28" t="str">
        <f>IF(RIGHT(L3744,1)=$W$24,"",M3744&amp;$W$25)&amp;J3744&amp;$W$22&amp;K3744&amp;IF(AND(LEN(N3744)&gt;0,LEN(N3744)&lt;4)," 第"&amp;N3744&amp;$W$21,N3744)&amp;$W$23&amp;O3744&amp;"/"&amp;P3744&amp;IF(RIGHT(L3744,1)=$W$24,"/"&amp;Q3744,"")&amp;"、"&amp;S3744&amp;"、"&amp;R3744&amp;IF(LEN(H3744)&gt;0,$W$27&amp;H3744,"")&amp;IF(RIGHT(L3744,1)=$W$24,"",$W$26)</f>
        <v>大会．東 第38回　2009/11/22、武蔵野大、東京都</v>
      </c>
      <c r="G3744" s="40" t="s">
        <v>1784</v>
      </c>
      <c r="H3744" s="41"/>
      <c r="I3744" s="115" t="str">
        <f t="shared" ca="1" si="572"/>
        <v>.</v>
      </c>
      <c r="J3744" s="40" t="s">
        <v>1487</v>
      </c>
      <c r="K3744" s="40" t="s">
        <v>1491</v>
      </c>
      <c r="L3744" s="40" t="s">
        <v>6942</v>
      </c>
      <c r="M3744" s="40" t="s">
        <v>2742</v>
      </c>
      <c r="N3744" s="47">
        <v>38</v>
      </c>
      <c r="O3744" s="47">
        <v>2009</v>
      </c>
      <c r="P3744" s="47">
        <v>11</v>
      </c>
      <c r="Q3744" s="40" t="s">
        <v>1412</v>
      </c>
      <c r="R3744" s="40" t="s">
        <v>2317</v>
      </c>
      <c r="S3744" s="54" t="s">
        <v>5911</v>
      </c>
      <c r="T3744" s="54"/>
      <c r="U3744" s="31"/>
      <c r="V3744" s="45" t="str">
        <f t="shared" si="569"/>
        <v>大会．東 第38回　2009/11/22、武蔵野大、東京都</v>
      </c>
      <c r="W3744" s="51"/>
      <c r="X3744" s="88">
        <v>3734</v>
      </c>
      <c r="Y3744" s="65"/>
      <c r="Z3744" s="46"/>
    </row>
    <row r="3745" spans="1:26" ht="13.5" hidden="1" customHeight="1">
      <c r="A3745" s="29" t="str">
        <f t="shared" ca="1" si="573"/>
        <v>91</v>
      </c>
      <c r="B3745" s="32">
        <f t="shared" ca="1" si="574"/>
        <v>2009</v>
      </c>
      <c r="C3745" s="32">
        <f t="shared" ca="1" si="575"/>
        <v>11</v>
      </c>
      <c r="D3745" s="28">
        <v>4</v>
      </c>
      <c r="E3745" s="32"/>
      <c r="F3745" s="28" t="str">
        <f>IF(RIGHT(L3745,1)=$W$24,"",M3745&amp;$W$25)&amp;J3745&amp;$W$22&amp;K3745&amp;IF(AND(LEN(N3745)&gt;0,LEN(N3745)&lt;4)," 第"&amp;N3745&amp;$W$21,N3745)&amp;$W$23&amp;O3745&amp;"/"&amp;P3745&amp;IF(RIGHT(L3745,1)=$W$24,"/"&amp;Q3745,"")&amp;"、"&amp;S3745&amp;"、"&amp;R3745&amp;IF(LEN(H3745)&gt;0,$W$27&amp;H3745,"")&amp;IF(RIGHT(L3745,1)=$W$24,"",$W$26)</f>
        <v>プログラム(大会．東 第38回　2009/11、武蔵野大、東京都)</v>
      </c>
      <c r="G3745" s="40"/>
      <c r="H3745" s="43"/>
      <c r="I3745" s="115" t="str">
        <f t="shared" ca="1" si="572"/>
        <v>.</v>
      </c>
      <c r="J3745" s="40" t="s">
        <v>1487</v>
      </c>
      <c r="K3745" s="40" t="s">
        <v>1491</v>
      </c>
      <c r="L3745" s="40" t="s">
        <v>325</v>
      </c>
      <c r="M3745" s="40" t="s">
        <v>1613</v>
      </c>
      <c r="N3745" s="47">
        <v>38</v>
      </c>
      <c r="O3745" s="47">
        <v>2009</v>
      </c>
      <c r="P3745" s="47">
        <v>11</v>
      </c>
      <c r="Q3745" s="40" t="s">
        <v>1412</v>
      </c>
      <c r="R3745" s="40" t="s">
        <v>2317</v>
      </c>
      <c r="S3745" s="54" t="s">
        <v>5911</v>
      </c>
      <c r="T3745" s="54"/>
      <c r="U3745" s="31"/>
      <c r="V3745" s="45" t="str">
        <f t="shared" si="569"/>
        <v>プログラム(大会．東 第38回　2009/11、武蔵野大、東京都)</v>
      </c>
      <c r="W3745" s="51"/>
      <c r="X3745" s="88">
        <v>3735</v>
      </c>
      <c r="Y3745" s="65"/>
      <c r="Z3745" s="46"/>
    </row>
    <row r="3746" spans="1:26" ht="13.5" hidden="1" customHeight="1">
      <c r="A3746" s="29" t="str">
        <f t="shared" ca="1" si="573"/>
        <v>91</v>
      </c>
      <c r="B3746" s="32">
        <f t="shared" ca="1" si="574"/>
        <v>2009</v>
      </c>
      <c r="C3746" s="32">
        <f t="shared" ca="1" si="575"/>
        <v>11</v>
      </c>
      <c r="D3746" s="28">
        <v>6</v>
      </c>
      <c r="E3746" s="32"/>
      <c r="F3746" s="28" t="str">
        <f>M3746&amp;"（"&amp;L3746&amp;IF(J3746="大会",IF(LEN(L3746)&gt;0,$J$10,"")&amp;IF(K3746="全","全国",K3746&amp;"日本地方会")&amp;" 第"&amp;N3746&amp;"回、","、")&amp;O3746&amp;"/"&amp;P3746&amp;"、"&amp;S3746&amp;"）"</f>
        <v>開催案内（提示大分類西日本地方会 第35回、2009/12、北九州国際会議場）</v>
      </c>
      <c r="G3746" s="40"/>
      <c r="H3746" s="43"/>
      <c r="I3746" s="115" t="str">
        <f t="shared" ca="1" si="572"/>
        <v>.</v>
      </c>
      <c r="J3746" s="40" t="s">
        <v>1487</v>
      </c>
      <c r="K3746" s="40" t="s">
        <v>2109</v>
      </c>
      <c r="L3746" s="40" t="s">
        <v>7615</v>
      </c>
      <c r="M3746" s="40" t="s">
        <v>2638</v>
      </c>
      <c r="N3746" s="47">
        <v>35</v>
      </c>
      <c r="O3746" s="47">
        <v>2009</v>
      </c>
      <c r="P3746" s="47">
        <v>12</v>
      </c>
      <c r="Q3746" s="40" t="s">
        <v>1494</v>
      </c>
      <c r="R3746" s="40" t="s">
        <v>1391</v>
      </c>
      <c r="S3746" s="48" t="s">
        <v>2355</v>
      </c>
      <c r="T3746" s="48"/>
      <c r="U3746" s="31"/>
      <c r="V3746" s="45" t="str">
        <f t="shared" si="569"/>
        <v>開催案内（提示大分類西日本地方会 第35回、2009/12、北九州国際会議場）</v>
      </c>
      <c r="W3746" s="51"/>
      <c r="X3746" s="88">
        <v>3736</v>
      </c>
      <c r="Y3746" s="65"/>
      <c r="Z3746" s="46"/>
    </row>
    <row r="3747" spans="1:26" s="12" customFormat="1" ht="13.5" hidden="1" customHeight="1">
      <c r="A3747" s="18">
        <v>91</v>
      </c>
      <c r="B3747" s="15">
        <v>2009</v>
      </c>
      <c r="C3747" s="15">
        <v>11</v>
      </c>
      <c r="D3747" s="18">
        <v>8</v>
      </c>
      <c r="E3747" s="15"/>
      <c r="F3747" s="16" t="s">
        <v>2823</v>
      </c>
      <c r="G3747" s="40" t="s">
        <v>7067</v>
      </c>
      <c r="H3747" s="17"/>
      <c r="I3747" s="115" t="str">
        <f t="shared" ca="1" si="572"/>
        <v>.</v>
      </c>
      <c r="J3747" s="26" t="s">
        <v>878</v>
      </c>
      <c r="K3747" s="16" t="s">
        <v>6141</v>
      </c>
      <c r="L3747" s="16" t="s">
        <v>7004</v>
      </c>
      <c r="M3747" s="16" t="s">
        <v>183</v>
      </c>
      <c r="N3747" s="15">
        <v>6</v>
      </c>
      <c r="O3747" s="15">
        <v>2009</v>
      </c>
      <c r="P3747" s="15">
        <v>11</v>
      </c>
      <c r="Q3747" s="16">
        <v>21</v>
      </c>
      <c r="R3747" s="18" t="s">
        <v>804</v>
      </c>
      <c r="S3747" s="54" t="s">
        <v>5911</v>
      </c>
      <c r="T3747" s="54"/>
      <c r="U3747" s="69"/>
      <c r="V3747" s="45" t="str">
        <f t="shared" si="569"/>
        <v>高齢者の生活と安全対策</v>
      </c>
      <c r="W3747" s="70"/>
      <c r="X3747" s="88">
        <v>3737</v>
      </c>
      <c r="Y3747" s="66"/>
      <c r="Z3747" s="16"/>
    </row>
    <row r="3748" spans="1:26" s="12" customFormat="1" ht="13.5" hidden="1" customHeight="1">
      <c r="A3748" s="18">
        <v>91</v>
      </c>
      <c r="B3748" s="15">
        <v>2009</v>
      </c>
      <c r="C3748" s="15">
        <v>11</v>
      </c>
      <c r="D3748" s="18"/>
      <c r="E3748" s="15"/>
      <c r="F3748" s="19" t="s">
        <v>6156</v>
      </c>
      <c r="G3748" s="16" t="s">
        <v>6155</v>
      </c>
      <c r="H3748" s="17" t="s">
        <v>2823</v>
      </c>
      <c r="I3748" s="115" t="str">
        <f t="shared" ca="1" si="572"/>
        <v>.</v>
      </c>
      <c r="J3748" s="26" t="s">
        <v>878</v>
      </c>
      <c r="K3748" s="16" t="s">
        <v>6141</v>
      </c>
      <c r="L3748" s="16" t="s">
        <v>2918</v>
      </c>
      <c r="M3748" s="16" t="s">
        <v>1302</v>
      </c>
      <c r="N3748" s="15">
        <v>6</v>
      </c>
      <c r="O3748" s="15">
        <v>2009</v>
      </c>
      <c r="P3748" s="15">
        <v>11</v>
      </c>
      <c r="Q3748" s="16">
        <v>21</v>
      </c>
      <c r="R3748" s="18" t="s">
        <v>804</v>
      </c>
      <c r="S3748" s="54" t="s">
        <v>5911</v>
      </c>
      <c r="T3748" s="54"/>
      <c r="U3748" s="69"/>
      <c r="V3748" s="45" t="str">
        <f t="shared" si="569"/>
        <v>高齢者の生活と安全対策高齢者の生活実態と問題点 &lt;在宅か施設か&gt;（本シンポのねらいと演題構成の説明）</v>
      </c>
      <c r="W3748" s="70"/>
      <c r="X3748" s="88">
        <v>3738</v>
      </c>
      <c r="Y3748" s="66"/>
      <c r="Z3748" s="16"/>
    </row>
    <row r="3749" spans="1:26" s="12" customFormat="1" ht="13.5" hidden="1" customHeight="1">
      <c r="A3749" s="18">
        <v>91</v>
      </c>
      <c r="B3749" s="15">
        <v>2009</v>
      </c>
      <c r="C3749" s="15">
        <v>11</v>
      </c>
      <c r="D3749" s="18"/>
      <c r="E3749" s="15"/>
      <c r="F3749" s="19" t="s">
        <v>6143</v>
      </c>
      <c r="G3749" s="16" t="s">
        <v>6144</v>
      </c>
      <c r="H3749" s="17" t="s">
        <v>2823</v>
      </c>
      <c r="I3749" s="115" t="str">
        <f t="shared" ca="1" si="572"/>
        <v>.</v>
      </c>
      <c r="J3749" s="26" t="s">
        <v>6142</v>
      </c>
      <c r="K3749" s="16" t="s">
        <v>6141</v>
      </c>
      <c r="L3749" s="16" t="s">
        <v>2918</v>
      </c>
      <c r="M3749" s="16" t="s">
        <v>1302</v>
      </c>
      <c r="N3749" s="15">
        <v>6</v>
      </c>
      <c r="O3749" s="15">
        <v>2009</v>
      </c>
      <c r="P3749" s="15">
        <v>11</v>
      </c>
      <c r="Q3749" s="16">
        <v>21</v>
      </c>
      <c r="R3749" s="18" t="s">
        <v>804</v>
      </c>
      <c r="S3749" s="54" t="s">
        <v>5911</v>
      </c>
      <c r="T3749" s="54"/>
      <c r="U3749" s="69"/>
      <c r="V3749" s="45" t="str">
        <f t="shared" si="569"/>
        <v>高齢者の生活と安全対策高齢患者の多い医療現場におけるインシデントの実態と安全対策の取り組み&lt;在宅移行への問題点・どのような意識・技術・情報が必要か／着座シートおよびベッド柵センサーの現場での需要&gt;</v>
      </c>
      <c r="W3749" s="70"/>
      <c r="X3749" s="88">
        <v>3739</v>
      </c>
      <c r="Y3749" s="66"/>
      <c r="Z3749" s="16"/>
    </row>
    <row r="3750" spans="1:26" s="12" customFormat="1" ht="13.5" hidden="1" customHeight="1">
      <c r="A3750" s="18">
        <v>91</v>
      </c>
      <c r="B3750" s="15">
        <v>2009</v>
      </c>
      <c r="C3750" s="15">
        <v>11</v>
      </c>
      <c r="D3750" s="18"/>
      <c r="E3750" s="15"/>
      <c r="F3750" s="19" t="s">
        <v>6146</v>
      </c>
      <c r="G3750" s="16" t="s">
        <v>6147</v>
      </c>
      <c r="H3750" s="17" t="s">
        <v>2823</v>
      </c>
      <c r="I3750" s="115" t="str">
        <f t="shared" ca="1" si="572"/>
        <v>.</v>
      </c>
      <c r="J3750" s="26" t="s">
        <v>6145</v>
      </c>
      <c r="K3750" s="16" t="s">
        <v>6141</v>
      </c>
      <c r="L3750" s="16" t="s">
        <v>2918</v>
      </c>
      <c r="M3750" s="16" t="s">
        <v>1302</v>
      </c>
      <c r="N3750" s="15">
        <v>6</v>
      </c>
      <c r="O3750" s="15">
        <v>2009</v>
      </c>
      <c r="P3750" s="15">
        <v>11</v>
      </c>
      <c r="Q3750" s="16">
        <v>21</v>
      </c>
      <c r="R3750" s="18" t="s">
        <v>804</v>
      </c>
      <c r="S3750" s="54" t="s">
        <v>5911</v>
      </c>
      <c r="T3750" s="54"/>
      <c r="U3750" s="69"/>
      <c r="V3750" s="45" t="str">
        <f t="shared" si="569"/>
        <v>高齢者の生活と安全対策高齢者にとっての転倒の意味と、防止策としての着座シートの評価、および在宅における転倒防止の問題点</v>
      </c>
      <c r="W3750" s="70"/>
      <c r="X3750" s="88">
        <v>3740</v>
      </c>
      <c r="Y3750" s="66"/>
      <c r="Z3750" s="16"/>
    </row>
    <row r="3751" spans="1:26" s="12" customFormat="1" ht="13.5" hidden="1" customHeight="1">
      <c r="A3751" s="18">
        <v>91</v>
      </c>
      <c r="B3751" s="15">
        <v>2009</v>
      </c>
      <c r="C3751" s="15">
        <v>11</v>
      </c>
      <c r="D3751" s="18"/>
      <c r="E3751" s="15"/>
      <c r="F3751" s="19" t="s">
        <v>6148</v>
      </c>
      <c r="G3751" s="16" t="s">
        <v>6149</v>
      </c>
      <c r="H3751" s="17" t="s">
        <v>2823</v>
      </c>
      <c r="I3751" s="115" t="str">
        <f t="shared" ca="1" si="572"/>
        <v>.</v>
      </c>
      <c r="J3751" s="26" t="s">
        <v>6145</v>
      </c>
      <c r="K3751" s="16" t="s">
        <v>6141</v>
      </c>
      <c r="L3751" s="16" t="s">
        <v>2918</v>
      </c>
      <c r="M3751" s="16" t="s">
        <v>1302</v>
      </c>
      <c r="N3751" s="15">
        <v>6</v>
      </c>
      <c r="O3751" s="15">
        <v>2009</v>
      </c>
      <c r="P3751" s="15">
        <v>11</v>
      </c>
      <c r="Q3751" s="16">
        <v>21</v>
      </c>
      <c r="R3751" s="18" t="s">
        <v>804</v>
      </c>
      <c r="S3751" s="54" t="s">
        <v>5911</v>
      </c>
      <c r="T3751" s="54"/>
      <c r="U3751" s="69"/>
      <c r="V3751" s="45" t="str">
        <f t="shared" si="569"/>
        <v>高齢者の生活と安全対策ベッド柵センサーの需要背景とセンサー開発</v>
      </c>
      <c r="W3751" s="70"/>
      <c r="X3751" s="88">
        <v>3741</v>
      </c>
      <c r="Y3751" s="66"/>
      <c r="Z3751" s="16"/>
    </row>
    <row r="3752" spans="1:26" s="12" customFormat="1" ht="13.5" hidden="1" customHeight="1">
      <c r="A3752" s="18">
        <v>91</v>
      </c>
      <c r="B3752" s="15">
        <v>2009</v>
      </c>
      <c r="C3752" s="15">
        <v>11</v>
      </c>
      <c r="D3752" s="18"/>
      <c r="E3752" s="15"/>
      <c r="F3752" s="19" t="s">
        <v>6150</v>
      </c>
      <c r="G3752" s="16" t="s">
        <v>6151</v>
      </c>
      <c r="H3752" s="17" t="s">
        <v>2823</v>
      </c>
      <c r="I3752" s="115" t="str">
        <f t="shared" ca="1" si="572"/>
        <v>.</v>
      </c>
      <c r="J3752" s="26" t="s">
        <v>878</v>
      </c>
      <c r="K3752" s="16" t="s">
        <v>6141</v>
      </c>
      <c r="L3752" s="16" t="s">
        <v>2918</v>
      </c>
      <c r="M3752" s="16" t="s">
        <v>1302</v>
      </c>
      <c r="N3752" s="15">
        <v>6</v>
      </c>
      <c r="O3752" s="15">
        <v>2009</v>
      </c>
      <c r="P3752" s="15">
        <v>11</v>
      </c>
      <c r="Q3752" s="16">
        <v>21</v>
      </c>
      <c r="R3752" s="18" t="s">
        <v>804</v>
      </c>
      <c r="S3752" s="54" t="s">
        <v>5911</v>
      </c>
      <c r="T3752" s="54"/>
      <c r="U3752" s="69"/>
      <c r="V3752" s="45" t="str">
        <f t="shared" si="569"/>
        <v>高齢者の生活と安全対策ベッド柵センサーの現場での評価</v>
      </c>
      <c r="W3752" s="70"/>
      <c r="X3752" s="88">
        <v>3742</v>
      </c>
      <c r="Y3752" s="66"/>
      <c r="Z3752" s="16"/>
    </row>
    <row r="3753" spans="1:26" s="12" customFormat="1" ht="13.5" hidden="1" customHeight="1">
      <c r="A3753" s="18">
        <v>91</v>
      </c>
      <c r="B3753" s="15">
        <v>2009</v>
      </c>
      <c r="C3753" s="15">
        <v>11</v>
      </c>
      <c r="D3753" s="18"/>
      <c r="E3753" s="15"/>
      <c r="F3753" s="19" t="s">
        <v>6152</v>
      </c>
      <c r="G3753" s="16" t="s">
        <v>6153</v>
      </c>
      <c r="H3753" s="17" t="s">
        <v>2823</v>
      </c>
      <c r="I3753" s="115" t="str">
        <f t="shared" ca="1" si="572"/>
        <v>.</v>
      </c>
      <c r="J3753" s="26" t="s">
        <v>878</v>
      </c>
      <c r="K3753" s="16" t="s">
        <v>6141</v>
      </c>
      <c r="L3753" s="16" t="s">
        <v>2918</v>
      </c>
      <c r="M3753" s="16" t="s">
        <v>1302</v>
      </c>
      <c r="N3753" s="15">
        <v>6</v>
      </c>
      <c r="O3753" s="15">
        <v>2009</v>
      </c>
      <c r="P3753" s="15">
        <v>11</v>
      </c>
      <c r="Q3753" s="16">
        <v>21</v>
      </c>
      <c r="R3753" s="18" t="s">
        <v>804</v>
      </c>
      <c r="S3753" s="54" t="s">
        <v>5911</v>
      </c>
      <c r="T3753" s="54"/>
      <c r="U3753" s="69"/>
      <c r="V3753" s="45" t="str">
        <f t="shared" si="569"/>
        <v>高齢者の生活と安全対策コメンテーター</v>
      </c>
      <c r="W3753" s="70"/>
      <c r="X3753" s="88">
        <v>3743</v>
      </c>
      <c r="Y3753" s="66"/>
      <c r="Z3753" s="16"/>
    </row>
    <row r="3754" spans="1:26" s="12" customFormat="1" ht="13.5" hidden="1" customHeight="1">
      <c r="A3754" s="18">
        <v>91</v>
      </c>
      <c r="B3754" s="15">
        <v>2009</v>
      </c>
      <c r="C3754" s="15">
        <v>11</v>
      </c>
      <c r="D3754" s="18"/>
      <c r="E3754" s="15"/>
      <c r="F3754" s="19" t="s">
        <v>5375</v>
      </c>
      <c r="G3754" s="16" t="s">
        <v>6154</v>
      </c>
      <c r="H3754" s="17" t="s">
        <v>2823</v>
      </c>
      <c r="I3754" s="115" t="str">
        <f t="shared" ca="1" si="572"/>
        <v>.</v>
      </c>
      <c r="J3754" s="26" t="s">
        <v>878</v>
      </c>
      <c r="K3754" s="16" t="s">
        <v>6141</v>
      </c>
      <c r="L3754" s="16" t="s">
        <v>2918</v>
      </c>
      <c r="M3754" s="16" t="s">
        <v>1302</v>
      </c>
      <c r="N3754" s="15">
        <v>6</v>
      </c>
      <c r="O3754" s="15">
        <v>2009</v>
      </c>
      <c r="P3754" s="15">
        <v>11</v>
      </c>
      <c r="Q3754" s="16">
        <v>21</v>
      </c>
      <c r="R3754" s="18" t="s">
        <v>804</v>
      </c>
      <c r="S3754" s="54" t="s">
        <v>5911</v>
      </c>
      <c r="T3754" s="54"/>
      <c r="U3754" s="69"/>
      <c r="V3754" s="45" t="str">
        <f t="shared" si="569"/>
        <v>高齢者の生活と安全対策総合討論</v>
      </c>
      <c r="W3754" s="70"/>
      <c r="X3754" s="88">
        <v>3744</v>
      </c>
      <c r="Y3754" s="66"/>
      <c r="Z3754" s="16"/>
    </row>
    <row r="3755" spans="1:26" ht="13.5" hidden="1" customHeight="1">
      <c r="A3755" s="29">
        <f ca="1">IF(LEN($J3755)&gt;0,IF($J3755="●",K3755,OFFSET(A3755,IF(LEN(OFFSET(A3755,-1,0))&gt;=1,-1,-2),0)),"")</f>
        <v>91</v>
      </c>
      <c r="B3755" s="32">
        <f ca="1">IF(LEN($J3755)&gt;0,IF($J3755="●",N3755,OFFSET(B3755,IF(LEN(OFFSET(B3755,-1,0))&gt;=1,-1,-2),0)),"")</f>
        <v>2009</v>
      </c>
      <c r="C3755" s="32">
        <f ca="1">IF(LEN($J3755)&gt;0,IF($J3755="●",O3755,OFFSET(C3755,IF(LEN(OFFSET(C3755,-1,0))&gt;=1,-1,-2),0)),"")</f>
        <v>11</v>
      </c>
      <c r="D3755" s="28">
        <v>10</v>
      </c>
      <c r="E3755" s="32"/>
      <c r="F3755" s="28" t="str">
        <f>M3755&amp;"（"&amp;J3755&amp;$W$19&amp;K3755&amp;IF(LEN(N3755)&gt;0," 第"&amp;N3755&amp;$W$21,"")&amp;" "&amp;O3755&amp;"/"&amp;P3755&amp;$W$20&amp;S3755&amp;IF(LEN(H3755)&gt;0,$W$19&amp;H3755,"")&amp;"）"</f>
        <v>抄録（大会/東 第38回 2009/11、武蔵野大学）</v>
      </c>
      <c r="G3755" s="40"/>
      <c r="H3755" s="43"/>
      <c r="I3755" s="115" t="str">
        <f t="shared" ca="1" si="572"/>
        <v>.</v>
      </c>
      <c r="J3755" s="40" t="s">
        <v>1487</v>
      </c>
      <c r="K3755" s="40" t="s">
        <v>1491</v>
      </c>
      <c r="L3755" s="40" t="s">
        <v>6939</v>
      </c>
      <c r="M3755" s="40" t="s">
        <v>1486</v>
      </c>
      <c r="N3755" s="15">
        <v>38</v>
      </c>
      <c r="O3755" s="15">
        <v>2009</v>
      </c>
      <c r="P3755" s="15">
        <v>11</v>
      </c>
      <c r="Q3755" s="16">
        <v>22</v>
      </c>
      <c r="R3755" s="40" t="s">
        <v>2317</v>
      </c>
      <c r="S3755" s="48" t="s">
        <v>2353</v>
      </c>
      <c r="T3755" s="48"/>
      <c r="U3755" s="31"/>
      <c r="V3755" s="45" t="str">
        <f t="shared" si="569"/>
        <v>抄録（大会/東 第38回 2009/11、武蔵野大学）</v>
      </c>
      <c r="W3755" s="51"/>
      <c r="X3755" s="88">
        <v>3745</v>
      </c>
      <c r="Y3755" s="65"/>
      <c r="Z3755" s="46"/>
    </row>
    <row r="3756" spans="1:26" s="13" customFormat="1" ht="13.5" hidden="1" customHeight="1">
      <c r="A3756" s="18">
        <v>91</v>
      </c>
      <c r="B3756" s="15">
        <v>2009</v>
      </c>
      <c r="C3756" s="15">
        <v>11</v>
      </c>
      <c r="D3756" s="18">
        <v>10</v>
      </c>
      <c r="E3756" s="15"/>
      <c r="F3756" s="19" t="s">
        <v>6158</v>
      </c>
      <c r="G3756" s="16" t="s">
        <v>6159</v>
      </c>
      <c r="H3756" s="17"/>
      <c r="I3756" s="115" t="str">
        <f t="shared" ca="1" si="572"/>
        <v>.</v>
      </c>
      <c r="J3756" s="16" t="s">
        <v>2856</v>
      </c>
      <c r="K3756" s="16" t="s">
        <v>1185</v>
      </c>
      <c r="L3756" s="16" t="s">
        <v>2857</v>
      </c>
      <c r="M3756" s="16" t="s">
        <v>183</v>
      </c>
      <c r="N3756" s="15">
        <v>38</v>
      </c>
      <c r="O3756" s="15">
        <v>2009</v>
      </c>
      <c r="P3756" s="15">
        <v>11</v>
      </c>
      <c r="Q3756" s="16">
        <v>22</v>
      </c>
      <c r="R3756" s="18" t="s">
        <v>804</v>
      </c>
      <c r="S3756" s="54" t="s">
        <v>5911</v>
      </c>
      <c r="T3756" s="54"/>
      <c r="U3756" s="69"/>
      <c r="V3756" s="45" t="str">
        <f t="shared" si="569"/>
        <v>機器操作時のユーザのメンタルモデル構築に関する一考察</v>
      </c>
      <c r="W3756" s="70"/>
      <c r="X3756" s="88">
        <v>3746</v>
      </c>
      <c r="Y3756" s="66"/>
      <c r="Z3756" s="16"/>
    </row>
    <row r="3757" spans="1:26" s="13" customFormat="1" ht="13.5" hidden="1" customHeight="1">
      <c r="A3757" s="18">
        <v>91</v>
      </c>
      <c r="B3757" s="15">
        <v>2009</v>
      </c>
      <c r="C3757" s="15">
        <v>11</v>
      </c>
      <c r="D3757" s="18">
        <v>11</v>
      </c>
      <c r="E3757" s="15"/>
      <c r="F3757" s="19" t="s">
        <v>6160</v>
      </c>
      <c r="G3757" s="16" t="s">
        <v>6161</v>
      </c>
      <c r="H3757" s="17"/>
      <c r="I3757" s="115" t="str">
        <f t="shared" ca="1" si="572"/>
        <v>.</v>
      </c>
      <c r="J3757" s="16" t="s">
        <v>2856</v>
      </c>
      <c r="K3757" s="16" t="s">
        <v>1185</v>
      </c>
      <c r="L3757" s="16" t="s">
        <v>2857</v>
      </c>
      <c r="M3757" s="16" t="s">
        <v>183</v>
      </c>
      <c r="N3757" s="15">
        <v>38</v>
      </c>
      <c r="O3757" s="15">
        <v>2009</v>
      </c>
      <c r="P3757" s="15">
        <v>11</v>
      </c>
      <c r="Q3757" s="16">
        <v>22</v>
      </c>
      <c r="R3757" s="18" t="s">
        <v>804</v>
      </c>
      <c r="S3757" s="54" t="s">
        <v>5911</v>
      </c>
      <c r="T3757" s="54"/>
      <c r="U3757" s="69"/>
      <c r="V3757" s="45" t="str">
        <f t="shared" si="569"/>
        <v>スポーツ経験年数及びスポーツ実施頻度が身体障害者のQuality of lifeに及ぼす影響について</v>
      </c>
      <c r="W3757" s="70"/>
      <c r="X3757" s="88">
        <v>3747</v>
      </c>
      <c r="Y3757" s="66"/>
      <c r="Z3757" s="16"/>
    </row>
    <row r="3758" spans="1:26" s="13" customFormat="1" ht="13.5" hidden="1" customHeight="1">
      <c r="A3758" s="18">
        <v>91</v>
      </c>
      <c r="B3758" s="15">
        <v>2009</v>
      </c>
      <c r="C3758" s="15">
        <v>11</v>
      </c>
      <c r="D3758" s="18">
        <v>12</v>
      </c>
      <c r="E3758" s="15"/>
      <c r="F3758" s="19" t="s">
        <v>6162</v>
      </c>
      <c r="G3758" s="16" t="s">
        <v>6163</v>
      </c>
      <c r="H3758" s="17"/>
      <c r="I3758" s="115" t="str">
        <f t="shared" ca="1" si="572"/>
        <v>.</v>
      </c>
      <c r="J3758" s="16" t="s">
        <v>2856</v>
      </c>
      <c r="K3758" s="16" t="s">
        <v>1185</v>
      </c>
      <c r="L3758" s="16" t="s">
        <v>2857</v>
      </c>
      <c r="M3758" s="16" t="s">
        <v>183</v>
      </c>
      <c r="N3758" s="15">
        <v>38</v>
      </c>
      <c r="O3758" s="15">
        <v>2009</v>
      </c>
      <c r="P3758" s="15">
        <v>11</v>
      </c>
      <c r="Q3758" s="16">
        <v>22</v>
      </c>
      <c r="R3758" s="18" t="s">
        <v>804</v>
      </c>
      <c r="S3758" s="54" t="s">
        <v>5911</v>
      </c>
      <c r="T3758" s="54"/>
      <c r="U3758" s="69"/>
      <c r="V3758" s="45" t="str">
        <f t="shared" si="569"/>
        <v>組織開発が大学生の心理的側面に及ぼす影響—大学イメージの変容に着目して—</v>
      </c>
      <c r="W3758" s="70"/>
      <c r="X3758" s="88">
        <v>3748</v>
      </c>
      <c r="Y3758" s="66"/>
      <c r="Z3758" s="16"/>
    </row>
    <row r="3759" spans="1:26" s="13" customFormat="1" ht="13.5" hidden="1" customHeight="1">
      <c r="A3759" s="18">
        <v>91</v>
      </c>
      <c r="B3759" s="15">
        <v>2009</v>
      </c>
      <c r="C3759" s="15">
        <v>11</v>
      </c>
      <c r="D3759" s="18">
        <v>13</v>
      </c>
      <c r="E3759" s="15"/>
      <c r="F3759" s="19" t="s">
        <v>6164</v>
      </c>
      <c r="G3759" s="16" t="s">
        <v>6165</v>
      </c>
      <c r="H3759" s="17"/>
      <c r="I3759" s="115" t="str">
        <f t="shared" ca="1" si="572"/>
        <v>.</v>
      </c>
      <c r="J3759" s="16" t="s">
        <v>2856</v>
      </c>
      <c r="K3759" s="16" t="s">
        <v>1185</v>
      </c>
      <c r="L3759" s="16" t="s">
        <v>2857</v>
      </c>
      <c r="M3759" s="16" t="s">
        <v>183</v>
      </c>
      <c r="N3759" s="15">
        <v>38</v>
      </c>
      <c r="O3759" s="15">
        <v>2009</v>
      </c>
      <c r="P3759" s="15">
        <v>11</v>
      </c>
      <c r="Q3759" s="16">
        <v>22</v>
      </c>
      <c r="R3759" s="18" t="s">
        <v>804</v>
      </c>
      <c r="S3759" s="54" t="s">
        <v>5911</v>
      </c>
      <c r="T3759" s="54"/>
      <c r="U3759" s="69"/>
      <c r="V3759" s="45" t="str">
        <f t="shared" si="569"/>
        <v>中高齢者が日常的に行っている運動状況</v>
      </c>
      <c r="W3759" s="70"/>
      <c r="X3759" s="88">
        <v>3749</v>
      </c>
      <c r="Y3759" s="66"/>
      <c r="Z3759" s="16"/>
    </row>
    <row r="3760" spans="1:26" s="13" customFormat="1" ht="13.5" hidden="1" customHeight="1">
      <c r="A3760" s="18">
        <v>91</v>
      </c>
      <c r="B3760" s="15">
        <v>2009</v>
      </c>
      <c r="C3760" s="15">
        <v>11</v>
      </c>
      <c r="D3760" s="18">
        <v>14</v>
      </c>
      <c r="E3760" s="15"/>
      <c r="F3760" s="19" t="s">
        <v>6166</v>
      </c>
      <c r="G3760" s="16" t="s">
        <v>6167</v>
      </c>
      <c r="H3760" s="17"/>
      <c r="I3760" s="115" t="str">
        <f t="shared" ca="1" si="572"/>
        <v>.</v>
      </c>
      <c r="J3760" s="16" t="s">
        <v>2856</v>
      </c>
      <c r="K3760" s="16" t="s">
        <v>1185</v>
      </c>
      <c r="L3760" s="16" t="s">
        <v>2857</v>
      </c>
      <c r="M3760" s="16" t="s">
        <v>183</v>
      </c>
      <c r="N3760" s="15">
        <v>38</v>
      </c>
      <c r="O3760" s="15">
        <v>2009</v>
      </c>
      <c r="P3760" s="15">
        <v>11</v>
      </c>
      <c r="Q3760" s="16">
        <v>22</v>
      </c>
      <c r="R3760" s="18" t="s">
        <v>804</v>
      </c>
      <c r="S3760" s="54" t="s">
        <v>5911</v>
      </c>
      <c r="T3760" s="54"/>
      <c r="U3760" s="69"/>
      <c r="V3760" s="45" t="str">
        <f t="shared" si="569"/>
        <v>マスキング音とテーブル配置の違いが学生ホールの印象評価に及ぼす影響</v>
      </c>
      <c r="W3760" s="70"/>
      <c r="X3760" s="88">
        <v>3750</v>
      </c>
      <c r="Y3760" s="66"/>
      <c r="Z3760" s="16"/>
    </row>
    <row r="3761" spans="1:26" s="13" customFormat="1" ht="13.5" hidden="1" customHeight="1">
      <c r="A3761" s="18">
        <v>91</v>
      </c>
      <c r="B3761" s="15">
        <v>2009</v>
      </c>
      <c r="C3761" s="15">
        <v>11</v>
      </c>
      <c r="D3761" s="18">
        <v>15</v>
      </c>
      <c r="E3761" s="15"/>
      <c r="F3761" s="19" t="s">
        <v>6168</v>
      </c>
      <c r="G3761" s="16" t="s">
        <v>6169</v>
      </c>
      <c r="H3761" s="17"/>
      <c r="I3761" s="115" t="str">
        <f t="shared" ca="1" si="572"/>
        <v>.</v>
      </c>
      <c r="J3761" s="16" t="s">
        <v>2856</v>
      </c>
      <c r="K3761" s="16" t="s">
        <v>1185</v>
      </c>
      <c r="L3761" s="16" t="s">
        <v>2857</v>
      </c>
      <c r="M3761" s="16" t="s">
        <v>183</v>
      </c>
      <c r="N3761" s="15">
        <v>38</v>
      </c>
      <c r="O3761" s="15">
        <v>2009</v>
      </c>
      <c r="P3761" s="15">
        <v>11</v>
      </c>
      <c r="Q3761" s="16">
        <v>22</v>
      </c>
      <c r="R3761" s="18" t="s">
        <v>804</v>
      </c>
      <c r="S3761" s="54" t="s">
        <v>5911</v>
      </c>
      <c r="T3761" s="54"/>
      <c r="U3761" s="69"/>
      <c r="V3761" s="45" t="str">
        <f t="shared" si="569"/>
        <v>ゆらぎ音が仮眠時の入眠に及ぼす影響</v>
      </c>
      <c r="W3761" s="70"/>
      <c r="X3761" s="88">
        <v>3751</v>
      </c>
      <c r="Y3761" s="66"/>
      <c r="Z3761" s="16"/>
    </row>
    <row r="3762" spans="1:26" s="13" customFormat="1" ht="13.5" hidden="1" customHeight="1">
      <c r="A3762" s="18">
        <v>91</v>
      </c>
      <c r="B3762" s="15">
        <v>2009</v>
      </c>
      <c r="C3762" s="15">
        <v>11</v>
      </c>
      <c r="D3762" s="18">
        <v>16</v>
      </c>
      <c r="E3762" s="15"/>
      <c r="F3762" s="19" t="s">
        <v>6170</v>
      </c>
      <c r="G3762" s="16" t="s">
        <v>6171</v>
      </c>
      <c r="H3762" s="17"/>
      <c r="I3762" s="115" t="str">
        <f t="shared" ca="1" si="572"/>
        <v>.</v>
      </c>
      <c r="J3762" s="16" t="s">
        <v>2856</v>
      </c>
      <c r="K3762" s="16" t="s">
        <v>1185</v>
      </c>
      <c r="L3762" s="16" t="s">
        <v>2857</v>
      </c>
      <c r="M3762" s="16" t="s">
        <v>183</v>
      </c>
      <c r="N3762" s="15">
        <v>38</v>
      </c>
      <c r="O3762" s="15">
        <v>2009</v>
      </c>
      <c r="P3762" s="15">
        <v>11</v>
      </c>
      <c r="Q3762" s="16">
        <v>22</v>
      </c>
      <c r="R3762" s="18" t="s">
        <v>804</v>
      </c>
      <c r="S3762" s="54" t="s">
        <v>5911</v>
      </c>
      <c r="T3762" s="54"/>
      <c r="U3762" s="69"/>
      <c r="V3762" s="45" t="str">
        <f t="shared" si="569"/>
        <v>仮眠と生活習慣に関する実態調査</v>
      </c>
      <c r="W3762" s="70"/>
      <c r="X3762" s="88">
        <v>3752</v>
      </c>
      <c r="Y3762" s="66"/>
      <c r="Z3762" s="16"/>
    </row>
    <row r="3763" spans="1:26" s="13" customFormat="1" ht="13.5" hidden="1" customHeight="1">
      <c r="A3763" s="18">
        <v>91</v>
      </c>
      <c r="B3763" s="15">
        <v>2009</v>
      </c>
      <c r="C3763" s="15">
        <v>11</v>
      </c>
      <c r="D3763" s="18">
        <v>17</v>
      </c>
      <c r="E3763" s="15"/>
      <c r="F3763" s="19" t="s">
        <v>6172</v>
      </c>
      <c r="G3763" s="16" t="s">
        <v>6042</v>
      </c>
      <c r="H3763" s="17"/>
      <c r="I3763" s="115" t="str">
        <f t="shared" ca="1" si="572"/>
        <v>.</v>
      </c>
      <c r="J3763" s="16" t="s">
        <v>2856</v>
      </c>
      <c r="K3763" s="16" t="s">
        <v>1185</v>
      </c>
      <c r="L3763" s="16" t="s">
        <v>2857</v>
      </c>
      <c r="M3763" s="16" t="s">
        <v>183</v>
      </c>
      <c r="N3763" s="15">
        <v>38</v>
      </c>
      <c r="O3763" s="15">
        <v>2009</v>
      </c>
      <c r="P3763" s="15">
        <v>11</v>
      </c>
      <c r="Q3763" s="16">
        <v>22</v>
      </c>
      <c r="R3763" s="18" t="s">
        <v>804</v>
      </c>
      <c r="S3763" s="54" t="s">
        <v>5911</v>
      </c>
      <c r="T3763" s="54"/>
      <c r="U3763" s="69"/>
      <c r="V3763" s="45" t="str">
        <f t="shared" si="569"/>
        <v>幼稚園児と保育園児の眠りと食事のとり方の比較</v>
      </c>
      <c r="W3763" s="70"/>
      <c r="X3763" s="88">
        <v>3753</v>
      </c>
      <c r="Y3763" s="66"/>
      <c r="Z3763" s="16"/>
    </row>
    <row r="3764" spans="1:26" s="13" customFormat="1" ht="13.5" hidden="1" customHeight="1">
      <c r="A3764" s="18">
        <v>91</v>
      </c>
      <c r="B3764" s="15">
        <v>2009</v>
      </c>
      <c r="C3764" s="15">
        <v>11</v>
      </c>
      <c r="D3764" s="18">
        <v>18</v>
      </c>
      <c r="E3764" s="15"/>
      <c r="F3764" s="19" t="s">
        <v>6173</v>
      </c>
      <c r="G3764" s="16" t="s">
        <v>6174</v>
      </c>
      <c r="H3764" s="17"/>
      <c r="I3764" s="115" t="str">
        <f t="shared" ca="1" si="572"/>
        <v>.</v>
      </c>
      <c r="J3764" s="16" t="s">
        <v>2856</v>
      </c>
      <c r="K3764" s="16" t="s">
        <v>1185</v>
      </c>
      <c r="L3764" s="16" t="s">
        <v>2857</v>
      </c>
      <c r="M3764" s="16" t="s">
        <v>183</v>
      </c>
      <c r="N3764" s="15">
        <v>38</v>
      </c>
      <c r="O3764" s="15">
        <v>2009</v>
      </c>
      <c r="P3764" s="15">
        <v>11</v>
      </c>
      <c r="Q3764" s="16">
        <v>22</v>
      </c>
      <c r="R3764" s="18" t="s">
        <v>804</v>
      </c>
      <c r="S3764" s="54" t="s">
        <v>5911</v>
      </c>
      <c r="T3764" s="54"/>
      <c r="U3764" s="69"/>
      <c r="V3764" s="45" t="str">
        <f t="shared" ref="V3764:V3826" si="576">$H3764&amp;$F3764</f>
        <v>中学生（青年期）の家族コミュニケーションと性差に関する研究</v>
      </c>
      <c r="W3764" s="70"/>
      <c r="X3764" s="88">
        <v>3754</v>
      </c>
      <c r="Y3764" s="66"/>
      <c r="Z3764" s="16"/>
    </row>
    <row r="3765" spans="1:26" s="13" customFormat="1" ht="13.5" hidden="1" customHeight="1">
      <c r="A3765" s="18">
        <v>91</v>
      </c>
      <c r="B3765" s="15">
        <v>2009</v>
      </c>
      <c r="C3765" s="15">
        <v>11</v>
      </c>
      <c r="D3765" s="18">
        <v>19</v>
      </c>
      <c r="E3765" s="15"/>
      <c r="F3765" s="19" t="s">
        <v>6175</v>
      </c>
      <c r="G3765" s="16" t="s">
        <v>6176</v>
      </c>
      <c r="H3765" s="17"/>
      <c r="I3765" s="115" t="str">
        <f t="shared" ca="1" si="572"/>
        <v>.</v>
      </c>
      <c r="J3765" s="16" t="s">
        <v>2856</v>
      </c>
      <c r="K3765" s="16" t="s">
        <v>1185</v>
      </c>
      <c r="L3765" s="16" t="s">
        <v>2857</v>
      </c>
      <c r="M3765" s="16" t="s">
        <v>183</v>
      </c>
      <c r="N3765" s="15">
        <v>38</v>
      </c>
      <c r="O3765" s="15">
        <v>2009</v>
      </c>
      <c r="P3765" s="15">
        <v>11</v>
      </c>
      <c r="Q3765" s="16">
        <v>22</v>
      </c>
      <c r="R3765" s="18" t="s">
        <v>804</v>
      </c>
      <c r="S3765" s="54" t="s">
        <v>5911</v>
      </c>
      <c r="T3765" s="54"/>
      <c r="U3765" s="69"/>
      <c r="V3765" s="45" t="str">
        <f t="shared" si="576"/>
        <v>住宅LDKにおける親子間コミュニケーションの実態調査-高校生における日中比較に関する検討-</v>
      </c>
      <c r="W3765" s="70"/>
      <c r="X3765" s="88">
        <v>3755</v>
      </c>
      <c r="Y3765" s="66"/>
      <c r="Z3765" s="16"/>
    </row>
    <row r="3766" spans="1:26" s="13" customFormat="1" ht="13.5" hidden="1" customHeight="1">
      <c r="A3766" s="18">
        <v>91</v>
      </c>
      <c r="B3766" s="15">
        <v>2009</v>
      </c>
      <c r="C3766" s="15">
        <v>11</v>
      </c>
      <c r="D3766" s="18">
        <v>20</v>
      </c>
      <c r="E3766" s="15"/>
      <c r="F3766" s="19" t="s">
        <v>6177</v>
      </c>
      <c r="G3766" s="16" t="s">
        <v>6178</v>
      </c>
      <c r="H3766" s="17"/>
      <c r="I3766" s="115" t="str">
        <f t="shared" ca="1" si="572"/>
        <v>.</v>
      </c>
      <c r="J3766" s="16" t="s">
        <v>2856</v>
      </c>
      <c r="K3766" s="16" t="s">
        <v>1185</v>
      </c>
      <c r="L3766" s="16" t="s">
        <v>2857</v>
      </c>
      <c r="M3766" s="16" t="s">
        <v>183</v>
      </c>
      <c r="N3766" s="15">
        <v>38</v>
      </c>
      <c r="O3766" s="15">
        <v>2009</v>
      </c>
      <c r="P3766" s="15">
        <v>11</v>
      </c>
      <c r="Q3766" s="16">
        <v>22</v>
      </c>
      <c r="R3766" s="18" t="s">
        <v>804</v>
      </c>
      <c r="S3766" s="54" t="s">
        <v>5911</v>
      </c>
      <c r="T3766" s="54"/>
      <c r="U3766" s="69"/>
      <c r="V3766" s="45" t="str">
        <f t="shared" si="576"/>
        <v>家族に対する感情が注意力に及ぼす影響‐家族同居の有無における学生を中心とした考察‐</v>
      </c>
      <c r="W3766" s="70"/>
      <c r="X3766" s="88">
        <v>3756</v>
      </c>
      <c r="Y3766" s="66"/>
      <c r="Z3766" s="16"/>
    </row>
    <row r="3767" spans="1:26" s="13" customFormat="1" ht="13.5" hidden="1" customHeight="1">
      <c r="A3767" s="18">
        <v>91</v>
      </c>
      <c r="B3767" s="15">
        <v>2009</v>
      </c>
      <c r="C3767" s="15">
        <v>11</v>
      </c>
      <c r="D3767" s="18">
        <v>21</v>
      </c>
      <c r="E3767" s="15"/>
      <c r="F3767" s="19" t="s">
        <v>6179</v>
      </c>
      <c r="G3767" s="16" t="s">
        <v>6180</v>
      </c>
      <c r="H3767" s="17"/>
      <c r="I3767" s="115" t="str">
        <f t="shared" ca="1" si="572"/>
        <v>.</v>
      </c>
      <c r="J3767" s="16" t="s">
        <v>2856</v>
      </c>
      <c r="K3767" s="16" t="s">
        <v>1185</v>
      </c>
      <c r="L3767" s="16" t="s">
        <v>2857</v>
      </c>
      <c r="M3767" s="16" t="s">
        <v>183</v>
      </c>
      <c r="N3767" s="15">
        <v>38</v>
      </c>
      <c r="O3767" s="15">
        <v>2009</v>
      </c>
      <c r="P3767" s="15">
        <v>11</v>
      </c>
      <c r="Q3767" s="16">
        <v>22</v>
      </c>
      <c r="R3767" s="18" t="s">
        <v>804</v>
      </c>
      <c r="S3767" s="54" t="s">
        <v>5911</v>
      </c>
      <c r="T3767" s="54"/>
      <c r="U3767" s="69"/>
      <c r="V3767" s="45" t="str">
        <f t="shared" si="576"/>
        <v>注意配分における個体差要因の考察</v>
      </c>
      <c r="W3767" s="70"/>
      <c r="X3767" s="88">
        <v>3757</v>
      </c>
      <c r="Y3767" s="66"/>
      <c r="Z3767" s="16"/>
    </row>
    <row r="3768" spans="1:26" s="13" customFormat="1" ht="13.5" hidden="1" customHeight="1">
      <c r="A3768" s="18">
        <v>91</v>
      </c>
      <c r="B3768" s="15">
        <v>2009</v>
      </c>
      <c r="C3768" s="15">
        <v>11</v>
      </c>
      <c r="D3768" s="18">
        <v>22</v>
      </c>
      <c r="E3768" s="15"/>
      <c r="F3768" s="19" t="s">
        <v>6181</v>
      </c>
      <c r="G3768" s="16" t="s">
        <v>6182</v>
      </c>
      <c r="H3768" s="17"/>
      <c r="I3768" s="115" t="str">
        <f t="shared" ca="1" si="572"/>
        <v>.</v>
      </c>
      <c r="J3768" s="16" t="s">
        <v>2856</v>
      </c>
      <c r="K3768" s="16" t="s">
        <v>1185</v>
      </c>
      <c r="L3768" s="16" t="s">
        <v>2857</v>
      </c>
      <c r="M3768" s="16" t="s">
        <v>183</v>
      </c>
      <c r="N3768" s="15">
        <v>38</v>
      </c>
      <c r="O3768" s="15">
        <v>2009</v>
      </c>
      <c r="P3768" s="15">
        <v>11</v>
      </c>
      <c r="Q3768" s="16">
        <v>22</v>
      </c>
      <c r="R3768" s="18" t="s">
        <v>804</v>
      </c>
      <c r="S3768" s="54" t="s">
        <v>5911</v>
      </c>
      <c r="T3768" s="54"/>
      <c r="U3768" s="69"/>
      <c r="V3768" s="45" t="str">
        <f t="shared" si="576"/>
        <v>様々な空間が脳波パターン及び心象に及ぼす影響と個人属性との関係</v>
      </c>
      <c r="W3768" s="70"/>
      <c r="X3768" s="88">
        <v>3758</v>
      </c>
      <c r="Y3768" s="66"/>
      <c r="Z3768" s="16"/>
    </row>
    <row r="3769" spans="1:26" s="13" customFormat="1" ht="13.5" hidden="1" customHeight="1">
      <c r="A3769" s="18">
        <v>91</v>
      </c>
      <c r="B3769" s="15">
        <v>2009</v>
      </c>
      <c r="C3769" s="15">
        <v>11</v>
      </c>
      <c r="D3769" s="18">
        <v>23</v>
      </c>
      <c r="E3769" s="15"/>
      <c r="F3769" s="19" t="s">
        <v>6183</v>
      </c>
      <c r="G3769" s="16" t="s">
        <v>6184</v>
      </c>
      <c r="H3769" s="17"/>
      <c r="I3769" s="115" t="str">
        <f t="shared" ca="1" si="572"/>
        <v>.</v>
      </c>
      <c r="J3769" s="16" t="s">
        <v>2856</v>
      </c>
      <c r="K3769" s="16" t="s">
        <v>1185</v>
      </c>
      <c r="L3769" s="16" t="s">
        <v>2857</v>
      </c>
      <c r="M3769" s="16" t="s">
        <v>183</v>
      </c>
      <c r="N3769" s="15">
        <v>38</v>
      </c>
      <c r="O3769" s="15">
        <v>2009</v>
      </c>
      <c r="P3769" s="15">
        <v>11</v>
      </c>
      <c r="Q3769" s="16">
        <v>22</v>
      </c>
      <c r="R3769" s="18" t="s">
        <v>804</v>
      </c>
      <c r="S3769" s="54" t="s">
        <v>5911</v>
      </c>
      <c r="T3769" s="54"/>
      <c r="U3769" s="69"/>
      <c r="V3769" s="45" t="str">
        <f t="shared" si="576"/>
        <v>定量的観察方法の提案（1）</v>
      </c>
      <c r="W3769" s="70"/>
      <c r="X3769" s="88">
        <v>3759</v>
      </c>
      <c r="Y3769" s="66"/>
      <c r="Z3769" s="16"/>
    </row>
    <row r="3770" spans="1:26" s="13" customFormat="1" ht="13.5" hidden="1" customHeight="1">
      <c r="A3770" s="18">
        <v>91</v>
      </c>
      <c r="B3770" s="15">
        <v>2009</v>
      </c>
      <c r="C3770" s="15">
        <v>11</v>
      </c>
      <c r="D3770" s="18">
        <v>24</v>
      </c>
      <c r="E3770" s="15"/>
      <c r="F3770" s="19" t="s">
        <v>6185</v>
      </c>
      <c r="G3770" s="16" t="s">
        <v>6186</v>
      </c>
      <c r="H3770" s="17"/>
      <c r="I3770" s="115" t="str">
        <f t="shared" ca="1" si="572"/>
        <v>.</v>
      </c>
      <c r="J3770" s="16" t="s">
        <v>2856</v>
      </c>
      <c r="K3770" s="16" t="s">
        <v>1185</v>
      </c>
      <c r="L3770" s="16" t="s">
        <v>2857</v>
      </c>
      <c r="M3770" s="16" t="s">
        <v>183</v>
      </c>
      <c r="N3770" s="15">
        <v>38</v>
      </c>
      <c r="O3770" s="15">
        <v>2009</v>
      </c>
      <c r="P3770" s="15">
        <v>11</v>
      </c>
      <c r="Q3770" s="16">
        <v>22</v>
      </c>
      <c r="R3770" s="18" t="s">
        <v>804</v>
      </c>
      <c r="S3770" s="54" t="s">
        <v>5911</v>
      </c>
      <c r="T3770" s="54"/>
      <c r="U3770" s="69"/>
      <c r="V3770" s="45" t="str">
        <f t="shared" si="576"/>
        <v>定量的観察方法の提案（2） -定量的分析事例-</v>
      </c>
      <c r="W3770" s="70"/>
      <c r="X3770" s="88">
        <v>3760</v>
      </c>
      <c r="Y3770" s="66"/>
      <c r="Z3770" s="16"/>
    </row>
    <row r="3771" spans="1:26" s="13" customFormat="1" ht="13.5" hidden="1" customHeight="1">
      <c r="A3771" s="18">
        <v>91</v>
      </c>
      <c r="B3771" s="15">
        <v>2009</v>
      </c>
      <c r="C3771" s="15">
        <v>11</v>
      </c>
      <c r="D3771" s="18">
        <v>25</v>
      </c>
      <c r="E3771" s="15"/>
      <c r="F3771" s="19" t="s">
        <v>6187</v>
      </c>
      <c r="G3771" s="16" t="s">
        <v>6188</v>
      </c>
      <c r="H3771" s="17"/>
      <c r="I3771" s="115" t="str">
        <f t="shared" ca="1" si="572"/>
        <v>.</v>
      </c>
      <c r="J3771" s="16" t="s">
        <v>2856</v>
      </c>
      <c r="K3771" s="16" t="s">
        <v>1185</v>
      </c>
      <c r="L3771" s="16" t="s">
        <v>2857</v>
      </c>
      <c r="M3771" s="16" t="s">
        <v>183</v>
      </c>
      <c r="N3771" s="15">
        <v>38</v>
      </c>
      <c r="O3771" s="15">
        <v>2009</v>
      </c>
      <c r="P3771" s="15">
        <v>11</v>
      </c>
      <c r="Q3771" s="16">
        <v>22</v>
      </c>
      <c r="R3771" s="18" t="s">
        <v>804</v>
      </c>
      <c r="S3771" s="54" t="s">
        <v>5911</v>
      </c>
      <c r="T3771" s="54"/>
      <c r="U3771" s="69"/>
      <c r="V3771" s="45" t="str">
        <f t="shared" si="576"/>
        <v>カーブミラー視認性評価と出会い頭事故軽減効果   －フィールド研究から－</v>
      </c>
      <c r="W3771" s="70"/>
      <c r="X3771" s="88">
        <v>3761</v>
      </c>
      <c r="Y3771" s="66"/>
      <c r="Z3771" s="16"/>
    </row>
    <row r="3772" spans="1:26" s="13" customFormat="1" ht="13.5" hidden="1" customHeight="1">
      <c r="A3772" s="18">
        <v>91</v>
      </c>
      <c r="B3772" s="15">
        <v>2009</v>
      </c>
      <c r="C3772" s="15">
        <v>11</v>
      </c>
      <c r="D3772" s="18">
        <v>26</v>
      </c>
      <c r="E3772" s="15"/>
      <c r="F3772" s="19" t="s">
        <v>6189</v>
      </c>
      <c r="G3772" s="16" t="s">
        <v>6190</v>
      </c>
      <c r="H3772" s="17"/>
      <c r="I3772" s="115" t="str">
        <f t="shared" ca="1" si="572"/>
        <v>.</v>
      </c>
      <c r="J3772" s="16" t="s">
        <v>2856</v>
      </c>
      <c r="K3772" s="16" t="s">
        <v>1185</v>
      </c>
      <c r="L3772" s="16" t="s">
        <v>2857</v>
      </c>
      <c r="M3772" s="16" t="s">
        <v>183</v>
      </c>
      <c r="N3772" s="15">
        <v>38</v>
      </c>
      <c r="O3772" s="15">
        <v>2009</v>
      </c>
      <c r="P3772" s="15">
        <v>11</v>
      </c>
      <c r="Q3772" s="16">
        <v>22</v>
      </c>
      <c r="R3772" s="18" t="s">
        <v>804</v>
      </c>
      <c r="S3772" s="54" t="s">
        <v>5911</v>
      </c>
      <c r="T3772" s="54"/>
      <c r="U3772" s="69"/>
      <c r="V3772" s="45" t="str">
        <f t="shared" si="576"/>
        <v>交通事故調査のあり方：最近事例から変化の兆し</v>
      </c>
      <c r="W3772" s="70"/>
      <c r="X3772" s="88">
        <v>3762</v>
      </c>
      <c r="Y3772" s="66"/>
      <c r="Z3772" s="16"/>
    </row>
    <row r="3773" spans="1:26" ht="13.5" hidden="1" customHeight="1">
      <c r="A3773" s="29">
        <f t="shared" ref="A3773:A3780" ca="1" si="577">IF(LEN($J3773)&gt;0,IF($J3773="●",K3773,OFFSET(A3773,IF(LEN(OFFSET(A3773,-1,0))&gt;=1,-1,-2),0)),"")</f>
        <v>91</v>
      </c>
      <c r="B3773" s="32">
        <f t="shared" ref="B3773:C3780" ca="1" si="578">IF(LEN($J3773)&gt;0,IF($J3773="●",N3773,OFFSET(B3773,IF(LEN(OFFSET(B3773,-1,0))&gt;=1,-1,-2),0)),"")</f>
        <v>2009</v>
      </c>
      <c r="C3773" s="32">
        <f t="shared" ca="1" si="578"/>
        <v>11</v>
      </c>
      <c r="D3773" s="28">
        <v>27</v>
      </c>
      <c r="E3773" s="32"/>
      <c r="F3773" s="28" t="str">
        <f>IF(RIGHT(L3773,1)=$W$24,"",M3773&amp;$W$25)&amp;J3773&amp;$W$22&amp;K3773&amp;IF(AND(LEN(N3773)&gt;0,LEN(N3773)&lt;4)," 第"&amp;N3773&amp;$W$21,N3773)&amp;$W$23&amp;O3773&amp;"/"&amp;P3773&amp;IF(RIGHT(L3773,1)=$W$24,"/"&amp;Q3773,"")&amp;"、"&amp;S3773&amp;"、"&amp;R3773&amp;IF(LEN(H3773)&gt;0,$W$27&amp;H3773,"")&amp;IF(RIGHT(L3773,1)=$W$24,"",$W$26)</f>
        <v>開催記(大会．全 第44回　2009/6、日本女子体育大学、東京都)</v>
      </c>
      <c r="G3773" s="40" t="s">
        <v>904</v>
      </c>
      <c r="H3773" s="41" t="s">
        <v>2820</v>
      </c>
      <c r="I3773" s="115" t="str">
        <f t="shared" ca="1" si="572"/>
        <v>.</v>
      </c>
      <c r="J3773" s="40" t="s">
        <v>1487</v>
      </c>
      <c r="K3773" s="40" t="s">
        <v>1292</v>
      </c>
      <c r="L3773" s="40" t="s">
        <v>6949</v>
      </c>
      <c r="M3773" s="40" t="s">
        <v>313</v>
      </c>
      <c r="N3773" s="47">
        <v>44</v>
      </c>
      <c r="O3773" s="47">
        <v>2009</v>
      </c>
      <c r="P3773" s="47">
        <v>6</v>
      </c>
      <c r="Q3773" s="40" t="s">
        <v>1176</v>
      </c>
      <c r="R3773" s="40" t="s">
        <v>2317</v>
      </c>
      <c r="S3773" s="48" t="s">
        <v>2647</v>
      </c>
      <c r="T3773" s="48"/>
      <c r="U3773" s="31"/>
      <c r="V3773" s="45" t="str">
        <f t="shared" si="576"/>
        <v>開催記(大会．全 第44回　2009/6、日本女子体育大学、東京都)</v>
      </c>
      <c r="W3773" s="51"/>
      <c r="X3773" s="88">
        <v>3763</v>
      </c>
      <c r="Y3773" s="65"/>
      <c r="Z3773" s="46"/>
    </row>
    <row r="3774" spans="1:26" ht="13.5" hidden="1" customHeight="1">
      <c r="A3774" s="29">
        <f t="shared" ca="1" si="577"/>
        <v>91</v>
      </c>
      <c r="B3774" s="32">
        <f t="shared" ca="1" si="578"/>
        <v>2009</v>
      </c>
      <c r="C3774" s="32">
        <f t="shared" ca="1" si="578"/>
        <v>11</v>
      </c>
      <c r="D3774" s="28">
        <v>27</v>
      </c>
      <c r="E3774" s="32"/>
      <c r="F3774" s="40" t="s">
        <v>2340</v>
      </c>
      <c r="G3774" s="40" t="s">
        <v>1460</v>
      </c>
      <c r="H3774" s="43"/>
      <c r="I3774" s="115" t="str">
        <f t="shared" ca="1" si="572"/>
        <v>.</v>
      </c>
      <c r="J3774" s="40" t="s">
        <v>1487</v>
      </c>
      <c r="K3774" s="40" t="s">
        <v>1292</v>
      </c>
      <c r="L3774" s="40" t="s">
        <v>7587</v>
      </c>
      <c r="M3774" s="40" t="s">
        <v>7587</v>
      </c>
      <c r="N3774" s="47">
        <v>44</v>
      </c>
      <c r="O3774" s="47">
        <v>2009</v>
      </c>
      <c r="P3774" s="47">
        <v>6</v>
      </c>
      <c r="Q3774" s="40" t="s">
        <v>1176</v>
      </c>
      <c r="R3774" s="40" t="s">
        <v>2317</v>
      </c>
      <c r="S3774" s="48" t="s">
        <v>2647</v>
      </c>
      <c r="T3774" s="48"/>
      <c r="U3774" s="31"/>
      <c r="V3774" s="45" t="str">
        <f t="shared" si="576"/>
        <v>第44回人類働態学会　全国大会を終えて</v>
      </c>
      <c r="W3774" s="51"/>
      <c r="X3774" s="88">
        <v>3764</v>
      </c>
      <c r="Y3774" s="65"/>
      <c r="Z3774" s="46"/>
    </row>
    <row r="3775" spans="1:26" ht="13.5" hidden="1" customHeight="1">
      <c r="A3775" s="29">
        <f t="shared" ca="1" si="577"/>
        <v>91</v>
      </c>
      <c r="B3775" s="32">
        <f t="shared" ca="1" si="578"/>
        <v>2009</v>
      </c>
      <c r="C3775" s="32">
        <f t="shared" ca="1" si="578"/>
        <v>11</v>
      </c>
      <c r="D3775" s="28">
        <v>28</v>
      </c>
      <c r="E3775" s="32"/>
      <c r="F3775" s="28" t="str">
        <f>IF(RIGHT(L3775,1)=$W$24,"",M3775&amp;$W$25)&amp;J3775&amp;$W$22&amp;K3775&amp;IF(AND(LEN(N3775)&gt;0,LEN(N3775)&lt;4)," 第"&amp;N3775&amp;$W$21,N3775)&amp;$W$23&amp;O3775&amp;"/"&amp;P3775&amp;IF(RIGHT(L3775,1)=$W$24,"/"&amp;Q3775,"")&amp;"、"&amp;S3775&amp;"、"&amp;R3775&amp;IF(LEN(H3775)&gt;0,$W$27&amp;H3775,"")&amp;IF(RIGHT(L3775,1)=$W$24,"",$W$26)</f>
        <v>研修・催事．夏季 第44回　2009/6/12、日本女子体育大学、東京都</v>
      </c>
      <c r="G3775" s="40" t="s">
        <v>1590</v>
      </c>
      <c r="H3775" s="43"/>
      <c r="I3775" s="115" t="str">
        <f t="shared" ca="1" si="572"/>
        <v>.</v>
      </c>
      <c r="J3775" s="40" t="s">
        <v>7780</v>
      </c>
      <c r="K3775" s="40" t="s">
        <v>2165</v>
      </c>
      <c r="L3775" s="40" t="s">
        <v>7012</v>
      </c>
      <c r="M3775" s="40" t="s">
        <v>1302</v>
      </c>
      <c r="N3775" s="47">
        <v>44</v>
      </c>
      <c r="O3775" s="47">
        <v>2009</v>
      </c>
      <c r="P3775" s="47">
        <v>6</v>
      </c>
      <c r="Q3775" s="40" t="s">
        <v>1494</v>
      </c>
      <c r="R3775" s="40" t="s">
        <v>2317</v>
      </c>
      <c r="S3775" s="48" t="s">
        <v>2647</v>
      </c>
      <c r="T3775" s="48"/>
      <c r="U3775" s="31"/>
      <c r="V3775" s="45" t="str">
        <f t="shared" si="576"/>
        <v>研修・催事．夏季 第44回　2009/6/12、日本女子体育大学、東京都</v>
      </c>
      <c r="W3775" s="51"/>
      <c r="X3775" s="88">
        <v>3765</v>
      </c>
      <c r="Y3775" s="65"/>
      <c r="Z3775" s="46"/>
    </row>
    <row r="3776" spans="1:26" ht="13.5" hidden="1" customHeight="1">
      <c r="A3776" s="29">
        <f t="shared" ca="1" si="577"/>
        <v>91</v>
      </c>
      <c r="B3776" s="32">
        <f t="shared" ca="1" si="578"/>
        <v>2009</v>
      </c>
      <c r="C3776" s="32">
        <f t="shared" ca="1" si="578"/>
        <v>11</v>
      </c>
      <c r="D3776" s="28">
        <v>28</v>
      </c>
      <c r="E3776" s="32"/>
      <c r="F3776" s="40" t="s">
        <v>1614</v>
      </c>
      <c r="G3776" s="40" t="s">
        <v>1461</v>
      </c>
      <c r="H3776" s="43"/>
      <c r="I3776" s="115" t="str">
        <f t="shared" ca="1" si="572"/>
        <v>.</v>
      </c>
      <c r="J3776" s="40" t="s">
        <v>7780</v>
      </c>
      <c r="K3776" s="40" t="s">
        <v>2165</v>
      </c>
      <c r="L3776" s="40" t="s">
        <v>313</v>
      </c>
      <c r="M3776" s="40" t="s">
        <v>1486</v>
      </c>
      <c r="N3776" s="47">
        <v>44</v>
      </c>
      <c r="O3776" s="47">
        <v>2009</v>
      </c>
      <c r="P3776" s="47">
        <v>6</v>
      </c>
      <c r="Q3776" s="40" t="s">
        <v>1494</v>
      </c>
      <c r="R3776" s="40" t="s">
        <v>2317</v>
      </c>
      <c r="S3776" s="48" t="s">
        <v>2647</v>
      </c>
      <c r="T3776" s="48"/>
      <c r="U3776" s="31"/>
      <c r="V3776" s="45" t="str">
        <f t="shared" si="576"/>
        <v>2009年度 夏季研修の報告</v>
      </c>
      <c r="W3776" s="51"/>
      <c r="X3776" s="88">
        <v>3766</v>
      </c>
      <c r="Y3776" s="65"/>
      <c r="Z3776" s="46"/>
    </row>
    <row r="3777" spans="1:26" ht="13.5" hidden="1" customHeight="1">
      <c r="A3777" s="29">
        <f t="shared" ca="1" si="577"/>
        <v>91</v>
      </c>
      <c r="B3777" s="32">
        <f t="shared" ca="1" si="578"/>
        <v>2009</v>
      </c>
      <c r="C3777" s="32">
        <f t="shared" ca="1" si="578"/>
        <v>11</v>
      </c>
      <c r="D3777" s="28">
        <v>31</v>
      </c>
      <c r="E3777" s="32"/>
      <c r="F3777" s="40" t="s">
        <v>2362</v>
      </c>
      <c r="G3777" s="40" t="s">
        <v>2359</v>
      </c>
      <c r="H3777" s="43"/>
      <c r="I3777" s="115" t="str">
        <f t="shared" ca="1" si="572"/>
        <v>.</v>
      </c>
      <c r="J3777" s="40" t="s">
        <v>7780</v>
      </c>
      <c r="K3777" s="40" t="s">
        <v>2165</v>
      </c>
      <c r="L3777" s="40" t="s">
        <v>313</v>
      </c>
      <c r="M3777" s="40" t="s">
        <v>2362</v>
      </c>
      <c r="N3777" s="47">
        <v>44</v>
      </c>
      <c r="O3777" s="47">
        <v>2009</v>
      </c>
      <c r="P3777" s="47">
        <v>6</v>
      </c>
      <c r="Q3777" s="40" t="s">
        <v>1494</v>
      </c>
      <c r="R3777" s="40" t="s">
        <v>2317</v>
      </c>
      <c r="S3777" s="48" t="s">
        <v>2647</v>
      </c>
      <c r="T3777" s="48"/>
      <c r="U3777" s="31"/>
      <c r="V3777" s="45" t="str">
        <f t="shared" si="576"/>
        <v>参加記</v>
      </c>
      <c r="W3777" s="51"/>
      <c r="X3777" s="88">
        <v>3767</v>
      </c>
      <c r="Y3777" s="65"/>
      <c r="Z3777" s="46"/>
    </row>
    <row r="3778" spans="1:26" ht="13.5" hidden="1" customHeight="1">
      <c r="A3778" s="29">
        <f t="shared" ca="1" si="577"/>
        <v>91</v>
      </c>
      <c r="B3778" s="32">
        <f t="shared" ca="1" si="578"/>
        <v>2009</v>
      </c>
      <c r="C3778" s="32">
        <f t="shared" ca="1" si="578"/>
        <v>11</v>
      </c>
      <c r="D3778" s="28">
        <v>33</v>
      </c>
      <c r="E3778" s="32"/>
      <c r="F3778" s="40" t="s">
        <v>1463</v>
      </c>
      <c r="G3778" s="40" t="s">
        <v>2346</v>
      </c>
      <c r="H3778" s="43"/>
      <c r="I3778" s="115" t="str">
        <f t="shared" ca="1" si="572"/>
        <v>.</v>
      </c>
      <c r="J3778" s="40" t="s">
        <v>1487</v>
      </c>
      <c r="K3778" s="40" t="s">
        <v>1292</v>
      </c>
      <c r="L3778" s="40" t="s">
        <v>313</v>
      </c>
      <c r="M3778" s="40" t="s">
        <v>7617</v>
      </c>
      <c r="N3778" s="47">
        <v>44</v>
      </c>
      <c r="O3778" s="47">
        <v>2009</v>
      </c>
      <c r="P3778" s="47">
        <v>6</v>
      </c>
      <c r="Q3778" s="40" t="s">
        <v>1176</v>
      </c>
      <c r="R3778" s="40" t="s">
        <v>2317</v>
      </c>
      <c r="S3778" s="48" t="s">
        <v>2647</v>
      </c>
      <c r="T3778" s="48"/>
      <c r="U3778" s="31"/>
      <c r="V3778" s="45" t="str">
        <f t="shared" si="576"/>
        <v>学会賞選考結果報告</v>
      </c>
      <c r="W3778" s="51"/>
      <c r="X3778" s="88">
        <v>3768</v>
      </c>
      <c r="Y3778" s="65"/>
      <c r="Z3778" s="46"/>
    </row>
    <row r="3779" spans="1:26" ht="13.5" hidden="1" customHeight="1">
      <c r="A3779" s="29">
        <f t="shared" ca="1" si="577"/>
        <v>91</v>
      </c>
      <c r="B3779" s="32">
        <f t="shared" ca="1" si="578"/>
        <v>2009</v>
      </c>
      <c r="C3779" s="32">
        <f t="shared" ca="1" si="578"/>
        <v>11</v>
      </c>
      <c r="D3779" s="28">
        <v>34</v>
      </c>
      <c r="E3779" s="32"/>
      <c r="F3779" s="40" t="s">
        <v>2347</v>
      </c>
      <c r="G3779" s="40" t="s">
        <v>2348</v>
      </c>
      <c r="H3779" s="43"/>
      <c r="I3779" s="115" t="str">
        <f t="shared" ca="1" si="572"/>
        <v>.</v>
      </c>
      <c r="J3779" s="40" t="s">
        <v>1487</v>
      </c>
      <c r="K3779" s="40" t="s">
        <v>1292</v>
      </c>
      <c r="L3779" s="40" t="s">
        <v>313</v>
      </c>
      <c r="M3779" s="40" t="s">
        <v>7617</v>
      </c>
      <c r="N3779" s="47">
        <v>44</v>
      </c>
      <c r="O3779" s="47">
        <v>2009</v>
      </c>
      <c r="P3779" s="47">
        <v>6</v>
      </c>
      <c r="Q3779" s="40" t="s">
        <v>1176</v>
      </c>
      <c r="R3779" s="40" t="s">
        <v>2317</v>
      </c>
      <c r="S3779" s="48" t="s">
        <v>2647</v>
      </c>
      <c r="T3779" s="48"/>
      <c r="U3779" s="31"/>
      <c r="V3779" s="45" t="str">
        <f t="shared" si="576"/>
        <v>学会賞受賞者からの言葉</v>
      </c>
      <c r="W3779" s="51"/>
      <c r="X3779" s="88">
        <v>3769</v>
      </c>
      <c r="Y3779" s="65"/>
      <c r="Z3779" s="46"/>
    </row>
    <row r="3780" spans="1:26" ht="13.5" hidden="1" customHeight="1">
      <c r="A3780" s="29">
        <f t="shared" ca="1" si="577"/>
        <v>91</v>
      </c>
      <c r="B3780" s="32">
        <f t="shared" ca="1" si="578"/>
        <v>2009</v>
      </c>
      <c r="C3780" s="32">
        <f t="shared" ca="1" si="578"/>
        <v>11</v>
      </c>
      <c r="D3780" s="28">
        <v>35</v>
      </c>
      <c r="E3780" s="32"/>
      <c r="F3780" s="28" t="str">
        <f>M3780&amp;"（"&amp;J3780&amp;$W$19&amp;K3780&amp;IF(LEN(N3780)&gt;0," 第"&amp;N3780&amp;$W$21,"")&amp;" "&amp;O3780&amp;"/"&amp;P3780&amp;$W$20&amp;S3780&amp;IF(LEN(H3780)&gt;0,$W$19&amp;H3780,"")&amp;"）"</f>
        <v>抄録.まとめ（大会/全 第44回 2009/6、日本女子体育大学）</v>
      </c>
      <c r="G3780" s="40"/>
      <c r="H3780" s="43"/>
      <c r="I3780" s="115" t="str">
        <f t="shared" ca="1" si="572"/>
        <v>.</v>
      </c>
      <c r="J3780" s="40" t="s">
        <v>1487</v>
      </c>
      <c r="K3780" s="40" t="s">
        <v>1292</v>
      </c>
      <c r="L3780" s="40" t="s">
        <v>7841</v>
      </c>
      <c r="M3780" s="16" t="s">
        <v>7077</v>
      </c>
      <c r="N3780" s="47">
        <v>44</v>
      </c>
      <c r="O3780" s="47">
        <v>2009</v>
      </c>
      <c r="P3780" s="47">
        <v>6</v>
      </c>
      <c r="Q3780" s="40" t="s">
        <v>1176</v>
      </c>
      <c r="R3780" s="40" t="s">
        <v>2317</v>
      </c>
      <c r="S3780" s="48" t="s">
        <v>2647</v>
      </c>
      <c r="T3780" s="48"/>
      <c r="U3780" s="31"/>
      <c r="V3780" s="45" t="str">
        <f t="shared" si="576"/>
        <v>抄録.まとめ（大会/全 第44回 2009/6、日本女子体育大学）</v>
      </c>
      <c r="W3780" s="51"/>
      <c r="X3780" s="88">
        <v>3770</v>
      </c>
      <c r="Y3780" s="65"/>
      <c r="Z3780" s="46"/>
    </row>
    <row r="3781" spans="1:26" s="13" customFormat="1" ht="13.5" hidden="1" customHeight="1">
      <c r="A3781" s="18">
        <v>91</v>
      </c>
      <c r="B3781" s="15">
        <v>2009</v>
      </c>
      <c r="C3781" s="15">
        <v>11</v>
      </c>
      <c r="D3781" s="18">
        <v>35</v>
      </c>
      <c r="E3781" s="15"/>
      <c r="F3781" s="19" t="s">
        <v>5950</v>
      </c>
      <c r="G3781" s="16" t="s">
        <v>7799</v>
      </c>
      <c r="H3781" s="17"/>
      <c r="I3781" s="115" t="str">
        <f t="shared" ca="1" si="572"/>
        <v>.</v>
      </c>
      <c r="J3781" s="16" t="s">
        <v>2856</v>
      </c>
      <c r="K3781" s="16" t="s">
        <v>1194</v>
      </c>
      <c r="L3781" s="16" t="s">
        <v>2857</v>
      </c>
      <c r="M3781" s="16" t="s">
        <v>183</v>
      </c>
      <c r="N3781" s="15">
        <v>44</v>
      </c>
      <c r="O3781" s="15">
        <v>2009</v>
      </c>
      <c r="P3781" s="15">
        <v>6</v>
      </c>
      <c r="Q3781" s="16" t="s">
        <v>1944</v>
      </c>
      <c r="R3781" s="18" t="s">
        <v>3113</v>
      </c>
      <c r="S3781" s="54" t="s">
        <v>6157</v>
      </c>
      <c r="T3781" s="54"/>
      <c r="U3781" s="69"/>
      <c r="V3781" s="45" t="str">
        <f t="shared" si="576"/>
        <v>[概要]一般演題1</v>
      </c>
      <c r="W3781" s="70"/>
      <c r="X3781" s="88">
        <v>3771</v>
      </c>
      <c r="Y3781" s="66"/>
      <c r="Z3781" s="16"/>
    </row>
    <row r="3782" spans="1:26" s="13" customFormat="1" ht="13.5" hidden="1" customHeight="1">
      <c r="A3782" s="18">
        <v>91</v>
      </c>
      <c r="B3782" s="15">
        <v>2009</v>
      </c>
      <c r="C3782" s="15">
        <v>11</v>
      </c>
      <c r="D3782" s="18">
        <v>37</v>
      </c>
      <c r="E3782" s="15"/>
      <c r="F3782" s="19" t="s">
        <v>5951</v>
      </c>
      <c r="G3782" s="16" t="s">
        <v>7800</v>
      </c>
      <c r="H3782" s="17"/>
      <c r="I3782" s="115" t="str">
        <f t="shared" ca="1" si="572"/>
        <v>.</v>
      </c>
      <c r="J3782" s="16" t="s">
        <v>2856</v>
      </c>
      <c r="K3782" s="16" t="s">
        <v>1194</v>
      </c>
      <c r="L3782" s="16" t="s">
        <v>2857</v>
      </c>
      <c r="M3782" s="16" t="s">
        <v>183</v>
      </c>
      <c r="N3782" s="15">
        <v>44</v>
      </c>
      <c r="O3782" s="15">
        <v>2009</v>
      </c>
      <c r="P3782" s="15">
        <v>6</v>
      </c>
      <c r="Q3782" s="16" t="s">
        <v>1944</v>
      </c>
      <c r="R3782" s="18" t="s">
        <v>804</v>
      </c>
      <c r="S3782" s="54" t="s">
        <v>549</v>
      </c>
      <c r="T3782" s="54"/>
      <c r="U3782" s="69"/>
      <c r="V3782" s="45" t="str">
        <f t="shared" si="576"/>
        <v>[概要]一般演題2</v>
      </c>
      <c r="W3782" s="70"/>
      <c r="X3782" s="88">
        <v>3772</v>
      </c>
      <c r="Y3782" s="66"/>
      <c r="Z3782" s="16"/>
    </row>
    <row r="3783" spans="1:26" s="13" customFormat="1" ht="13.5" hidden="1" customHeight="1">
      <c r="A3783" s="18">
        <v>91</v>
      </c>
      <c r="B3783" s="15">
        <v>2009</v>
      </c>
      <c r="C3783" s="15">
        <v>11</v>
      </c>
      <c r="D3783" s="18">
        <v>38</v>
      </c>
      <c r="E3783" s="15"/>
      <c r="F3783" s="19" t="s">
        <v>5952</v>
      </c>
      <c r="G3783" s="16" t="s">
        <v>7801</v>
      </c>
      <c r="H3783" s="17"/>
      <c r="I3783" s="115" t="str">
        <f t="shared" ca="1" si="572"/>
        <v>.</v>
      </c>
      <c r="J3783" s="16" t="s">
        <v>2856</v>
      </c>
      <c r="K3783" s="16" t="s">
        <v>1194</v>
      </c>
      <c r="L3783" s="16" t="s">
        <v>2857</v>
      </c>
      <c r="M3783" s="16" t="s">
        <v>183</v>
      </c>
      <c r="N3783" s="15">
        <v>44</v>
      </c>
      <c r="O3783" s="15">
        <v>2009</v>
      </c>
      <c r="P3783" s="15">
        <v>6</v>
      </c>
      <c r="Q3783" s="16" t="s">
        <v>1944</v>
      </c>
      <c r="R3783" s="18" t="s">
        <v>804</v>
      </c>
      <c r="S3783" s="54" t="s">
        <v>549</v>
      </c>
      <c r="T3783" s="54"/>
      <c r="U3783" s="69"/>
      <c r="V3783" s="45" t="str">
        <f t="shared" si="576"/>
        <v>[概要]一般演題3</v>
      </c>
      <c r="W3783" s="70"/>
      <c r="X3783" s="88">
        <v>3773</v>
      </c>
      <c r="Y3783" s="66"/>
      <c r="Z3783" s="16"/>
    </row>
    <row r="3784" spans="1:26" s="13" customFormat="1" ht="13.5" hidden="1" customHeight="1">
      <c r="A3784" s="18">
        <v>91</v>
      </c>
      <c r="B3784" s="15">
        <v>2009</v>
      </c>
      <c r="C3784" s="15">
        <v>11</v>
      </c>
      <c r="D3784" s="18">
        <v>39</v>
      </c>
      <c r="E3784" s="15"/>
      <c r="F3784" s="19" t="s">
        <v>5953</v>
      </c>
      <c r="G3784" s="16" t="s">
        <v>7802</v>
      </c>
      <c r="H3784" s="17"/>
      <c r="I3784" s="115" t="str">
        <f t="shared" ca="1" si="572"/>
        <v>.</v>
      </c>
      <c r="J3784" s="16" t="s">
        <v>2856</v>
      </c>
      <c r="K3784" s="16" t="s">
        <v>1194</v>
      </c>
      <c r="L3784" s="16" t="s">
        <v>2857</v>
      </c>
      <c r="M3784" s="16" t="s">
        <v>183</v>
      </c>
      <c r="N3784" s="15">
        <v>44</v>
      </c>
      <c r="O3784" s="15">
        <v>2009</v>
      </c>
      <c r="P3784" s="15">
        <v>6</v>
      </c>
      <c r="Q3784" s="16" t="s">
        <v>1944</v>
      </c>
      <c r="R3784" s="18" t="s">
        <v>804</v>
      </c>
      <c r="S3784" s="54" t="s">
        <v>549</v>
      </c>
      <c r="T3784" s="54"/>
      <c r="U3784" s="69"/>
      <c r="V3784" s="45" t="str">
        <f t="shared" si="576"/>
        <v>[概要]一般演題4</v>
      </c>
      <c r="W3784" s="70"/>
      <c r="X3784" s="88">
        <v>3774</v>
      </c>
      <c r="Y3784" s="66"/>
      <c r="Z3784" s="16"/>
    </row>
    <row r="3785" spans="1:26" s="13" customFormat="1" ht="13.5" hidden="1" customHeight="1">
      <c r="A3785" s="18">
        <v>91</v>
      </c>
      <c r="B3785" s="15">
        <v>2009</v>
      </c>
      <c r="C3785" s="15">
        <v>11</v>
      </c>
      <c r="D3785" s="18">
        <v>41</v>
      </c>
      <c r="E3785" s="15"/>
      <c r="F3785" s="19" t="s">
        <v>5954</v>
      </c>
      <c r="G3785" s="16" t="s">
        <v>7803</v>
      </c>
      <c r="H3785" s="17"/>
      <c r="I3785" s="115" t="str">
        <f t="shared" ca="1" si="572"/>
        <v>.</v>
      </c>
      <c r="J3785" s="16" t="s">
        <v>2856</v>
      </c>
      <c r="K3785" s="16" t="s">
        <v>1194</v>
      </c>
      <c r="L3785" s="16" t="s">
        <v>2857</v>
      </c>
      <c r="M3785" s="16" t="s">
        <v>183</v>
      </c>
      <c r="N3785" s="15">
        <v>44</v>
      </c>
      <c r="O3785" s="15">
        <v>2009</v>
      </c>
      <c r="P3785" s="15">
        <v>6</v>
      </c>
      <c r="Q3785" s="16" t="s">
        <v>1944</v>
      </c>
      <c r="R3785" s="18" t="s">
        <v>804</v>
      </c>
      <c r="S3785" s="54" t="s">
        <v>549</v>
      </c>
      <c r="T3785" s="54"/>
      <c r="U3785" s="69"/>
      <c r="V3785" s="45" t="str">
        <f t="shared" si="576"/>
        <v>[概要]一般演題5</v>
      </c>
      <c r="W3785" s="70"/>
      <c r="X3785" s="88">
        <v>3775</v>
      </c>
      <c r="Y3785" s="66"/>
      <c r="Z3785" s="16"/>
    </row>
    <row r="3786" spans="1:26" ht="13.5" hidden="1" customHeight="1">
      <c r="A3786" s="29">
        <f t="shared" ref="A3786:A3793" ca="1" si="579">IF(LEN($J3786)&gt;0,IF($J3786="●",K3786,OFFSET(A3786,IF(LEN(OFFSET(A3786,-1,0))&gt;=1,-1,-2),0)),"")</f>
        <v>91</v>
      </c>
      <c r="B3786" s="32">
        <f t="shared" ref="B3786:B3793" ca="1" si="580">IF(LEN($J3786)&gt;0,IF($J3786="●",N3786,OFFSET(B3786,IF(LEN(OFFSET(B3786,-1,0))&gt;=1,-1,-2),0)),"")</f>
        <v>2009</v>
      </c>
      <c r="C3786" s="32">
        <f t="shared" ref="C3786:C3793" ca="1" si="581">IF(LEN($J3786)&gt;0,IF($J3786="●",O3786,OFFSET(C3786,IF(LEN(OFFSET(C3786,-1,0))&gt;=1,-1,-2),0)),"")</f>
        <v>11</v>
      </c>
      <c r="D3786" s="28">
        <v>43</v>
      </c>
      <c r="E3786" s="32"/>
      <c r="F3786" s="40" t="s">
        <v>1615</v>
      </c>
      <c r="G3786" s="40"/>
      <c r="H3786" s="43"/>
      <c r="I3786" s="115" t="str">
        <f t="shared" ca="1" si="572"/>
        <v>.</v>
      </c>
      <c r="J3786" s="40" t="s">
        <v>1487</v>
      </c>
      <c r="K3786" s="40" t="s">
        <v>1292</v>
      </c>
      <c r="L3786" s="40" t="s">
        <v>7615</v>
      </c>
      <c r="M3786" s="40" t="s">
        <v>2638</v>
      </c>
      <c r="N3786" s="47">
        <v>45</v>
      </c>
      <c r="O3786" s="47">
        <v>2010</v>
      </c>
      <c r="P3786" s="47">
        <v>6</v>
      </c>
      <c r="Q3786" s="40" t="s">
        <v>1399</v>
      </c>
      <c r="R3786" s="40" t="s">
        <v>1400</v>
      </c>
      <c r="S3786" s="48" t="s">
        <v>2366</v>
      </c>
      <c r="T3786" s="48"/>
      <c r="U3786" s="31"/>
      <c r="V3786" s="45" t="str">
        <f t="shared" si="576"/>
        <v>人類働態学第45回全国大会ならびに学会創立40周年記念企画のお知らせ</v>
      </c>
      <c r="W3786" s="51"/>
      <c r="X3786" s="88">
        <v>3776</v>
      </c>
      <c r="Y3786" s="65"/>
      <c r="Z3786" s="46"/>
    </row>
    <row r="3787" spans="1:26" ht="13.5" hidden="1" customHeight="1">
      <c r="A3787" s="29">
        <f t="shared" ca="1" si="579"/>
        <v>91</v>
      </c>
      <c r="B3787" s="32">
        <f t="shared" ca="1" si="580"/>
        <v>2009</v>
      </c>
      <c r="C3787" s="32">
        <f t="shared" ca="1" si="581"/>
        <v>11</v>
      </c>
      <c r="D3787" s="28">
        <v>44</v>
      </c>
      <c r="E3787" s="32"/>
      <c r="F3787" s="40" t="s">
        <v>1605</v>
      </c>
      <c r="G3787" s="40"/>
      <c r="H3787" s="43"/>
      <c r="I3787" s="115" t="str">
        <f t="shared" ca="1" si="572"/>
        <v>.</v>
      </c>
      <c r="J3787" s="40" t="s">
        <v>7110</v>
      </c>
      <c r="K3787" s="40" t="s">
        <v>7768</v>
      </c>
      <c r="L3787" s="40" t="s">
        <v>7097</v>
      </c>
      <c r="M3787" s="40"/>
      <c r="N3787" s="47"/>
      <c r="O3787" s="47"/>
      <c r="P3787" s="47"/>
      <c r="Q3787" s="40"/>
      <c r="R3787" s="40"/>
      <c r="S3787" s="48"/>
      <c r="T3787" s="48"/>
      <c r="U3787" s="31"/>
      <c r="V3787" s="45" t="str">
        <f t="shared" si="576"/>
        <v>事務局からのお知らせとお願い</v>
      </c>
      <c r="W3787" s="51"/>
      <c r="X3787" s="88">
        <v>3777</v>
      </c>
      <c r="Y3787" s="65"/>
      <c r="Z3787" s="46"/>
    </row>
    <row r="3788" spans="1:26" ht="13.5" hidden="1" customHeight="1">
      <c r="A3788" s="29">
        <f t="shared" ca="1" si="579"/>
        <v>91</v>
      </c>
      <c r="B3788" s="32">
        <f t="shared" ca="1" si="580"/>
        <v>2009</v>
      </c>
      <c r="C3788" s="32">
        <f t="shared" ca="1" si="581"/>
        <v>11</v>
      </c>
      <c r="D3788" s="28">
        <v>45</v>
      </c>
      <c r="E3788" s="32"/>
      <c r="F3788" s="40" t="s">
        <v>2349</v>
      </c>
      <c r="G3788" s="40"/>
      <c r="H3788" s="43"/>
      <c r="I3788" s="115" t="str">
        <f t="shared" ref="I3788:I3851" ca="1" si="582">IF(OR($S$1,IF($N$2,OFFSET($O$2,0,ISERROR(FIND($F$2,OFFSET($G3788,0,$T$2)))+$S$2),0)+IF($N$3,OFFSET($O$3,0,ISERROR(FIND($F$3,OFFSET($G3788,0,$T$3)))+$S$3),0)+IF($N$4,OFFSET($O$4,0,ISERROR(FIND($F$4,OFFSET($G3788,0,$T$4)))+$S$4),0)+IF($N$5,OFFSET($O$5,0,ISERROR(FIND($F$5,OFFSET($G3788,0,$T$5)))+$S$5),0)+IF($N$6,OFFSET($O$6,0,ISERROR(FIND($F$6,OFFSET($G3788,0,$T$6)))+$S$6),0)+IF($N$7,OFFSET($O$7,0,ISERROR(FIND($F$7,OFFSET($G3788,0,$T$7)))+$S$7),0)+IF($N$8,OFFSET($O$8,0,ISERROR(FIND($F$8,OFFSET($G3788,0,$T$8)))+$S$8),0)&gt;$Y$1),$W$28,$W$29)</f>
        <v>.</v>
      </c>
      <c r="J3788" s="40" t="s">
        <v>7111</v>
      </c>
      <c r="K3788" s="40" t="s">
        <v>1199</v>
      </c>
      <c r="L3788" s="40" t="s">
        <v>2742</v>
      </c>
      <c r="M3788" s="40" t="s">
        <v>7631</v>
      </c>
      <c r="N3788" s="47"/>
      <c r="O3788" s="47"/>
      <c r="P3788" s="47"/>
      <c r="Q3788" s="40"/>
      <c r="R3788" s="40"/>
      <c r="S3788" s="48"/>
      <c r="T3788" s="48"/>
      <c r="U3788" s="31"/>
      <c r="V3788" s="45" t="str">
        <f t="shared" si="576"/>
        <v>Journal of Human Ergology 全巻全号電子アーカイブ化に伴う著作権委譲に関する告知（お願い）</v>
      </c>
      <c r="W3788" s="51"/>
      <c r="X3788" s="88">
        <v>3778</v>
      </c>
      <c r="Y3788" s="65"/>
      <c r="Z3788" s="46"/>
    </row>
    <row r="3789" spans="1:26" ht="13.5" hidden="1" customHeight="1">
      <c r="A3789" s="29">
        <f t="shared" ca="1" si="579"/>
        <v>91</v>
      </c>
      <c r="B3789" s="32">
        <f t="shared" ca="1" si="580"/>
        <v>2009</v>
      </c>
      <c r="C3789" s="32">
        <f t="shared" ca="1" si="581"/>
        <v>11</v>
      </c>
      <c r="D3789" s="28">
        <v>46</v>
      </c>
      <c r="E3789" s="32"/>
      <c r="F3789" s="40" t="s">
        <v>2351</v>
      </c>
      <c r="G3789" s="40"/>
      <c r="H3789" s="43"/>
      <c r="I3789" s="115" t="str">
        <f t="shared" ca="1" si="582"/>
        <v>.</v>
      </c>
      <c r="J3789" s="40" t="s">
        <v>7111</v>
      </c>
      <c r="K3789" s="40" t="s">
        <v>1199</v>
      </c>
      <c r="L3789" s="40" t="s">
        <v>1436</v>
      </c>
      <c r="M3789" s="40" t="s">
        <v>874</v>
      </c>
      <c r="N3789" s="47"/>
      <c r="O3789" s="47"/>
      <c r="P3789" s="47"/>
      <c r="Q3789" s="40"/>
      <c r="R3789" s="40"/>
      <c r="S3789" s="48"/>
      <c r="T3789" s="48"/>
      <c r="U3789" s="31"/>
      <c r="V3789" s="45" t="str">
        <f t="shared" si="576"/>
        <v>JHE投稿規定（2009年10月）</v>
      </c>
      <c r="W3789" s="51"/>
      <c r="X3789" s="88">
        <v>3779</v>
      </c>
      <c r="Y3789" s="65"/>
      <c r="Z3789" s="46"/>
    </row>
    <row r="3790" spans="1:26" ht="13.5" hidden="1" customHeight="1">
      <c r="A3790" s="29">
        <f t="shared" ca="1" si="579"/>
        <v>91</v>
      </c>
      <c r="B3790" s="32">
        <f t="shared" ca="1" si="580"/>
        <v>2009</v>
      </c>
      <c r="C3790" s="32">
        <f t="shared" ca="1" si="581"/>
        <v>11</v>
      </c>
      <c r="D3790" s="28">
        <v>47</v>
      </c>
      <c r="E3790" s="32"/>
      <c r="F3790" s="40" t="s">
        <v>2352</v>
      </c>
      <c r="G3790" s="40"/>
      <c r="H3790" s="43"/>
      <c r="I3790" s="115" t="str">
        <f t="shared" ca="1" si="582"/>
        <v>.</v>
      </c>
      <c r="J3790" s="40" t="s">
        <v>7111</v>
      </c>
      <c r="K3790" s="40" t="s">
        <v>2762</v>
      </c>
      <c r="L3790" s="40" t="s">
        <v>1436</v>
      </c>
      <c r="M3790" s="40" t="s">
        <v>7631</v>
      </c>
      <c r="N3790" s="47"/>
      <c r="O3790" s="47"/>
      <c r="P3790" s="47"/>
      <c r="Q3790" s="40"/>
      <c r="R3790" s="40"/>
      <c r="S3790" s="48" t="s">
        <v>2762</v>
      </c>
      <c r="T3790" s="48"/>
      <c r="U3790" s="31"/>
      <c r="V3790" s="45" t="str">
        <f t="shared" si="576"/>
        <v>訂正</v>
      </c>
      <c r="W3790" s="51"/>
      <c r="X3790" s="88">
        <v>3780</v>
      </c>
      <c r="Y3790" s="65"/>
      <c r="Z3790" s="46"/>
    </row>
    <row r="3791" spans="1:26" ht="13.5" hidden="1" customHeight="1">
      <c r="A3791" s="29" t="str">
        <f t="shared" ca="1" si="579"/>
        <v>92</v>
      </c>
      <c r="B3791" s="32">
        <f t="shared" ca="1" si="580"/>
        <v>2010</v>
      </c>
      <c r="C3791" s="32">
        <f t="shared" ca="1" si="581"/>
        <v>6</v>
      </c>
      <c r="D3791" s="28">
        <v>0</v>
      </c>
      <c r="E3791" s="32"/>
      <c r="F3791" s="28" t="str">
        <f ca="1">$W$11&amp;$A3791&amp;$W$12&amp;B3791&amp;$W$13&amp;TEXT($C3791,"00")&amp;$W$14&amp;TEXT($P3791,"00")&amp;IF(LEN(U3791)&gt;=1,$W$15&amp;$U3791&amp;$W$16,"")&amp;$W$17&amp;$H3791</f>
        <v>第92号2010年06/04:第45回大会／創立40周年記念：国際シンポジウム・寄稿／西地35</v>
      </c>
      <c r="G3791" s="40"/>
      <c r="H3791" s="43" t="s">
        <v>6920</v>
      </c>
      <c r="I3791" s="115" t="str">
        <f t="shared" ca="1" si="582"/>
        <v>.</v>
      </c>
      <c r="J3791" s="40" t="s">
        <v>1179</v>
      </c>
      <c r="K3791" s="40" t="s">
        <v>2667</v>
      </c>
      <c r="L3791" s="43"/>
      <c r="M3791" s="40"/>
      <c r="N3791" s="47">
        <v>2010</v>
      </c>
      <c r="O3791" s="47">
        <v>6</v>
      </c>
      <c r="P3791" s="47">
        <v>4</v>
      </c>
      <c r="Q3791" s="40"/>
      <c r="R3791" s="40"/>
      <c r="S3791" s="48"/>
      <c r="T3791" s="48"/>
      <c r="U3791" s="31"/>
      <c r="V3791" s="45" t="str">
        <f t="shared" ca="1" si="576"/>
        <v>第45回大会／創立40周年記念：国際シンポジウム・寄稿／西地35第92号2010年06/04:第45回大会／創立40周年記念：国際シンポジウム・寄稿／西地35</v>
      </c>
      <c r="W3791" s="51"/>
      <c r="X3791" s="88">
        <v>3781</v>
      </c>
      <c r="Y3791" s="65"/>
      <c r="Z3791" s="46"/>
    </row>
    <row r="3792" spans="1:26" ht="13.5" hidden="1" customHeight="1">
      <c r="A3792" s="29" t="str">
        <f t="shared" ca="1" si="579"/>
        <v>92</v>
      </c>
      <c r="B3792" s="32">
        <f t="shared" ca="1" si="580"/>
        <v>2010</v>
      </c>
      <c r="C3792" s="32">
        <f t="shared" ca="1" si="581"/>
        <v>6</v>
      </c>
      <c r="D3792" s="28">
        <v>1</v>
      </c>
      <c r="E3792" s="32"/>
      <c r="F3792" s="28" t="str">
        <f>IF(RIGHT(L3792,1)=$W$24,"",M3792&amp;$W$25)&amp;J3792&amp;$W$22&amp;K3792&amp;IF(AND(LEN(N3792)&gt;0,LEN(N3792)&lt;4)," 第"&amp;N3792&amp;$W$21,N3792)&amp;$W$23&amp;O3792&amp;"/"&amp;P3792&amp;IF(RIGHT(L3792,1)=$W$24,"/"&amp;Q3792,"")&amp;"、"&amp;S3792&amp;"、"&amp;R3792&amp;IF(LEN(H3792)&gt;0,$W$27&amp;H3792,"")&amp;IF(RIGHT(L3792,1)=$W$24,"",$W$26)</f>
        <v>大会．全 第45回　2010/6/11-13、中京大学、名古屋市/創立40周年記念国際シンポジウム</v>
      </c>
      <c r="G3792" s="40" t="s">
        <v>1784</v>
      </c>
      <c r="H3792" s="41" t="s">
        <v>6933</v>
      </c>
      <c r="I3792" s="115" t="str">
        <f t="shared" ca="1" si="582"/>
        <v>.</v>
      </c>
      <c r="J3792" s="40" t="s">
        <v>1487</v>
      </c>
      <c r="K3792" s="40" t="s">
        <v>1292</v>
      </c>
      <c r="L3792" s="40" t="s">
        <v>6942</v>
      </c>
      <c r="M3792" s="40" t="s">
        <v>2742</v>
      </c>
      <c r="N3792" s="47">
        <v>45</v>
      </c>
      <c r="O3792" s="47">
        <v>2010</v>
      </c>
      <c r="P3792" s="47">
        <v>6</v>
      </c>
      <c r="Q3792" s="40" t="s">
        <v>1399</v>
      </c>
      <c r="R3792" s="40" t="s">
        <v>1400</v>
      </c>
      <c r="S3792" s="48" t="s">
        <v>2366</v>
      </c>
      <c r="T3792" s="48"/>
      <c r="U3792" s="31"/>
      <c r="V3792" s="45" t="str">
        <f t="shared" si="576"/>
        <v>創立40周年記念国際シンポジウム大会．全 第45回　2010/6/11-13、中京大学、名古屋市/創立40周年記念国際シンポジウム</v>
      </c>
      <c r="W3792" s="51"/>
      <c r="X3792" s="88">
        <v>3782</v>
      </c>
      <c r="Y3792" s="65"/>
      <c r="Z3792" s="46"/>
    </row>
    <row r="3793" spans="1:26" ht="13.5" hidden="1" customHeight="1">
      <c r="A3793" s="29" t="str">
        <f t="shared" ca="1" si="579"/>
        <v>92</v>
      </c>
      <c r="B3793" s="32">
        <f t="shared" ca="1" si="580"/>
        <v>2010</v>
      </c>
      <c r="C3793" s="32">
        <f t="shared" ca="1" si="581"/>
        <v>6</v>
      </c>
      <c r="D3793" s="28">
        <v>6</v>
      </c>
      <c r="E3793" s="32"/>
      <c r="F3793" s="28" t="str">
        <f>IF(RIGHT(L3793,1)=$W$24,"",M3793&amp;$W$25)&amp;J3793&amp;$W$22&amp;K3793&amp;IF(AND(LEN(N3793)&gt;0,LEN(N3793)&lt;4)," 第"&amp;N3793&amp;$W$21,N3793)&amp;$W$23&amp;O3793&amp;"/"&amp;P3793&amp;IF(RIGHT(L3793,1)=$W$24,"/"&amp;Q3793,"")&amp;"、"&amp;S3793&amp;"、"&amp;R3793&amp;IF(LEN(H3793)&gt;0,$W$27&amp;H3793,"")&amp;IF(RIGHT(L3793,1)=$W$24,"",$W$26)</f>
        <v>プログラム(シンポジウム．国際　2010/6、中京大学、名古屋市/学会創立40周年記念国際シンポジウム)</v>
      </c>
      <c r="G3793" s="40"/>
      <c r="H3793" s="40" t="s">
        <v>2370</v>
      </c>
      <c r="I3793" s="115" t="str">
        <f t="shared" ca="1" si="582"/>
        <v>.</v>
      </c>
      <c r="J3793" s="40" t="s">
        <v>1009</v>
      </c>
      <c r="K3793" s="16" t="s">
        <v>7808</v>
      </c>
      <c r="L3793" s="40" t="s">
        <v>325</v>
      </c>
      <c r="M3793" s="40" t="s">
        <v>1616</v>
      </c>
      <c r="N3793" s="47"/>
      <c r="O3793" s="47">
        <v>2010</v>
      </c>
      <c r="P3793" s="47">
        <v>6</v>
      </c>
      <c r="Q3793" s="40" t="s">
        <v>1399</v>
      </c>
      <c r="R3793" s="40" t="s">
        <v>1400</v>
      </c>
      <c r="S3793" s="53" t="s">
        <v>2366</v>
      </c>
      <c r="T3793" s="53"/>
      <c r="U3793" s="31"/>
      <c r="V3793" s="45" t="str">
        <f t="shared" si="576"/>
        <v>学会創立40周年記念国際シンポジウムプログラム(シンポジウム．国際　2010/6、中京大学、名古屋市/学会創立40周年記念国際シンポジウム)</v>
      </c>
      <c r="W3793" s="51"/>
      <c r="X3793" s="88">
        <v>3783</v>
      </c>
      <c r="Y3793" s="65"/>
      <c r="Z3793" s="46"/>
    </row>
    <row r="3794" spans="1:26" s="13" customFormat="1" ht="13.5" hidden="1" customHeight="1">
      <c r="A3794" s="18">
        <v>92</v>
      </c>
      <c r="B3794" s="15">
        <v>2010</v>
      </c>
      <c r="C3794" s="15">
        <v>6</v>
      </c>
      <c r="D3794" s="18"/>
      <c r="E3794" s="15"/>
      <c r="F3794" s="19" t="s">
        <v>6194</v>
      </c>
      <c r="G3794" s="16" t="s">
        <v>2820</v>
      </c>
      <c r="H3794" s="22"/>
      <c r="I3794" s="115" t="str">
        <f t="shared" ca="1" si="582"/>
        <v>.</v>
      </c>
      <c r="J3794" s="16" t="s">
        <v>2856</v>
      </c>
      <c r="K3794" s="16" t="s">
        <v>7808</v>
      </c>
      <c r="L3794" s="16" t="s">
        <v>2857</v>
      </c>
      <c r="M3794" s="16" t="s">
        <v>1302</v>
      </c>
      <c r="N3794" s="15">
        <v>45</v>
      </c>
      <c r="O3794" s="15">
        <v>2010</v>
      </c>
      <c r="P3794" s="15">
        <v>6</v>
      </c>
      <c r="Q3794" s="16" t="s">
        <v>6192</v>
      </c>
      <c r="R3794" s="18" t="s">
        <v>2244</v>
      </c>
      <c r="S3794" s="54" t="s">
        <v>6193</v>
      </c>
      <c r="T3794" s="54"/>
      <c r="U3794" s="69"/>
      <c r="V3794" s="45" t="str">
        <f t="shared" si="576"/>
        <v>International conference for the40th anniversary of HES</v>
      </c>
      <c r="W3794" s="70"/>
      <c r="X3794" s="88">
        <v>3784</v>
      </c>
      <c r="Y3794" s="66"/>
      <c r="Z3794" s="16"/>
    </row>
    <row r="3795" spans="1:26" s="13" customFormat="1" ht="13.5" hidden="1" customHeight="1">
      <c r="A3795" s="18">
        <v>92</v>
      </c>
      <c r="B3795" s="15">
        <v>2010</v>
      </c>
      <c r="C3795" s="15">
        <v>6</v>
      </c>
      <c r="D3795" s="18"/>
      <c r="E3795" s="15"/>
      <c r="F3795" s="19" t="s">
        <v>6195</v>
      </c>
      <c r="G3795" s="16" t="s">
        <v>2820</v>
      </c>
      <c r="H3795" s="22"/>
      <c r="I3795" s="115" t="str">
        <f t="shared" ca="1" si="582"/>
        <v>.</v>
      </c>
      <c r="J3795" s="16" t="s">
        <v>2856</v>
      </c>
      <c r="K3795" s="16" t="s">
        <v>7808</v>
      </c>
      <c r="L3795" s="16" t="s">
        <v>2857</v>
      </c>
      <c r="M3795" s="16" t="s">
        <v>1302</v>
      </c>
      <c r="N3795" s="15">
        <v>45</v>
      </c>
      <c r="O3795" s="15">
        <v>2010</v>
      </c>
      <c r="P3795" s="15">
        <v>6</v>
      </c>
      <c r="Q3795" s="16" t="s">
        <v>6192</v>
      </c>
      <c r="R3795" s="18" t="s">
        <v>2244</v>
      </c>
      <c r="S3795" s="54" t="s">
        <v>6193</v>
      </c>
      <c r="T3795" s="54"/>
      <c r="U3795" s="69"/>
      <c r="V3795" s="45" t="str">
        <f t="shared" si="576"/>
        <v>Poster Presentations</v>
      </c>
      <c r="W3795" s="70"/>
      <c r="X3795" s="88">
        <v>3785</v>
      </c>
      <c r="Y3795" s="66"/>
      <c r="Z3795" s="16"/>
    </row>
    <row r="3796" spans="1:26" s="13" customFormat="1" ht="13.5" hidden="1" customHeight="1">
      <c r="A3796" s="18">
        <v>92</v>
      </c>
      <c r="B3796" s="15">
        <v>2010</v>
      </c>
      <c r="C3796" s="15">
        <v>6</v>
      </c>
      <c r="D3796" s="18"/>
      <c r="E3796" s="15"/>
      <c r="F3796" s="19" t="s">
        <v>6196</v>
      </c>
      <c r="G3796" s="16" t="s">
        <v>6197</v>
      </c>
      <c r="H3796" s="17"/>
      <c r="I3796" s="115" t="str">
        <f t="shared" ca="1" si="582"/>
        <v>.</v>
      </c>
      <c r="J3796" s="16" t="s">
        <v>2856</v>
      </c>
      <c r="K3796" s="16" t="s">
        <v>7808</v>
      </c>
      <c r="L3796" s="16" t="s">
        <v>2857</v>
      </c>
      <c r="M3796" s="16" t="s">
        <v>1302</v>
      </c>
      <c r="N3796" s="15">
        <v>45</v>
      </c>
      <c r="O3796" s="15">
        <v>2010</v>
      </c>
      <c r="P3796" s="15">
        <v>6</v>
      </c>
      <c r="Q3796" s="16" t="s">
        <v>6192</v>
      </c>
      <c r="R3796" s="18" t="s">
        <v>2244</v>
      </c>
      <c r="S3796" s="54" t="s">
        <v>6193</v>
      </c>
      <c r="T3796" s="54"/>
      <c r="U3796" s="69"/>
      <c r="V3796" s="45" t="str">
        <f t="shared" si="576"/>
        <v>Situation Analysis as a Precondition of Task Analysis in Product Development</v>
      </c>
      <c r="W3796" s="70"/>
      <c r="X3796" s="88">
        <v>3786</v>
      </c>
      <c r="Y3796" s="66"/>
      <c r="Z3796" s="16"/>
    </row>
    <row r="3797" spans="1:26" s="13" customFormat="1" ht="13.5" hidden="1" customHeight="1">
      <c r="A3797" s="18">
        <v>92</v>
      </c>
      <c r="B3797" s="15">
        <v>2010</v>
      </c>
      <c r="C3797" s="15">
        <v>6</v>
      </c>
      <c r="D3797" s="18"/>
      <c r="E3797" s="15"/>
      <c r="F3797" s="19" t="s">
        <v>6198</v>
      </c>
      <c r="G3797" s="16" t="s">
        <v>6199</v>
      </c>
      <c r="H3797" s="17"/>
      <c r="I3797" s="115" t="str">
        <f t="shared" ca="1" si="582"/>
        <v>.</v>
      </c>
      <c r="J3797" s="16" t="s">
        <v>2856</v>
      </c>
      <c r="K3797" s="16" t="s">
        <v>7808</v>
      </c>
      <c r="L3797" s="16" t="s">
        <v>2857</v>
      </c>
      <c r="M3797" s="16" t="s">
        <v>1302</v>
      </c>
      <c r="N3797" s="15">
        <v>45</v>
      </c>
      <c r="O3797" s="15">
        <v>2010</v>
      </c>
      <c r="P3797" s="15">
        <v>6</v>
      </c>
      <c r="Q3797" s="16" t="s">
        <v>6192</v>
      </c>
      <c r="R3797" s="18" t="s">
        <v>2244</v>
      </c>
      <c r="S3797" s="54" t="s">
        <v>6193</v>
      </c>
      <c r="T3797" s="54"/>
      <c r="U3797" s="69"/>
      <c r="V3797" s="45" t="str">
        <f t="shared" si="576"/>
        <v>A Proposal on Simple Usability Method（SUM）</v>
      </c>
      <c r="W3797" s="70"/>
      <c r="X3797" s="88">
        <v>3787</v>
      </c>
      <c r="Y3797" s="66"/>
      <c r="Z3797" s="16"/>
    </row>
    <row r="3798" spans="1:26" s="13" customFormat="1" ht="13.5" hidden="1" customHeight="1">
      <c r="A3798" s="18">
        <v>92</v>
      </c>
      <c r="B3798" s="15">
        <v>2010</v>
      </c>
      <c r="C3798" s="15">
        <v>6</v>
      </c>
      <c r="D3798" s="18"/>
      <c r="E3798" s="15"/>
      <c r="F3798" s="19" t="s">
        <v>6200</v>
      </c>
      <c r="G3798" s="16" t="s">
        <v>6201</v>
      </c>
      <c r="H3798" s="17"/>
      <c r="I3798" s="115" t="str">
        <f t="shared" ca="1" si="582"/>
        <v>.</v>
      </c>
      <c r="J3798" s="16" t="s">
        <v>2856</v>
      </c>
      <c r="K3798" s="16" t="s">
        <v>7808</v>
      </c>
      <c r="L3798" s="16" t="s">
        <v>2857</v>
      </c>
      <c r="M3798" s="16" t="s">
        <v>1302</v>
      </c>
      <c r="N3798" s="15">
        <v>45</v>
      </c>
      <c r="O3798" s="15">
        <v>2010</v>
      </c>
      <c r="P3798" s="15">
        <v>6</v>
      </c>
      <c r="Q3798" s="16" t="s">
        <v>6192</v>
      </c>
      <c r="R3798" s="18" t="s">
        <v>2244</v>
      </c>
      <c r="S3798" s="54" t="s">
        <v>6193</v>
      </c>
      <c r="T3798" s="54"/>
      <c r="U3798" s="69"/>
      <c r="V3798" s="45" t="str">
        <f t="shared" si="576"/>
        <v>Sequence Effects in a Cognitive Interference Paradigm: No Decline with Aging</v>
      </c>
      <c r="W3798" s="70"/>
      <c r="X3798" s="88">
        <v>3788</v>
      </c>
      <c r="Y3798" s="66"/>
      <c r="Z3798" s="16"/>
    </row>
    <row r="3799" spans="1:26" s="13" customFormat="1" ht="13.5" hidden="1" customHeight="1">
      <c r="A3799" s="18">
        <v>92</v>
      </c>
      <c r="B3799" s="15">
        <v>2010</v>
      </c>
      <c r="C3799" s="15">
        <v>6</v>
      </c>
      <c r="D3799" s="18"/>
      <c r="E3799" s="15"/>
      <c r="F3799" s="19" t="s">
        <v>6202</v>
      </c>
      <c r="G3799" s="16" t="s">
        <v>6203</v>
      </c>
      <c r="H3799" s="17"/>
      <c r="I3799" s="115" t="str">
        <f t="shared" ca="1" si="582"/>
        <v>.</v>
      </c>
      <c r="J3799" s="16" t="s">
        <v>2856</v>
      </c>
      <c r="K3799" s="16" t="s">
        <v>7808</v>
      </c>
      <c r="L3799" s="16" t="s">
        <v>2857</v>
      </c>
      <c r="M3799" s="16" t="s">
        <v>1302</v>
      </c>
      <c r="N3799" s="15">
        <v>45</v>
      </c>
      <c r="O3799" s="15">
        <v>2010</v>
      </c>
      <c r="P3799" s="15">
        <v>6</v>
      </c>
      <c r="Q3799" s="16" t="s">
        <v>6192</v>
      </c>
      <c r="R3799" s="18" t="s">
        <v>2244</v>
      </c>
      <c r="S3799" s="54" t="s">
        <v>6193</v>
      </c>
      <c r="T3799" s="54"/>
      <c r="U3799" s="69"/>
      <c r="V3799" s="45" t="str">
        <f t="shared" si="576"/>
        <v>Examination of Service Evaluation Using Service Design Items</v>
      </c>
      <c r="W3799" s="70"/>
      <c r="X3799" s="88">
        <v>3789</v>
      </c>
      <c r="Y3799" s="66"/>
      <c r="Z3799" s="16"/>
    </row>
    <row r="3800" spans="1:26" s="13" customFormat="1" ht="13.5" hidden="1" customHeight="1">
      <c r="A3800" s="18">
        <v>92</v>
      </c>
      <c r="B3800" s="15">
        <v>2010</v>
      </c>
      <c r="C3800" s="15">
        <v>6</v>
      </c>
      <c r="D3800" s="18"/>
      <c r="E3800" s="15"/>
      <c r="F3800" s="19" t="s">
        <v>6204</v>
      </c>
      <c r="G3800" s="16" t="s">
        <v>6205</v>
      </c>
      <c r="H3800" s="17"/>
      <c r="I3800" s="115" t="str">
        <f t="shared" ca="1" si="582"/>
        <v>.</v>
      </c>
      <c r="J3800" s="16" t="s">
        <v>2856</v>
      </c>
      <c r="K3800" s="16" t="s">
        <v>7808</v>
      </c>
      <c r="L3800" s="16" t="s">
        <v>2857</v>
      </c>
      <c r="M3800" s="16" t="s">
        <v>1302</v>
      </c>
      <c r="N3800" s="15">
        <v>45</v>
      </c>
      <c r="O3800" s="15">
        <v>2010</v>
      </c>
      <c r="P3800" s="15">
        <v>6</v>
      </c>
      <c r="Q3800" s="16" t="s">
        <v>6192</v>
      </c>
      <c r="R3800" s="18" t="s">
        <v>2244</v>
      </c>
      <c r="S3800" s="54" t="s">
        <v>6193</v>
      </c>
      <c r="T3800" s="54"/>
      <c r="U3800" s="69"/>
      <c r="V3800" s="45" t="str">
        <f t="shared" si="576"/>
        <v>The “Reading Mind in the Eyes” Test: Application to Japanese University Students</v>
      </c>
      <c r="W3800" s="70"/>
      <c r="X3800" s="88">
        <v>3790</v>
      </c>
      <c r="Y3800" s="66"/>
      <c r="Z3800" s="16"/>
    </row>
    <row r="3801" spans="1:26" s="13" customFormat="1" ht="13.5" hidden="1" customHeight="1">
      <c r="A3801" s="18">
        <v>92</v>
      </c>
      <c r="B3801" s="15">
        <v>2010</v>
      </c>
      <c r="C3801" s="15">
        <v>6</v>
      </c>
      <c r="D3801" s="18"/>
      <c r="E3801" s="15"/>
      <c r="F3801" s="19" t="s">
        <v>6206</v>
      </c>
      <c r="G3801" s="16" t="s">
        <v>6207</v>
      </c>
      <c r="H3801" s="17"/>
      <c r="I3801" s="115" t="str">
        <f t="shared" ca="1" si="582"/>
        <v>.</v>
      </c>
      <c r="J3801" s="16" t="s">
        <v>2856</v>
      </c>
      <c r="K3801" s="16" t="s">
        <v>7808</v>
      </c>
      <c r="L3801" s="16" t="s">
        <v>2857</v>
      </c>
      <c r="M3801" s="16" t="s">
        <v>1302</v>
      </c>
      <c r="N3801" s="15">
        <v>45</v>
      </c>
      <c r="O3801" s="15">
        <v>2010</v>
      </c>
      <c r="P3801" s="15">
        <v>6</v>
      </c>
      <c r="Q3801" s="16" t="s">
        <v>6192</v>
      </c>
      <c r="R3801" s="18" t="s">
        <v>2244</v>
      </c>
      <c r="S3801" s="54" t="s">
        <v>6193</v>
      </c>
      <c r="T3801" s="54"/>
      <c r="U3801" s="69"/>
      <c r="V3801" s="45" t="str">
        <f t="shared" si="576"/>
        <v>An Observation Method to Extract the Current of the Time</v>
      </c>
      <c r="W3801" s="70"/>
      <c r="X3801" s="88">
        <v>3791</v>
      </c>
      <c r="Y3801" s="66"/>
      <c r="Z3801" s="16"/>
    </row>
    <row r="3802" spans="1:26" s="13" customFormat="1" ht="13.5" hidden="1" customHeight="1">
      <c r="A3802" s="18">
        <v>92</v>
      </c>
      <c r="B3802" s="15">
        <v>2010</v>
      </c>
      <c r="C3802" s="15">
        <v>6</v>
      </c>
      <c r="D3802" s="18"/>
      <c r="E3802" s="15"/>
      <c r="F3802" s="19" t="s">
        <v>6208</v>
      </c>
      <c r="G3802" s="16" t="s">
        <v>6209</v>
      </c>
      <c r="H3802" s="17"/>
      <c r="I3802" s="115" t="str">
        <f t="shared" ca="1" si="582"/>
        <v>.</v>
      </c>
      <c r="J3802" s="16" t="s">
        <v>2856</v>
      </c>
      <c r="K3802" s="16" t="s">
        <v>7808</v>
      </c>
      <c r="L3802" s="16" t="s">
        <v>2857</v>
      </c>
      <c r="M3802" s="16" t="s">
        <v>1302</v>
      </c>
      <c r="N3802" s="15">
        <v>45</v>
      </c>
      <c r="O3802" s="15">
        <v>2010</v>
      </c>
      <c r="P3802" s="15">
        <v>6</v>
      </c>
      <c r="Q3802" s="16" t="s">
        <v>6192</v>
      </c>
      <c r="R3802" s="18" t="s">
        <v>2244</v>
      </c>
      <c r="S3802" s="54" t="s">
        <v>6193</v>
      </c>
      <c r="T3802" s="54"/>
      <c r="U3802" s="69"/>
      <c r="V3802" s="45" t="str">
        <f t="shared" si="576"/>
        <v>Investigation into How Hay Fever Masks are Actually Worn</v>
      </c>
      <c r="W3802" s="70"/>
      <c r="X3802" s="88">
        <v>3792</v>
      </c>
      <c r="Y3802" s="66"/>
      <c r="Z3802" s="16"/>
    </row>
    <row r="3803" spans="1:26" s="13" customFormat="1" ht="13.5" hidden="1" customHeight="1">
      <c r="A3803" s="18">
        <v>92</v>
      </c>
      <c r="B3803" s="15">
        <v>2010</v>
      </c>
      <c r="C3803" s="15">
        <v>6</v>
      </c>
      <c r="D3803" s="18"/>
      <c r="E3803" s="15"/>
      <c r="F3803" s="19" t="s">
        <v>6210</v>
      </c>
      <c r="G3803" s="16" t="s">
        <v>6211</v>
      </c>
      <c r="H3803" s="17"/>
      <c r="I3803" s="115" t="str">
        <f t="shared" ca="1" si="582"/>
        <v>.</v>
      </c>
      <c r="J3803" s="16" t="s">
        <v>2856</v>
      </c>
      <c r="K3803" s="16" t="s">
        <v>7808</v>
      </c>
      <c r="L3803" s="16" t="s">
        <v>2857</v>
      </c>
      <c r="M3803" s="16" t="s">
        <v>1302</v>
      </c>
      <c r="N3803" s="15">
        <v>45</v>
      </c>
      <c r="O3803" s="15">
        <v>2010</v>
      </c>
      <c r="P3803" s="15">
        <v>6</v>
      </c>
      <c r="Q3803" s="16" t="s">
        <v>6192</v>
      </c>
      <c r="R3803" s="18" t="s">
        <v>2244</v>
      </c>
      <c r="S3803" s="54" t="s">
        <v>6193</v>
      </c>
      <c r="T3803" s="54"/>
      <c r="U3803" s="69"/>
      <c r="V3803" s="45" t="str">
        <f t="shared" si="576"/>
        <v>The New Nursing-Care Insurance System in Japan： The Problems of Accepting Foreign Care-givers and Nurses</v>
      </c>
      <c r="W3803" s="70"/>
      <c r="X3803" s="88">
        <v>3793</v>
      </c>
      <c r="Y3803" s="66"/>
      <c r="Z3803" s="16"/>
    </row>
    <row r="3804" spans="1:26" s="13" customFormat="1" ht="13.5" hidden="1" customHeight="1">
      <c r="A3804" s="18">
        <v>92</v>
      </c>
      <c r="B3804" s="15">
        <v>2010</v>
      </c>
      <c r="C3804" s="15">
        <v>6</v>
      </c>
      <c r="D3804" s="18"/>
      <c r="E3804" s="15"/>
      <c r="F3804" s="19" t="s">
        <v>6212</v>
      </c>
      <c r="G3804" s="16" t="s">
        <v>6213</v>
      </c>
      <c r="H3804" s="17"/>
      <c r="I3804" s="115" t="str">
        <f t="shared" ca="1" si="582"/>
        <v>.</v>
      </c>
      <c r="J3804" s="16" t="s">
        <v>2856</v>
      </c>
      <c r="K3804" s="16" t="s">
        <v>7808</v>
      </c>
      <c r="L3804" s="16" t="s">
        <v>2857</v>
      </c>
      <c r="M3804" s="16" t="s">
        <v>1302</v>
      </c>
      <c r="N3804" s="15">
        <v>45</v>
      </c>
      <c r="O3804" s="15">
        <v>2010</v>
      </c>
      <c r="P3804" s="15">
        <v>6</v>
      </c>
      <c r="Q3804" s="16" t="s">
        <v>6192</v>
      </c>
      <c r="R3804" s="18" t="s">
        <v>2244</v>
      </c>
      <c r="S3804" s="54" t="s">
        <v>6193</v>
      </c>
      <c r="T3804" s="54"/>
      <c r="U3804" s="69"/>
      <c r="V3804" s="45" t="str">
        <f t="shared" si="576"/>
        <v>A Study on the Effort of WIB（Work Improvements for Seafarers） for Vessel Crew and Plastic Factory Workers</v>
      </c>
      <c r="W3804" s="70"/>
      <c r="X3804" s="88">
        <v>3794</v>
      </c>
      <c r="Y3804" s="66"/>
      <c r="Z3804" s="16"/>
    </row>
    <row r="3805" spans="1:26" s="13" customFormat="1" ht="13.5" hidden="1" customHeight="1">
      <c r="A3805" s="18">
        <v>92</v>
      </c>
      <c r="B3805" s="15">
        <v>2010</v>
      </c>
      <c r="C3805" s="15">
        <v>6</v>
      </c>
      <c r="D3805" s="18"/>
      <c r="E3805" s="15"/>
      <c r="F3805" s="19" t="s">
        <v>6214</v>
      </c>
      <c r="G3805" s="16" t="s">
        <v>6215</v>
      </c>
      <c r="H3805" s="17"/>
      <c r="I3805" s="115" t="str">
        <f t="shared" ca="1" si="582"/>
        <v>.</v>
      </c>
      <c r="J3805" s="16" t="s">
        <v>2856</v>
      </c>
      <c r="K3805" s="16" t="s">
        <v>7808</v>
      </c>
      <c r="L3805" s="16" t="s">
        <v>2857</v>
      </c>
      <c r="M3805" s="16" t="s">
        <v>1302</v>
      </c>
      <c r="N3805" s="15">
        <v>45</v>
      </c>
      <c r="O3805" s="15">
        <v>2010</v>
      </c>
      <c r="P3805" s="15">
        <v>6</v>
      </c>
      <c r="Q3805" s="16" t="s">
        <v>6192</v>
      </c>
      <c r="R3805" s="18" t="s">
        <v>2244</v>
      </c>
      <c r="S3805" s="54" t="s">
        <v>6193</v>
      </c>
      <c r="T3805" s="54"/>
      <c r="U3805" s="69"/>
      <c r="V3805" s="45" t="str">
        <f t="shared" si="576"/>
        <v>Effects of Organizational Development on the Psychological Aspects among University Students</v>
      </c>
      <c r="W3805" s="70"/>
      <c r="X3805" s="88">
        <v>3795</v>
      </c>
      <c r="Y3805" s="66"/>
      <c r="Z3805" s="16"/>
    </row>
    <row r="3806" spans="1:26" s="13" customFormat="1" ht="13.5" hidden="1" customHeight="1">
      <c r="A3806" s="18">
        <v>92</v>
      </c>
      <c r="B3806" s="15">
        <v>2010</v>
      </c>
      <c r="C3806" s="15">
        <v>6</v>
      </c>
      <c r="D3806" s="18"/>
      <c r="E3806" s="15"/>
      <c r="F3806" s="19" t="s">
        <v>6216</v>
      </c>
      <c r="G3806" s="16" t="s">
        <v>6217</v>
      </c>
      <c r="H3806" s="17"/>
      <c r="I3806" s="115" t="str">
        <f t="shared" ca="1" si="582"/>
        <v>.</v>
      </c>
      <c r="J3806" s="16" t="s">
        <v>2856</v>
      </c>
      <c r="K3806" s="16" t="s">
        <v>7808</v>
      </c>
      <c r="L3806" s="16" t="s">
        <v>2857</v>
      </c>
      <c r="M3806" s="16" t="s">
        <v>1302</v>
      </c>
      <c r="N3806" s="15">
        <v>45</v>
      </c>
      <c r="O3806" s="15">
        <v>2010</v>
      </c>
      <c r="P3806" s="15">
        <v>6</v>
      </c>
      <c r="Q3806" s="16" t="s">
        <v>6192</v>
      </c>
      <c r="R3806" s="18" t="s">
        <v>2244</v>
      </c>
      <c r="S3806" s="54" t="s">
        <v>6193</v>
      </c>
      <c r="T3806" s="54"/>
      <c r="U3806" s="69"/>
      <c r="V3806" s="45" t="str">
        <f t="shared" si="576"/>
        <v>Improve Children's Foot Health through Teaching How to Wear Shoes</v>
      </c>
      <c r="W3806" s="70"/>
      <c r="X3806" s="88">
        <v>3796</v>
      </c>
      <c r="Y3806" s="66"/>
      <c r="Z3806" s="16"/>
    </row>
    <row r="3807" spans="1:26" s="13" customFormat="1" ht="13.5" hidden="1" customHeight="1">
      <c r="A3807" s="18">
        <v>92</v>
      </c>
      <c r="B3807" s="15">
        <v>2010</v>
      </c>
      <c r="C3807" s="15">
        <v>6</v>
      </c>
      <c r="D3807" s="18"/>
      <c r="E3807" s="15"/>
      <c r="F3807" s="19" t="s">
        <v>6218</v>
      </c>
      <c r="G3807" s="16" t="s">
        <v>6219</v>
      </c>
      <c r="H3807" s="17"/>
      <c r="I3807" s="115" t="str">
        <f t="shared" ca="1" si="582"/>
        <v>.</v>
      </c>
      <c r="J3807" s="16" t="s">
        <v>2856</v>
      </c>
      <c r="K3807" s="16" t="s">
        <v>7808</v>
      </c>
      <c r="L3807" s="16" t="s">
        <v>2857</v>
      </c>
      <c r="M3807" s="16" t="s">
        <v>1302</v>
      </c>
      <c r="N3807" s="15">
        <v>45</v>
      </c>
      <c r="O3807" s="15">
        <v>2010</v>
      </c>
      <c r="P3807" s="15">
        <v>6</v>
      </c>
      <c r="Q3807" s="16" t="s">
        <v>6192</v>
      </c>
      <c r="R3807" s="18" t="s">
        <v>2244</v>
      </c>
      <c r="S3807" s="54" t="s">
        <v>6193</v>
      </c>
      <c r="T3807" s="54"/>
      <c r="U3807" s="69"/>
      <c r="V3807" s="45" t="str">
        <f t="shared" si="576"/>
        <v>Development of the Workshop Program Introducing Town Watching and Making Maps by the Geographic Information System</v>
      </c>
      <c r="W3807" s="70"/>
      <c r="X3807" s="88">
        <v>3797</v>
      </c>
      <c r="Y3807" s="66"/>
      <c r="Z3807" s="16"/>
    </row>
    <row r="3808" spans="1:26" s="13" customFormat="1" ht="13.5" hidden="1" customHeight="1">
      <c r="A3808" s="18">
        <v>92</v>
      </c>
      <c r="B3808" s="15">
        <v>2010</v>
      </c>
      <c r="C3808" s="15">
        <v>6</v>
      </c>
      <c r="D3808" s="18"/>
      <c r="E3808" s="15"/>
      <c r="F3808" s="19" t="s">
        <v>6220</v>
      </c>
      <c r="G3808" s="16" t="s">
        <v>6221</v>
      </c>
      <c r="H3808" s="17"/>
      <c r="I3808" s="115" t="str">
        <f t="shared" ca="1" si="582"/>
        <v>.</v>
      </c>
      <c r="J3808" s="16" t="s">
        <v>2856</v>
      </c>
      <c r="K3808" s="16" t="s">
        <v>7808</v>
      </c>
      <c r="L3808" s="16" t="s">
        <v>2857</v>
      </c>
      <c r="M3808" s="16" t="s">
        <v>1302</v>
      </c>
      <c r="N3808" s="15">
        <v>45</v>
      </c>
      <c r="O3808" s="15">
        <v>2010</v>
      </c>
      <c r="P3808" s="15">
        <v>6</v>
      </c>
      <c r="Q3808" s="16" t="s">
        <v>6192</v>
      </c>
      <c r="R3808" s="18" t="s">
        <v>2244</v>
      </c>
      <c r="S3808" s="54" t="s">
        <v>6193</v>
      </c>
      <c r="T3808" s="54"/>
      <c r="U3808" s="69"/>
      <c r="V3808" s="45" t="str">
        <f t="shared" si="576"/>
        <v>A Study on Teaching Methods for Chest Compression to Beginners in Cardiopulmonary Resuscitation</v>
      </c>
      <c r="W3808" s="70"/>
      <c r="X3808" s="88">
        <v>3798</v>
      </c>
      <c r="Y3808" s="66"/>
      <c r="Z3808" s="16"/>
    </row>
    <row r="3809" spans="1:26" s="13" customFormat="1" ht="13.5" hidden="1" customHeight="1">
      <c r="A3809" s="18">
        <v>92</v>
      </c>
      <c r="B3809" s="15">
        <v>2010</v>
      </c>
      <c r="C3809" s="15">
        <v>6</v>
      </c>
      <c r="D3809" s="18"/>
      <c r="E3809" s="15"/>
      <c r="F3809" s="19" t="s">
        <v>6222</v>
      </c>
      <c r="G3809" s="16" t="s">
        <v>6223</v>
      </c>
      <c r="H3809" s="17"/>
      <c r="I3809" s="115" t="str">
        <f t="shared" ca="1" si="582"/>
        <v>.</v>
      </c>
      <c r="J3809" s="16" t="s">
        <v>2856</v>
      </c>
      <c r="K3809" s="16" t="s">
        <v>7808</v>
      </c>
      <c r="L3809" s="16" t="s">
        <v>2857</v>
      </c>
      <c r="M3809" s="16" t="s">
        <v>1302</v>
      </c>
      <c r="N3809" s="15">
        <v>45</v>
      </c>
      <c r="O3809" s="15">
        <v>2010</v>
      </c>
      <c r="P3809" s="15">
        <v>6</v>
      </c>
      <c r="Q3809" s="16" t="s">
        <v>6192</v>
      </c>
      <c r="R3809" s="18" t="s">
        <v>2244</v>
      </c>
      <c r="S3809" s="54" t="s">
        <v>6193</v>
      </c>
      <c r="T3809" s="54"/>
      <c r="U3809" s="69"/>
      <c r="V3809" s="45" t="str">
        <f t="shared" si="576"/>
        <v>A Study of the Interface between Athletic-Academic-Social Roles among Student-Athletes in Japan</v>
      </c>
      <c r="W3809" s="70"/>
      <c r="X3809" s="88">
        <v>3799</v>
      </c>
      <c r="Y3809" s="66"/>
      <c r="Z3809" s="16"/>
    </row>
    <row r="3810" spans="1:26" s="13" customFormat="1" ht="13.5" hidden="1" customHeight="1">
      <c r="A3810" s="18">
        <v>92</v>
      </c>
      <c r="B3810" s="15">
        <v>2010</v>
      </c>
      <c r="C3810" s="15">
        <v>6</v>
      </c>
      <c r="D3810" s="18"/>
      <c r="E3810" s="15"/>
      <c r="F3810" s="19" t="s">
        <v>6224</v>
      </c>
      <c r="G3810" s="16" t="s">
        <v>6225</v>
      </c>
      <c r="H3810" s="17"/>
      <c r="I3810" s="115" t="str">
        <f t="shared" ca="1" si="582"/>
        <v>.</v>
      </c>
      <c r="J3810" s="16" t="s">
        <v>2856</v>
      </c>
      <c r="K3810" s="16" t="s">
        <v>7808</v>
      </c>
      <c r="L3810" s="16" t="s">
        <v>2857</v>
      </c>
      <c r="M3810" s="16" t="s">
        <v>1302</v>
      </c>
      <c r="N3810" s="15">
        <v>45</v>
      </c>
      <c r="O3810" s="15">
        <v>2010</v>
      </c>
      <c r="P3810" s="15">
        <v>6</v>
      </c>
      <c r="Q3810" s="16" t="s">
        <v>6192</v>
      </c>
      <c r="R3810" s="18" t="s">
        <v>2244</v>
      </c>
      <c r="S3810" s="54" t="s">
        <v>6193</v>
      </c>
      <c r="T3810" s="54"/>
      <c r="U3810" s="69"/>
      <c r="V3810" s="45" t="str">
        <f t="shared" si="576"/>
        <v>A Proposal of Wooden Training Chair Design Based on HDT</v>
      </c>
      <c r="W3810" s="70"/>
      <c r="X3810" s="88">
        <v>3800</v>
      </c>
      <c r="Y3810" s="66"/>
      <c r="Z3810" s="16"/>
    </row>
    <row r="3811" spans="1:26" s="13" customFormat="1" ht="13.5" hidden="1" customHeight="1">
      <c r="A3811" s="18">
        <v>92</v>
      </c>
      <c r="B3811" s="15">
        <v>2010</v>
      </c>
      <c r="C3811" s="15">
        <v>6</v>
      </c>
      <c r="D3811" s="18"/>
      <c r="E3811" s="15"/>
      <c r="F3811" s="19" t="s">
        <v>6226</v>
      </c>
      <c r="G3811" s="16" t="s">
        <v>6227</v>
      </c>
      <c r="H3811" s="17"/>
      <c r="I3811" s="115" t="str">
        <f t="shared" ca="1" si="582"/>
        <v>.</v>
      </c>
      <c r="J3811" s="16" t="s">
        <v>2856</v>
      </c>
      <c r="K3811" s="16" t="s">
        <v>7808</v>
      </c>
      <c r="L3811" s="16" t="s">
        <v>2857</v>
      </c>
      <c r="M3811" s="16" t="s">
        <v>1302</v>
      </c>
      <c r="N3811" s="15">
        <v>45</v>
      </c>
      <c r="O3811" s="15">
        <v>2010</v>
      </c>
      <c r="P3811" s="15">
        <v>6</v>
      </c>
      <c r="Q3811" s="16" t="s">
        <v>6192</v>
      </c>
      <c r="R3811" s="18" t="s">
        <v>2244</v>
      </c>
      <c r="S3811" s="54" t="s">
        <v>6193</v>
      </c>
      <c r="T3811" s="54"/>
      <c r="U3811" s="69"/>
      <c r="V3811" s="45" t="str">
        <f t="shared" si="576"/>
        <v>Locally Adjusted Design and Use of Action Checklists for Improving Visiting Care Work</v>
      </c>
      <c r="W3811" s="70"/>
      <c r="X3811" s="88">
        <v>3801</v>
      </c>
      <c r="Y3811" s="66"/>
      <c r="Z3811" s="16"/>
    </row>
    <row r="3812" spans="1:26" s="13" customFormat="1" ht="13.5" hidden="1" customHeight="1">
      <c r="A3812" s="18">
        <v>92</v>
      </c>
      <c r="B3812" s="15">
        <v>2010</v>
      </c>
      <c r="C3812" s="15">
        <v>6</v>
      </c>
      <c r="D3812" s="18"/>
      <c r="E3812" s="15"/>
      <c r="F3812" s="19" t="s">
        <v>6228</v>
      </c>
      <c r="G3812" s="16" t="s">
        <v>6229</v>
      </c>
      <c r="H3812" s="17"/>
      <c r="I3812" s="115" t="str">
        <f t="shared" ca="1" si="582"/>
        <v>.</v>
      </c>
      <c r="J3812" s="16" t="s">
        <v>2856</v>
      </c>
      <c r="K3812" s="16" t="s">
        <v>7808</v>
      </c>
      <c r="L3812" s="16" t="s">
        <v>2857</v>
      </c>
      <c r="M3812" s="16" t="s">
        <v>1302</v>
      </c>
      <c r="N3812" s="15">
        <v>45</v>
      </c>
      <c r="O3812" s="15">
        <v>2010</v>
      </c>
      <c r="P3812" s="15">
        <v>6</v>
      </c>
      <c r="Q3812" s="16" t="s">
        <v>6192</v>
      </c>
      <c r="R3812" s="18" t="s">
        <v>2244</v>
      </c>
      <c r="S3812" s="54" t="s">
        <v>6193</v>
      </c>
      <c r="T3812" s="54"/>
      <c r="U3812" s="69"/>
      <c r="V3812" s="45" t="str">
        <f t="shared" si="576"/>
        <v>The Effects of Various Knee Raising Postures in a Supine Position on Swelling in the Lower Leg and Foot in Elderly Females</v>
      </c>
      <c r="W3812" s="70"/>
      <c r="X3812" s="88">
        <v>3802</v>
      </c>
      <c r="Y3812" s="66"/>
      <c r="Z3812" s="16"/>
    </row>
    <row r="3813" spans="1:26" s="13" customFormat="1" ht="13.5" hidden="1" customHeight="1">
      <c r="A3813" s="18">
        <v>92</v>
      </c>
      <c r="B3813" s="15">
        <v>2010</v>
      </c>
      <c r="C3813" s="15">
        <v>6</v>
      </c>
      <c r="D3813" s="18"/>
      <c r="E3813" s="15"/>
      <c r="F3813" s="19" t="s">
        <v>6230</v>
      </c>
      <c r="G3813" s="16" t="s">
        <v>6231</v>
      </c>
      <c r="H3813" s="17"/>
      <c r="I3813" s="115" t="str">
        <f t="shared" ca="1" si="582"/>
        <v>.</v>
      </c>
      <c r="J3813" s="16" t="s">
        <v>2856</v>
      </c>
      <c r="K3813" s="16" t="s">
        <v>7808</v>
      </c>
      <c r="L3813" s="16" t="s">
        <v>2857</v>
      </c>
      <c r="M3813" s="16" t="s">
        <v>1302</v>
      </c>
      <c r="N3813" s="15">
        <v>45</v>
      </c>
      <c r="O3813" s="15">
        <v>2010</v>
      </c>
      <c r="P3813" s="15">
        <v>6</v>
      </c>
      <c r="Q3813" s="16" t="s">
        <v>6192</v>
      </c>
      <c r="R3813" s="18" t="s">
        <v>2244</v>
      </c>
      <c r="S3813" s="54" t="s">
        <v>6193</v>
      </c>
      <c r="T3813" s="54"/>
      <c r="U3813" s="69"/>
      <c r="V3813" s="45" t="str">
        <f t="shared" si="576"/>
        <v>Optimum Arousal Level Preservation System Using Biological Rhythms While Driving</v>
      </c>
      <c r="W3813" s="70"/>
      <c r="X3813" s="88">
        <v>3803</v>
      </c>
      <c r="Y3813" s="66"/>
      <c r="Z3813" s="16"/>
    </row>
    <row r="3814" spans="1:26" s="13" customFormat="1" ht="13.5" hidden="1" customHeight="1">
      <c r="A3814" s="18">
        <v>92</v>
      </c>
      <c r="B3814" s="15">
        <v>2010</v>
      </c>
      <c r="C3814" s="15">
        <v>6</v>
      </c>
      <c r="D3814" s="18"/>
      <c r="E3814" s="15"/>
      <c r="F3814" s="19" t="s">
        <v>6232</v>
      </c>
      <c r="G3814" s="16" t="s">
        <v>6233</v>
      </c>
      <c r="H3814" s="17"/>
      <c r="I3814" s="115" t="str">
        <f t="shared" ca="1" si="582"/>
        <v>.</v>
      </c>
      <c r="J3814" s="16" t="s">
        <v>2856</v>
      </c>
      <c r="K3814" s="16" t="s">
        <v>7808</v>
      </c>
      <c r="L3814" s="16" t="s">
        <v>2857</v>
      </c>
      <c r="M3814" s="16" t="s">
        <v>1302</v>
      </c>
      <c r="N3814" s="15">
        <v>45</v>
      </c>
      <c r="O3814" s="15">
        <v>2010</v>
      </c>
      <c r="P3814" s="15">
        <v>6</v>
      </c>
      <c r="Q3814" s="16" t="s">
        <v>6192</v>
      </c>
      <c r="R3814" s="18" t="s">
        <v>2244</v>
      </c>
      <c r="S3814" s="54" t="s">
        <v>6193</v>
      </c>
      <c r="T3814" s="54"/>
      <c r="U3814" s="69"/>
      <c r="V3814" s="45" t="str">
        <f t="shared" si="576"/>
        <v>A Study on Comparison of Three Generations' Ability of Keeping a Standing Posture by Measurement of Acceleration</v>
      </c>
      <c r="W3814" s="70"/>
      <c r="X3814" s="88">
        <v>3804</v>
      </c>
      <c r="Y3814" s="66"/>
      <c r="Z3814" s="16"/>
    </row>
    <row r="3815" spans="1:26" s="13" customFormat="1" ht="13.5" hidden="1" customHeight="1">
      <c r="A3815" s="18">
        <v>92</v>
      </c>
      <c r="B3815" s="15">
        <v>2010</v>
      </c>
      <c r="C3815" s="15">
        <v>6</v>
      </c>
      <c r="D3815" s="18"/>
      <c r="E3815" s="15"/>
      <c r="F3815" s="19" t="s">
        <v>6234</v>
      </c>
      <c r="G3815" s="16" t="s">
        <v>6235</v>
      </c>
      <c r="H3815" s="17"/>
      <c r="I3815" s="115" t="str">
        <f t="shared" ca="1" si="582"/>
        <v>.</v>
      </c>
      <c r="J3815" s="16" t="s">
        <v>2856</v>
      </c>
      <c r="K3815" s="16" t="s">
        <v>7808</v>
      </c>
      <c r="L3815" s="16" t="s">
        <v>2857</v>
      </c>
      <c r="M3815" s="16" t="s">
        <v>1302</v>
      </c>
      <c r="N3815" s="15">
        <v>45</v>
      </c>
      <c r="O3815" s="15">
        <v>2010</v>
      </c>
      <c r="P3815" s="15">
        <v>6</v>
      </c>
      <c r="Q3815" s="16" t="s">
        <v>6192</v>
      </c>
      <c r="R3815" s="18" t="s">
        <v>2244</v>
      </c>
      <c r="S3815" s="54" t="s">
        <v>6193</v>
      </c>
      <c r="T3815" s="54"/>
      <c r="U3815" s="69"/>
      <c r="V3815" s="45" t="str">
        <f t="shared" si="576"/>
        <v>Work Situations of Geriatric-care Personnel in Japan and Sweden</v>
      </c>
      <c r="W3815" s="70"/>
      <c r="X3815" s="88">
        <v>3805</v>
      </c>
      <c r="Y3815" s="66"/>
      <c r="Z3815" s="16"/>
    </row>
    <row r="3816" spans="1:26" s="13" customFormat="1" ht="13.5" hidden="1" customHeight="1">
      <c r="A3816" s="18">
        <v>92</v>
      </c>
      <c r="B3816" s="15">
        <v>2010</v>
      </c>
      <c r="C3816" s="15">
        <v>6</v>
      </c>
      <c r="D3816" s="18"/>
      <c r="E3816" s="15"/>
      <c r="F3816" s="19" t="s">
        <v>6236</v>
      </c>
      <c r="G3816" s="16" t="s">
        <v>6237</v>
      </c>
      <c r="H3816" s="17"/>
      <c r="I3816" s="115" t="str">
        <f t="shared" ca="1" si="582"/>
        <v>.</v>
      </c>
      <c r="J3816" s="16" t="s">
        <v>2856</v>
      </c>
      <c r="K3816" s="16" t="s">
        <v>7808</v>
      </c>
      <c r="L3816" s="16" t="s">
        <v>2857</v>
      </c>
      <c r="M3816" s="16" t="s">
        <v>1302</v>
      </c>
      <c r="N3816" s="15">
        <v>45</v>
      </c>
      <c r="O3816" s="15">
        <v>2010</v>
      </c>
      <c r="P3816" s="15">
        <v>6</v>
      </c>
      <c r="Q3816" s="16" t="s">
        <v>6192</v>
      </c>
      <c r="R3816" s="18" t="s">
        <v>2244</v>
      </c>
      <c r="S3816" s="54" t="s">
        <v>6193</v>
      </c>
      <c r="T3816" s="54"/>
      <c r="U3816" s="69"/>
      <c r="V3816" s="45" t="str">
        <f t="shared" si="576"/>
        <v>Influence of Backrest Structure for Sitting Comfort of Meeting Chairs</v>
      </c>
      <c r="W3816" s="70"/>
      <c r="X3816" s="88">
        <v>3806</v>
      </c>
      <c r="Y3816" s="66"/>
      <c r="Z3816" s="16"/>
    </row>
    <row r="3817" spans="1:26" s="13" customFormat="1" ht="13.5" hidden="1" customHeight="1">
      <c r="A3817" s="18">
        <v>92</v>
      </c>
      <c r="B3817" s="15">
        <v>2010</v>
      </c>
      <c r="C3817" s="15">
        <v>6</v>
      </c>
      <c r="D3817" s="18"/>
      <c r="E3817" s="15"/>
      <c r="F3817" s="19" t="s">
        <v>6238</v>
      </c>
      <c r="G3817" s="16" t="s">
        <v>6239</v>
      </c>
      <c r="H3817" s="17"/>
      <c r="I3817" s="115" t="str">
        <f t="shared" ca="1" si="582"/>
        <v>.</v>
      </c>
      <c r="J3817" s="16" t="s">
        <v>2856</v>
      </c>
      <c r="K3817" s="16" t="s">
        <v>7808</v>
      </c>
      <c r="L3817" s="16" t="s">
        <v>2857</v>
      </c>
      <c r="M3817" s="16" t="s">
        <v>1302</v>
      </c>
      <c r="N3817" s="15">
        <v>45</v>
      </c>
      <c r="O3817" s="15">
        <v>2010</v>
      </c>
      <c r="P3817" s="15">
        <v>6</v>
      </c>
      <c r="Q3817" s="16" t="s">
        <v>6192</v>
      </c>
      <c r="R3817" s="18" t="s">
        <v>2244</v>
      </c>
      <c r="S3817" s="54" t="s">
        <v>6193</v>
      </c>
      <c r="T3817" s="54"/>
      <c r="U3817" s="69"/>
      <c r="V3817" s="45" t="str">
        <f t="shared" si="576"/>
        <v>One-side Dominance in Humans: Functional Characteristics of the Upper and Lower Extremities and the Dominant Eye in University Soccer Players</v>
      </c>
      <c r="W3817" s="70"/>
      <c r="X3817" s="88">
        <v>3807</v>
      </c>
      <c r="Y3817" s="66"/>
      <c r="Z3817" s="16"/>
    </row>
    <row r="3818" spans="1:26" s="13" customFormat="1" ht="13.5" hidden="1" customHeight="1">
      <c r="A3818" s="18">
        <v>92</v>
      </c>
      <c r="B3818" s="15">
        <v>2010</v>
      </c>
      <c r="C3818" s="15">
        <v>6</v>
      </c>
      <c r="D3818" s="18"/>
      <c r="E3818" s="15"/>
      <c r="F3818" s="19" t="s">
        <v>6240</v>
      </c>
      <c r="G3818" s="16" t="s">
        <v>6241</v>
      </c>
      <c r="H3818" s="17"/>
      <c r="I3818" s="115" t="str">
        <f t="shared" ca="1" si="582"/>
        <v>.</v>
      </c>
      <c r="J3818" s="16" t="s">
        <v>2856</v>
      </c>
      <c r="K3818" s="16" t="s">
        <v>7808</v>
      </c>
      <c r="L3818" s="16" t="s">
        <v>2857</v>
      </c>
      <c r="M3818" s="16" t="s">
        <v>1302</v>
      </c>
      <c r="N3818" s="15">
        <v>45</v>
      </c>
      <c r="O3818" s="15">
        <v>2010</v>
      </c>
      <c r="P3818" s="15">
        <v>6</v>
      </c>
      <c r="Q3818" s="16" t="s">
        <v>6192</v>
      </c>
      <c r="R3818" s="18" t="s">
        <v>2244</v>
      </c>
      <c r="S3818" s="54" t="s">
        <v>6193</v>
      </c>
      <c r="T3818" s="54"/>
      <c r="U3818" s="69"/>
      <c r="V3818" s="45" t="str">
        <f t="shared" si="576"/>
        <v>Application of Brain Waves to Drawing up the TV commercial</v>
      </c>
      <c r="W3818" s="70"/>
      <c r="X3818" s="88">
        <v>3808</v>
      </c>
      <c r="Y3818" s="66"/>
      <c r="Z3818" s="16"/>
    </row>
    <row r="3819" spans="1:26" s="13" customFormat="1" ht="13.5" hidden="1" customHeight="1">
      <c r="A3819" s="18">
        <v>92</v>
      </c>
      <c r="B3819" s="15">
        <v>2010</v>
      </c>
      <c r="C3819" s="15">
        <v>6</v>
      </c>
      <c r="D3819" s="18"/>
      <c r="E3819" s="15"/>
      <c r="F3819" s="19" t="s">
        <v>6242</v>
      </c>
      <c r="G3819" s="16" t="s">
        <v>6241</v>
      </c>
      <c r="H3819" s="17"/>
      <c r="I3819" s="115" t="str">
        <f t="shared" ca="1" si="582"/>
        <v>.</v>
      </c>
      <c r="J3819" s="16" t="s">
        <v>2856</v>
      </c>
      <c r="K3819" s="16" t="s">
        <v>7808</v>
      </c>
      <c r="L3819" s="16" t="s">
        <v>2857</v>
      </c>
      <c r="M3819" s="16" t="s">
        <v>1302</v>
      </c>
      <c r="N3819" s="15">
        <v>45</v>
      </c>
      <c r="O3819" s="15">
        <v>2010</v>
      </c>
      <c r="P3819" s="15">
        <v>6</v>
      </c>
      <c r="Q3819" s="16" t="s">
        <v>6192</v>
      </c>
      <c r="R3819" s="18" t="s">
        <v>2244</v>
      </c>
      <c r="S3819" s="54" t="s">
        <v>6193</v>
      </c>
      <c r="T3819" s="54"/>
      <c r="U3819" s="69"/>
      <c r="V3819" s="45" t="str">
        <f t="shared" si="576"/>
        <v>Convenient-fully Forecasting Model for New Products</v>
      </c>
      <c r="W3819" s="70"/>
      <c r="X3819" s="88">
        <v>3809</v>
      </c>
      <c r="Y3819" s="66"/>
      <c r="Z3819" s="16"/>
    </row>
    <row r="3820" spans="1:26" s="13" customFormat="1" ht="13.5" hidden="1" customHeight="1">
      <c r="A3820" s="18">
        <v>92</v>
      </c>
      <c r="B3820" s="15">
        <v>2010</v>
      </c>
      <c r="C3820" s="15">
        <v>6</v>
      </c>
      <c r="D3820" s="18"/>
      <c r="E3820" s="15"/>
      <c r="F3820" s="19" t="s">
        <v>6243</v>
      </c>
      <c r="G3820" s="16" t="s">
        <v>6244</v>
      </c>
      <c r="H3820" s="17" t="s">
        <v>7083</v>
      </c>
      <c r="I3820" s="115" t="str">
        <f t="shared" ca="1" si="582"/>
        <v>.</v>
      </c>
      <c r="J3820" s="16" t="s">
        <v>1487</v>
      </c>
      <c r="K3820" s="16" t="s">
        <v>7808</v>
      </c>
      <c r="L3820" s="16" t="s">
        <v>7079</v>
      </c>
      <c r="M3820" s="16" t="s">
        <v>1302</v>
      </c>
      <c r="N3820" s="15">
        <v>45</v>
      </c>
      <c r="O3820" s="15">
        <v>2010</v>
      </c>
      <c r="P3820" s="15">
        <v>6</v>
      </c>
      <c r="Q3820" s="16" t="s">
        <v>6192</v>
      </c>
      <c r="R3820" s="18" t="s">
        <v>2244</v>
      </c>
      <c r="S3820" s="54" t="s">
        <v>6193</v>
      </c>
      <c r="T3820" s="54"/>
      <c r="U3820" s="69"/>
      <c r="V3820" s="45" t="str">
        <f t="shared" si="576"/>
        <v>特別講演Vision and Strategies of Human Ergology Society Near Future</v>
      </c>
      <c r="W3820" s="70"/>
      <c r="X3820" s="88">
        <v>3810</v>
      </c>
      <c r="Y3820" s="66"/>
      <c r="Z3820" s="16"/>
    </row>
    <row r="3821" spans="1:26" s="13" customFormat="1" ht="13.5" hidden="1" customHeight="1">
      <c r="A3821" s="18">
        <v>92</v>
      </c>
      <c r="B3821" s="15">
        <v>2010</v>
      </c>
      <c r="C3821" s="15">
        <v>6</v>
      </c>
      <c r="D3821" s="18"/>
      <c r="E3821" s="15"/>
      <c r="F3821" s="19" t="s">
        <v>6245</v>
      </c>
      <c r="G3821" s="16" t="s">
        <v>6246</v>
      </c>
      <c r="H3821" s="17" t="s">
        <v>7083</v>
      </c>
      <c r="I3821" s="115" t="str">
        <f t="shared" ca="1" si="582"/>
        <v>.</v>
      </c>
      <c r="J3821" s="16" t="s">
        <v>1487</v>
      </c>
      <c r="K3821" s="16" t="s">
        <v>7808</v>
      </c>
      <c r="L3821" s="16" t="s">
        <v>7079</v>
      </c>
      <c r="M3821" s="16" t="s">
        <v>1302</v>
      </c>
      <c r="N3821" s="15">
        <v>45</v>
      </c>
      <c r="O3821" s="15">
        <v>2010</v>
      </c>
      <c r="P3821" s="15">
        <v>6</v>
      </c>
      <c r="Q3821" s="16" t="s">
        <v>6192</v>
      </c>
      <c r="R3821" s="18" t="s">
        <v>2244</v>
      </c>
      <c r="S3821" s="54" t="s">
        <v>6193</v>
      </c>
      <c r="T3821" s="54"/>
      <c r="U3821" s="69"/>
      <c r="V3821" s="45" t="str">
        <f t="shared" si="576"/>
        <v>特別講演The effects of a joint HES study on the reduction of intra-bus accidents</v>
      </c>
      <c r="W3821" s="70"/>
      <c r="X3821" s="88">
        <v>3811</v>
      </c>
      <c r="Y3821" s="66"/>
      <c r="Z3821" s="16"/>
    </row>
    <row r="3822" spans="1:26" s="13" customFormat="1" ht="13.5" hidden="1" customHeight="1">
      <c r="A3822" s="18">
        <v>92</v>
      </c>
      <c r="B3822" s="15">
        <v>2010</v>
      </c>
      <c r="C3822" s="15">
        <v>6</v>
      </c>
      <c r="D3822" s="18"/>
      <c r="E3822" s="15"/>
      <c r="F3822" s="19" t="s">
        <v>6247</v>
      </c>
      <c r="G3822" s="16" t="s">
        <v>6248</v>
      </c>
      <c r="H3822" s="17" t="s">
        <v>7083</v>
      </c>
      <c r="I3822" s="115" t="str">
        <f t="shared" ca="1" si="582"/>
        <v>.</v>
      </c>
      <c r="J3822" s="16" t="s">
        <v>1487</v>
      </c>
      <c r="K3822" s="16" t="s">
        <v>7808</v>
      </c>
      <c r="L3822" s="16" t="s">
        <v>7079</v>
      </c>
      <c r="M3822" s="16" t="s">
        <v>1302</v>
      </c>
      <c r="N3822" s="15">
        <v>45</v>
      </c>
      <c r="O3822" s="15">
        <v>2010</v>
      </c>
      <c r="P3822" s="15">
        <v>6</v>
      </c>
      <c r="Q3822" s="16" t="s">
        <v>6192</v>
      </c>
      <c r="R3822" s="18" t="s">
        <v>2244</v>
      </c>
      <c r="S3822" s="54" t="s">
        <v>6193</v>
      </c>
      <c r="T3822" s="54"/>
      <c r="U3822" s="69"/>
      <c r="V3822" s="45" t="str">
        <f t="shared" si="576"/>
        <v>特別講演Participatory Ergonomics -Past, Present &amp; Future -</v>
      </c>
      <c r="W3822" s="70"/>
      <c r="X3822" s="88">
        <v>3812</v>
      </c>
      <c r="Y3822" s="66"/>
      <c r="Z3822" s="16"/>
    </row>
    <row r="3823" spans="1:26" s="12" customFormat="1" ht="13.5" hidden="1" customHeight="1">
      <c r="A3823" s="18">
        <v>92</v>
      </c>
      <c r="B3823" s="15">
        <v>2010</v>
      </c>
      <c r="C3823" s="15">
        <v>6</v>
      </c>
      <c r="D3823" s="18"/>
      <c r="E3823" s="15"/>
      <c r="F3823" s="16" t="s">
        <v>6250</v>
      </c>
      <c r="G3823" s="16" t="s">
        <v>7068</v>
      </c>
      <c r="H3823" s="17"/>
      <c r="I3823" s="115" t="str">
        <f t="shared" ca="1" si="582"/>
        <v>.</v>
      </c>
      <c r="J3823" s="26" t="s">
        <v>6249</v>
      </c>
      <c r="K3823" s="16" t="s">
        <v>7808</v>
      </c>
      <c r="L3823" s="16" t="s">
        <v>7004</v>
      </c>
      <c r="M3823" s="16" t="s">
        <v>1302</v>
      </c>
      <c r="N3823" s="15">
        <v>45</v>
      </c>
      <c r="O3823" s="15">
        <v>2010</v>
      </c>
      <c r="P3823" s="15">
        <v>6</v>
      </c>
      <c r="Q3823" s="16" t="s">
        <v>6192</v>
      </c>
      <c r="R3823" s="18" t="s">
        <v>2244</v>
      </c>
      <c r="S3823" s="54" t="s">
        <v>6193</v>
      </c>
      <c r="T3823" s="54"/>
      <c r="U3823" s="69"/>
      <c r="V3823" s="45" t="str">
        <f t="shared" si="576"/>
        <v>Current Status and Future Challenges of Participatory Approach Improving Occupational Safety and Health</v>
      </c>
      <c r="W3823" s="70"/>
      <c r="X3823" s="88">
        <v>3813</v>
      </c>
      <c r="Y3823" s="66"/>
      <c r="Z3823" s="16"/>
    </row>
    <row r="3824" spans="1:26" s="12" customFormat="1" ht="13.5" hidden="1" customHeight="1">
      <c r="A3824" s="18">
        <v>92</v>
      </c>
      <c r="B3824" s="15">
        <v>2010</v>
      </c>
      <c r="C3824" s="15">
        <v>6</v>
      </c>
      <c r="D3824" s="18"/>
      <c r="E3824" s="15"/>
      <c r="F3824" s="19" t="s">
        <v>6251</v>
      </c>
      <c r="G3824" s="16" t="s">
        <v>6252</v>
      </c>
      <c r="H3824" s="17" t="s">
        <v>6250</v>
      </c>
      <c r="I3824" s="115" t="str">
        <f t="shared" ca="1" si="582"/>
        <v>.</v>
      </c>
      <c r="J3824" s="26" t="s">
        <v>6249</v>
      </c>
      <c r="K3824" s="16" t="s">
        <v>7808</v>
      </c>
      <c r="L3824" s="16" t="s">
        <v>2918</v>
      </c>
      <c r="M3824" s="16" t="s">
        <v>1302</v>
      </c>
      <c r="N3824" s="15">
        <v>45</v>
      </c>
      <c r="O3824" s="15">
        <v>2010</v>
      </c>
      <c r="P3824" s="15">
        <v>6</v>
      </c>
      <c r="Q3824" s="16" t="s">
        <v>6192</v>
      </c>
      <c r="R3824" s="18" t="s">
        <v>2244</v>
      </c>
      <c r="S3824" s="54" t="s">
        <v>6193</v>
      </c>
      <c r="T3824" s="54"/>
      <c r="U3824" s="69"/>
      <c r="V3824" s="45" t="str">
        <f t="shared" si="576"/>
        <v>Current Status and Future Challenges of Participatory Approach Improving Occupational Safety and HealthSafe Home Project</v>
      </c>
      <c r="W3824" s="70"/>
      <c r="X3824" s="88">
        <v>3814</v>
      </c>
      <c r="Y3824" s="66"/>
      <c r="Z3824" s="16"/>
    </row>
    <row r="3825" spans="1:26" s="12" customFormat="1" ht="13.5" hidden="1" customHeight="1">
      <c r="A3825" s="18">
        <v>92</v>
      </c>
      <c r="B3825" s="15">
        <v>2010</v>
      </c>
      <c r="C3825" s="15">
        <v>6</v>
      </c>
      <c r="D3825" s="18"/>
      <c r="E3825" s="15"/>
      <c r="F3825" s="19" t="s">
        <v>6253</v>
      </c>
      <c r="G3825" s="16" t="s">
        <v>6254</v>
      </c>
      <c r="H3825" s="17" t="s">
        <v>6250</v>
      </c>
      <c r="I3825" s="115" t="str">
        <f t="shared" ca="1" si="582"/>
        <v>.</v>
      </c>
      <c r="J3825" s="26" t="s">
        <v>6249</v>
      </c>
      <c r="K3825" s="16" t="s">
        <v>7808</v>
      </c>
      <c r="L3825" s="16" t="s">
        <v>2918</v>
      </c>
      <c r="M3825" s="16" t="s">
        <v>1302</v>
      </c>
      <c r="N3825" s="15">
        <v>45</v>
      </c>
      <c r="O3825" s="15">
        <v>2010</v>
      </c>
      <c r="P3825" s="15">
        <v>6</v>
      </c>
      <c r="Q3825" s="16" t="s">
        <v>6192</v>
      </c>
      <c r="R3825" s="18" t="s">
        <v>2244</v>
      </c>
      <c r="S3825" s="54" t="s">
        <v>6193</v>
      </c>
      <c r="T3825" s="54"/>
      <c r="U3825" s="69"/>
      <c r="V3825" s="45" t="str">
        <f t="shared" si="576"/>
        <v>Current Status and Future Challenges of Participatory Approach Improving Occupational Safety and HealthPractical application of Participatory Action Oriented Training（PAOT） for the improvement of OSH and Environment in agriculture, some  experiences in Vietnam and other countries in Asia and Africa.</v>
      </c>
      <c r="W3825" s="70"/>
      <c r="X3825" s="88">
        <v>3815</v>
      </c>
      <c r="Y3825" s="66"/>
      <c r="Z3825" s="16"/>
    </row>
    <row r="3826" spans="1:26" s="12" customFormat="1" ht="13.5" hidden="1" customHeight="1">
      <c r="A3826" s="18">
        <v>92</v>
      </c>
      <c r="B3826" s="15">
        <v>2010</v>
      </c>
      <c r="C3826" s="15">
        <v>6</v>
      </c>
      <c r="D3826" s="18"/>
      <c r="E3826" s="15"/>
      <c r="F3826" s="19" t="s">
        <v>6255</v>
      </c>
      <c r="G3826" s="16" t="s">
        <v>6256</v>
      </c>
      <c r="H3826" s="17" t="s">
        <v>6250</v>
      </c>
      <c r="I3826" s="115" t="str">
        <f t="shared" ca="1" si="582"/>
        <v>.</v>
      </c>
      <c r="J3826" s="26" t="s">
        <v>878</v>
      </c>
      <c r="K3826" s="16" t="s">
        <v>7808</v>
      </c>
      <c r="L3826" s="16" t="s">
        <v>2918</v>
      </c>
      <c r="M3826" s="16" t="s">
        <v>1302</v>
      </c>
      <c r="N3826" s="15">
        <v>45</v>
      </c>
      <c r="O3826" s="15">
        <v>2010</v>
      </c>
      <c r="P3826" s="15">
        <v>6</v>
      </c>
      <c r="Q3826" s="16" t="s">
        <v>6192</v>
      </c>
      <c r="R3826" s="18" t="s">
        <v>2244</v>
      </c>
      <c r="S3826" s="54" t="s">
        <v>6193</v>
      </c>
      <c r="T3826" s="54"/>
      <c r="U3826" s="69"/>
      <c r="V3826" s="45" t="str">
        <f t="shared" si="576"/>
        <v>Current Status and Future Challenges of Participatory Approach Improving Occupational Safety and HealthHuman ergology that promotes participatory approach to improving safety, health and working conditions at grassroots workplaces</v>
      </c>
      <c r="W3826" s="70"/>
      <c r="X3826" s="88">
        <v>3816</v>
      </c>
      <c r="Y3826" s="66"/>
      <c r="Z3826" s="16"/>
    </row>
    <row r="3827" spans="1:26" s="12" customFormat="1" ht="13.5" hidden="1" customHeight="1">
      <c r="A3827" s="18">
        <v>92</v>
      </c>
      <c r="B3827" s="15">
        <v>2010</v>
      </c>
      <c r="C3827" s="15">
        <v>6</v>
      </c>
      <c r="D3827" s="18"/>
      <c r="E3827" s="15"/>
      <c r="F3827" s="19" t="s">
        <v>6257</v>
      </c>
      <c r="G3827" s="16" t="s">
        <v>6258</v>
      </c>
      <c r="H3827" s="17" t="s">
        <v>6250</v>
      </c>
      <c r="I3827" s="115" t="str">
        <f t="shared" ca="1" si="582"/>
        <v>.</v>
      </c>
      <c r="J3827" s="26" t="s">
        <v>878</v>
      </c>
      <c r="K3827" s="16" t="s">
        <v>7808</v>
      </c>
      <c r="L3827" s="16" t="s">
        <v>2918</v>
      </c>
      <c r="M3827" s="16" t="s">
        <v>1302</v>
      </c>
      <c r="N3827" s="15">
        <v>45</v>
      </c>
      <c r="O3827" s="15">
        <v>2010</v>
      </c>
      <c r="P3827" s="15">
        <v>6</v>
      </c>
      <c r="Q3827" s="16" t="s">
        <v>6192</v>
      </c>
      <c r="R3827" s="18" t="s">
        <v>2244</v>
      </c>
      <c r="S3827" s="54" t="s">
        <v>6193</v>
      </c>
      <c r="T3827" s="54"/>
      <c r="U3827" s="69"/>
      <c r="V3827" s="45" t="str">
        <f t="shared" ref="V3827:V3890" si="583">$H3827&amp;$F3827</f>
        <v>Current Status and Future Challenges of Participatory Approach Improving Occupational Safety and HealthKaizen— Ergonomics Approach to Occupational Health and Safety</v>
      </c>
      <c r="W3827" s="70"/>
      <c r="X3827" s="88">
        <v>3817</v>
      </c>
      <c r="Y3827" s="66"/>
      <c r="Z3827" s="16"/>
    </row>
    <row r="3828" spans="1:26" ht="13.5" hidden="1" customHeight="1">
      <c r="A3828" s="29">
        <f ca="1">IF(LEN($J3828)&gt;0,IF($J3828="●",K3828,OFFSET(A3828,IF(LEN(OFFSET(A3828,-1,0))&gt;=1,-1,-2),0)),"")</f>
        <v>92</v>
      </c>
      <c r="B3828" s="32">
        <f ca="1">IF(LEN($J3828)&gt;0,IF($J3828="●",N3828,OFFSET(B3828,IF(LEN(OFFSET(B3828,-1,0))&gt;=1,-1,-2),0)),"")</f>
        <v>2010</v>
      </c>
      <c r="C3828" s="32">
        <f ca="1">IF(LEN($J3828)&gt;0,IF($J3828="●",O3828,OFFSET(C3828,IF(LEN(OFFSET(C3828,-1,0))&gt;=1,-1,-2),0)),"")</f>
        <v>6</v>
      </c>
      <c r="D3828" s="28">
        <v>8</v>
      </c>
      <c r="E3828" s="32"/>
      <c r="F3828" s="28" t="str">
        <f>IF(RIGHT(L3828,1)=$W$24,"",M3828&amp;$W$25)&amp;J3828&amp;$W$22&amp;K3828&amp;IF(AND(LEN(N3828)&gt;0,LEN(N3828)&lt;4)," 第"&amp;N3828&amp;$W$21,N3828)&amp;$W$23&amp;O3828&amp;"/"&amp;P3828&amp;IF(RIGHT(L3828,1)=$W$24,"/"&amp;Q3828,"")&amp;"、"&amp;S3828&amp;"、"&amp;R3828&amp;IF(LEN(H3828)&gt;0,$W$27&amp;H3828,"")&amp;IF(RIGHT(L3828,1)=$W$24,"",$W$26)</f>
        <v>プログラム(大会．全 第45回　2010/6、中京大学、名古屋市)</v>
      </c>
      <c r="G3828" s="40"/>
      <c r="H3828" s="17"/>
      <c r="I3828" s="115" t="str">
        <f t="shared" ca="1" si="582"/>
        <v>.</v>
      </c>
      <c r="J3828" s="40" t="s">
        <v>1487</v>
      </c>
      <c r="K3828" s="40" t="s">
        <v>1292</v>
      </c>
      <c r="L3828" s="40" t="s">
        <v>325</v>
      </c>
      <c r="M3828" s="40" t="s">
        <v>1616</v>
      </c>
      <c r="N3828" s="47">
        <v>45</v>
      </c>
      <c r="O3828" s="47">
        <v>2010</v>
      </c>
      <c r="P3828" s="47">
        <v>6</v>
      </c>
      <c r="Q3828" s="40" t="s">
        <v>1399</v>
      </c>
      <c r="R3828" s="40" t="s">
        <v>1400</v>
      </c>
      <c r="S3828" s="48" t="s">
        <v>2366</v>
      </c>
      <c r="T3828" s="48"/>
      <c r="U3828" s="31"/>
      <c r="V3828" s="45" t="str">
        <f t="shared" si="583"/>
        <v>プログラム(大会．全 第45回　2010/6、中京大学、名古屋市)</v>
      </c>
      <c r="W3828" s="51"/>
      <c r="X3828" s="88">
        <v>3818</v>
      </c>
      <c r="Y3828" s="65"/>
      <c r="Z3828" s="46"/>
    </row>
    <row r="3829" spans="1:26" ht="13.5" hidden="1" customHeight="1">
      <c r="A3829" s="29">
        <f ca="1">IF(LEN($J3829)&gt;0,IF($J3829="●",K3829,OFFSET(A3829,IF(LEN(OFFSET(A3829,-1,0))&gt;=1,-1,-2),0)),"")</f>
        <v>92</v>
      </c>
      <c r="B3829" s="32">
        <f ca="1">IF(LEN($J3829)&gt;0,IF($J3829="●",N3829,OFFSET(B3829,IF(LEN(OFFSET(B3829,-1,0))&gt;=1,-1,-2),0)),"")</f>
        <v>2010</v>
      </c>
      <c r="C3829" s="32">
        <f ca="1">IF(LEN($J3829)&gt;0,IF($J3829="●",O3829,OFFSET(C3829,IF(LEN(OFFSET(C3829,-1,0))&gt;=1,-1,-2),0)),"")</f>
        <v>6</v>
      </c>
      <c r="D3829" s="28">
        <v>9</v>
      </c>
      <c r="E3829" s="32"/>
      <c r="F3829" s="28" t="str">
        <f>IF(RIGHT(L3829,1)=$W$24,"",M3829&amp;$W$25)&amp;J3829&amp;$W$22&amp;K3829&amp;IF(AND(LEN(N3829)&gt;0,LEN(N3829)&lt;4)," 第"&amp;N3829&amp;$W$21,N3829)&amp;$W$23&amp;O3829&amp;"/"&amp;P3829&amp;IF(RIGHT(L3829,1)=$W$24,"/"&amp;Q3829,"")&amp;"、"&amp;S3829&amp;"、"&amp;R3829&amp;IF(LEN(H3829)&gt;0,$W$27&amp;H3829,"")&amp;IF(RIGHT(L3829,1)=$W$24,"",$W$26)</f>
        <v>案内(研修・催事．夏季 第45回　2010/6、三惠工業（株）、名古屋市)</v>
      </c>
      <c r="G3829" s="40"/>
      <c r="H3829" s="17"/>
      <c r="I3829" s="115" t="str">
        <f t="shared" ca="1" si="582"/>
        <v>.</v>
      </c>
      <c r="J3829" s="40" t="s">
        <v>7780</v>
      </c>
      <c r="K3829" s="40" t="s">
        <v>2165</v>
      </c>
      <c r="L3829" s="40" t="s">
        <v>325</v>
      </c>
      <c r="M3829" s="40" t="s">
        <v>2742</v>
      </c>
      <c r="N3829" s="47">
        <v>45</v>
      </c>
      <c r="O3829" s="47">
        <v>2010</v>
      </c>
      <c r="P3829" s="47">
        <v>6</v>
      </c>
      <c r="Q3829" s="40" t="s">
        <v>1399</v>
      </c>
      <c r="R3829" s="40" t="s">
        <v>1400</v>
      </c>
      <c r="S3829" s="48" t="s">
        <v>1617</v>
      </c>
      <c r="T3829" s="48"/>
      <c r="U3829" s="31"/>
      <c r="V3829" s="45" t="str">
        <f t="shared" si="583"/>
        <v>案内(研修・催事．夏季 第45回　2010/6、三惠工業（株）、名古屋市)</v>
      </c>
      <c r="W3829" s="51"/>
      <c r="X3829" s="88">
        <v>3819</v>
      </c>
      <c r="Y3829" s="65"/>
      <c r="Z3829" s="46"/>
    </row>
    <row r="3830" spans="1:26" s="12" customFormat="1" ht="13.5" hidden="1" customHeight="1">
      <c r="A3830" s="18">
        <v>92</v>
      </c>
      <c r="B3830" s="15">
        <v>2010</v>
      </c>
      <c r="C3830" s="15">
        <v>6</v>
      </c>
      <c r="D3830" s="18">
        <v>12</v>
      </c>
      <c r="E3830" s="15"/>
      <c r="F3830" s="18" t="s">
        <v>7022</v>
      </c>
      <c r="G3830" s="16" t="s">
        <v>6296</v>
      </c>
      <c r="H3830" s="17"/>
      <c r="I3830" s="115" t="str">
        <f t="shared" ca="1" si="582"/>
        <v>.</v>
      </c>
      <c r="J3830" s="26" t="s">
        <v>878</v>
      </c>
      <c r="K3830" s="16" t="s">
        <v>1194</v>
      </c>
      <c r="L3830" s="16" t="s">
        <v>7004</v>
      </c>
      <c r="M3830" s="16" t="s">
        <v>7077</v>
      </c>
      <c r="N3830" s="15">
        <v>45</v>
      </c>
      <c r="O3830" s="15">
        <v>2010</v>
      </c>
      <c r="P3830" s="15">
        <v>6</v>
      </c>
      <c r="Q3830" s="16" t="s">
        <v>6192</v>
      </c>
      <c r="R3830" s="18" t="s">
        <v>2244</v>
      </c>
      <c r="S3830" s="54" t="s">
        <v>6193</v>
      </c>
      <c r="T3830" s="54"/>
      <c r="U3830" s="69"/>
      <c r="V3830" s="45" t="str">
        <f t="shared" si="583"/>
        <v>次世代を担う人材と学会運営の活性化に向けて：司会のまとめ</v>
      </c>
      <c r="W3830" s="70"/>
      <c r="X3830" s="88">
        <v>3820</v>
      </c>
      <c r="Y3830" s="66"/>
      <c r="Z3830" s="16"/>
    </row>
    <row r="3831" spans="1:26" s="12" customFormat="1" ht="13.5" hidden="1" customHeight="1">
      <c r="A3831" s="18">
        <v>92</v>
      </c>
      <c r="B3831" s="15">
        <v>2010</v>
      </c>
      <c r="C3831" s="15">
        <v>6</v>
      </c>
      <c r="D3831" s="18"/>
      <c r="E3831" s="15"/>
      <c r="F3831" s="19" t="s">
        <v>6297</v>
      </c>
      <c r="G3831" s="16" t="s">
        <v>6298</v>
      </c>
      <c r="H3831" s="17" t="s">
        <v>2371</v>
      </c>
      <c r="I3831" s="115" t="str">
        <f t="shared" ca="1" si="582"/>
        <v>.</v>
      </c>
      <c r="J3831" s="26" t="s">
        <v>878</v>
      </c>
      <c r="K3831" s="16" t="s">
        <v>1194</v>
      </c>
      <c r="L3831" s="16" t="s">
        <v>2918</v>
      </c>
      <c r="M3831" s="16" t="s">
        <v>1302</v>
      </c>
      <c r="N3831" s="15">
        <v>45</v>
      </c>
      <c r="O3831" s="15">
        <v>2010</v>
      </c>
      <c r="P3831" s="15">
        <v>6</v>
      </c>
      <c r="Q3831" s="16" t="s">
        <v>6192</v>
      </c>
      <c r="R3831" s="18" t="s">
        <v>2244</v>
      </c>
      <c r="S3831" s="54" t="s">
        <v>6193</v>
      </c>
      <c r="T3831" s="54"/>
      <c r="U3831" s="69"/>
      <c r="V3831" s="45" t="str">
        <f t="shared" si="583"/>
        <v>次世代を担う人材と学会運営の活性化に向けて人類働態学会の社会的役割について</v>
      </c>
      <c r="W3831" s="70"/>
      <c r="X3831" s="88">
        <v>3821</v>
      </c>
      <c r="Y3831" s="66"/>
      <c r="Z3831" s="16"/>
    </row>
    <row r="3832" spans="1:26" s="12" customFormat="1" ht="13.5" hidden="1" customHeight="1">
      <c r="A3832" s="18">
        <v>92</v>
      </c>
      <c r="B3832" s="15">
        <v>2010</v>
      </c>
      <c r="C3832" s="15">
        <v>6</v>
      </c>
      <c r="D3832" s="18"/>
      <c r="E3832" s="15"/>
      <c r="F3832" s="19" t="s">
        <v>6299</v>
      </c>
      <c r="G3832" s="16" t="s">
        <v>5805</v>
      </c>
      <c r="H3832" s="17" t="s">
        <v>2371</v>
      </c>
      <c r="I3832" s="115" t="str">
        <f t="shared" ca="1" si="582"/>
        <v>.</v>
      </c>
      <c r="J3832" s="26" t="s">
        <v>878</v>
      </c>
      <c r="K3832" s="16" t="s">
        <v>1194</v>
      </c>
      <c r="L3832" s="16" t="s">
        <v>2918</v>
      </c>
      <c r="M3832" s="16" t="s">
        <v>1302</v>
      </c>
      <c r="N3832" s="15">
        <v>45</v>
      </c>
      <c r="O3832" s="15">
        <v>2010</v>
      </c>
      <c r="P3832" s="15">
        <v>6</v>
      </c>
      <c r="Q3832" s="16" t="s">
        <v>6192</v>
      </c>
      <c r="R3832" s="18" t="s">
        <v>2244</v>
      </c>
      <c r="S3832" s="54" t="s">
        <v>6193</v>
      </c>
      <c r="T3832" s="54"/>
      <c r="U3832" s="69"/>
      <c r="V3832" s="45" t="str">
        <f t="shared" si="583"/>
        <v>次世代を担う人材と学会運営の活性化に向けて本学会の活性化に向けた戦略について</v>
      </c>
      <c r="W3832" s="70"/>
      <c r="X3832" s="88">
        <v>3822</v>
      </c>
      <c r="Y3832" s="66"/>
      <c r="Z3832" s="16"/>
    </row>
    <row r="3833" spans="1:26" s="12" customFormat="1" ht="13.5" hidden="1" customHeight="1">
      <c r="A3833" s="18">
        <v>92</v>
      </c>
      <c r="B3833" s="15">
        <v>2010</v>
      </c>
      <c r="C3833" s="15">
        <v>6</v>
      </c>
      <c r="D3833" s="18"/>
      <c r="E3833" s="15"/>
      <c r="F3833" s="19" t="s">
        <v>6300</v>
      </c>
      <c r="G3833" s="16" t="s">
        <v>6301</v>
      </c>
      <c r="H3833" s="17" t="s">
        <v>2371</v>
      </c>
      <c r="I3833" s="115" t="str">
        <f t="shared" ca="1" si="582"/>
        <v>.</v>
      </c>
      <c r="J3833" s="26" t="s">
        <v>878</v>
      </c>
      <c r="K3833" s="16" t="s">
        <v>1194</v>
      </c>
      <c r="L3833" s="16" t="s">
        <v>2918</v>
      </c>
      <c r="M3833" s="16" t="s">
        <v>1302</v>
      </c>
      <c r="N3833" s="15">
        <v>45</v>
      </c>
      <c r="O3833" s="15">
        <v>2010</v>
      </c>
      <c r="P3833" s="15">
        <v>6</v>
      </c>
      <c r="Q3833" s="16" t="s">
        <v>6192</v>
      </c>
      <c r="R3833" s="18" t="s">
        <v>2244</v>
      </c>
      <c r="S3833" s="54" t="s">
        <v>6193</v>
      </c>
      <c r="T3833" s="54"/>
      <c r="U3833" s="69"/>
      <c r="V3833" s="45" t="str">
        <f t="shared" si="583"/>
        <v>次世代を担う人材と学会運営の活性化に向けて本学会の世代継承や次世代を担う人材育成について</v>
      </c>
      <c r="W3833" s="70"/>
      <c r="X3833" s="88">
        <v>3823</v>
      </c>
      <c r="Y3833" s="66"/>
      <c r="Z3833" s="16"/>
    </row>
    <row r="3834" spans="1:26" s="12" customFormat="1" ht="13.5" hidden="1" customHeight="1">
      <c r="A3834" s="18">
        <v>92</v>
      </c>
      <c r="B3834" s="15">
        <v>2010</v>
      </c>
      <c r="C3834" s="15">
        <v>6</v>
      </c>
      <c r="D3834" s="18"/>
      <c r="E3834" s="15"/>
      <c r="F3834" s="19" t="s">
        <v>6302</v>
      </c>
      <c r="G3834" s="16" t="s">
        <v>6303</v>
      </c>
      <c r="H3834" s="17" t="s">
        <v>2371</v>
      </c>
      <c r="I3834" s="115" t="str">
        <f t="shared" ca="1" si="582"/>
        <v>.</v>
      </c>
      <c r="J3834" s="26" t="s">
        <v>878</v>
      </c>
      <c r="K3834" s="16" t="s">
        <v>1194</v>
      </c>
      <c r="L3834" s="16" t="s">
        <v>2918</v>
      </c>
      <c r="M3834" s="16" t="s">
        <v>1302</v>
      </c>
      <c r="N3834" s="15">
        <v>45</v>
      </c>
      <c r="O3834" s="15">
        <v>2010</v>
      </c>
      <c r="P3834" s="15">
        <v>6</v>
      </c>
      <c r="Q3834" s="16" t="s">
        <v>6192</v>
      </c>
      <c r="R3834" s="18" t="s">
        <v>2244</v>
      </c>
      <c r="S3834" s="54" t="s">
        <v>6193</v>
      </c>
      <c r="T3834" s="54"/>
      <c r="U3834" s="69"/>
      <c r="V3834" s="45" t="str">
        <f t="shared" si="583"/>
        <v>次世代を担う人材と学会運営の活性化に向けて学会コミットメントの向上について</v>
      </c>
      <c r="W3834" s="70"/>
      <c r="X3834" s="88">
        <v>3824</v>
      </c>
      <c r="Y3834" s="66"/>
      <c r="Z3834" s="16"/>
    </row>
    <row r="3835" spans="1:26" ht="13.5" hidden="1" customHeight="1">
      <c r="A3835" s="29">
        <f ca="1">IF(LEN($J3835)&gt;0,IF($J3835="●",K3835,OFFSET(A3835,IF(LEN(OFFSET(A3835,-1,0))&gt;=1,-1,-2),0)),"")</f>
        <v>92</v>
      </c>
      <c r="B3835" s="32">
        <f ca="1">IF(LEN($J3835)&gt;0,IF($J3835="●",N3835,OFFSET(B3835,IF(LEN(OFFSET(B3835,-1,0))&gt;=1,-1,-2),0)),"")</f>
        <v>2010</v>
      </c>
      <c r="C3835" s="32">
        <f ca="1">IF(LEN($J3835)&gt;0,IF($J3835="●",O3835,OFFSET(C3835,IF(LEN(OFFSET(C3835,-1,0))&gt;=1,-1,-2),0)),"")</f>
        <v>6</v>
      </c>
      <c r="D3835" s="28">
        <v>14</v>
      </c>
      <c r="E3835" s="32"/>
      <c r="F3835" s="28" t="str">
        <f>M3835&amp;"（"&amp;J3835&amp;$W$19&amp;K3835&amp;IF(LEN(N3835)&gt;0," 第"&amp;N3835&amp;$W$21,"")&amp;" "&amp;O3835&amp;"/"&amp;P3835&amp;$W$20&amp;S3835&amp;IF(LEN(H3835)&gt;0,$W$19&amp;H3835,"")&amp;"）"</f>
        <v>抄録（大会/全 第45回 2010/6、中京大学）</v>
      </c>
      <c r="G3835" s="40"/>
      <c r="H3835" s="17"/>
      <c r="I3835" s="115" t="str">
        <f t="shared" ca="1" si="582"/>
        <v>.</v>
      </c>
      <c r="J3835" s="40" t="s">
        <v>1487</v>
      </c>
      <c r="K3835" s="40" t="s">
        <v>1292</v>
      </c>
      <c r="L3835" s="40" t="s">
        <v>6939</v>
      </c>
      <c r="M3835" s="40" t="s">
        <v>1486</v>
      </c>
      <c r="N3835" s="47">
        <v>45</v>
      </c>
      <c r="O3835" s="47">
        <v>2010</v>
      </c>
      <c r="P3835" s="47">
        <v>6</v>
      </c>
      <c r="Q3835" s="40" t="s">
        <v>1399</v>
      </c>
      <c r="R3835" s="40" t="s">
        <v>1400</v>
      </c>
      <c r="S3835" s="48" t="s">
        <v>2366</v>
      </c>
      <c r="T3835" s="48"/>
      <c r="U3835" s="31"/>
      <c r="V3835" s="45" t="str">
        <f t="shared" si="583"/>
        <v>抄録（大会/全 第45回 2010/6、中京大学）</v>
      </c>
      <c r="W3835" s="51"/>
      <c r="X3835" s="88">
        <v>3825</v>
      </c>
      <c r="Y3835" s="65"/>
      <c r="Z3835" s="46"/>
    </row>
    <row r="3836" spans="1:26" s="13" customFormat="1" ht="13.5" hidden="1" customHeight="1">
      <c r="A3836" s="18">
        <v>92</v>
      </c>
      <c r="B3836" s="15">
        <v>2010</v>
      </c>
      <c r="C3836" s="15">
        <v>6</v>
      </c>
      <c r="D3836" s="18"/>
      <c r="E3836" s="15"/>
      <c r="F3836" s="19" t="s">
        <v>6304</v>
      </c>
      <c r="G3836" s="16" t="s">
        <v>6311</v>
      </c>
      <c r="H3836" s="17"/>
      <c r="I3836" s="115" t="str">
        <f t="shared" ca="1" si="582"/>
        <v>.</v>
      </c>
      <c r="J3836" s="16" t="s">
        <v>2856</v>
      </c>
      <c r="K3836" s="16" t="s">
        <v>1194</v>
      </c>
      <c r="L3836" s="16" t="s">
        <v>2857</v>
      </c>
      <c r="M3836" s="16" t="s">
        <v>1302</v>
      </c>
      <c r="N3836" s="15">
        <v>45</v>
      </c>
      <c r="O3836" s="15">
        <v>2010</v>
      </c>
      <c r="P3836" s="15">
        <v>6</v>
      </c>
      <c r="Q3836" s="16" t="s">
        <v>6192</v>
      </c>
      <c r="R3836" s="18" t="s">
        <v>2244</v>
      </c>
      <c r="S3836" s="54" t="s">
        <v>6193</v>
      </c>
      <c r="T3836" s="54"/>
      <c r="U3836" s="69"/>
      <c r="V3836" s="45" t="str">
        <f t="shared" si="583"/>
        <v>一般発表1：座長</v>
      </c>
      <c r="W3836" s="70"/>
      <c r="X3836" s="88">
        <v>3826</v>
      </c>
      <c r="Y3836" s="66"/>
      <c r="Z3836" s="16"/>
    </row>
    <row r="3837" spans="1:26" s="13" customFormat="1" ht="13.5" hidden="1" customHeight="1">
      <c r="A3837" s="18">
        <v>92</v>
      </c>
      <c r="B3837" s="15">
        <v>2010</v>
      </c>
      <c r="C3837" s="15">
        <v>6</v>
      </c>
      <c r="D3837" s="18">
        <v>14</v>
      </c>
      <c r="E3837" s="15"/>
      <c r="F3837" s="19" t="s">
        <v>6260</v>
      </c>
      <c r="G3837" s="16" t="s">
        <v>6261</v>
      </c>
      <c r="H3837" s="17"/>
      <c r="I3837" s="115" t="str">
        <f t="shared" ca="1" si="582"/>
        <v>.</v>
      </c>
      <c r="J3837" s="16" t="s">
        <v>2856</v>
      </c>
      <c r="K3837" s="16" t="s">
        <v>1194</v>
      </c>
      <c r="L3837" s="16" t="s">
        <v>2857</v>
      </c>
      <c r="M3837" s="16" t="s">
        <v>183</v>
      </c>
      <c r="N3837" s="15">
        <v>45</v>
      </c>
      <c r="O3837" s="15">
        <v>2010</v>
      </c>
      <c r="P3837" s="15">
        <v>6</v>
      </c>
      <c r="Q3837" s="16" t="s">
        <v>6192</v>
      </c>
      <c r="R3837" s="18" t="s">
        <v>2244</v>
      </c>
      <c r="S3837" s="54" t="s">
        <v>6193</v>
      </c>
      <c r="T3837" s="54"/>
      <c r="U3837" s="69"/>
      <c r="V3837" s="45" t="str">
        <f t="shared" si="583"/>
        <v>公共機関の画面におけるGUIパーツの表現方法の現状把握</v>
      </c>
      <c r="W3837" s="70"/>
      <c r="X3837" s="88">
        <v>3827</v>
      </c>
      <c r="Y3837" s="66"/>
      <c r="Z3837" s="16"/>
    </row>
    <row r="3838" spans="1:26" s="13" customFormat="1" ht="13.5" hidden="1" customHeight="1">
      <c r="A3838" s="18">
        <v>92</v>
      </c>
      <c r="B3838" s="15">
        <v>2010</v>
      </c>
      <c r="C3838" s="15">
        <v>6</v>
      </c>
      <c r="D3838" s="18">
        <v>15</v>
      </c>
      <c r="E3838" s="15"/>
      <c r="F3838" s="19" t="s">
        <v>6262</v>
      </c>
      <c r="G3838" s="16" t="s">
        <v>6263</v>
      </c>
      <c r="H3838" s="17"/>
      <c r="I3838" s="115" t="str">
        <f t="shared" ca="1" si="582"/>
        <v>.</v>
      </c>
      <c r="J3838" s="16" t="s">
        <v>2856</v>
      </c>
      <c r="K3838" s="16" t="s">
        <v>1194</v>
      </c>
      <c r="L3838" s="16" t="s">
        <v>2857</v>
      </c>
      <c r="M3838" s="16" t="s">
        <v>183</v>
      </c>
      <c r="N3838" s="15">
        <v>45</v>
      </c>
      <c r="O3838" s="15">
        <v>2010</v>
      </c>
      <c r="P3838" s="15">
        <v>6</v>
      </c>
      <c r="Q3838" s="16" t="s">
        <v>6192</v>
      </c>
      <c r="R3838" s="18" t="s">
        <v>2244</v>
      </c>
      <c r="S3838" s="54" t="s">
        <v>6193</v>
      </c>
      <c r="T3838" s="54"/>
      <c r="U3838" s="69"/>
      <c r="V3838" s="45" t="str">
        <f t="shared" si="583"/>
        <v>パッケージにおけるイラストと文字情報について認知側面からの調査</v>
      </c>
      <c r="W3838" s="70"/>
      <c r="X3838" s="88">
        <v>3828</v>
      </c>
      <c r="Y3838" s="66"/>
      <c r="Z3838" s="16"/>
    </row>
    <row r="3839" spans="1:26" s="13" customFormat="1" ht="13.5" hidden="1" customHeight="1">
      <c r="A3839" s="18">
        <v>92</v>
      </c>
      <c r="B3839" s="15">
        <v>2010</v>
      </c>
      <c r="C3839" s="15">
        <v>6</v>
      </c>
      <c r="D3839" s="18">
        <v>17</v>
      </c>
      <c r="E3839" s="15"/>
      <c r="F3839" s="19" t="s">
        <v>6264</v>
      </c>
      <c r="G3839" s="16" t="s">
        <v>6265</v>
      </c>
      <c r="H3839" s="17"/>
      <c r="I3839" s="115" t="str">
        <f t="shared" ca="1" si="582"/>
        <v>.</v>
      </c>
      <c r="J3839" s="16" t="s">
        <v>2856</v>
      </c>
      <c r="K3839" s="16" t="s">
        <v>1194</v>
      </c>
      <c r="L3839" s="16" t="s">
        <v>2857</v>
      </c>
      <c r="M3839" s="16" t="s">
        <v>183</v>
      </c>
      <c r="N3839" s="15">
        <v>45</v>
      </c>
      <c r="O3839" s="15">
        <v>2010</v>
      </c>
      <c r="P3839" s="15">
        <v>6</v>
      </c>
      <c r="Q3839" s="16" t="s">
        <v>6192</v>
      </c>
      <c r="R3839" s="18" t="s">
        <v>2244</v>
      </c>
      <c r="S3839" s="54" t="s">
        <v>6193</v>
      </c>
      <c r="T3839" s="54"/>
      <c r="U3839" s="69"/>
      <c r="V3839" s="45" t="str">
        <f t="shared" si="583"/>
        <v>学生のコンピュータ機器の使用状況について</v>
      </c>
      <c r="W3839" s="70"/>
      <c r="X3839" s="88">
        <v>3829</v>
      </c>
      <c r="Y3839" s="66"/>
      <c r="Z3839" s="16"/>
    </row>
    <row r="3840" spans="1:26" s="13" customFormat="1" ht="13.5" hidden="1" customHeight="1">
      <c r="A3840" s="18">
        <v>92</v>
      </c>
      <c r="B3840" s="15">
        <v>2010</v>
      </c>
      <c r="C3840" s="15">
        <v>6</v>
      </c>
      <c r="D3840" s="18">
        <v>19</v>
      </c>
      <c r="E3840" s="15"/>
      <c r="F3840" s="19" t="s">
        <v>6266</v>
      </c>
      <c r="G3840" s="16" t="s">
        <v>6267</v>
      </c>
      <c r="H3840" s="17"/>
      <c r="I3840" s="115" t="str">
        <f t="shared" ca="1" si="582"/>
        <v>.</v>
      </c>
      <c r="J3840" s="16" t="s">
        <v>2856</v>
      </c>
      <c r="K3840" s="16" t="s">
        <v>1194</v>
      </c>
      <c r="L3840" s="16" t="s">
        <v>2857</v>
      </c>
      <c r="M3840" s="16" t="s">
        <v>183</v>
      </c>
      <c r="N3840" s="15">
        <v>45</v>
      </c>
      <c r="O3840" s="15">
        <v>2010</v>
      </c>
      <c r="P3840" s="15">
        <v>6</v>
      </c>
      <c r="Q3840" s="16" t="s">
        <v>6192</v>
      </c>
      <c r="R3840" s="18" t="s">
        <v>2244</v>
      </c>
      <c r="S3840" s="54" t="s">
        <v>6193</v>
      </c>
      <c r="T3840" s="54"/>
      <c r="U3840" s="69"/>
      <c r="V3840" s="45" t="str">
        <f t="shared" si="583"/>
        <v>幼児における食品パッケージの開封性に関する研究</v>
      </c>
      <c r="W3840" s="70"/>
      <c r="X3840" s="88">
        <v>3830</v>
      </c>
      <c r="Y3840" s="66"/>
      <c r="Z3840" s="16"/>
    </row>
    <row r="3841" spans="1:26" s="13" customFormat="1" ht="13.5" hidden="1" customHeight="1">
      <c r="A3841" s="18">
        <v>92</v>
      </c>
      <c r="B3841" s="15">
        <v>2010</v>
      </c>
      <c r="C3841" s="15">
        <v>6</v>
      </c>
      <c r="D3841" s="18">
        <v>21</v>
      </c>
      <c r="E3841" s="15"/>
      <c r="F3841" s="19" t="s">
        <v>6268</v>
      </c>
      <c r="G3841" s="16" t="s">
        <v>6269</v>
      </c>
      <c r="H3841" s="17"/>
      <c r="I3841" s="115" t="str">
        <f t="shared" ca="1" si="582"/>
        <v>.</v>
      </c>
      <c r="J3841" s="16" t="s">
        <v>2856</v>
      </c>
      <c r="K3841" s="16" t="s">
        <v>1194</v>
      </c>
      <c r="L3841" s="16" t="s">
        <v>2857</v>
      </c>
      <c r="M3841" s="16" t="s">
        <v>183</v>
      </c>
      <c r="N3841" s="15">
        <v>45</v>
      </c>
      <c r="O3841" s="15">
        <v>2010</v>
      </c>
      <c r="P3841" s="15">
        <v>6</v>
      </c>
      <c r="Q3841" s="16" t="s">
        <v>6192</v>
      </c>
      <c r="R3841" s="18" t="s">
        <v>2244</v>
      </c>
      <c r="S3841" s="54" t="s">
        <v>6193</v>
      </c>
      <c r="T3841" s="54"/>
      <c r="U3841" s="69"/>
      <c r="V3841" s="45" t="str">
        <f t="shared" si="583"/>
        <v>超音波筋横断面計測システムを用いた大腿部筋横断面積の評価について</v>
      </c>
      <c r="W3841" s="70"/>
      <c r="X3841" s="88">
        <v>3831</v>
      </c>
      <c r="Y3841" s="66"/>
      <c r="Z3841" s="16"/>
    </row>
    <row r="3842" spans="1:26" s="13" customFormat="1" ht="13.5" hidden="1" customHeight="1">
      <c r="A3842" s="18">
        <v>92</v>
      </c>
      <c r="B3842" s="15">
        <v>2010</v>
      </c>
      <c r="C3842" s="15">
        <v>6</v>
      </c>
      <c r="D3842" s="18"/>
      <c r="E3842" s="15"/>
      <c r="F3842" s="19" t="s">
        <v>6305</v>
      </c>
      <c r="G3842" s="16" t="s">
        <v>6310</v>
      </c>
      <c r="H3842" s="17"/>
      <c r="I3842" s="115" t="str">
        <f t="shared" ca="1" si="582"/>
        <v>.</v>
      </c>
      <c r="J3842" s="16" t="s">
        <v>2856</v>
      </c>
      <c r="K3842" s="16" t="s">
        <v>1194</v>
      </c>
      <c r="L3842" s="16" t="s">
        <v>2857</v>
      </c>
      <c r="M3842" s="16" t="s">
        <v>1302</v>
      </c>
      <c r="N3842" s="15">
        <v>45</v>
      </c>
      <c r="O3842" s="15">
        <v>2010</v>
      </c>
      <c r="P3842" s="15">
        <v>6</v>
      </c>
      <c r="Q3842" s="16" t="s">
        <v>6192</v>
      </c>
      <c r="R3842" s="18" t="s">
        <v>2244</v>
      </c>
      <c r="S3842" s="54" t="s">
        <v>6193</v>
      </c>
      <c r="T3842" s="54"/>
      <c r="U3842" s="69"/>
      <c r="V3842" s="45" t="str">
        <f t="shared" si="583"/>
        <v>一般発表2：座長</v>
      </c>
      <c r="W3842" s="70"/>
      <c r="X3842" s="88">
        <v>3832</v>
      </c>
      <c r="Y3842" s="66"/>
      <c r="Z3842" s="16"/>
    </row>
    <row r="3843" spans="1:26" s="13" customFormat="1" ht="13.5" hidden="1" customHeight="1">
      <c r="A3843" s="18">
        <v>92</v>
      </c>
      <c r="B3843" s="15">
        <v>2010</v>
      </c>
      <c r="C3843" s="15">
        <v>6</v>
      </c>
      <c r="D3843" s="18">
        <v>23</v>
      </c>
      <c r="E3843" s="15"/>
      <c r="F3843" s="19" t="s">
        <v>6270</v>
      </c>
      <c r="G3843" s="16" t="s">
        <v>6271</v>
      </c>
      <c r="H3843" s="17"/>
      <c r="I3843" s="115" t="str">
        <f t="shared" ca="1" si="582"/>
        <v>.</v>
      </c>
      <c r="J3843" s="16" t="s">
        <v>2856</v>
      </c>
      <c r="K3843" s="16" t="s">
        <v>1194</v>
      </c>
      <c r="L3843" s="16" t="s">
        <v>2857</v>
      </c>
      <c r="M3843" s="16" t="s">
        <v>183</v>
      </c>
      <c r="N3843" s="15">
        <v>45</v>
      </c>
      <c r="O3843" s="15">
        <v>2010</v>
      </c>
      <c r="P3843" s="15">
        <v>6</v>
      </c>
      <c r="Q3843" s="16" t="s">
        <v>6192</v>
      </c>
      <c r="R3843" s="18" t="s">
        <v>2244</v>
      </c>
      <c r="S3843" s="54" t="s">
        <v>6193</v>
      </c>
      <c r="T3843" s="54"/>
      <c r="U3843" s="69"/>
      <c r="V3843" s="45" t="str">
        <f t="shared" si="583"/>
        <v>大学病院に勤務する看護師の摂食障害に関する研究</v>
      </c>
      <c r="W3843" s="70"/>
      <c r="X3843" s="88">
        <v>3833</v>
      </c>
      <c r="Y3843" s="66"/>
      <c r="Z3843" s="16"/>
    </row>
    <row r="3844" spans="1:26" s="13" customFormat="1" ht="13.5" hidden="1" customHeight="1">
      <c r="A3844" s="18">
        <v>92</v>
      </c>
      <c r="B3844" s="15">
        <v>2010</v>
      </c>
      <c r="C3844" s="15">
        <v>6</v>
      </c>
      <c r="D3844" s="18">
        <v>25</v>
      </c>
      <c r="E3844" s="15"/>
      <c r="F3844" s="19" t="s">
        <v>6272</v>
      </c>
      <c r="G3844" s="16" t="s">
        <v>6273</v>
      </c>
      <c r="H3844" s="17"/>
      <c r="I3844" s="115" t="str">
        <f t="shared" ca="1" si="582"/>
        <v>.</v>
      </c>
      <c r="J3844" s="16" t="s">
        <v>2856</v>
      </c>
      <c r="K3844" s="16" t="s">
        <v>1194</v>
      </c>
      <c r="L3844" s="16" t="s">
        <v>2857</v>
      </c>
      <c r="M3844" s="16" t="s">
        <v>183</v>
      </c>
      <c r="N3844" s="15">
        <v>45</v>
      </c>
      <c r="O3844" s="15">
        <v>2010</v>
      </c>
      <c r="P3844" s="15">
        <v>6</v>
      </c>
      <c r="Q3844" s="16" t="s">
        <v>6192</v>
      </c>
      <c r="R3844" s="18" t="s">
        <v>2244</v>
      </c>
      <c r="S3844" s="54" t="s">
        <v>6193</v>
      </c>
      <c r="T3844" s="54"/>
      <c r="U3844" s="69"/>
      <c r="V3844" s="45" t="str">
        <f t="shared" si="583"/>
        <v>高齢者の日常生活行動量と生活の質（Quality of Life）の関係</v>
      </c>
      <c r="W3844" s="70"/>
      <c r="X3844" s="88">
        <v>3834</v>
      </c>
      <c r="Y3844" s="66"/>
      <c r="Z3844" s="16"/>
    </row>
    <row r="3845" spans="1:26" s="13" customFormat="1" ht="13.5" hidden="1" customHeight="1">
      <c r="A3845" s="18">
        <v>92</v>
      </c>
      <c r="B3845" s="15">
        <v>2010</v>
      </c>
      <c r="C3845" s="15">
        <v>6</v>
      </c>
      <c r="D3845" s="18">
        <v>26</v>
      </c>
      <c r="E3845" s="15"/>
      <c r="F3845" s="19" t="s">
        <v>6274</v>
      </c>
      <c r="G3845" s="16" t="s">
        <v>6275</v>
      </c>
      <c r="H3845" s="17"/>
      <c r="I3845" s="115" t="str">
        <f t="shared" ca="1" si="582"/>
        <v>.</v>
      </c>
      <c r="J3845" s="16" t="s">
        <v>2856</v>
      </c>
      <c r="K3845" s="16" t="s">
        <v>1194</v>
      </c>
      <c r="L3845" s="16" t="s">
        <v>2857</v>
      </c>
      <c r="M3845" s="16" t="s">
        <v>183</v>
      </c>
      <c r="N3845" s="15">
        <v>45</v>
      </c>
      <c r="O3845" s="15">
        <v>2010</v>
      </c>
      <c r="P3845" s="15">
        <v>6</v>
      </c>
      <c r="Q3845" s="16" t="s">
        <v>6192</v>
      </c>
      <c r="R3845" s="18" t="s">
        <v>2244</v>
      </c>
      <c r="S3845" s="54" t="s">
        <v>6193</v>
      </c>
      <c r="T3845" s="54"/>
      <c r="U3845" s="69"/>
      <c r="V3845" s="45" t="str">
        <f t="shared" si="583"/>
        <v>アロマセラピーを利用したストレス軽減試行の一事例</v>
      </c>
      <c r="W3845" s="70"/>
      <c r="X3845" s="88">
        <v>3835</v>
      </c>
      <c r="Y3845" s="66"/>
      <c r="Z3845" s="16"/>
    </row>
    <row r="3846" spans="1:26" s="13" customFormat="1" ht="13.5" hidden="1" customHeight="1">
      <c r="A3846" s="18">
        <v>92</v>
      </c>
      <c r="B3846" s="15">
        <v>2010</v>
      </c>
      <c r="C3846" s="15">
        <v>6</v>
      </c>
      <c r="D3846" s="18">
        <v>27</v>
      </c>
      <c r="E3846" s="15"/>
      <c r="F3846" s="19" t="s">
        <v>6276</v>
      </c>
      <c r="G3846" s="16" t="s">
        <v>8042</v>
      </c>
      <c r="H3846" s="17"/>
      <c r="I3846" s="115" t="str">
        <f t="shared" ca="1" si="582"/>
        <v>.</v>
      </c>
      <c r="J3846" s="16" t="s">
        <v>2856</v>
      </c>
      <c r="K3846" s="16" t="s">
        <v>1194</v>
      </c>
      <c r="L3846" s="16" t="s">
        <v>2857</v>
      </c>
      <c r="M3846" s="16" t="s">
        <v>183</v>
      </c>
      <c r="N3846" s="15">
        <v>45</v>
      </c>
      <c r="O3846" s="15">
        <v>2010</v>
      </c>
      <c r="P3846" s="15">
        <v>6</v>
      </c>
      <c r="Q3846" s="16" t="s">
        <v>6192</v>
      </c>
      <c r="R3846" s="18" t="s">
        <v>2244</v>
      </c>
      <c r="S3846" s="54" t="s">
        <v>6193</v>
      </c>
      <c r="T3846" s="54"/>
      <c r="U3846" s="69"/>
      <c r="V3846" s="45" t="str">
        <f t="shared" si="583"/>
        <v>車椅子利用者のために企画されたツアーに見るバリアフリーの現状</v>
      </c>
      <c r="W3846" s="70"/>
      <c r="X3846" s="88">
        <v>3836</v>
      </c>
      <c r="Y3846" s="66"/>
      <c r="Z3846" s="16"/>
    </row>
    <row r="3847" spans="1:26" s="13" customFormat="1" ht="13.5" hidden="1" customHeight="1">
      <c r="A3847" s="18">
        <v>92</v>
      </c>
      <c r="B3847" s="15">
        <v>2010</v>
      </c>
      <c r="C3847" s="15">
        <v>6</v>
      </c>
      <c r="D3847" s="18">
        <v>29</v>
      </c>
      <c r="E3847" s="15"/>
      <c r="F3847" s="19" t="s">
        <v>6277</v>
      </c>
      <c r="G3847" s="16" t="s">
        <v>6278</v>
      </c>
      <c r="H3847" s="17"/>
      <c r="I3847" s="115" t="str">
        <f t="shared" ca="1" si="582"/>
        <v>.</v>
      </c>
      <c r="J3847" s="16" t="s">
        <v>2856</v>
      </c>
      <c r="K3847" s="16" t="s">
        <v>1194</v>
      </c>
      <c r="L3847" s="16" t="s">
        <v>2857</v>
      </c>
      <c r="M3847" s="16" t="s">
        <v>183</v>
      </c>
      <c r="N3847" s="15">
        <v>45</v>
      </c>
      <c r="O3847" s="15">
        <v>2010</v>
      </c>
      <c r="P3847" s="15">
        <v>6</v>
      </c>
      <c r="Q3847" s="16" t="s">
        <v>6192</v>
      </c>
      <c r="R3847" s="18" t="s">
        <v>2244</v>
      </c>
      <c r="S3847" s="54" t="s">
        <v>6193</v>
      </c>
      <c r="T3847" s="54"/>
      <c r="U3847" s="69"/>
      <c r="V3847" s="45" t="str">
        <f t="shared" si="583"/>
        <v>安心して行き来できる街づくり要件：横浜と鎌倉に見る共通点</v>
      </c>
      <c r="W3847" s="70"/>
      <c r="X3847" s="88">
        <v>3837</v>
      </c>
      <c r="Y3847" s="66"/>
      <c r="Z3847" s="16"/>
    </row>
    <row r="3848" spans="1:26" s="13" customFormat="1" ht="13.5" hidden="1" customHeight="1">
      <c r="A3848" s="18">
        <v>92</v>
      </c>
      <c r="B3848" s="15">
        <v>2010</v>
      </c>
      <c r="C3848" s="15">
        <v>6</v>
      </c>
      <c r="D3848" s="18"/>
      <c r="E3848" s="15"/>
      <c r="F3848" s="19" t="s">
        <v>6306</v>
      </c>
      <c r="G3848" s="16" t="s">
        <v>6309</v>
      </c>
      <c r="H3848" s="17"/>
      <c r="I3848" s="115" t="str">
        <f t="shared" ca="1" si="582"/>
        <v>.</v>
      </c>
      <c r="J3848" s="16" t="s">
        <v>2856</v>
      </c>
      <c r="K3848" s="16" t="s">
        <v>1194</v>
      </c>
      <c r="L3848" s="16" t="s">
        <v>2857</v>
      </c>
      <c r="M3848" s="16" t="s">
        <v>1302</v>
      </c>
      <c r="N3848" s="15">
        <v>45</v>
      </c>
      <c r="O3848" s="15">
        <v>2010</v>
      </c>
      <c r="P3848" s="15">
        <v>6</v>
      </c>
      <c r="Q3848" s="16" t="s">
        <v>6192</v>
      </c>
      <c r="R3848" s="18" t="s">
        <v>2244</v>
      </c>
      <c r="S3848" s="54" t="s">
        <v>6193</v>
      </c>
      <c r="T3848" s="54"/>
      <c r="U3848" s="69"/>
      <c r="V3848" s="45" t="str">
        <f t="shared" si="583"/>
        <v>一般発表3：座長</v>
      </c>
      <c r="W3848" s="70"/>
      <c r="X3848" s="88">
        <v>3838</v>
      </c>
      <c r="Y3848" s="66"/>
      <c r="Z3848" s="16"/>
    </row>
    <row r="3849" spans="1:26" s="13" customFormat="1" ht="13.5" hidden="1" customHeight="1">
      <c r="A3849" s="18">
        <v>92</v>
      </c>
      <c r="B3849" s="15">
        <v>2010</v>
      </c>
      <c r="C3849" s="15">
        <v>6</v>
      </c>
      <c r="D3849" s="18">
        <v>30</v>
      </c>
      <c r="E3849" s="15"/>
      <c r="F3849" s="19" t="s">
        <v>6279</v>
      </c>
      <c r="G3849" s="16" t="s">
        <v>6280</v>
      </c>
      <c r="H3849" s="17"/>
      <c r="I3849" s="115" t="str">
        <f t="shared" ca="1" si="582"/>
        <v>.</v>
      </c>
      <c r="J3849" s="16" t="s">
        <v>2856</v>
      </c>
      <c r="K3849" s="16" t="s">
        <v>1194</v>
      </c>
      <c r="L3849" s="16" t="s">
        <v>2857</v>
      </c>
      <c r="M3849" s="16" t="s">
        <v>183</v>
      </c>
      <c r="N3849" s="15">
        <v>45</v>
      </c>
      <c r="O3849" s="15">
        <v>2010</v>
      </c>
      <c r="P3849" s="15">
        <v>6</v>
      </c>
      <c r="Q3849" s="16" t="s">
        <v>6192</v>
      </c>
      <c r="R3849" s="18" t="s">
        <v>2244</v>
      </c>
      <c r="S3849" s="54" t="s">
        <v>6193</v>
      </c>
      <c r="T3849" s="54"/>
      <c r="U3849" s="69"/>
      <c r="V3849" s="45" t="str">
        <f t="shared" si="583"/>
        <v>DCGシミュレーションによる交差点視環境評価　－運転者視点の比較－</v>
      </c>
      <c r="W3849" s="70"/>
      <c r="X3849" s="88">
        <v>3839</v>
      </c>
      <c r="Y3849" s="66"/>
      <c r="Z3849" s="16"/>
    </row>
    <row r="3850" spans="1:26" s="13" customFormat="1" ht="13.5" hidden="1" customHeight="1">
      <c r="A3850" s="18">
        <v>92</v>
      </c>
      <c r="B3850" s="15">
        <v>2010</v>
      </c>
      <c r="C3850" s="15">
        <v>6</v>
      </c>
      <c r="D3850" s="18">
        <v>31</v>
      </c>
      <c r="E3850" s="15"/>
      <c r="F3850" s="19" t="s">
        <v>6281</v>
      </c>
      <c r="G3850" s="16" t="s">
        <v>6282</v>
      </c>
      <c r="H3850" s="17"/>
      <c r="I3850" s="115" t="str">
        <f t="shared" ca="1" si="582"/>
        <v>.</v>
      </c>
      <c r="J3850" s="16" t="s">
        <v>2856</v>
      </c>
      <c r="K3850" s="16" t="s">
        <v>1194</v>
      </c>
      <c r="L3850" s="16" t="s">
        <v>2857</v>
      </c>
      <c r="M3850" s="16" t="s">
        <v>183</v>
      </c>
      <c r="N3850" s="15">
        <v>45</v>
      </c>
      <c r="O3850" s="15">
        <v>2010</v>
      </c>
      <c r="P3850" s="15">
        <v>6</v>
      </c>
      <c r="Q3850" s="16" t="s">
        <v>6192</v>
      </c>
      <c r="R3850" s="18" t="s">
        <v>2244</v>
      </c>
      <c r="S3850" s="54" t="s">
        <v>6193</v>
      </c>
      <c r="T3850" s="54"/>
      <c r="U3850" s="69"/>
      <c r="V3850" s="45" t="str">
        <f t="shared" si="583"/>
        <v>映像記録型ドライブレコーダを用いた事故解析　-タクシー対自転車事故・ニアミスの要因と予防安全 -</v>
      </c>
      <c r="W3850" s="70"/>
      <c r="X3850" s="88">
        <v>3840</v>
      </c>
      <c r="Y3850" s="66"/>
      <c r="Z3850" s="16"/>
    </row>
    <row r="3851" spans="1:26" s="13" customFormat="1" ht="13.5" hidden="1" customHeight="1">
      <c r="A3851" s="18">
        <v>92</v>
      </c>
      <c r="B3851" s="15">
        <v>2010</v>
      </c>
      <c r="C3851" s="15">
        <v>6</v>
      </c>
      <c r="D3851" s="18">
        <v>32</v>
      </c>
      <c r="E3851" s="15"/>
      <c r="F3851" s="19" t="s">
        <v>6283</v>
      </c>
      <c r="G3851" s="16" t="s">
        <v>6284</v>
      </c>
      <c r="H3851" s="17"/>
      <c r="I3851" s="115" t="str">
        <f t="shared" ca="1" si="582"/>
        <v>.</v>
      </c>
      <c r="J3851" s="16" t="s">
        <v>2856</v>
      </c>
      <c r="K3851" s="16" t="s">
        <v>1194</v>
      </c>
      <c r="L3851" s="16" t="s">
        <v>2857</v>
      </c>
      <c r="M3851" s="16" t="s">
        <v>183</v>
      </c>
      <c r="N3851" s="15">
        <v>45</v>
      </c>
      <c r="O3851" s="15">
        <v>2010</v>
      </c>
      <c r="P3851" s="15">
        <v>6</v>
      </c>
      <c r="Q3851" s="16" t="s">
        <v>6192</v>
      </c>
      <c r="R3851" s="18" t="s">
        <v>2244</v>
      </c>
      <c r="S3851" s="54" t="s">
        <v>6193</v>
      </c>
      <c r="T3851" s="54"/>
      <c r="U3851" s="69"/>
      <c r="V3851" s="45" t="str">
        <f t="shared" si="583"/>
        <v>操作時における手がかりの役割</v>
      </c>
      <c r="W3851" s="70"/>
      <c r="X3851" s="88">
        <v>3841</v>
      </c>
      <c r="Y3851" s="66"/>
      <c r="Z3851" s="16"/>
    </row>
    <row r="3852" spans="1:26" s="13" customFormat="1" ht="13.5" hidden="1" customHeight="1">
      <c r="A3852" s="18">
        <v>92</v>
      </c>
      <c r="B3852" s="15">
        <v>2010</v>
      </c>
      <c r="C3852" s="15">
        <v>6</v>
      </c>
      <c r="D3852" s="18">
        <v>33</v>
      </c>
      <c r="E3852" s="15"/>
      <c r="F3852" s="19" t="s">
        <v>6285</v>
      </c>
      <c r="G3852" s="16" t="s">
        <v>6286</v>
      </c>
      <c r="H3852" s="17"/>
      <c r="I3852" s="115" t="str">
        <f t="shared" ref="I3852:I3915" ca="1" si="584">IF(OR($S$1,IF($N$2,OFFSET($O$2,0,ISERROR(FIND($F$2,OFFSET($G3852,0,$T$2)))+$S$2),0)+IF($N$3,OFFSET($O$3,0,ISERROR(FIND($F$3,OFFSET($G3852,0,$T$3)))+$S$3),0)+IF($N$4,OFFSET($O$4,0,ISERROR(FIND($F$4,OFFSET($G3852,0,$T$4)))+$S$4),0)+IF($N$5,OFFSET($O$5,0,ISERROR(FIND($F$5,OFFSET($G3852,0,$T$5)))+$S$5),0)+IF($N$6,OFFSET($O$6,0,ISERROR(FIND($F$6,OFFSET($G3852,0,$T$6)))+$S$6),0)+IF($N$7,OFFSET($O$7,0,ISERROR(FIND($F$7,OFFSET($G3852,0,$T$7)))+$S$7),0)+IF($N$8,OFFSET($O$8,0,ISERROR(FIND($F$8,OFFSET($G3852,0,$T$8)))+$S$8),0)&gt;$Y$1),$W$28,$W$29)</f>
        <v>.</v>
      </c>
      <c r="J3852" s="16" t="s">
        <v>2856</v>
      </c>
      <c r="K3852" s="16" t="s">
        <v>1194</v>
      </c>
      <c r="L3852" s="16" t="s">
        <v>2857</v>
      </c>
      <c r="M3852" s="16" t="s">
        <v>183</v>
      </c>
      <c r="N3852" s="15">
        <v>45</v>
      </c>
      <c r="O3852" s="15">
        <v>2010</v>
      </c>
      <c r="P3852" s="15">
        <v>6</v>
      </c>
      <c r="Q3852" s="16" t="s">
        <v>6192</v>
      </c>
      <c r="R3852" s="18" t="s">
        <v>2244</v>
      </c>
      <c r="S3852" s="54" t="s">
        <v>6193</v>
      </c>
      <c r="T3852" s="54"/>
      <c r="U3852" s="69"/>
      <c r="V3852" s="45" t="str">
        <f t="shared" si="583"/>
        <v>大学生アスリートにおけるフォロワーシップの研究　－監督へのナラティブ・アプローチを通して－</v>
      </c>
      <c r="W3852" s="70"/>
      <c r="X3852" s="88">
        <v>3842</v>
      </c>
      <c r="Y3852" s="66"/>
      <c r="Z3852" s="16"/>
    </row>
    <row r="3853" spans="1:26" s="13" customFormat="1" ht="13.5" hidden="1" customHeight="1">
      <c r="A3853" s="18">
        <v>92</v>
      </c>
      <c r="B3853" s="15">
        <v>2010</v>
      </c>
      <c r="C3853" s="15">
        <v>6</v>
      </c>
      <c r="D3853" s="18"/>
      <c r="E3853" s="15"/>
      <c r="F3853" s="19" t="s">
        <v>6307</v>
      </c>
      <c r="G3853" s="16" t="s">
        <v>6308</v>
      </c>
      <c r="H3853" s="17"/>
      <c r="I3853" s="115" t="str">
        <f t="shared" ca="1" si="584"/>
        <v>.</v>
      </c>
      <c r="J3853" s="16" t="s">
        <v>2856</v>
      </c>
      <c r="K3853" s="16" t="s">
        <v>1194</v>
      </c>
      <c r="L3853" s="16" t="s">
        <v>2857</v>
      </c>
      <c r="M3853" s="16" t="s">
        <v>1302</v>
      </c>
      <c r="N3853" s="15">
        <v>45</v>
      </c>
      <c r="O3853" s="15">
        <v>2010</v>
      </c>
      <c r="P3853" s="15">
        <v>6</v>
      </c>
      <c r="Q3853" s="16" t="s">
        <v>6192</v>
      </c>
      <c r="R3853" s="18" t="s">
        <v>2244</v>
      </c>
      <c r="S3853" s="54" t="s">
        <v>6193</v>
      </c>
      <c r="T3853" s="54"/>
      <c r="U3853" s="69"/>
      <c r="V3853" s="45" t="str">
        <f t="shared" si="583"/>
        <v>一般発表4：座長</v>
      </c>
      <c r="W3853" s="70"/>
      <c r="X3853" s="88">
        <v>3843</v>
      </c>
      <c r="Y3853" s="66"/>
      <c r="Z3853" s="16"/>
    </row>
    <row r="3854" spans="1:26" s="13" customFormat="1" ht="13.5" hidden="1" customHeight="1">
      <c r="A3854" s="18">
        <v>92</v>
      </c>
      <c r="B3854" s="15">
        <v>2010</v>
      </c>
      <c r="C3854" s="15">
        <v>6</v>
      </c>
      <c r="D3854" s="18">
        <v>35</v>
      </c>
      <c r="E3854" s="15"/>
      <c r="F3854" s="19" t="s">
        <v>6287</v>
      </c>
      <c r="G3854" s="16" t="s">
        <v>6288</v>
      </c>
      <c r="H3854" s="17"/>
      <c r="I3854" s="115" t="str">
        <f t="shared" ca="1" si="584"/>
        <v>.</v>
      </c>
      <c r="J3854" s="16" t="s">
        <v>2856</v>
      </c>
      <c r="K3854" s="16" t="s">
        <v>1194</v>
      </c>
      <c r="L3854" s="16" t="s">
        <v>2857</v>
      </c>
      <c r="M3854" s="16" t="s">
        <v>183</v>
      </c>
      <c r="N3854" s="15">
        <v>45</v>
      </c>
      <c r="O3854" s="15">
        <v>2010</v>
      </c>
      <c r="P3854" s="15">
        <v>6</v>
      </c>
      <c r="Q3854" s="16" t="s">
        <v>6192</v>
      </c>
      <c r="R3854" s="18" t="s">
        <v>2244</v>
      </c>
      <c r="S3854" s="54" t="s">
        <v>6193</v>
      </c>
      <c r="T3854" s="54"/>
      <c r="U3854" s="69"/>
      <c r="V3854" s="45" t="str">
        <f t="shared" si="583"/>
        <v>生活者行動観察におけるマーケティング的効用</v>
      </c>
      <c r="W3854" s="70"/>
      <c r="X3854" s="88">
        <v>3844</v>
      </c>
      <c r="Y3854" s="66"/>
      <c r="Z3854" s="16"/>
    </row>
    <row r="3855" spans="1:26" s="13" customFormat="1" ht="13.5" hidden="1" customHeight="1">
      <c r="A3855" s="18">
        <v>92</v>
      </c>
      <c r="B3855" s="15">
        <v>2010</v>
      </c>
      <c r="C3855" s="15">
        <v>6</v>
      </c>
      <c r="D3855" s="18">
        <v>37</v>
      </c>
      <c r="E3855" s="15"/>
      <c r="F3855" s="19" t="s">
        <v>6289</v>
      </c>
      <c r="G3855" s="16" t="s">
        <v>6290</v>
      </c>
      <c r="H3855" s="17"/>
      <c r="I3855" s="115" t="str">
        <f t="shared" ca="1" si="584"/>
        <v>.</v>
      </c>
      <c r="J3855" s="16" t="s">
        <v>2856</v>
      </c>
      <c r="K3855" s="16" t="s">
        <v>1194</v>
      </c>
      <c r="L3855" s="16" t="s">
        <v>2857</v>
      </c>
      <c r="M3855" s="16" t="s">
        <v>183</v>
      </c>
      <c r="N3855" s="15">
        <v>45</v>
      </c>
      <c r="O3855" s="15">
        <v>2010</v>
      </c>
      <c r="P3855" s="15">
        <v>6</v>
      </c>
      <c r="Q3855" s="16" t="s">
        <v>6192</v>
      </c>
      <c r="R3855" s="18" t="s">
        <v>2244</v>
      </c>
      <c r="S3855" s="54" t="s">
        <v>6193</v>
      </c>
      <c r="T3855" s="54"/>
      <c r="U3855" s="69"/>
      <c r="V3855" s="45" t="str">
        <f t="shared" si="583"/>
        <v>販売イベントにおける行動観察の実施と一考察</v>
      </c>
      <c r="W3855" s="70"/>
      <c r="X3855" s="88">
        <v>3845</v>
      </c>
      <c r="Y3855" s="66"/>
      <c r="Z3855" s="16"/>
    </row>
    <row r="3856" spans="1:26" s="13" customFormat="1" ht="13.5" hidden="1" customHeight="1">
      <c r="A3856" s="18">
        <v>92</v>
      </c>
      <c r="B3856" s="15">
        <v>2010</v>
      </c>
      <c r="C3856" s="15">
        <v>6</v>
      </c>
      <c r="D3856" s="18">
        <v>38</v>
      </c>
      <c r="E3856" s="15"/>
      <c r="F3856" s="19" t="s">
        <v>6291</v>
      </c>
      <c r="G3856" s="16" t="s">
        <v>6115</v>
      </c>
      <c r="H3856" s="17"/>
      <c r="I3856" s="115" t="str">
        <f t="shared" ca="1" si="584"/>
        <v>.</v>
      </c>
      <c r="J3856" s="16" t="s">
        <v>2856</v>
      </c>
      <c r="K3856" s="16" t="s">
        <v>1194</v>
      </c>
      <c r="L3856" s="16" t="s">
        <v>2857</v>
      </c>
      <c r="M3856" s="16" t="s">
        <v>183</v>
      </c>
      <c r="N3856" s="15">
        <v>45</v>
      </c>
      <c r="O3856" s="15">
        <v>2010</v>
      </c>
      <c r="P3856" s="15">
        <v>6</v>
      </c>
      <c r="Q3856" s="16" t="s">
        <v>6192</v>
      </c>
      <c r="R3856" s="18" t="s">
        <v>2244</v>
      </c>
      <c r="S3856" s="54" t="s">
        <v>6193</v>
      </c>
      <c r="T3856" s="54"/>
      <c r="U3856" s="69"/>
      <c r="V3856" s="45" t="str">
        <f t="shared" si="583"/>
        <v>東京の保育園児と幼稚園児の生活リズムと運動発達について</v>
      </c>
      <c r="W3856" s="70"/>
      <c r="X3856" s="88">
        <v>3846</v>
      </c>
      <c r="Y3856" s="66"/>
      <c r="Z3856" s="16"/>
    </row>
    <row r="3857" spans="1:26" s="13" customFormat="1" ht="13.5" hidden="1" customHeight="1">
      <c r="A3857" s="18">
        <v>92</v>
      </c>
      <c r="B3857" s="15">
        <v>2010</v>
      </c>
      <c r="C3857" s="15">
        <v>6</v>
      </c>
      <c r="D3857" s="18">
        <v>39</v>
      </c>
      <c r="E3857" s="15"/>
      <c r="F3857" s="19" t="s">
        <v>6292</v>
      </c>
      <c r="G3857" s="16" t="s">
        <v>6293</v>
      </c>
      <c r="H3857" s="17"/>
      <c r="I3857" s="115" t="str">
        <f t="shared" ca="1" si="584"/>
        <v>.</v>
      </c>
      <c r="J3857" s="16" t="s">
        <v>2856</v>
      </c>
      <c r="K3857" s="16" t="s">
        <v>1194</v>
      </c>
      <c r="L3857" s="16" t="s">
        <v>2857</v>
      </c>
      <c r="M3857" s="16" t="s">
        <v>183</v>
      </c>
      <c r="N3857" s="15">
        <v>45</v>
      </c>
      <c r="O3857" s="15">
        <v>2010</v>
      </c>
      <c r="P3857" s="15">
        <v>6</v>
      </c>
      <c r="Q3857" s="16" t="s">
        <v>6192</v>
      </c>
      <c r="R3857" s="18" t="s">
        <v>2244</v>
      </c>
      <c r="S3857" s="54" t="s">
        <v>6193</v>
      </c>
      <c r="T3857" s="54"/>
      <c r="U3857" s="69"/>
      <c r="V3857" s="45" t="str">
        <f t="shared" si="583"/>
        <v>人手不足に悩む中山間地域における援農者の確保</v>
      </c>
      <c r="W3857" s="70"/>
      <c r="X3857" s="88">
        <v>3847</v>
      </c>
      <c r="Y3857" s="66"/>
      <c r="Z3857" s="16"/>
    </row>
    <row r="3858" spans="1:26" s="13" customFormat="1" ht="13.5" hidden="1" customHeight="1">
      <c r="A3858" s="18">
        <v>92</v>
      </c>
      <c r="B3858" s="15">
        <v>2010</v>
      </c>
      <c r="C3858" s="15">
        <v>6</v>
      </c>
      <c r="D3858" s="18">
        <v>43</v>
      </c>
      <c r="E3858" s="15"/>
      <c r="F3858" s="19" t="s">
        <v>6294</v>
      </c>
      <c r="G3858" s="16" t="s">
        <v>6295</v>
      </c>
      <c r="H3858" s="17"/>
      <c r="I3858" s="115" t="str">
        <f t="shared" ca="1" si="584"/>
        <v>.</v>
      </c>
      <c r="J3858" s="16" t="s">
        <v>2856</v>
      </c>
      <c r="K3858" s="16" t="s">
        <v>1194</v>
      </c>
      <c r="L3858" s="16" t="s">
        <v>2857</v>
      </c>
      <c r="M3858" s="16" t="s">
        <v>183</v>
      </c>
      <c r="N3858" s="15">
        <v>45</v>
      </c>
      <c r="O3858" s="15">
        <v>2010</v>
      </c>
      <c r="P3858" s="15">
        <v>6</v>
      </c>
      <c r="Q3858" s="16" t="s">
        <v>6192</v>
      </c>
      <c r="R3858" s="18" t="s">
        <v>2244</v>
      </c>
      <c r="S3858" s="54" t="s">
        <v>6193</v>
      </c>
      <c r="T3858" s="54"/>
      <c r="U3858" s="69"/>
      <c r="V3858" s="45" t="str">
        <f t="shared" si="583"/>
        <v>鍛造作業における労働負担調査－自覚症状調べと疲労部位調べを中心として－</v>
      </c>
      <c r="W3858" s="70"/>
      <c r="X3858" s="88">
        <v>3848</v>
      </c>
      <c r="Y3858" s="66"/>
      <c r="Z3858" s="16"/>
    </row>
    <row r="3859" spans="1:26" ht="13.5" hidden="1" customHeight="1">
      <c r="A3859" s="29">
        <f t="shared" ref="A3859:A3869" ca="1" si="585">IF(LEN($J3859)&gt;0,IF($J3859="●",K3859,OFFSET(A3859,IF(LEN(OFFSET(A3859,-1,0))&gt;=1,-1,-2),0)),"")</f>
        <v>92</v>
      </c>
      <c r="B3859" s="32">
        <f t="shared" ref="B3859:B3869" ca="1" si="586">IF(LEN($J3859)&gt;0,IF($J3859="●",N3859,OFFSET(B3859,IF(LEN(OFFSET(B3859,-1,0))&gt;=1,-1,-2),0)),"")</f>
        <v>2010</v>
      </c>
      <c r="C3859" s="32">
        <f t="shared" ref="C3859:C3869" ca="1" si="587">IF(LEN($J3859)&gt;0,IF($J3859="●",O3859,OFFSET(C3859,IF(LEN(OFFSET(C3859,-1,0))&gt;=1,-1,-2),0)),"")</f>
        <v>6</v>
      </c>
      <c r="D3859" s="28">
        <v>45</v>
      </c>
      <c r="E3859" s="32"/>
      <c r="F3859" s="28" t="str">
        <f>IF(RIGHT(L3859,1)=$W$24,"",M3859&amp;$W$25)&amp;J3859&amp;$W$22&amp;K3859&amp;IF(AND(LEN(N3859)&gt;0,LEN(N3859)&lt;4)," 第"&amp;N3859&amp;$W$21,N3859)&amp;$W$23&amp;O3859&amp;"/"&amp;P3859&amp;IF(RIGHT(L3859,1)=$W$24,"/"&amp;Q3859,"")&amp;"、"&amp;S3859&amp;"、"&amp;R3859&amp;IF(LEN(H3859)&gt;0,$W$27&amp;H3859,"")&amp;IF(RIGHT(L3859,1)=$W$24,"",$W$26)</f>
        <v>開催記(大会．全 第44回　2009/6、日本女子体育大学、東京都)</v>
      </c>
      <c r="G3859" s="40" t="s">
        <v>906</v>
      </c>
      <c r="H3859" s="41" t="s">
        <v>2820</v>
      </c>
      <c r="I3859" s="115" t="str">
        <f t="shared" ca="1" si="584"/>
        <v>.</v>
      </c>
      <c r="J3859" s="40" t="s">
        <v>1487</v>
      </c>
      <c r="K3859" s="40" t="s">
        <v>1292</v>
      </c>
      <c r="L3859" s="40" t="s">
        <v>6949</v>
      </c>
      <c r="M3859" s="40" t="s">
        <v>313</v>
      </c>
      <c r="N3859" s="47">
        <v>44</v>
      </c>
      <c r="O3859" s="47">
        <v>2009</v>
      </c>
      <c r="P3859" s="47">
        <v>6</v>
      </c>
      <c r="Q3859" s="40" t="s">
        <v>1176</v>
      </c>
      <c r="R3859" s="40" t="s">
        <v>2317</v>
      </c>
      <c r="S3859" s="48" t="s">
        <v>2647</v>
      </c>
      <c r="T3859" s="48"/>
      <c r="U3859" s="31"/>
      <c r="V3859" s="45" t="str">
        <f t="shared" si="583"/>
        <v>開催記(大会．全 第44回　2009/6、日本女子体育大学、東京都)</v>
      </c>
      <c r="W3859" s="51"/>
      <c r="X3859" s="88">
        <v>3849</v>
      </c>
      <c r="Y3859" s="65"/>
      <c r="Z3859" s="46"/>
    </row>
    <row r="3860" spans="1:26" ht="13.5" hidden="1" customHeight="1">
      <c r="A3860" s="29">
        <f t="shared" ca="1" si="585"/>
        <v>92</v>
      </c>
      <c r="B3860" s="32">
        <f t="shared" ca="1" si="586"/>
        <v>2010</v>
      </c>
      <c r="C3860" s="32">
        <f t="shared" ca="1" si="587"/>
        <v>6</v>
      </c>
      <c r="D3860" s="28">
        <v>45</v>
      </c>
      <c r="E3860" s="32"/>
      <c r="F3860" s="40" t="s">
        <v>2373</v>
      </c>
      <c r="G3860" s="40" t="s">
        <v>2374</v>
      </c>
      <c r="H3860" s="43" t="s">
        <v>7620</v>
      </c>
      <c r="I3860" s="115" t="str">
        <f t="shared" ca="1" si="584"/>
        <v>.</v>
      </c>
      <c r="J3860" s="40" t="s">
        <v>1487</v>
      </c>
      <c r="K3860" s="40" t="s">
        <v>1292</v>
      </c>
      <c r="L3860" s="40" t="s">
        <v>313</v>
      </c>
      <c r="M3860" s="40" t="s">
        <v>313</v>
      </c>
      <c r="N3860" s="47">
        <v>44</v>
      </c>
      <c r="O3860" s="47">
        <v>2009</v>
      </c>
      <c r="P3860" s="47">
        <v>6</v>
      </c>
      <c r="Q3860" s="40" t="s">
        <v>1176</v>
      </c>
      <c r="R3860" s="40" t="s">
        <v>2317</v>
      </c>
      <c r="S3860" s="48" t="s">
        <v>2647</v>
      </c>
      <c r="T3860" s="48"/>
      <c r="U3860" s="31"/>
      <c r="V3860" s="45" t="str">
        <f t="shared" si="583"/>
        <v>概要報告第44回大会報告～大会長講演とシンポジウムを振り返って～</v>
      </c>
      <c r="W3860" s="51"/>
      <c r="X3860" s="88">
        <v>3850</v>
      </c>
      <c r="Y3860" s="65"/>
      <c r="Z3860" s="46"/>
    </row>
    <row r="3861" spans="1:26" ht="13.5" hidden="1" customHeight="1">
      <c r="A3861" s="29">
        <f t="shared" ca="1" si="585"/>
        <v>92</v>
      </c>
      <c r="B3861" s="32">
        <f t="shared" ca="1" si="586"/>
        <v>2010</v>
      </c>
      <c r="C3861" s="32">
        <f t="shared" ca="1" si="587"/>
        <v>6</v>
      </c>
      <c r="D3861" s="28">
        <v>48</v>
      </c>
      <c r="E3861" s="32"/>
      <c r="F3861" s="40" t="s">
        <v>2375</v>
      </c>
      <c r="G3861" s="40" t="s">
        <v>1618</v>
      </c>
      <c r="H3861" s="43"/>
      <c r="I3861" s="115" t="str">
        <f t="shared" ca="1" si="584"/>
        <v>.</v>
      </c>
      <c r="J3861" s="40" t="s">
        <v>1487</v>
      </c>
      <c r="K3861" s="40" t="s">
        <v>1292</v>
      </c>
      <c r="L3861" s="40" t="s">
        <v>313</v>
      </c>
      <c r="M3861" s="40" t="s">
        <v>7617</v>
      </c>
      <c r="N3861" s="47">
        <v>44</v>
      </c>
      <c r="O3861" s="47">
        <v>2009</v>
      </c>
      <c r="P3861" s="47">
        <v>6</v>
      </c>
      <c r="Q3861" s="40" t="s">
        <v>1176</v>
      </c>
      <c r="R3861" s="40" t="s">
        <v>2317</v>
      </c>
      <c r="S3861" s="48" t="s">
        <v>2647</v>
      </c>
      <c r="T3861" s="48"/>
      <c r="U3861" s="31"/>
      <c r="V3861" s="45" t="str">
        <f t="shared" si="583"/>
        <v>学会賞受賞者からの感想</v>
      </c>
      <c r="W3861" s="51"/>
      <c r="X3861" s="88">
        <v>3851</v>
      </c>
      <c r="Y3861" s="65"/>
      <c r="Z3861" s="46"/>
    </row>
    <row r="3862" spans="1:26" ht="13.5" hidden="1" customHeight="1">
      <c r="A3862" s="29">
        <f t="shared" ca="1" si="585"/>
        <v>92</v>
      </c>
      <c r="B3862" s="32">
        <f t="shared" ca="1" si="586"/>
        <v>2010</v>
      </c>
      <c r="C3862" s="32">
        <f t="shared" ca="1" si="587"/>
        <v>6</v>
      </c>
      <c r="D3862" s="28">
        <v>49</v>
      </c>
      <c r="E3862" s="32"/>
      <c r="F3862" s="28" t="str">
        <f>IF(RIGHT(L3862,1)=$W$24,"",M3862&amp;$W$25)&amp;J3862&amp;$W$22&amp;K3862&amp;IF(AND(LEN(N3862)&gt;0,LEN(N3862)&lt;4)," 第"&amp;N3862&amp;$W$21,N3862)&amp;$W$23&amp;O3862&amp;"/"&amp;P3862&amp;IF(RIGHT(L3862,1)=$W$24,"/"&amp;Q3862,"")&amp;"、"&amp;S3862&amp;"、"&amp;R3862&amp;IF(LEN(H3862)&gt;0,$W$27&amp;H3862,"")&amp;IF(RIGHT(L3862,1)=$W$24,"",$W$26)</f>
        <v>開催記(大会．東 第38回　2009/11、武蔵野大学、東京都)</v>
      </c>
      <c r="G3862" s="40" t="s">
        <v>788</v>
      </c>
      <c r="H3862" s="41" t="s">
        <v>2820</v>
      </c>
      <c r="I3862" s="115" t="str">
        <f t="shared" ca="1" si="584"/>
        <v>.</v>
      </c>
      <c r="J3862" s="40" t="s">
        <v>1487</v>
      </c>
      <c r="K3862" s="40" t="s">
        <v>1491</v>
      </c>
      <c r="L3862" s="40" t="s">
        <v>6949</v>
      </c>
      <c r="M3862" s="40" t="s">
        <v>313</v>
      </c>
      <c r="N3862" s="47">
        <v>38</v>
      </c>
      <c r="O3862" s="47">
        <v>2009</v>
      </c>
      <c r="P3862" s="47">
        <v>11</v>
      </c>
      <c r="Q3862" s="40" t="s">
        <v>1412</v>
      </c>
      <c r="R3862" s="40" t="s">
        <v>2317</v>
      </c>
      <c r="S3862" s="48" t="s">
        <v>2353</v>
      </c>
      <c r="T3862" s="48"/>
      <c r="U3862" s="31"/>
      <c r="V3862" s="45" t="str">
        <f t="shared" si="583"/>
        <v>開催記(大会．東 第38回　2009/11、武蔵野大学、東京都)</v>
      </c>
      <c r="W3862" s="51"/>
      <c r="X3862" s="88">
        <v>3852</v>
      </c>
      <c r="Y3862" s="65"/>
      <c r="Z3862" s="46"/>
    </row>
    <row r="3863" spans="1:26" ht="13.5" hidden="1" customHeight="1">
      <c r="A3863" s="29">
        <f t="shared" ca="1" si="585"/>
        <v>92</v>
      </c>
      <c r="B3863" s="32">
        <f t="shared" ca="1" si="586"/>
        <v>2010</v>
      </c>
      <c r="C3863" s="32">
        <f t="shared" ca="1" si="587"/>
        <v>6</v>
      </c>
      <c r="D3863" s="28">
        <v>49</v>
      </c>
      <c r="E3863" s="32"/>
      <c r="F3863" s="40" t="s">
        <v>1619</v>
      </c>
      <c r="G3863" s="40" t="s">
        <v>2376</v>
      </c>
      <c r="H3863" s="43"/>
      <c r="I3863" s="115" t="str">
        <f t="shared" ca="1" si="584"/>
        <v>.</v>
      </c>
      <c r="J3863" s="40" t="s">
        <v>1487</v>
      </c>
      <c r="K3863" s="40" t="s">
        <v>1491</v>
      </c>
      <c r="L3863" s="40" t="s">
        <v>313</v>
      </c>
      <c r="M3863" s="40" t="s">
        <v>313</v>
      </c>
      <c r="N3863" s="47">
        <v>38</v>
      </c>
      <c r="O3863" s="47">
        <v>2009</v>
      </c>
      <c r="P3863" s="47">
        <v>11</v>
      </c>
      <c r="Q3863" s="40" t="s">
        <v>1412</v>
      </c>
      <c r="R3863" s="40" t="s">
        <v>2317</v>
      </c>
      <c r="S3863" s="48" t="s">
        <v>2353</v>
      </c>
      <c r="T3863" s="48"/>
      <c r="U3863" s="31"/>
      <c r="V3863" s="45" t="str">
        <f t="shared" si="583"/>
        <v>第38回東日本地方会を終えて</v>
      </c>
      <c r="W3863" s="51"/>
      <c r="X3863" s="88">
        <v>3853</v>
      </c>
      <c r="Y3863" s="65"/>
      <c r="Z3863" s="46"/>
    </row>
    <row r="3864" spans="1:26" ht="13.5" hidden="1" customHeight="1">
      <c r="A3864" s="29">
        <f t="shared" ca="1" si="585"/>
        <v>92</v>
      </c>
      <c r="B3864" s="32">
        <f t="shared" ca="1" si="586"/>
        <v>2010</v>
      </c>
      <c r="C3864" s="32">
        <f t="shared" ca="1" si="587"/>
        <v>6</v>
      </c>
      <c r="D3864" s="28">
        <v>50</v>
      </c>
      <c r="E3864" s="32"/>
      <c r="F3864" s="40" t="s">
        <v>2377</v>
      </c>
      <c r="G3864" s="40" t="s">
        <v>7896</v>
      </c>
      <c r="H3864" s="43"/>
      <c r="I3864" s="115" t="str">
        <f t="shared" ca="1" si="584"/>
        <v>.</v>
      </c>
      <c r="J3864" s="40" t="s">
        <v>1487</v>
      </c>
      <c r="K3864" s="40" t="s">
        <v>1491</v>
      </c>
      <c r="L3864" s="40" t="s">
        <v>313</v>
      </c>
      <c r="M3864" s="40" t="s">
        <v>7617</v>
      </c>
      <c r="N3864" s="47">
        <v>38</v>
      </c>
      <c r="O3864" s="47">
        <v>2009</v>
      </c>
      <c r="P3864" s="47">
        <v>11</v>
      </c>
      <c r="Q3864" s="40" t="s">
        <v>1412</v>
      </c>
      <c r="R3864" s="40" t="s">
        <v>2317</v>
      </c>
      <c r="S3864" s="48" t="s">
        <v>2353</v>
      </c>
      <c r="T3864" s="48"/>
      <c r="U3864" s="31"/>
      <c r="V3864" s="45" t="str">
        <f t="shared" si="583"/>
        <v>優秀発表賞・発表奨励賞および受賞者からの感想</v>
      </c>
      <c r="W3864" s="51"/>
      <c r="X3864" s="88">
        <v>3854</v>
      </c>
      <c r="Y3864" s="65"/>
      <c r="Z3864" s="46"/>
    </row>
    <row r="3865" spans="1:26" ht="13.5" hidden="1" customHeight="1">
      <c r="A3865" s="29">
        <f t="shared" ca="1" si="585"/>
        <v>92</v>
      </c>
      <c r="B3865" s="32">
        <f t="shared" ca="1" si="586"/>
        <v>2010</v>
      </c>
      <c r="C3865" s="32">
        <f t="shared" ca="1" si="587"/>
        <v>6</v>
      </c>
      <c r="D3865" s="28">
        <v>52</v>
      </c>
      <c r="E3865" s="32"/>
      <c r="F3865" s="28" t="str">
        <f>IF(RIGHT(L3865,1)=$W$24,"",M3865&amp;$W$25)&amp;J3865&amp;$W$22&amp;K3865&amp;IF(AND(LEN(N3865)&gt;0,LEN(N3865)&lt;4)," 第"&amp;N3865&amp;$W$21,N3865)&amp;$W$23&amp;O3865&amp;"/"&amp;P3865&amp;IF(RIGHT(L3865,1)=$W$24,"/"&amp;Q3865,"")&amp;"、"&amp;S3865&amp;"、"&amp;R3865&amp;IF(LEN(H3865)&gt;0,$W$27&amp;H3865,"")&amp;IF(RIGHT(L3865,1)=$W$24,"",$W$26)</f>
        <v>大会．西 第35回　2009/12/12、北九州国際会議場、北九州市/日本人間工学会九州支部第30回大会との合同大会</v>
      </c>
      <c r="G3865" s="40" t="s">
        <v>1785</v>
      </c>
      <c r="H3865" s="41" t="s">
        <v>6934</v>
      </c>
      <c r="I3865" s="115" t="str">
        <f t="shared" ca="1" si="584"/>
        <v>.</v>
      </c>
      <c r="J3865" s="40" t="s">
        <v>1487</v>
      </c>
      <c r="K3865" s="40" t="s">
        <v>2109</v>
      </c>
      <c r="L3865" s="40" t="s">
        <v>6942</v>
      </c>
      <c r="M3865" s="40" t="s">
        <v>1011</v>
      </c>
      <c r="N3865" s="47">
        <v>35</v>
      </c>
      <c r="O3865" s="47">
        <v>2009</v>
      </c>
      <c r="P3865" s="47">
        <v>12</v>
      </c>
      <c r="Q3865" s="40" t="s">
        <v>1494</v>
      </c>
      <c r="R3865" s="40" t="s">
        <v>1391</v>
      </c>
      <c r="S3865" s="48" t="s">
        <v>2355</v>
      </c>
      <c r="T3865" s="48"/>
      <c r="U3865" s="31"/>
      <c r="V3865" s="45" t="str">
        <f t="shared" si="583"/>
        <v>日本人間工学会九州支部第30回大会との合同大会大会．西 第35回　2009/12/12、北九州国際会議場、北九州市/日本人間工学会九州支部第30回大会との合同大会</v>
      </c>
      <c r="W3865" s="51"/>
      <c r="X3865" s="88">
        <v>3855</v>
      </c>
      <c r="Y3865" s="65"/>
      <c r="Z3865" s="46"/>
    </row>
    <row r="3866" spans="1:26" ht="13.5" hidden="1" customHeight="1">
      <c r="A3866" s="29">
        <f t="shared" ca="1" si="585"/>
        <v>92</v>
      </c>
      <c r="B3866" s="32">
        <f t="shared" ca="1" si="586"/>
        <v>2010</v>
      </c>
      <c r="C3866" s="32">
        <f t="shared" ca="1" si="587"/>
        <v>6</v>
      </c>
      <c r="D3866" s="28">
        <v>53</v>
      </c>
      <c r="E3866" s="32"/>
      <c r="F3866" s="28" t="str">
        <f>IF(RIGHT(L3866,1)=$W$24,"",M3866&amp;$W$25)&amp;J3866&amp;$W$22&amp;K3866&amp;IF(AND(LEN(N3866)&gt;0,LEN(N3866)&lt;4)," 第"&amp;N3866&amp;$W$21,N3866)&amp;$W$23&amp;O3866&amp;"/"&amp;P3866&amp;IF(RIGHT(L3866,1)=$W$24,"/"&amp;Q3866,"")&amp;"、"&amp;S3866&amp;"、"&amp;R3866&amp;IF(LEN(H3866)&gt;0,$W$27&amp;H3866,"")&amp;IF(RIGHT(L3866,1)=$W$24,"",$W$26)</f>
        <v>開催記(大会．西 第35回　2009/12、北九州国際会議場、北九州市/日本人間工学会九州支部第30回大会との合同大会)</v>
      </c>
      <c r="G3866" s="40" t="s">
        <v>788</v>
      </c>
      <c r="H3866" s="41" t="s">
        <v>6934</v>
      </c>
      <c r="I3866" s="115" t="str">
        <f t="shared" ca="1" si="584"/>
        <v>.</v>
      </c>
      <c r="J3866" s="40" t="s">
        <v>1487</v>
      </c>
      <c r="K3866" s="40" t="s">
        <v>2109</v>
      </c>
      <c r="L3866" s="40" t="s">
        <v>6949</v>
      </c>
      <c r="M3866" s="40" t="s">
        <v>313</v>
      </c>
      <c r="N3866" s="47">
        <v>35</v>
      </c>
      <c r="O3866" s="47">
        <v>2009</v>
      </c>
      <c r="P3866" s="47">
        <v>12</v>
      </c>
      <c r="Q3866" s="40" t="s">
        <v>1494</v>
      </c>
      <c r="R3866" s="40" t="s">
        <v>1391</v>
      </c>
      <c r="S3866" s="48" t="s">
        <v>2355</v>
      </c>
      <c r="T3866" s="48"/>
      <c r="U3866" s="31"/>
      <c r="V3866" s="45" t="str">
        <f t="shared" si="583"/>
        <v>日本人間工学会九州支部第30回大会との合同大会開催記(大会．西 第35回　2009/12、北九州国際会議場、北九州市/日本人間工学会九州支部第30回大会との合同大会)</v>
      </c>
      <c r="W3866" s="51"/>
      <c r="X3866" s="88">
        <v>3856</v>
      </c>
      <c r="Y3866" s="65"/>
      <c r="Z3866" s="46"/>
    </row>
    <row r="3867" spans="1:26" ht="13.5" hidden="1" customHeight="1">
      <c r="A3867" s="29">
        <f t="shared" ca="1" si="585"/>
        <v>92</v>
      </c>
      <c r="B3867" s="32">
        <f t="shared" ca="1" si="586"/>
        <v>2010</v>
      </c>
      <c r="C3867" s="32">
        <f t="shared" ca="1" si="587"/>
        <v>6</v>
      </c>
      <c r="D3867" s="28">
        <v>53</v>
      </c>
      <c r="E3867" s="32"/>
      <c r="F3867" s="40" t="s">
        <v>1620</v>
      </c>
      <c r="G3867" s="40" t="s">
        <v>2378</v>
      </c>
      <c r="H3867" s="43"/>
      <c r="I3867" s="115" t="str">
        <f t="shared" ca="1" si="584"/>
        <v>.</v>
      </c>
      <c r="J3867" s="40" t="s">
        <v>1487</v>
      </c>
      <c r="K3867" s="40" t="s">
        <v>2109</v>
      </c>
      <c r="L3867" s="40" t="s">
        <v>313</v>
      </c>
      <c r="M3867" s="40" t="s">
        <v>313</v>
      </c>
      <c r="N3867" s="47">
        <v>35</v>
      </c>
      <c r="O3867" s="47">
        <v>2009</v>
      </c>
      <c r="P3867" s="47">
        <v>12</v>
      </c>
      <c r="Q3867" s="40" t="s">
        <v>1494</v>
      </c>
      <c r="R3867" s="40" t="s">
        <v>1391</v>
      </c>
      <c r="S3867" s="48" t="s">
        <v>2355</v>
      </c>
      <c r="T3867" s="48"/>
      <c r="U3867" s="31"/>
      <c r="V3867" s="45" t="str">
        <f t="shared" si="583"/>
        <v>西日本地方会第35回大会の報告</v>
      </c>
      <c r="W3867" s="51"/>
      <c r="X3867" s="88">
        <v>3857</v>
      </c>
      <c r="Y3867" s="65"/>
      <c r="Z3867" s="46"/>
    </row>
    <row r="3868" spans="1:26" ht="13.5" hidden="1" customHeight="1">
      <c r="A3868" s="29">
        <f t="shared" ca="1" si="585"/>
        <v>92</v>
      </c>
      <c r="B3868" s="32">
        <f t="shared" ca="1" si="586"/>
        <v>2010</v>
      </c>
      <c r="C3868" s="32">
        <f t="shared" ca="1" si="587"/>
        <v>6</v>
      </c>
      <c r="D3868" s="28">
        <v>54</v>
      </c>
      <c r="E3868" s="32"/>
      <c r="F3868" s="40" t="s">
        <v>2379</v>
      </c>
      <c r="G3868" s="40" t="s">
        <v>7891</v>
      </c>
      <c r="H3868" s="43"/>
      <c r="I3868" s="115" t="str">
        <f t="shared" ca="1" si="584"/>
        <v>.</v>
      </c>
      <c r="J3868" s="40" t="s">
        <v>1487</v>
      </c>
      <c r="K3868" s="40" t="s">
        <v>2109</v>
      </c>
      <c r="L3868" s="40" t="s">
        <v>313</v>
      </c>
      <c r="M3868" s="40" t="s">
        <v>7617</v>
      </c>
      <c r="N3868" s="47">
        <v>35</v>
      </c>
      <c r="O3868" s="47">
        <v>2009</v>
      </c>
      <c r="P3868" s="47">
        <v>12</v>
      </c>
      <c r="Q3868" s="40" t="s">
        <v>1494</v>
      </c>
      <c r="R3868" s="40" t="s">
        <v>1391</v>
      </c>
      <c r="S3868" s="48" t="s">
        <v>2355</v>
      </c>
      <c r="T3868" s="48"/>
      <c r="U3868" s="31"/>
      <c r="V3868" s="45" t="str">
        <f t="shared" si="583"/>
        <v>若手優秀発表賞受賞者からのからの感想</v>
      </c>
      <c r="W3868" s="51"/>
      <c r="X3868" s="88">
        <v>3858</v>
      </c>
      <c r="Y3868" s="65"/>
      <c r="Z3868" s="46"/>
    </row>
    <row r="3869" spans="1:26" ht="13.5" hidden="1" customHeight="1">
      <c r="A3869" s="29">
        <f t="shared" ca="1" si="585"/>
        <v>92</v>
      </c>
      <c r="B3869" s="32">
        <f t="shared" ca="1" si="586"/>
        <v>2010</v>
      </c>
      <c r="C3869" s="32">
        <f t="shared" ca="1" si="587"/>
        <v>6</v>
      </c>
      <c r="D3869" s="28">
        <v>55</v>
      </c>
      <c r="E3869" s="32"/>
      <c r="F3869" s="28" t="str">
        <f>M3869&amp;"（"&amp;J3869&amp;$W$19&amp;K3869&amp;IF(LEN(N3869)&gt;0," 第"&amp;N3869&amp;$W$21,"")&amp;" "&amp;O3869&amp;"/"&amp;P3869&amp;$W$20&amp;S3869&amp;IF(LEN(H3869)&gt;0,$W$19&amp;H3869,"")&amp;"）"</f>
        <v>抄録（大会/西 第35回 2009/12、北九州国際会議場）</v>
      </c>
      <c r="G3869" s="40" t="s">
        <v>359</v>
      </c>
      <c r="H3869" s="43"/>
      <c r="I3869" s="115" t="str">
        <f t="shared" ca="1" si="584"/>
        <v>.</v>
      </c>
      <c r="J3869" s="40" t="s">
        <v>1487</v>
      </c>
      <c r="K3869" s="40" t="s">
        <v>2109</v>
      </c>
      <c r="L3869" s="40" t="s">
        <v>6939</v>
      </c>
      <c r="M3869" s="40" t="s">
        <v>1486</v>
      </c>
      <c r="N3869" s="47">
        <v>35</v>
      </c>
      <c r="O3869" s="47">
        <v>2009</v>
      </c>
      <c r="P3869" s="47">
        <v>12</v>
      </c>
      <c r="Q3869" s="40" t="s">
        <v>1494</v>
      </c>
      <c r="R3869" s="40" t="s">
        <v>1391</v>
      </c>
      <c r="S3869" s="48" t="s">
        <v>2355</v>
      </c>
      <c r="T3869" s="48"/>
      <c r="U3869" s="31"/>
      <c r="V3869" s="45" t="str">
        <f t="shared" si="583"/>
        <v>抄録（大会/西 第35回 2009/12、北九州国際会議場）</v>
      </c>
      <c r="W3869" s="51"/>
      <c r="X3869" s="88">
        <v>3859</v>
      </c>
      <c r="Y3869" s="65"/>
      <c r="Z3869" s="46"/>
    </row>
    <row r="3870" spans="1:26" s="13" customFormat="1" ht="13.5" hidden="1" customHeight="1">
      <c r="A3870" s="18">
        <v>92</v>
      </c>
      <c r="B3870" s="15">
        <v>2010</v>
      </c>
      <c r="C3870" s="15">
        <v>6</v>
      </c>
      <c r="D3870" s="18">
        <v>56</v>
      </c>
      <c r="E3870" s="15"/>
      <c r="F3870" s="19" t="s">
        <v>6313</v>
      </c>
      <c r="G3870" s="16" t="s">
        <v>6314</v>
      </c>
      <c r="H3870" s="17" t="s">
        <v>7083</v>
      </c>
      <c r="I3870" s="115" t="str">
        <f t="shared" ca="1" si="584"/>
        <v>.</v>
      </c>
      <c r="J3870" s="16" t="s">
        <v>1487</v>
      </c>
      <c r="K3870" s="16" t="s">
        <v>1769</v>
      </c>
      <c r="L3870" s="16" t="s">
        <v>7079</v>
      </c>
      <c r="M3870" s="16" t="s">
        <v>183</v>
      </c>
      <c r="N3870" s="15">
        <v>35</v>
      </c>
      <c r="O3870" s="15">
        <v>2009</v>
      </c>
      <c r="P3870" s="15">
        <v>12</v>
      </c>
      <c r="Q3870" s="16" t="s">
        <v>1330</v>
      </c>
      <c r="R3870" s="18" t="s">
        <v>599</v>
      </c>
      <c r="S3870" s="54" t="s">
        <v>6312</v>
      </c>
      <c r="T3870" s="54"/>
      <c r="U3870" s="69"/>
      <c r="V3870" s="45" t="str">
        <f t="shared" si="583"/>
        <v>特別講演極限環境をのりきる</v>
      </c>
      <c r="W3870" s="70"/>
      <c r="X3870" s="88">
        <v>3860</v>
      </c>
      <c r="Y3870" s="66"/>
      <c r="Z3870" s="16"/>
    </row>
    <row r="3871" spans="1:26" s="13" customFormat="1" ht="13.5" hidden="1" customHeight="1">
      <c r="A3871" s="18">
        <v>92</v>
      </c>
      <c r="B3871" s="15">
        <v>2010</v>
      </c>
      <c r="C3871" s="15">
        <v>6</v>
      </c>
      <c r="D3871" s="18">
        <v>58</v>
      </c>
      <c r="E3871" s="15"/>
      <c r="F3871" s="19" t="s">
        <v>6315</v>
      </c>
      <c r="G3871" s="16" t="s">
        <v>6316</v>
      </c>
      <c r="H3871" s="17"/>
      <c r="I3871" s="115" t="str">
        <f t="shared" ca="1" si="584"/>
        <v>.</v>
      </c>
      <c r="J3871" s="16" t="s">
        <v>2856</v>
      </c>
      <c r="K3871" s="16" t="s">
        <v>1769</v>
      </c>
      <c r="L3871" s="16" t="s">
        <v>2857</v>
      </c>
      <c r="M3871" s="16" t="s">
        <v>183</v>
      </c>
      <c r="N3871" s="15">
        <v>35</v>
      </c>
      <c r="O3871" s="15">
        <v>2009</v>
      </c>
      <c r="P3871" s="15">
        <v>12</v>
      </c>
      <c r="Q3871" s="16" t="s">
        <v>1330</v>
      </c>
      <c r="R3871" s="18" t="s">
        <v>599</v>
      </c>
      <c r="S3871" s="54" t="s">
        <v>6312</v>
      </c>
      <c r="T3871" s="54"/>
      <c r="U3871" s="69"/>
      <c r="V3871" s="45" t="str">
        <f t="shared" si="583"/>
        <v>ヒトの足部アーチ形状と足部疲労感および歩行動作との関連について</v>
      </c>
      <c r="W3871" s="70"/>
      <c r="X3871" s="88">
        <v>3861</v>
      </c>
      <c r="Y3871" s="66"/>
      <c r="Z3871" s="16"/>
    </row>
    <row r="3872" spans="1:26" s="13" customFormat="1" ht="13.5" hidden="1" customHeight="1">
      <c r="A3872" s="18">
        <v>92</v>
      </c>
      <c r="B3872" s="15">
        <v>2010</v>
      </c>
      <c r="C3872" s="15">
        <v>6</v>
      </c>
      <c r="D3872" s="18">
        <v>60</v>
      </c>
      <c r="E3872" s="15"/>
      <c r="F3872" s="19" t="s">
        <v>6317</v>
      </c>
      <c r="G3872" s="16" t="s">
        <v>6318</v>
      </c>
      <c r="H3872" s="17"/>
      <c r="I3872" s="115" t="str">
        <f t="shared" ca="1" si="584"/>
        <v>.</v>
      </c>
      <c r="J3872" s="16" t="s">
        <v>2856</v>
      </c>
      <c r="K3872" s="16" t="s">
        <v>1769</v>
      </c>
      <c r="L3872" s="16" t="s">
        <v>2857</v>
      </c>
      <c r="M3872" s="16" t="s">
        <v>183</v>
      </c>
      <c r="N3872" s="15">
        <v>35</v>
      </c>
      <c r="O3872" s="15">
        <v>2009</v>
      </c>
      <c r="P3872" s="15">
        <v>12</v>
      </c>
      <c r="Q3872" s="16" t="s">
        <v>1330</v>
      </c>
      <c r="R3872" s="18" t="s">
        <v>599</v>
      </c>
      <c r="S3872" s="54" t="s">
        <v>6312</v>
      </c>
      <c r="T3872" s="54"/>
      <c r="U3872" s="69"/>
      <c r="V3872" s="45" t="str">
        <f t="shared" si="583"/>
        <v>スタンディングエイドと立位運動装置の違い 立位姿勢維持における下肢容量の観察より</v>
      </c>
      <c r="W3872" s="70"/>
      <c r="X3872" s="88">
        <v>3862</v>
      </c>
      <c r="Y3872" s="66"/>
      <c r="Z3872" s="16"/>
    </row>
    <row r="3873" spans="1:26" s="13" customFormat="1" ht="13.5" hidden="1" customHeight="1">
      <c r="A3873" s="18">
        <v>92</v>
      </c>
      <c r="B3873" s="15">
        <v>2010</v>
      </c>
      <c r="C3873" s="15">
        <v>6</v>
      </c>
      <c r="D3873" s="18">
        <v>62</v>
      </c>
      <c r="E3873" s="15"/>
      <c r="F3873" s="19" t="s">
        <v>6319</v>
      </c>
      <c r="G3873" s="16" t="s">
        <v>6320</v>
      </c>
      <c r="H3873" s="17"/>
      <c r="I3873" s="115" t="str">
        <f t="shared" ca="1" si="584"/>
        <v>.</v>
      </c>
      <c r="J3873" s="16" t="s">
        <v>2856</v>
      </c>
      <c r="K3873" s="16" t="s">
        <v>1769</v>
      </c>
      <c r="L3873" s="16" t="s">
        <v>2857</v>
      </c>
      <c r="M3873" s="16" t="s">
        <v>183</v>
      </c>
      <c r="N3873" s="15">
        <v>35</v>
      </c>
      <c r="O3873" s="15">
        <v>2009</v>
      </c>
      <c r="P3873" s="15">
        <v>12</v>
      </c>
      <c r="Q3873" s="16" t="s">
        <v>1330</v>
      </c>
      <c r="R3873" s="18" t="s">
        <v>599</v>
      </c>
      <c r="S3873" s="54" t="s">
        <v>6312</v>
      </c>
      <c r="T3873" s="54"/>
      <c r="U3873" s="69"/>
      <c r="V3873" s="45" t="str">
        <f t="shared" si="583"/>
        <v>スリッパ着用時の歩行動作特性について</v>
      </c>
      <c r="W3873" s="70"/>
      <c r="X3873" s="88">
        <v>3863</v>
      </c>
      <c r="Y3873" s="66"/>
      <c r="Z3873" s="16"/>
    </row>
    <row r="3874" spans="1:26" s="13" customFormat="1" ht="13.5" hidden="1" customHeight="1">
      <c r="A3874" s="18">
        <v>92</v>
      </c>
      <c r="B3874" s="15">
        <v>2010</v>
      </c>
      <c r="C3874" s="15">
        <v>6</v>
      </c>
      <c r="D3874" s="18">
        <v>64</v>
      </c>
      <c r="E3874" s="15"/>
      <c r="F3874" s="19" t="s">
        <v>6321</v>
      </c>
      <c r="G3874" s="16" t="s">
        <v>6322</v>
      </c>
      <c r="H3874" s="17"/>
      <c r="I3874" s="115" t="str">
        <f t="shared" ca="1" si="584"/>
        <v>.</v>
      </c>
      <c r="J3874" s="16" t="s">
        <v>2856</v>
      </c>
      <c r="K3874" s="16" t="s">
        <v>1769</v>
      </c>
      <c r="L3874" s="16" t="s">
        <v>2857</v>
      </c>
      <c r="M3874" s="16" t="s">
        <v>183</v>
      </c>
      <c r="N3874" s="15">
        <v>35</v>
      </c>
      <c r="O3874" s="15">
        <v>2009</v>
      </c>
      <c r="P3874" s="15">
        <v>12</v>
      </c>
      <c r="Q3874" s="16" t="s">
        <v>1330</v>
      </c>
      <c r="R3874" s="18" t="s">
        <v>599</v>
      </c>
      <c r="S3874" s="54" t="s">
        <v>6312</v>
      </c>
      <c r="T3874" s="54"/>
      <c r="U3874" s="69"/>
      <c r="V3874" s="45" t="str">
        <f t="shared" si="583"/>
        <v>ホルマントを用いたポインティングデバイスのための基礎研究とそのマッピング方法の提案</v>
      </c>
      <c r="W3874" s="70"/>
      <c r="X3874" s="88">
        <v>3864</v>
      </c>
      <c r="Y3874" s="66"/>
      <c r="Z3874" s="16"/>
    </row>
    <row r="3875" spans="1:26" s="13" customFormat="1" ht="13.5" hidden="1" customHeight="1">
      <c r="A3875" s="18">
        <v>92</v>
      </c>
      <c r="B3875" s="15">
        <v>2010</v>
      </c>
      <c r="C3875" s="15">
        <v>6</v>
      </c>
      <c r="D3875" s="18">
        <v>66</v>
      </c>
      <c r="E3875" s="15"/>
      <c r="F3875" s="19" t="s">
        <v>6323</v>
      </c>
      <c r="G3875" s="16" t="s">
        <v>6324</v>
      </c>
      <c r="H3875" s="17"/>
      <c r="I3875" s="115" t="str">
        <f t="shared" ca="1" si="584"/>
        <v>.</v>
      </c>
      <c r="J3875" s="16" t="s">
        <v>2856</v>
      </c>
      <c r="K3875" s="16" t="s">
        <v>1769</v>
      </c>
      <c r="L3875" s="16" t="s">
        <v>2857</v>
      </c>
      <c r="M3875" s="16" t="s">
        <v>183</v>
      </c>
      <c r="N3875" s="15">
        <v>35</v>
      </c>
      <c r="O3875" s="15">
        <v>2009</v>
      </c>
      <c r="P3875" s="15">
        <v>12</v>
      </c>
      <c r="Q3875" s="16" t="s">
        <v>1330</v>
      </c>
      <c r="R3875" s="18" t="s">
        <v>599</v>
      </c>
      <c r="S3875" s="54" t="s">
        <v>6312</v>
      </c>
      <c r="T3875" s="54"/>
      <c r="U3875" s="69"/>
      <c r="V3875" s="45" t="str">
        <f t="shared" si="583"/>
        <v>表出反応の微弱な重症心身障害者の反応評価指標としての唾液アミラーゼ活性値の有効性の検討 ～唾液アミラーゼ活性値簡易測定装置を用いて～</v>
      </c>
      <c r="W3875" s="70"/>
      <c r="X3875" s="88">
        <v>3865</v>
      </c>
      <c r="Y3875" s="66"/>
      <c r="Z3875" s="16"/>
    </row>
    <row r="3876" spans="1:26" s="13" customFormat="1" ht="13.5" hidden="1" customHeight="1">
      <c r="A3876" s="18">
        <v>92</v>
      </c>
      <c r="B3876" s="15">
        <v>2010</v>
      </c>
      <c r="C3876" s="15">
        <v>6</v>
      </c>
      <c r="D3876" s="18">
        <v>68</v>
      </c>
      <c r="E3876" s="15"/>
      <c r="F3876" s="19" t="s">
        <v>6325</v>
      </c>
      <c r="G3876" s="16" t="s">
        <v>6326</v>
      </c>
      <c r="H3876" s="17"/>
      <c r="I3876" s="115" t="str">
        <f t="shared" ca="1" si="584"/>
        <v>.</v>
      </c>
      <c r="J3876" s="16" t="s">
        <v>2856</v>
      </c>
      <c r="K3876" s="16" t="s">
        <v>1769</v>
      </c>
      <c r="L3876" s="16" t="s">
        <v>2857</v>
      </c>
      <c r="M3876" s="16" t="s">
        <v>183</v>
      </c>
      <c r="N3876" s="15">
        <v>35</v>
      </c>
      <c r="O3876" s="15">
        <v>2009</v>
      </c>
      <c r="P3876" s="15">
        <v>12</v>
      </c>
      <c r="Q3876" s="16" t="s">
        <v>1330</v>
      </c>
      <c r="R3876" s="18" t="s">
        <v>599</v>
      </c>
      <c r="S3876" s="54" t="s">
        <v>6312</v>
      </c>
      <c r="T3876" s="54"/>
      <c r="U3876" s="69"/>
      <c r="V3876" s="45" t="str">
        <f t="shared" si="583"/>
        <v>気温の違いが温覚閾値に及ぼす影響とその年齢差</v>
      </c>
      <c r="W3876" s="70"/>
      <c r="X3876" s="88">
        <v>3866</v>
      </c>
      <c r="Y3876" s="66"/>
      <c r="Z3876" s="16"/>
    </row>
    <row r="3877" spans="1:26" s="13" customFormat="1" ht="13.5" hidden="1" customHeight="1">
      <c r="A3877" s="18">
        <v>92</v>
      </c>
      <c r="B3877" s="15">
        <v>2010</v>
      </c>
      <c r="C3877" s="15">
        <v>6</v>
      </c>
      <c r="D3877" s="18">
        <v>70</v>
      </c>
      <c r="E3877" s="15"/>
      <c r="F3877" s="19" t="s">
        <v>6327</v>
      </c>
      <c r="G3877" s="16" t="s">
        <v>6328</v>
      </c>
      <c r="H3877" s="17"/>
      <c r="I3877" s="115" t="str">
        <f t="shared" ca="1" si="584"/>
        <v>.</v>
      </c>
      <c r="J3877" s="16" t="s">
        <v>2856</v>
      </c>
      <c r="K3877" s="16" t="s">
        <v>1769</v>
      </c>
      <c r="L3877" s="16" t="s">
        <v>2857</v>
      </c>
      <c r="M3877" s="16" t="s">
        <v>183</v>
      </c>
      <c r="N3877" s="15">
        <v>35</v>
      </c>
      <c r="O3877" s="15">
        <v>2009</v>
      </c>
      <c r="P3877" s="15">
        <v>12</v>
      </c>
      <c r="Q3877" s="16" t="s">
        <v>1330</v>
      </c>
      <c r="R3877" s="18" t="s">
        <v>599</v>
      </c>
      <c r="S3877" s="54" t="s">
        <v>6312</v>
      </c>
      <c r="T3877" s="54"/>
      <c r="U3877" s="69"/>
      <c r="V3877" s="45" t="str">
        <f t="shared" si="583"/>
        <v>認知的側面からユーザビリティ評価をするための簡易的なタスク分析の提案</v>
      </c>
      <c r="W3877" s="70"/>
      <c r="X3877" s="88">
        <v>3867</v>
      </c>
      <c r="Y3877" s="66"/>
      <c r="Z3877" s="16"/>
    </row>
    <row r="3878" spans="1:26" s="13" customFormat="1" ht="13.5" hidden="1" customHeight="1">
      <c r="A3878" s="18">
        <v>92</v>
      </c>
      <c r="B3878" s="15">
        <v>2010</v>
      </c>
      <c r="C3878" s="15">
        <v>6</v>
      </c>
      <c r="D3878" s="18">
        <v>72</v>
      </c>
      <c r="E3878" s="15"/>
      <c r="F3878" s="19" t="s">
        <v>6329</v>
      </c>
      <c r="G3878" s="16" t="s">
        <v>6330</v>
      </c>
      <c r="H3878" s="17"/>
      <c r="I3878" s="115" t="str">
        <f t="shared" ca="1" si="584"/>
        <v>.</v>
      </c>
      <c r="J3878" s="16" t="s">
        <v>2856</v>
      </c>
      <c r="K3878" s="16" t="s">
        <v>1769</v>
      </c>
      <c r="L3878" s="16" t="s">
        <v>2857</v>
      </c>
      <c r="M3878" s="16" t="s">
        <v>183</v>
      </c>
      <c r="N3878" s="15">
        <v>35</v>
      </c>
      <c r="O3878" s="15">
        <v>2009</v>
      </c>
      <c r="P3878" s="15">
        <v>12</v>
      </c>
      <c r="Q3878" s="16" t="s">
        <v>1330</v>
      </c>
      <c r="R3878" s="18" t="s">
        <v>599</v>
      </c>
      <c r="S3878" s="54" t="s">
        <v>6312</v>
      </c>
      <c r="T3878" s="54"/>
      <c r="U3878" s="69"/>
      <c r="V3878" s="45" t="str">
        <f t="shared" si="583"/>
        <v>機器操作時のユーザのメンタルモデルの違いによるグループ分類のためのアンケートの開発</v>
      </c>
      <c r="W3878" s="70"/>
      <c r="X3878" s="88">
        <v>3868</v>
      </c>
      <c r="Y3878" s="66"/>
      <c r="Z3878" s="16"/>
    </row>
    <row r="3879" spans="1:26" s="13" customFormat="1" ht="13.5" hidden="1" customHeight="1">
      <c r="A3879" s="18">
        <v>92</v>
      </c>
      <c r="B3879" s="15">
        <v>2010</v>
      </c>
      <c r="C3879" s="15">
        <v>6</v>
      </c>
      <c r="D3879" s="18">
        <v>74</v>
      </c>
      <c r="E3879" s="15"/>
      <c r="F3879" s="19" t="s">
        <v>6331</v>
      </c>
      <c r="G3879" s="16" t="s">
        <v>6332</v>
      </c>
      <c r="H3879" s="17"/>
      <c r="I3879" s="115" t="str">
        <f t="shared" ca="1" si="584"/>
        <v>.</v>
      </c>
      <c r="J3879" s="16" t="s">
        <v>2856</v>
      </c>
      <c r="K3879" s="16" t="s">
        <v>1769</v>
      </c>
      <c r="L3879" s="16" t="s">
        <v>2857</v>
      </c>
      <c r="M3879" s="16" t="s">
        <v>183</v>
      </c>
      <c r="N3879" s="15">
        <v>35</v>
      </c>
      <c r="O3879" s="15">
        <v>2009</v>
      </c>
      <c r="P3879" s="15">
        <v>12</v>
      </c>
      <c r="Q3879" s="16" t="s">
        <v>1330</v>
      </c>
      <c r="R3879" s="18" t="s">
        <v>599</v>
      </c>
      <c r="S3879" s="54" t="s">
        <v>6312</v>
      </c>
      <c r="T3879" s="54"/>
      <c r="U3879" s="69"/>
      <c r="V3879" s="45" t="str">
        <f t="shared" si="583"/>
        <v>観察による潜在ユーザ要求事項の抽出</v>
      </c>
      <c r="W3879" s="70"/>
      <c r="X3879" s="88">
        <v>3869</v>
      </c>
      <c r="Y3879" s="66"/>
      <c r="Z3879" s="16"/>
    </row>
    <row r="3880" spans="1:26" s="13" customFormat="1" ht="13.5" hidden="1" customHeight="1">
      <c r="A3880" s="18">
        <v>92</v>
      </c>
      <c r="B3880" s="15">
        <v>2010</v>
      </c>
      <c r="C3880" s="15">
        <v>6</v>
      </c>
      <c r="D3880" s="18">
        <v>76</v>
      </c>
      <c r="E3880" s="15"/>
      <c r="F3880" s="19" t="s">
        <v>6333</v>
      </c>
      <c r="G3880" s="16" t="s">
        <v>6334</v>
      </c>
      <c r="H3880" s="17"/>
      <c r="I3880" s="115" t="str">
        <f t="shared" ca="1" si="584"/>
        <v>.</v>
      </c>
      <c r="J3880" s="16" t="s">
        <v>2856</v>
      </c>
      <c r="K3880" s="16" t="s">
        <v>1769</v>
      </c>
      <c r="L3880" s="16" t="s">
        <v>2857</v>
      </c>
      <c r="M3880" s="16" t="s">
        <v>183</v>
      </c>
      <c r="N3880" s="15">
        <v>35</v>
      </c>
      <c r="O3880" s="15">
        <v>2009</v>
      </c>
      <c r="P3880" s="15">
        <v>12</v>
      </c>
      <c r="Q3880" s="16" t="s">
        <v>1330</v>
      </c>
      <c r="R3880" s="18" t="s">
        <v>599</v>
      </c>
      <c r="S3880" s="54" t="s">
        <v>6312</v>
      </c>
      <c r="T3880" s="54"/>
      <c r="U3880" s="69"/>
      <c r="V3880" s="45" t="str">
        <f t="shared" si="583"/>
        <v>職場における効果的なメンタルヘルス対策についての検討 ～メンタル不調者早期発見のためのチェックリストの作成～</v>
      </c>
      <c r="W3880" s="70"/>
      <c r="X3880" s="88">
        <v>3870</v>
      </c>
      <c r="Y3880" s="66"/>
      <c r="Z3880" s="16"/>
    </row>
    <row r="3881" spans="1:26" s="13" customFormat="1" ht="13.5" hidden="1" customHeight="1">
      <c r="A3881" s="18">
        <v>92</v>
      </c>
      <c r="B3881" s="15">
        <v>2010</v>
      </c>
      <c r="C3881" s="15">
        <v>6</v>
      </c>
      <c r="D3881" s="18">
        <v>78</v>
      </c>
      <c r="E3881" s="15"/>
      <c r="F3881" s="19" t="s">
        <v>6335</v>
      </c>
      <c r="G3881" s="16" t="s">
        <v>6336</v>
      </c>
      <c r="H3881" s="17"/>
      <c r="I3881" s="115" t="str">
        <f t="shared" ca="1" si="584"/>
        <v>.</v>
      </c>
      <c r="J3881" s="16" t="s">
        <v>2856</v>
      </c>
      <c r="K3881" s="16" t="s">
        <v>1769</v>
      </c>
      <c r="L3881" s="16" t="s">
        <v>2857</v>
      </c>
      <c r="M3881" s="16" t="s">
        <v>183</v>
      </c>
      <c r="N3881" s="15">
        <v>35</v>
      </c>
      <c r="O3881" s="15">
        <v>2009</v>
      </c>
      <c r="P3881" s="15">
        <v>12</v>
      </c>
      <c r="Q3881" s="16" t="s">
        <v>1330</v>
      </c>
      <c r="R3881" s="18" t="s">
        <v>599</v>
      </c>
      <c r="S3881" s="54" t="s">
        <v>6312</v>
      </c>
      <c r="T3881" s="54"/>
      <c r="U3881" s="69"/>
      <c r="V3881" s="45" t="str">
        <f t="shared" si="583"/>
        <v>ヒーターシートが車室内の温熱的快適性に及ぼす影響</v>
      </c>
      <c r="W3881" s="70"/>
      <c r="X3881" s="88">
        <v>3871</v>
      </c>
      <c r="Y3881" s="66"/>
      <c r="Z3881" s="16"/>
    </row>
    <row r="3882" spans="1:26" s="13" customFormat="1" ht="13.5" hidden="1" customHeight="1">
      <c r="A3882" s="18">
        <v>92</v>
      </c>
      <c r="B3882" s="15">
        <v>2010</v>
      </c>
      <c r="C3882" s="15">
        <v>6</v>
      </c>
      <c r="D3882" s="18">
        <v>80</v>
      </c>
      <c r="E3882" s="15"/>
      <c r="F3882" s="19" t="s">
        <v>6337</v>
      </c>
      <c r="G3882" s="16" t="s">
        <v>6338</v>
      </c>
      <c r="H3882" s="17"/>
      <c r="I3882" s="115" t="str">
        <f t="shared" ca="1" si="584"/>
        <v>.</v>
      </c>
      <c r="J3882" s="16" t="s">
        <v>2856</v>
      </c>
      <c r="K3882" s="16" t="s">
        <v>1769</v>
      </c>
      <c r="L3882" s="16" t="s">
        <v>2857</v>
      </c>
      <c r="M3882" s="16" t="s">
        <v>183</v>
      </c>
      <c r="N3882" s="15">
        <v>35</v>
      </c>
      <c r="O3882" s="15">
        <v>2009</v>
      </c>
      <c r="P3882" s="15">
        <v>12</v>
      </c>
      <c r="Q3882" s="16" t="s">
        <v>1330</v>
      </c>
      <c r="R3882" s="18" t="s">
        <v>599</v>
      </c>
      <c r="S3882" s="54" t="s">
        <v>6312</v>
      </c>
      <c r="T3882" s="54"/>
      <c r="U3882" s="69"/>
      <c r="V3882" s="45" t="str">
        <f t="shared" si="583"/>
        <v>定量的分析方法を用いたインタビュー方法の検討</v>
      </c>
      <c r="W3882" s="70"/>
      <c r="X3882" s="88">
        <v>3872</v>
      </c>
      <c r="Y3882" s="66"/>
      <c r="Z3882" s="16"/>
    </row>
    <row r="3883" spans="1:26" s="13" customFormat="1" ht="13.5" hidden="1" customHeight="1">
      <c r="A3883" s="18">
        <v>92</v>
      </c>
      <c r="B3883" s="15">
        <v>2010</v>
      </c>
      <c r="C3883" s="15">
        <v>6</v>
      </c>
      <c r="D3883" s="18">
        <v>82</v>
      </c>
      <c r="E3883" s="15"/>
      <c r="F3883" s="19" t="s">
        <v>6339</v>
      </c>
      <c r="G3883" s="16" t="s">
        <v>6340</v>
      </c>
      <c r="H3883" s="17"/>
      <c r="I3883" s="115" t="str">
        <f t="shared" ca="1" si="584"/>
        <v>.</v>
      </c>
      <c r="J3883" s="16" t="s">
        <v>2856</v>
      </c>
      <c r="K3883" s="16" t="s">
        <v>1769</v>
      </c>
      <c r="L3883" s="16" t="s">
        <v>2857</v>
      </c>
      <c r="M3883" s="16" t="s">
        <v>183</v>
      </c>
      <c r="N3883" s="15">
        <v>35</v>
      </c>
      <c r="O3883" s="15">
        <v>2009</v>
      </c>
      <c r="P3883" s="15">
        <v>12</v>
      </c>
      <c r="Q3883" s="16" t="s">
        <v>1330</v>
      </c>
      <c r="R3883" s="18" t="s">
        <v>599</v>
      </c>
      <c r="S3883" s="54" t="s">
        <v>6312</v>
      </c>
      <c r="T3883" s="54"/>
      <c r="U3883" s="69"/>
      <c r="V3883" s="45" t="str">
        <f t="shared" si="583"/>
        <v>高齢者女性および若年者女性のＴシャツ着脱パターン分析</v>
      </c>
      <c r="W3883" s="70"/>
      <c r="X3883" s="88">
        <v>3873</v>
      </c>
      <c r="Y3883" s="66"/>
      <c r="Z3883" s="16"/>
    </row>
    <row r="3884" spans="1:26" s="13" customFormat="1" ht="13.5" hidden="1" customHeight="1">
      <c r="A3884" s="18">
        <v>92</v>
      </c>
      <c r="B3884" s="15">
        <v>2010</v>
      </c>
      <c r="C3884" s="15">
        <v>6</v>
      </c>
      <c r="D3884" s="18">
        <v>84</v>
      </c>
      <c r="E3884" s="15"/>
      <c r="F3884" s="19" t="s">
        <v>6341</v>
      </c>
      <c r="G3884" s="16" t="s">
        <v>6342</v>
      </c>
      <c r="H3884" s="17"/>
      <c r="I3884" s="115" t="str">
        <f t="shared" ca="1" si="584"/>
        <v>.</v>
      </c>
      <c r="J3884" s="16" t="s">
        <v>2856</v>
      </c>
      <c r="K3884" s="16" t="s">
        <v>1769</v>
      </c>
      <c r="L3884" s="16" t="s">
        <v>2857</v>
      </c>
      <c r="M3884" s="16" t="s">
        <v>183</v>
      </c>
      <c r="N3884" s="15">
        <v>35</v>
      </c>
      <c r="O3884" s="15">
        <v>2009</v>
      </c>
      <c r="P3884" s="15">
        <v>12</v>
      </c>
      <c r="Q3884" s="16" t="s">
        <v>1330</v>
      </c>
      <c r="R3884" s="18" t="s">
        <v>599</v>
      </c>
      <c r="S3884" s="54" t="s">
        <v>6312</v>
      </c>
      <c r="T3884" s="54"/>
      <c r="U3884" s="69"/>
      <c r="V3884" s="45" t="str">
        <f t="shared" si="583"/>
        <v>消防用防護服着用時の動作特性に関する人間工学的研究</v>
      </c>
      <c r="W3884" s="70"/>
      <c r="X3884" s="88">
        <v>3874</v>
      </c>
      <c r="Y3884" s="66"/>
      <c r="Z3884" s="16"/>
    </row>
    <row r="3885" spans="1:26" s="13" customFormat="1" ht="13.5" hidden="1" customHeight="1">
      <c r="A3885" s="18">
        <v>92</v>
      </c>
      <c r="B3885" s="15">
        <v>2010</v>
      </c>
      <c r="C3885" s="15">
        <v>6</v>
      </c>
      <c r="D3885" s="18">
        <v>86</v>
      </c>
      <c r="E3885" s="15"/>
      <c r="F3885" s="19" t="s">
        <v>6343</v>
      </c>
      <c r="G3885" s="16" t="s">
        <v>6344</v>
      </c>
      <c r="H3885" s="17"/>
      <c r="I3885" s="115" t="str">
        <f t="shared" ca="1" si="584"/>
        <v>.</v>
      </c>
      <c r="J3885" s="16" t="s">
        <v>2856</v>
      </c>
      <c r="K3885" s="16" t="s">
        <v>1769</v>
      </c>
      <c r="L3885" s="16" t="s">
        <v>2857</v>
      </c>
      <c r="M3885" s="16" t="s">
        <v>183</v>
      </c>
      <c r="N3885" s="15">
        <v>35</v>
      </c>
      <c r="O3885" s="15">
        <v>2009</v>
      </c>
      <c r="P3885" s="15">
        <v>12</v>
      </c>
      <c r="Q3885" s="16" t="s">
        <v>1330</v>
      </c>
      <c r="R3885" s="18" t="s">
        <v>599</v>
      </c>
      <c r="S3885" s="54" t="s">
        <v>6312</v>
      </c>
      <c r="T3885" s="54"/>
      <c r="U3885" s="69"/>
      <c r="V3885" s="45" t="str">
        <f t="shared" si="583"/>
        <v>仮現運動生成のための冷覚知覚特性を考慮した刺激呈示法の提案と評価</v>
      </c>
      <c r="W3885" s="70"/>
      <c r="X3885" s="88">
        <v>3875</v>
      </c>
      <c r="Y3885" s="66"/>
      <c r="Z3885" s="16"/>
    </row>
    <row r="3886" spans="1:26" ht="13.5" hidden="1" customHeight="1">
      <c r="A3886" s="29">
        <f t="shared" ref="A3886:A3908" ca="1" si="588">IF(LEN($J3886)&gt;0,IF($J3886="●",K3886,OFFSET(A3886,IF(LEN(OFFSET(A3886,-1,0))&gt;=1,-1,-2),0)),"")</f>
        <v>92</v>
      </c>
      <c r="B3886" s="32">
        <f t="shared" ref="B3886:C3892" ca="1" si="589">IF(LEN($J3886)&gt;0,IF($J3886="●",N3886,OFFSET(B3886,IF(LEN(OFFSET(B3886,-1,0))&gt;=1,-1,-2),0)),"")</f>
        <v>2010</v>
      </c>
      <c r="C3886" s="32">
        <f t="shared" ca="1" si="589"/>
        <v>6</v>
      </c>
      <c r="D3886" s="28">
        <v>88</v>
      </c>
      <c r="E3886" s="32"/>
      <c r="F3886" s="40" t="s">
        <v>7724</v>
      </c>
      <c r="G3886" s="40"/>
      <c r="H3886" s="43" t="s">
        <v>7698</v>
      </c>
      <c r="I3886" s="115" t="str">
        <f t="shared" ca="1" si="584"/>
        <v>.</v>
      </c>
      <c r="J3886" s="40" t="s">
        <v>7205</v>
      </c>
      <c r="K3886" s="40"/>
      <c r="L3886" s="43" t="s">
        <v>7086</v>
      </c>
      <c r="M3886" s="40" t="s">
        <v>1302</v>
      </c>
      <c r="N3886" s="47"/>
      <c r="O3886" s="47"/>
      <c r="P3886" s="47"/>
      <c r="Q3886" s="40"/>
      <c r="R3886" s="40"/>
      <c r="S3886" s="48" t="s">
        <v>2751</v>
      </c>
      <c r="T3886" s="48"/>
      <c r="U3886" s="31"/>
      <c r="V3886" s="45" t="str">
        <f t="shared" si="583"/>
        <v>創立40周年記念特集人類働態学・回顧：歴代会長、連載学会創立40周年記念寄稿（1/2）／KW：記念特集人類働態学</v>
      </c>
      <c r="W3886" s="51"/>
      <c r="X3886" s="88">
        <v>3876</v>
      </c>
      <c r="Y3886" s="65"/>
      <c r="Z3886" s="46"/>
    </row>
    <row r="3887" spans="1:26" ht="13.5" hidden="1" customHeight="1">
      <c r="A3887" s="29">
        <f t="shared" ca="1" si="588"/>
        <v>92</v>
      </c>
      <c r="B3887" s="32">
        <f t="shared" ca="1" si="589"/>
        <v>2010</v>
      </c>
      <c r="C3887" s="32">
        <f t="shared" ca="1" si="589"/>
        <v>6</v>
      </c>
      <c r="D3887" s="28">
        <v>88</v>
      </c>
      <c r="E3887" s="32"/>
      <c r="F3887" s="40" t="s">
        <v>2380</v>
      </c>
      <c r="G3887" s="40" t="s">
        <v>2381</v>
      </c>
      <c r="H3887" s="43" t="s">
        <v>7669</v>
      </c>
      <c r="I3887" s="115" t="str">
        <f t="shared" ca="1" si="584"/>
        <v>.</v>
      </c>
      <c r="J3887" s="40" t="s">
        <v>7205</v>
      </c>
      <c r="K3887" s="40"/>
      <c r="L3887" s="43"/>
      <c r="M3887" s="40" t="s">
        <v>7630</v>
      </c>
      <c r="N3887" s="47"/>
      <c r="O3887" s="47"/>
      <c r="P3887" s="47"/>
      <c r="Q3887" s="40"/>
      <c r="R3887" s="40"/>
      <c r="S3887" s="48" t="s">
        <v>2751</v>
      </c>
      <c r="T3887" s="48"/>
      <c r="U3887" s="31"/>
      <c r="V3887" s="45" t="str">
        <f t="shared" si="583"/>
        <v>創立40周年記念特集人類働態学・回顧：歴代会長人類働態学とともに40（？）年</v>
      </c>
      <c r="W3887" s="51"/>
      <c r="X3887" s="88">
        <v>3877</v>
      </c>
      <c r="Y3887" s="65"/>
      <c r="Z3887" s="46"/>
    </row>
    <row r="3888" spans="1:26" ht="13.5" hidden="1" customHeight="1">
      <c r="A3888" s="29">
        <f t="shared" ca="1" si="588"/>
        <v>92</v>
      </c>
      <c r="B3888" s="32">
        <f t="shared" ca="1" si="589"/>
        <v>2010</v>
      </c>
      <c r="C3888" s="32">
        <f t="shared" ca="1" si="589"/>
        <v>6</v>
      </c>
      <c r="D3888" s="28">
        <v>89</v>
      </c>
      <c r="E3888" s="32"/>
      <c r="F3888" s="40" t="s">
        <v>2382</v>
      </c>
      <c r="G3888" s="40" t="s">
        <v>2383</v>
      </c>
      <c r="H3888" s="43" t="s">
        <v>7669</v>
      </c>
      <c r="I3888" s="115" t="str">
        <f t="shared" ca="1" si="584"/>
        <v>.</v>
      </c>
      <c r="J3888" s="40" t="s">
        <v>7205</v>
      </c>
      <c r="K3888" s="40"/>
      <c r="L3888" s="43"/>
      <c r="M3888" s="40" t="s">
        <v>7630</v>
      </c>
      <c r="N3888" s="47"/>
      <c r="O3888" s="47"/>
      <c r="P3888" s="47"/>
      <c r="Q3888" s="40"/>
      <c r="R3888" s="40"/>
      <c r="S3888" s="48" t="s">
        <v>2751</v>
      </c>
      <c r="T3888" s="48"/>
      <c r="U3888" s="31"/>
      <c r="V3888" s="45" t="str">
        <f t="shared" si="583"/>
        <v>創立40周年記念特集人類働態学・回顧：歴代会長人類働態学会40年間を顧みる</v>
      </c>
      <c r="W3888" s="51"/>
      <c r="X3888" s="88">
        <v>3878</v>
      </c>
      <c r="Y3888" s="65"/>
      <c r="Z3888" s="46"/>
    </row>
    <row r="3889" spans="1:26" ht="13.5" hidden="1" customHeight="1">
      <c r="A3889" s="29">
        <f t="shared" ca="1" si="588"/>
        <v>92</v>
      </c>
      <c r="B3889" s="32">
        <f t="shared" ca="1" si="589"/>
        <v>2010</v>
      </c>
      <c r="C3889" s="32">
        <f t="shared" ca="1" si="589"/>
        <v>6</v>
      </c>
      <c r="D3889" s="28">
        <v>95</v>
      </c>
      <c r="E3889" s="32"/>
      <c r="F3889" s="40" t="s">
        <v>2384</v>
      </c>
      <c r="G3889" s="40" t="s">
        <v>2385</v>
      </c>
      <c r="H3889" s="43" t="s">
        <v>7669</v>
      </c>
      <c r="I3889" s="115" t="str">
        <f t="shared" ca="1" si="584"/>
        <v>.</v>
      </c>
      <c r="J3889" s="40" t="s">
        <v>7205</v>
      </c>
      <c r="K3889" s="40"/>
      <c r="L3889" s="43"/>
      <c r="M3889" s="40" t="s">
        <v>7630</v>
      </c>
      <c r="N3889" s="47"/>
      <c r="O3889" s="47"/>
      <c r="P3889" s="47"/>
      <c r="Q3889" s="40"/>
      <c r="R3889" s="40"/>
      <c r="S3889" s="48" t="s">
        <v>2751</v>
      </c>
      <c r="T3889" s="48"/>
      <c r="U3889" s="31"/>
      <c r="V3889" s="45" t="str">
        <f t="shared" si="583"/>
        <v>創立40周年記念特集人類働態学・回顧：歴代会長人類働態学会今昔</v>
      </c>
      <c r="W3889" s="51"/>
      <c r="X3889" s="88">
        <v>3879</v>
      </c>
      <c r="Y3889" s="65"/>
      <c r="Z3889" s="46"/>
    </row>
    <row r="3890" spans="1:26" ht="13.5" hidden="1" customHeight="1">
      <c r="A3890" s="29">
        <f t="shared" ca="1" si="588"/>
        <v>92</v>
      </c>
      <c r="B3890" s="32">
        <f t="shared" ca="1" si="589"/>
        <v>2010</v>
      </c>
      <c r="C3890" s="32">
        <f t="shared" ca="1" si="589"/>
        <v>6</v>
      </c>
      <c r="D3890" s="28">
        <v>96</v>
      </c>
      <c r="E3890" s="32"/>
      <c r="F3890" s="40" t="s">
        <v>2387</v>
      </c>
      <c r="G3890" s="40" t="s">
        <v>2388</v>
      </c>
      <c r="H3890" s="43" t="s">
        <v>7669</v>
      </c>
      <c r="I3890" s="115" t="str">
        <f t="shared" ca="1" si="584"/>
        <v>.</v>
      </c>
      <c r="J3890" s="40" t="s">
        <v>7205</v>
      </c>
      <c r="K3890" s="40"/>
      <c r="L3890" s="43"/>
      <c r="M3890" s="40" t="s">
        <v>7630</v>
      </c>
      <c r="N3890" s="47"/>
      <c r="O3890" s="47"/>
      <c r="P3890" s="47"/>
      <c r="Q3890" s="40"/>
      <c r="R3890" s="40"/>
      <c r="S3890" s="48"/>
      <c r="T3890" s="48"/>
      <c r="U3890" s="31"/>
      <c r="V3890" s="45" t="str">
        <f t="shared" si="583"/>
        <v>創立40周年記念特集人類働態学・回顧：歴代会長SLの世界・ぬかり田の世界－新技術と人々との身体状況－</v>
      </c>
      <c r="W3890" s="51"/>
      <c r="X3890" s="88">
        <v>3880</v>
      </c>
      <c r="Y3890" s="65"/>
      <c r="Z3890" s="46"/>
    </row>
    <row r="3891" spans="1:26" ht="13.5" hidden="1" customHeight="1">
      <c r="A3891" s="29">
        <f t="shared" ca="1" si="588"/>
        <v>92</v>
      </c>
      <c r="B3891" s="32">
        <f t="shared" ca="1" si="589"/>
        <v>2010</v>
      </c>
      <c r="C3891" s="32">
        <f t="shared" ca="1" si="589"/>
        <v>6</v>
      </c>
      <c r="D3891" s="28">
        <v>97</v>
      </c>
      <c r="E3891" s="32"/>
      <c r="F3891" s="40" t="s">
        <v>2389</v>
      </c>
      <c r="G3891" s="40" t="s">
        <v>2390</v>
      </c>
      <c r="H3891" s="43" t="s">
        <v>7669</v>
      </c>
      <c r="I3891" s="115" t="str">
        <f t="shared" ca="1" si="584"/>
        <v>.</v>
      </c>
      <c r="J3891" s="40" t="s">
        <v>7205</v>
      </c>
      <c r="K3891" s="40"/>
      <c r="L3891" s="43"/>
      <c r="M3891" s="40" t="s">
        <v>7630</v>
      </c>
      <c r="N3891" s="47"/>
      <c r="O3891" s="47"/>
      <c r="P3891" s="47"/>
      <c r="Q3891" s="40"/>
      <c r="R3891" s="40"/>
      <c r="S3891" s="48" t="s">
        <v>2751</v>
      </c>
      <c r="T3891" s="48"/>
      <c r="U3891" s="31"/>
      <c r="V3891" s="45" t="str">
        <f t="shared" ref="V3891:V3952" si="590">$H3891&amp;$F3891</f>
        <v>創立40周年記念特集人類働態学・回顧：歴代会長人類働態学会の働態に学ぶ</v>
      </c>
      <c r="W3891" s="51"/>
      <c r="X3891" s="88">
        <v>3881</v>
      </c>
      <c r="Y3891" s="65"/>
      <c r="Z3891" s="46"/>
    </row>
    <row r="3892" spans="1:26" ht="13.5" hidden="1" customHeight="1">
      <c r="A3892" s="29">
        <f t="shared" ca="1" si="588"/>
        <v>92</v>
      </c>
      <c r="B3892" s="32">
        <f t="shared" ca="1" si="589"/>
        <v>2010</v>
      </c>
      <c r="C3892" s="32">
        <f t="shared" ca="1" si="589"/>
        <v>6</v>
      </c>
      <c r="D3892" s="28">
        <v>98</v>
      </c>
      <c r="E3892" s="32"/>
      <c r="F3892" s="40" t="s">
        <v>1378</v>
      </c>
      <c r="G3892" s="40" t="s">
        <v>1379</v>
      </c>
      <c r="H3892" s="43" t="s">
        <v>7669</v>
      </c>
      <c r="I3892" s="115" t="str">
        <f t="shared" ca="1" si="584"/>
        <v>.</v>
      </c>
      <c r="J3892" s="40" t="s">
        <v>7205</v>
      </c>
      <c r="K3892" s="40"/>
      <c r="L3892" s="43"/>
      <c r="M3892" s="40" t="s">
        <v>7630</v>
      </c>
      <c r="N3892" s="47"/>
      <c r="O3892" s="47"/>
      <c r="P3892" s="47"/>
      <c r="Q3892" s="40"/>
      <c r="R3892" s="40"/>
      <c r="S3892" s="48" t="s">
        <v>2751</v>
      </c>
      <c r="T3892" s="48"/>
      <c r="U3892" s="31"/>
      <c r="V3892" s="45" t="str">
        <f t="shared" si="590"/>
        <v>創立40周年記念特集人類働態学・回顧：歴代会長ふり返ってみて</v>
      </c>
      <c r="W3892" s="51"/>
      <c r="X3892" s="88">
        <v>3882</v>
      </c>
      <c r="Y3892" s="65"/>
      <c r="Z3892" s="46"/>
    </row>
    <row r="3893" spans="1:26" ht="13.5" hidden="1" customHeight="1">
      <c r="A3893" s="29">
        <f t="shared" ca="1" si="588"/>
        <v>92</v>
      </c>
      <c r="B3893" s="32">
        <f t="shared" ref="B3893:B3900" ca="1" si="591">IF(LEN($J3893)&gt;0,IF($J3893="●",O3893,OFFSET(B3893,IF(LEN(OFFSET(B3893,-1,0))&gt;=1,-1,-2),0)),"")</f>
        <v>2010</v>
      </c>
      <c r="C3893" s="32">
        <f ca="1">IF(LEN($J3893)&gt;0,IF($J3893="●",#REF!,OFFSET(C3893,IF(LEN(OFFSET(C3893,-1,0))&gt;=1,-1,-2),0)),"")</f>
        <v>6</v>
      </c>
      <c r="D3893" s="28">
        <v>99</v>
      </c>
      <c r="E3893" s="32"/>
      <c r="F3893" s="28" t="str">
        <f t="shared" ref="F3893:F3901" si="592">H3893&amp;IF(LEN(O3893)&gt;0,$W$18&amp;IF(LEN(O3893)&gt;3,O3893&amp;"年度","第"&amp;O3893&amp;IF(LEN(P3893)&gt;0,"期","回"))&amp;IF(LEN(P3893)&gt;0,"第"&amp;P3893&amp;"回",""),"")</f>
        <v>理事会：第20期第1回</v>
      </c>
      <c r="G3893" s="40"/>
      <c r="H3893" s="43" t="s">
        <v>7774</v>
      </c>
      <c r="I3893" s="115" t="str">
        <f t="shared" ca="1" si="584"/>
        <v>.</v>
      </c>
      <c r="J3893" s="40" t="s">
        <v>7111</v>
      </c>
      <c r="K3893" s="40" t="s">
        <v>1050</v>
      </c>
      <c r="L3893" s="40" t="s">
        <v>7103</v>
      </c>
      <c r="M3893" s="40"/>
      <c r="N3893" s="47"/>
      <c r="O3893" s="47">
        <v>20</v>
      </c>
      <c r="P3893" s="47">
        <v>1</v>
      </c>
      <c r="Q3893" s="40"/>
      <c r="R3893" s="40"/>
      <c r="S3893" s="48"/>
      <c r="T3893" s="48"/>
      <c r="U3893" s="31"/>
      <c r="V3893" s="45" t="str">
        <f t="shared" si="590"/>
        <v>理事会理事会：第20期第1回</v>
      </c>
      <c r="W3893" s="51"/>
      <c r="X3893" s="88">
        <v>3883</v>
      </c>
      <c r="Y3893" s="65"/>
      <c r="Z3893" s="46"/>
    </row>
    <row r="3894" spans="1:26" ht="13.5" hidden="1" customHeight="1">
      <c r="A3894" s="29">
        <f t="shared" ca="1" si="588"/>
        <v>92</v>
      </c>
      <c r="B3894" s="32">
        <f t="shared" ca="1" si="591"/>
        <v>2010</v>
      </c>
      <c r="C3894" s="32">
        <f ca="1">IF(LEN($J3894)&gt;0,IF($J3894="●",#REF!,OFFSET(C3894,IF(LEN(OFFSET(C3894,-1,0))&gt;=1,-1,-2),0)),"")</f>
        <v>6</v>
      </c>
      <c r="D3894" s="28">
        <v>100</v>
      </c>
      <c r="E3894" s="32"/>
      <c r="F3894" s="28" t="str">
        <f t="shared" si="592"/>
        <v>理事会：第20期第2回</v>
      </c>
      <c r="G3894" s="40"/>
      <c r="H3894" s="43" t="s">
        <v>7774</v>
      </c>
      <c r="I3894" s="115" t="str">
        <f t="shared" ca="1" si="584"/>
        <v>.</v>
      </c>
      <c r="J3894" s="40" t="s">
        <v>7111</v>
      </c>
      <c r="K3894" s="40" t="s">
        <v>1050</v>
      </c>
      <c r="L3894" s="40" t="s">
        <v>7103</v>
      </c>
      <c r="M3894" s="40"/>
      <c r="N3894" s="47"/>
      <c r="O3894" s="47">
        <v>20</v>
      </c>
      <c r="P3894" s="47">
        <v>2</v>
      </c>
      <c r="Q3894" s="40"/>
      <c r="R3894" s="40"/>
      <c r="S3894" s="48"/>
      <c r="T3894" s="48"/>
      <c r="U3894" s="31"/>
      <c r="V3894" s="45" t="str">
        <f t="shared" si="590"/>
        <v>理事会理事会：第20期第2回</v>
      </c>
      <c r="W3894" s="51"/>
      <c r="X3894" s="88">
        <v>3884</v>
      </c>
      <c r="Y3894" s="65"/>
      <c r="Z3894" s="46"/>
    </row>
    <row r="3895" spans="1:26" ht="13.5" hidden="1" customHeight="1">
      <c r="A3895" s="29">
        <f t="shared" ca="1" si="588"/>
        <v>92</v>
      </c>
      <c r="B3895" s="32">
        <f t="shared" ca="1" si="591"/>
        <v>2010</v>
      </c>
      <c r="C3895" s="32">
        <f ca="1">IF(LEN($J3895)&gt;0,IF($J3895="●",#REF!,OFFSET(C3895,IF(LEN(OFFSET(C3895,-1,0))&gt;=1,-1,-2),0)),"")</f>
        <v>6</v>
      </c>
      <c r="D3895" s="28">
        <v>101</v>
      </c>
      <c r="E3895" s="32"/>
      <c r="F3895" s="28" t="str">
        <f t="shared" si="592"/>
        <v>理事会：第20期第3回</v>
      </c>
      <c r="G3895" s="40"/>
      <c r="H3895" s="43" t="s">
        <v>7774</v>
      </c>
      <c r="I3895" s="115" t="str">
        <f t="shared" ca="1" si="584"/>
        <v>.</v>
      </c>
      <c r="J3895" s="40" t="s">
        <v>7111</v>
      </c>
      <c r="K3895" s="40" t="s">
        <v>1050</v>
      </c>
      <c r="L3895" s="40" t="s">
        <v>7103</v>
      </c>
      <c r="M3895" s="40"/>
      <c r="N3895" s="47"/>
      <c r="O3895" s="47">
        <v>20</v>
      </c>
      <c r="P3895" s="47">
        <v>3</v>
      </c>
      <c r="Q3895" s="40"/>
      <c r="R3895" s="40"/>
      <c r="S3895" s="48"/>
      <c r="T3895" s="48"/>
      <c r="U3895" s="31"/>
      <c r="V3895" s="45" t="str">
        <f t="shared" si="590"/>
        <v>理事会理事会：第20期第3回</v>
      </c>
      <c r="W3895" s="51"/>
      <c r="X3895" s="88">
        <v>3885</v>
      </c>
      <c r="Y3895" s="65"/>
      <c r="Z3895" s="46"/>
    </row>
    <row r="3896" spans="1:26" ht="13.5" hidden="1" customHeight="1">
      <c r="A3896" s="29">
        <f t="shared" ca="1" si="588"/>
        <v>92</v>
      </c>
      <c r="B3896" s="32">
        <f t="shared" ca="1" si="591"/>
        <v>2010</v>
      </c>
      <c r="C3896" s="32">
        <f ca="1">IF(LEN($J3896)&gt;0,IF($J3896="●",#REF!,OFFSET(C3896,IF(LEN(OFFSET(C3896,-1,0))&gt;=1,-1,-2),0)),"")</f>
        <v>6</v>
      </c>
      <c r="D3896" s="28">
        <v>102</v>
      </c>
      <c r="E3896" s="32"/>
      <c r="F3896" s="28" t="str">
        <f t="shared" si="592"/>
        <v>理事会：第20期第4回</v>
      </c>
      <c r="G3896" s="40"/>
      <c r="H3896" s="43" t="s">
        <v>7774</v>
      </c>
      <c r="I3896" s="115" t="str">
        <f t="shared" ca="1" si="584"/>
        <v>.</v>
      </c>
      <c r="J3896" s="40" t="s">
        <v>7111</v>
      </c>
      <c r="K3896" s="40" t="s">
        <v>1050</v>
      </c>
      <c r="L3896" s="40" t="s">
        <v>7103</v>
      </c>
      <c r="M3896" s="40"/>
      <c r="N3896" s="47"/>
      <c r="O3896" s="47">
        <v>20</v>
      </c>
      <c r="P3896" s="47">
        <v>4</v>
      </c>
      <c r="Q3896" s="40"/>
      <c r="R3896" s="40"/>
      <c r="S3896" s="48"/>
      <c r="T3896" s="48"/>
      <c r="U3896" s="31"/>
      <c r="V3896" s="45" t="str">
        <f t="shared" si="590"/>
        <v>理事会理事会：第20期第4回</v>
      </c>
      <c r="W3896" s="51"/>
      <c r="X3896" s="88">
        <v>3886</v>
      </c>
      <c r="Y3896" s="65"/>
      <c r="Z3896" s="46"/>
    </row>
    <row r="3897" spans="1:26" ht="13.5" hidden="1" customHeight="1">
      <c r="A3897" s="29">
        <f t="shared" ca="1" si="588"/>
        <v>92</v>
      </c>
      <c r="B3897" s="32">
        <f t="shared" ca="1" si="591"/>
        <v>2010</v>
      </c>
      <c r="C3897" s="32">
        <f ca="1">IF(LEN($J3897)&gt;0,IF($J3897="●",#REF!,OFFSET(C3897,IF(LEN(OFFSET(C3897,-1,0))&gt;=1,-1,-2),0)),"")</f>
        <v>6</v>
      </c>
      <c r="D3897" s="28">
        <v>103</v>
      </c>
      <c r="E3897" s="32"/>
      <c r="F3897" s="28" t="str">
        <f t="shared" si="592"/>
        <v>理事会：第20期第5回</v>
      </c>
      <c r="G3897" s="40"/>
      <c r="H3897" s="43" t="s">
        <v>7774</v>
      </c>
      <c r="I3897" s="115" t="str">
        <f t="shared" ca="1" si="584"/>
        <v>.</v>
      </c>
      <c r="J3897" s="40" t="s">
        <v>7111</v>
      </c>
      <c r="K3897" s="40" t="s">
        <v>1050</v>
      </c>
      <c r="L3897" s="40" t="s">
        <v>7103</v>
      </c>
      <c r="M3897" s="40"/>
      <c r="N3897" s="47"/>
      <c r="O3897" s="47">
        <v>20</v>
      </c>
      <c r="P3897" s="47">
        <v>5</v>
      </c>
      <c r="Q3897" s="40"/>
      <c r="R3897" s="40"/>
      <c r="S3897" s="48"/>
      <c r="T3897" s="48"/>
      <c r="U3897" s="31"/>
      <c r="V3897" s="45" t="str">
        <f t="shared" si="590"/>
        <v>理事会理事会：第20期第5回</v>
      </c>
      <c r="W3897" s="51"/>
      <c r="X3897" s="88">
        <v>3887</v>
      </c>
      <c r="Y3897" s="65"/>
      <c r="Z3897" s="46"/>
    </row>
    <row r="3898" spans="1:26" ht="13.5" hidden="1" customHeight="1">
      <c r="A3898" s="29">
        <f t="shared" ca="1" si="588"/>
        <v>92</v>
      </c>
      <c r="B3898" s="32">
        <f t="shared" ca="1" si="591"/>
        <v>2010</v>
      </c>
      <c r="C3898" s="32">
        <f ca="1">IF(LEN($J3898)&gt;0,IF($J3898="●",#REF!,OFFSET(C3898,IF(LEN(OFFSET(C3898,-1,0))&gt;=1,-1,-2),0)),"")</f>
        <v>6</v>
      </c>
      <c r="D3898" s="28">
        <v>103</v>
      </c>
      <c r="E3898" s="32"/>
      <c r="F3898" s="28" t="str">
        <f t="shared" si="592"/>
        <v>理事会：第20期第6回</v>
      </c>
      <c r="G3898" s="40"/>
      <c r="H3898" s="43" t="s">
        <v>7774</v>
      </c>
      <c r="I3898" s="115" t="str">
        <f t="shared" ca="1" si="584"/>
        <v>.</v>
      </c>
      <c r="J3898" s="40" t="s">
        <v>7111</v>
      </c>
      <c r="K3898" s="40" t="s">
        <v>1050</v>
      </c>
      <c r="L3898" s="40" t="s">
        <v>7103</v>
      </c>
      <c r="M3898" s="40"/>
      <c r="N3898" s="47"/>
      <c r="O3898" s="47">
        <v>20</v>
      </c>
      <c r="P3898" s="47">
        <v>6</v>
      </c>
      <c r="Q3898" s="40"/>
      <c r="R3898" s="40"/>
      <c r="S3898" s="48"/>
      <c r="T3898" s="48"/>
      <c r="U3898" s="31"/>
      <c r="V3898" s="45" t="str">
        <f t="shared" si="590"/>
        <v>理事会理事会：第20期第6回</v>
      </c>
      <c r="W3898" s="51"/>
      <c r="X3898" s="88">
        <v>3888</v>
      </c>
      <c r="Y3898" s="65"/>
      <c r="Z3898" s="46"/>
    </row>
    <row r="3899" spans="1:26" ht="13.5" hidden="1" customHeight="1">
      <c r="A3899" s="29">
        <f t="shared" ca="1" si="588"/>
        <v>92</v>
      </c>
      <c r="B3899" s="32">
        <f t="shared" ca="1" si="591"/>
        <v>2010</v>
      </c>
      <c r="C3899" s="32">
        <f ca="1">IF(LEN($J3899)&gt;0,IF($J3899="●",#REF!,OFFSET(C3899,IF(LEN(OFFSET(C3899,-1,0))&gt;=1,-1,-2),0)),"")</f>
        <v>6</v>
      </c>
      <c r="D3899" s="28">
        <v>105</v>
      </c>
      <c r="E3899" s="32"/>
      <c r="F3899" s="28" t="str">
        <f t="shared" si="592"/>
        <v>理事会：第20期第7回</v>
      </c>
      <c r="G3899" s="40"/>
      <c r="H3899" s="43" t="s">
        <v>7774</v>
      </c>
      <c r="I3899" s="115" t="str">
        <f t="shared" ca="1" si="584"/>
        <v>.</v>
      </c>
      <c r="J3899" s="40" t="s">
        <v>7111</v>
      </c>
      <c r="K3899" s="40" t="s">
        <v>1050</v>
      </c>
      <c r="L3899" s="40" t="s">
        <v>7103</v>
      </c>
      <c r="M3899" s="40"/>
      <c r="N3899" s="47"/>
      <c r="O3899" s="47">
        <v>20</v>
      </c>
      <c r="P3899" s="47">
        <v>7</v>
      </c>
      <c r="Q3899" s="40"/>
      <c r="R3899" s="40"/>
      <c r="S3899" s="48"/>
      <c r="T3899" s="48"/>
      <c r="U3899" s="31"/>
      <c r="V3899" s="45" t="str">
        <f t="shared" si="590"/>
        <v>理事会理事会：第20期第7回</v>
      </c>
      <c r="W3899" s="51"/>
      <c r="X3899" s="88">
        <v>3889</v>
      </c>
      <c r="Y3899" s="65"/>
      <c r="Z3899" s="46"/>
    </row>
    <row r="3900" spans="1:26" ht="13.5" hidden="1" customHeight="1">
      <c r="A3900" s="29">
        <f t="shared" ca="1" si="588"/>
        <v>92</v>
      </c>
      <c r="B3900" s="32">
        <f t="shared" ca="1" si="591"/>
        <v>2010</v>
      </c>
      <c r="C3900" s="32">
        <f ca="1">IF(LEN($J3900)&gt;0,IF($J3900="●",#REF!,OFFSET(C3900,IF(LEN(OFFSET(C3900,-1,0))&gt;=1,-1,-2),0)),"")</f>
        <v>6</v>
      </c>
      <c r="D3900" s="28">
        <v>106</v>
      </c>
      <c r="E3900" s="32"/>
      <c r="F3900" s="28" t="str">
        <f t="shared" si="592"/>
        <v>理事会：第20期第8回</v>
      </c>
      <c r="G3900" s="40"/>
      <c r="H3900" s="43" t="s">
        <v>7774</v>
      </c>
      <c r="I3900" s="115" t="str">
        <f t="shared" ca="1" si="584"/>
        <v>.</v>
      </c>
      <c r="J3900" s="40" t="s">
        <v>7111</v>
      </c>
      <c r="K3900" s="40" t="s">
        <v>1050</v>
      </c>
      <c r="L3900" s="40" t="s">
        <v>7103</v>
      </c>
      <c r="M3900" s="40"/>
      <c r="N3900" s="47"/>
      <c r="O3900" s="47">
        <v>20</v>
      </c>
      <c r="P3900" s="47">
        <v>8</v>
      </c>
      <c r="Q3900" s="40"/>
      <c r="R3900" s="40"/>
      <c r="S3900" s="48"/>
      <c r="T3900" s="48"/>
      <c r="U3900" s="31"/>
      <c r="V3900" s="45" t="str">
        <f t="shared" si="590"/>
        <v>理事会理事会：第20期第8回</v>
      </c>
      <c r="W3900" s="51"/>
      <c r="X3900" s="88">
        <v>3890</v>
      </c>
      <c r="Y3900" s="65"/>
      <c r="Z3900" s="46"/>
    </row>
    <row r="3901" spans="1:26" ht="13.5" hidden="1" customHeight="1">
      <c r="A3901" s="29">
        <f t="shared" ca="1" si="588"/>
        <v>92</v>
      </c>
      <c r="B3901" s="32">
        <f t="shared" ref="B3901:B3908" ca="1" si="593">IF(LEN($J3901)&gt;0,IF($J3901="●",N3901,OFFSET(B3901,IF(LEN(OFFSET(B3901,-1,0))&gt;=1,-1,-2),0)),"")</f>
        <v>2010</v>
      </c>
      <c r="C3901" s="32">
        <f t="shared" ref="C3901:C3908" ca="1" si="594">IF(LEN($J3901)&gt;0,IF($J3901="●",O3901,OFFSET(C3901,IF(LEN(OFFSET(C3901,-1,0))&gt;=1,-1,-2),0)),"")</f>
        <v>6</v>
      </c>
      <c r="D3901" s="28">
        <v>107</v>
      </c>
      <c r="E3901" s="32"/>
      <c r="F3901" s="28" t="str">
        <f t="shared" si="592"/>
        <v>総会.資料：2010年度</v>
      </c>
      <c r="G3901" s="40"/>
      <c r="H3901" s="40" t="s">
        <v>7104</v>
      </c>
      <c r="I3901" s="115" t="str">
        <f t="shared" ca="1" si="584"/>
        <v>.</v>
      </c>
      <c r="J3901" s="40" t="s">
        <v>7111</v>
      </c>
      <c r="K3901" s="40" t="s">
        <v>1050</v>
      </c>
      <c r="L3901" s="40" t="s">
        <v>7100</v>
      </c>
      <c r="M3901" s="40" t="s">
        <v>7776</v>
      </c>
      <c r="N3901" s="47"/>
      <c r="O3901" s="47">
        <v>2010</v>
      </c>
      <c r="P3901" s="47"/>
      <c r="Q3901" s="40"/>
      <c r="R3901" s="40"/>
      <c r="S3901" s="48"/>
      <c r="T3901" s="48"/>
      <c r="U3901" s="31"/>
      <c r="V3901" s="45" t="str">
        <f t="shared" si="590"/>
        <v>総会.資料総会.資料：2010年度</v>
      </c>
      <c r="W3901" s="51"/>
      <c r="X3901" s="88">
        <v>3891</v>
      </c>
      <c r="Y3901" s="65"/>
      <c r="Z3901" s="46"/>
    </row>
    <row r="3902" spans="1:26" ht="13.5" hidden="1" customHeight="1">
      <c r="A3902" s="29">
        <f t="shared" ca="1" si="588"/>
        <v>92</v>
      </c>
      <c r="B3902" s="32">
        <f t="shared" ca="1" si="593"/>
        <v>2010</v>
      </c>
      <c r="C3902" s="32">
        <f t="shared" ca="1" si="594"/>
        <v>6</v>
      </c>
      <c r="D3902" s="28">
        <v>112</v>
      </c>
      <c r="E3902" s="32"/>
      <c r="F3902" s="40" t="s">
        <v>1621</v>
      </c>
      <c r="G3902" s="40"/>
      <c r="H3902" s="43"/>
      <c r="I3902" s="115" t="str">
        <f t="shared" ca="1" si="584"/>
        <v>.</v>
      </c>
      <c r="J3902" s="40" t="s">
        <v>7111</v>
      </c>
      <c r="K3902" s="40" t="s">
        <v>1199</v>
      </c>
      <c r="L3902" s="40" t="s">
        <v>1436</v>
      </c>
      <c r="M3902" s="40" t="s">
        <v>874</v>
      </c>
      <c r="N3902" s="47"/>
      <c r="O3902" s="47"/>
      <c r="P3902" s="47"/>
      <c r="Q3902" s="40"/>
      <c r="R3902" s="40"/>
      <c r="S3902" s="48"/>
      <c r="T3902" s="48"/>
      <c r="U3902" s="31"/>
      <c r="V3902" s="45" t="str">
        <f t="shared" si="590"/>
        <v>JHE投稿規定（2010年5月）</v>
      </c>
      <c r="W3902" s="51"/>
      <c r="X3902" s="88">
        <v>3892</v>
      </c>
      <c r="Y3902" s="65"/>
      <c r="Z3902" s="46"/>
    </row>
    <row r="3903" spans="1:26" ht="13.5" hidden="1" customHeight="1">
      <c r="A3903" s="29">
        <f t="shared" ca="1" si="588"/>
        <v>92</v>
      </c>
      <c r="B3903" s="32">
        <f t="shared" ca="1" si="593"/>
        <v>2010</v>
      </c>
      <c r="C3903" s="32">
        <f t="shared" ca="1" si="594"/>
        <v>6</v>
      </c>
      <c r="D3903" s="28">
        <v>10</v>
      </c>
      <c r="E3903" s="32"/>
      <c r="F3903" s="40" t="s">
        <v>1605</v>
      </c>
      <c r="G3903" s="40"/>
      <c r="H3903" s="43"/>
      <c r="I3903" s="115" t="str">
        <f t="shared" ca="1" si="584"/>
        <v>.</v>
      </c>
      <c r="J3903" s="40" t="s">
        <v>7110</v>
      </c>
      <c r="K3903" s="40" t="s">
        <v>7768</v>
      </c>
      <c r="L3903" s="40" t="s">
        <v>7097</v>
      </c>
      <c r="M3903" s="40"/>
      <c r="N3903" s="47"/>
      <c r="O3903" s="47"/>
      <c r="P3903" s="47"/>
      <c r="Q3903" s="40"/>
      <c r="R3903" s="40"/>
      <c r="S3903" s="48"/>
      <c r="T3903" s="48"/>
      <c r="U3903" s="31"/>
      <c r="V3903" s="45" t="str">
        <f t="shared" si="590"/>
        <v>事務局からのお知らせとお願い</v>
      </c>
      <c r="W3903" s="51"/>
      <c r="X3903" s="88">
        <v>3893</v>
      </c>
      <c r="Y3903" s="65"/>
      <c r="Z3903" s="46"/>
    </row>
    <row r="3904" spans="1:26" ht="13.5" hidden="1" customHeight="1">
      <c r="A3904" s="29" t="str">
        <f t="shared" ca="1" si="588"/>
        <v>93</v>
      </c>
      <c r="B3904" s="32">
        <f t="shared" ca="1" si="593"/>
        <v>2010</v>
      </c>
      <c r="C3904" s="32">
        <f t="shared" ca="1" si="594"/>
        <v>11</v>
      </c>
      <c r="D3904" s="28">
        <v>0</v>
      </c>
      <c r="E3904" s="32"/>
      <c r="F3904" s="28" t="str">
        <f ca="1">$W$11&amp;$A3904&amp;$W$12&amp;B3904&amp;$W$13&amp;TEXT($C3904,"00")&amp;$W$14&amp;TEXT($P3904,"00")&amp;IF(LEN(U3904)&gt;=1,$W$15&amp;$U3904&amp;$W$16,"")&amp;$W$17&amp;$H3904</f>
        <v>第93号2010年11/08:「くらしの中の共生」第7回シンポジウム／東地39／創立40周年記念寄稿（2）</v>
      </c>
      <c r="G3904" s="40"/>
      <c r="H3904" s="43" t="s">
        <v>6921</v>
      </c>
      <c r="I3904" s="115" t="str">
        <f t="shared" ca="1" si="584"/>
        <v>.</v>
      </c>
      <c r="J3904" s="40" t="s">
        <v>1179</v>
      </c>
      <c r="K3904" s="40" t="s">
        <v>1456</v>
      </c>
      <c r="L3904" s="43"/>
      <c r="M3904" s="40"/>
      <c r="N3904" s="47">
        <v>2010</v>
      </c>
      <c r="O3904" s="47">
        <v>11</v>
      </c>
      <c r="P3904" s="47">
        <v>8</v>
      </c>
      <c r="Q3904" s="40"/>
      <c r="R3904" s="40"/>
      <c r="S3904" s="48"/>
      <c r="T3904" s="48"/>
      <c r="U3904" s="31"/>
      <c r="V3904" s="45" t="str">
        <f t="shared" ca="1" si="590"/>
        <v>「くらしの中の共生」第7回シンポジウム／東地39／創立40周年記念寄稿（2）第93号2010年11/08:「くらしの中の共生」第7回シンポジウム／東地39／創立40周年記念寄稿（2）</v>
      </c>
      <c r="W3904" s="51"/>
      <c r="X3904" s="88">
        <v>3894</v>
      </c>
      <c r="Y3904" s="65"/>
      <c r="Z3904" s="46"/>
    </row>
    <row r="3905" spans="1:26" ht="13.5" hidden="1" customHeight="1">
      <c r="A3905" s="29" t="str">
        <f t="shared" ca="1" si="588"/>
        <v>93</v>
      </c>
      <c r="B3905" s="32">
        <f t="shared" ca="1" si="593"/>
        <v>2010</v>
      </c>
      <c r="C3905" s="32">
        <f t="shared" ca="1" si="594"/>
        <v>11</v>
      </c>
      <c r="D3905" s="28">
        <v>1</v>
      </c>
      <c r="E3905" s="32"/>
      <c r="F3905" s="28" t="str">
        <f>IF(RIGHT(L3905,1)=$W$24,"",M3905&amp;$W$25)&amp;J3905&amp;$W$22&amp;K3905&amp;IF(AND(LEN(N3905)&gt;0,LEN(N3905)&lt;4)," 第"&amp;N3905&amp;$W$21,N3905)&amp;$W$23&amp;O3905&amp;"/"&amp;P3905&amp;IF(RIGHT(L3905,1)=$W$24,"/"&amp;Q3905,"")&amp;"、"&amp;S3905&amp;"、"&amp;R3905&amp;IF(LEN(H3905)&gt;0,$W$27&amp;H3905,"")&amp;IF(RIGHT(L3905,1)=$W$24,"",$W$26)</f>
        <v>シンポジウム．共 第7回　2010/11/13、電気通信大学、調布市/くらしの中の絵文字（pictogram）の活用と効果</v>
      </c>
      <c r="G3905" s="40"/>
      <c r="H3905" s="17" t="s">
        <v>2824</v>
      </c>
      <c r="I3905" s="115" t="str">
        <f t="shared" ca="1" si="584"/>
        <v>.</v>
      </c>
      <c r="J3905" s="26" t="s">
        <v>878</v>
      </c>
      <c r="K3905" s="16" t="s">
        <v>6141</v>
      </c>
      <c r="L3905" s="40" t="s">
        <v>7012</v>
      </c>
      <c r="M3905" s="40" t="s">
        <v>2742</v>
      </c>
      <c r="N3905" s="15">
        <v>7</v>
      </c>
      <c r="O3905" s="15">
        <v>2010</v>
      </c>
      <c r="P3905" s="15">
        <v>11</v>
      </c>
      <c r="Q3905" s="16">
        <v>13</v>
      </c>
      <c r="R3905" s="18" t="s">
        <v>6345</v>
      </c>
      <c r="S3905" s="54" t="s">
        <v>6346</v>
      </c>
      <c r="T3905" s="54"/>
      <c r="U3905" s="31"/>
      <c r="V3905" s="45" t="str">
        <f t="shared" si="590"/>
        <v>くらしの中の絵文字（pictogram）の活用と効果シンポジウム．共 第7回　2010/11/13、電気通信大学、調布市/くらしの中の絵文字（pictogram）の活用と効果</v>
      </c>
      <c r="W3905" s="51"/>
      <c r="X3905" s="88">
        <v>3895</v>
      </c>
      <c r="Y3905" s="65"/>
      <c r="Z3905" s="46"/>
    </row>
    <row r="3906" spans="1:26" ht="13.5" hidden="1" customHeight="1">
      <c r="A3906" s="29" t="str">
        <f t="shared" ca="1" si="588"/>
        <v>93</v>
      </c>
      <c r="B3906" s="32">
        <f t="shared" ca="1" si="593"/>
        <v>2010</v>
      </c>
      <c r="C3906" s="32">
        <f t="shared" ca="1" si="594"/>
        <v>11</v>
      </c>
      <c r="D3906" s="28">
        <v>2</v>
      </c>
      <c r="E3906" s="32"/>
      <c r="F3906" s="28" t="str">
        <f>IF(RIGHT(L3906,1)=$W$24,"",M3906&amp;$W$25)&amp;J3906&amp;$W$22&amp;K3906&amp;IF(AND(LEN(N3906)&gt;0,LEN(N3906)&lt;4)," 第"&amp;N3906&amp;$W$21,N3906)&amp;$W$23&amp;O3906&amp;"/"&amp;P3906&amp;IF(RIGHT(L3906,1)=$W$24,"/"&amp;Q3906,"")&amp;"、"&amp;S3906&amp;"、"&amp;R3906&amp;IF(LEN(H3906)&gt;0,$W$27&amp;H3906,"")&amp;IF(RIGHT(L3906,1)=$W$24,"",$W$26)</f>
        <v>大会．東 第39回　2010/11/14、電気通信大学、調布市</v>
      </c>
      <c r="G3906" s="40" t="s">
        <v>1784</v>
      </c>
      <c r="H3906" s="41"/>
      <c r="I3906" s="115" t="str">
        <f t="shared" ca="1" si="584"/>
        <v>.</v>
      </c>
      <c r="J3906" s="40" t="s">
        <v>1487</v>
      </c>
      <c r="K3906" s="40" t="s">
        <v>1491</v>
      </c>
      <c r="L3906" s="40" t="s">
        <v>6942</v>
      </c>
      <c r="M3906" s="40" t="s">
        <v>2742</v>
      </c>
      <c r="N3906" s="47">
        <v>39</v>
      </c>
      <c r="O3906" s="47">
        <v>2010</v>
      </c>
      <c r="P3906" s="47">
        <v>11</v>
      </c>
      <c r="Q3906" s="40" t="s">
        <v>493</v>
      </c>
      <c r="R3906" s="40" t="s">
        <v>1401</v>
      </c>
      <c r="S3906" s="48" t="s">
        <v>2051</v>
      </c>
      <c r="T3906" s="48"/>
      <c r="U3906" s="31"/>
      <c r="V3906" s="45" t="str">
        <f t="shared" si="590"/>
        <v>大会．東 第39回　2010/11/14、電気通信大学、調布市</v>
      </c>
      <c r="W3906" s="51"/>
      <c r="X3906" s="88">
        <v>3896</v>
      </c>
      <c r="Y3906" s="65"/>
      <c r="Z3906" s="46"/>
    </row>
    <row r="3907" spans="1:26" ht="13.5" hidden="1" customHeight="1">
      <c r="A3907" s="29" t="str">
        <f t="shared" ca="1" si="588"/>
        <v>93</v>
      </c>
      <c r="B3907" s="32">
        <f t="shared" ca="1" si="593"/>
        <v>2010</v>
      </c>
      <c r="C3907" s="32">
        <f t="shared" ca="1" si="594"/>
        <v>11</v>
      </c>
      <c r="D3907" s="28">
        <v>3</v>
      </c>
      <c r="E3907" s="32"/>
      <c r="F3907" s="28" t="str">
        <f>IF(RIGHT(L3907,1)=$W$24,"",M3907&amp;$W$25)&amp;J3907&amp;$W$22&amp;K3907&amp;IF(AND(LEN(N3907)&gt;0,LEN(N3907)&lt;4)," 第"&amp;N3907&amp;$W$21,N3907)&amp;$W$23&amp;O3907&amp;"/"&amp;P3907&amp;IF(RIGHT(L3907,1)=$W$24,"/"&amp;Q3907,"")&amp;"、"&amp;S3907&amp;"、"&amp;R3907&amp;IF(LEN(H3907)&gt;0,$W$27&amp;H3907,"")&amp;IF(RIGHT(L3907,1)=$W$24,"",$W$26)</f>
        <v>プログラム(大会．東 第39回　2010/11、電気通信大学、調布市)</v>
      </c>
      <c r="G3907" s="40"/>
      <c r="H3907" s="43"/>
      <c r="I3907" s="115" t="str">
        <f t="shared" ca="1" si="584"/>
        <v>.</v>
      </c>
      <c r="J3907" s="40" t="s">
        <v>1487</v>
      </c>
      <c r="K3907" s="40" t="s">
        <v>1491</v>
      </c>
      <c r="L3907" s="40" t="s">
        <v>325</v>
      </c>
      <c r="M3907" s="40" t="s">
        <v>1610</v>
      </c>
      <c r="N3907" s="47">
        <v>39</v>
      </c>
      <c r="O3907" s="47">
        <v>2010</v>
      </c>
      <c r="P3907" s="47">
        <v>11</v>
      </c>
      <c r="Q3907" s="40" t="s">
        <v>493</v>
      </c>
      <c r="R3907" s="40" t="s">
        <v>1401</v>
      </c>
      <c r="S3907" s="48" t="s">
        <v>2051</v>
      </c>
      <c r="T3907" s="48"/>
      <c r="U3907" s="31"/>
      <c r="V3907" s="45" t="str">
        <f t="shared" si="590"/>
        <v>プログラム(大会．東 第39回　2010/11、電気通信大学、調布市)</v>
      </c>
      <c r="W3907" s="51"/>
      <c r="X3907" s="88">
        <v>3897</v>
      </c>
      <c r="Y3907" s="65"/>
      <c r="Z3907" s="46"/>
    </row>
    <row r="3908" spans="1:26" ht="13.5" hidden="1" customHeight="1">
      <c r="A3908" s="29" t="str">
        <f t="shared" ca="1" si="588"/>
        <v>93</v>
      </c>
      <c r="B3908" s="32">
        <f t="shared" ca="1" si="593"/>
        <v>2010</v>
      </c>
      <c r="C3908" s="32">
        <f t="shared" ca="1" si="594"/>
        <v>11</v>
      </c>
      <c r="D3908" s="28">
        <v>4</v>
      </c>
      <c r="E3908" s="32"/>
      <c r="F3908" s="40" t="s">
        <v>1622</v>
      </c>
      <c r="G3908" s="40"/>
      <c r="H3908" s="43"/>
      <c r="I3908" s="115" t="str">
        <f t="shared" ca="1" si="584"/>
        <v>.</v>
      </c>
      <c r="J3908" s="40" t="s">
        <v>1487</v>
      </c>
      <c r="K3908" s="40" t="s">
        <v>1292</v>
      </c>
      <c r="L3908" s="40" t="s">
        <v>7615</v>
      </c>
      <c r="M3908" s="40" t="s">
        <v>2638</v>
      </c>
      <c r="N3908" s="47">
        <v>46</v>
      </c>
      <c r="O3908" s="47">
        <v>2011</v>
      </c>
      <c r="P3908" s="47">
        <v>6</v>
      </c>
      <c r="Q3908" s="40" t="s">
        <v>1402</v>
      </c>
      <c r="R3908" s="40" t="s">
        <v>1403</v>
      </c>
      <c r="S3908" s="48" t="s">
        <v>2054</v>
      </c>
      <c r="T3908" s="48"/>
      <c r="U3908" s="31"/>
      <c r="V3908" s="45" t="str">
        <f t="shared" si="590"/>
        <v>2011年第46回人類働態学会全国大会、夏季研究会のお知らせ（第1報）</v>
      </c>
      <c r="W3908" s="51"/>
      <c r="X3908" s="88">
        <v>3898</v>
      </c>
      <c r="Y3908" s="65"/>
      <c r="Z3908" s="46"/>
    </row>
    <row r="3909" spans="1:26" s="12" customFormat="1" ht="13.5" hidden="1" customHeight="1">
      <c r="A3909" s="18">
        <v>93</v>
      </c>
      <c r="B3909" s="15">
        <v>2010</v>
      </c>
      <c r="C3909" s="15">
        <v>11</v>
      </c>
      <c r="D3909" s="18">
        <v>1</v>
      </c>
      <c r="E3909" s="15"/>
      <c r="F3909" s="16" t="s">
        <v>2824</v>
      </c>
      <c r="G3909" s="40" t="s">
        <v>2057</v>
      </c>
      <c r="H3909" s="17"/>
      <c r="I3909" s="115" t="str">
        <f t="shared" ca="1" si="584"/>
        <v>.</v>
      </c>
      <c r="J3909" s="26" t="s">
        <v>878</v>
      </c>
      <c r="K3909" s="16" t="s">
        <v>6141</v>
      </c>
      <c r="L3909" s="16" t="s">
        <v>7004</v>
      </c>
      <c r="M3909" s="40" t="s">
        <v>1486</v>
      </c>
      <c r="N3909" s="15">
        <v>7</v>
      </c>
      <c r="O3909" s="15">
        <v>2010</v>
      </c>
      <c r="P3909" s="15">
        <v>11</v>
      </c>
      <c r="Q3909" s="16">
        <v>13</v>
      </c>
      <c r="R3909" s="18" t="s">
        <v>6345</v>
      </c>
      <c r="S3909" s="54" t="s">
        <v>6346</v>
      </c>
      <c r="T3909" s="54"/>
      <c r="U3909" s="69"/>
      <c r="V3909" s="45" t="str">
        <f t="shared" si="590"/>
        <v>くらしの中の絵文字（pictogram）の活用と効果</v>
      </c>
      <c r="W3909" s="70"/>
      <c r="X3909" s="88">
        <v>3899</v>
      </c>
      <c r="Y3909" s="66"/>
      <c r="Z3909" s="16"/>
    </row>
    <row r="3910" spans="1:26" s="12" customFormat="1" ht="13.5" hidden="1" customHeight="1">
      <c r="A3910" s="18">
        <v>93</v>
      </c>
      <c r="B3910" s="15">
        <v>2010</v>
      </c>
      <c r="C3910" s="15">
        <v>11</v>
      </c>
      <c r="D3910" s="18">
        <v>6</v>
      </c>
      <c r="E3910" s="15"/>
      <c r="F3910" s="19" t="s">
        <v>6359</v>
      </c>
      <c r="G3910" s="16" t="s">
        <v>6155</v>
      </c>
      <c r="H3910" s="17" t="s">
        <v>2824</v>
      </c>
      <c r="I3910" s="115" t="str">
        <f t="shared" ca="1" si="584"/>
        <v>.</v>
      </c>
      <c r="J3910" s="26" t="s">
        <v>878</v>
      </c>
      <c r="K3910" s="16" t="s">
        <v>6141</v>
      </c>
      <c r="L3910" s="16" t="s">
        <v>2918</v>
      </c>
      <c r="M3910" s="16" t="s">
        <v>1302</v>
      </c>
      <c r="N3910" s="15">
        <v>7</v>
      </c>
      <c r="O3910" s="15">
        <v>2010</v>
      </c>
      <c r="P3910" s="15">
        <v>11</v>
      </c>
      <c r="Q3910" s="16">
        <v>13</v>
      </c>
      <c r="R3910" s="18" t="s">
        <v>6345</v>
      </c>
      <c r="S3910" s="54" t="s">
        <v>6346</v>
      </c>
      <c r="T3910" s="54"/>
      <c r="U3910" s="69"/>
      <c r="V3910" s="45" t="str">
        <f t="shared" si="590"/>
        <v>くらしの中の絵文字（pictogram）の活用と効果人類が絵文字に込めたもの（本シンポのねらいと演題構成の説明）</v>
      </c>
      <c r="W3910" s="70"/>
      <c r="X3910" s="88">
        <v>3900</v>
      </c>
      <c r="Y3910" s="66"/>
      <c r="Z3910" s="16"/>
    </row>
    <row r="3911" spans="1:26" s="12" customFormat="1" ht="13.5" hidden="1" customHeight="1">
      <c r="A3911" s="18">
        <v>93</v>
      </c>
      <c r="B3911" s="15">
        <v>2010</v>
      </c>
      <c r="C3911" s="15">
        <v>11</v>
      </c>
      <c r="D3911" s="18"/>
      <c r="E3911" s="15"/>
      <c r="F3911" s="19" t="s">
        <v>6348</v>
      </c>
      <c r="G3911" s="16" t="s">
        <v>5971</v>
      </c>
      <c r="H3911" s="17" t="s">
        <v>2824</v>
      </c>
      <c r="I3911" s="115" t="str">
        <f t="shared" ca="1" si="584"/>
        <v>.</v>
      </c>
      <c r="J3911" s="26" t="s">
        <v>6347</v>
      </c>
      <c r="K3911" s="16" t="s">
        <v>6141</v>
      </c>
      <c r="L3911" s="16" t="s">
        <v>2918</v>
      </c>
      <c r="M3911" s="16" t="s">
        <v>1302</v>
      </c>
      <c r="N3911" s="15">
        <v>7</v>
      </c>
      <c r="O3911" s="15">
        <v>2010</v>
      </c>
      <c r="P3911" s="15">
        <v>11</v>
      </c>
      <c r="Q3911" s="16">
        <v>13</v>
      </c>
      <c r="R3911" s="18" t="s">
        <v>6345</v>
      </c>
      <c r="S3911" s="54" t="s">
        <v>6346</v>
      </c>
      <c r="T3911" s="54"/>
      <c r="U3911" s="69"/>
      <c r="V3911" s="45" t="str">
        <f t="shared" si="590"/>
        <v>くらしの中の絵文字（pictogram）の活用と効果ピクトグラムと人間の情報処理（主にメンタルモデル）</v>
      </c>
      <c r="W3911" s="70"/>
      <c r="X3911" s="88">
        <v>3901</v>
      </c>
      <c r="Y3911" s="66"/>
      <c r="Z3911" s="16"/>
    </row>
    <row r="3912" spans="1:26" s="12" customFormat="1" ht="13.5" hidden="1" customHeight="1">
      <c r="A3912" s="18">
        <v>93</v>
      </c>
      <c r="B3912" s="15">
        <v>2010</v>
      </c>
      <c r="C3912" s="15">
        <v>11</v>
      </c>
      <c r="D3912" s="18"/>
      <c r="E3912" s="15"/>
      <c r="F3912" s="19" t="s">
        <v>6350</v>
      </c>
      <c r="G3912" s="16" t="s">
        <v>6351</v>
      </c>
      <c r="H3912" s="17" t="s">
        <v>2824</v>
      </c>
      <c r="I3912" s="115" t="str">
        <f t="shared" ca="1" si="584"/>
        <v>.</v>
      </c>
      <c r="J3912" s="26" t="s">
        <v>6349</v>
      </c>
      <c r="K3912" s="16" t="s">
        <v>6141</v>
      </c>
      <c r="L3912" s="16" t="s">
        <v>2918</v>
      </c>
      <c r="M3912" s="16" t="s">
        <v>1302</v>
      </c>
      <c r="N3912" s="15">
        <v>7</v>
      </c>
      <c r="O3912" s="15">
        <v>2010</v>
      </c>
      <c r="P3912" s="15">
        <v>11</v>
      </c>
      <c r="Q3912" s="16">
        <v>13</v>
      </c>
      <c r="R3912" s="18" t="s">
        <v>6345</v>
      </c>
      <c r="S3912" s="54" t="s">
        <v>6346</v>
      </c>
      <c r="T3912" s="54"/>
      <c r="U3912" s="69"/>
      <c r="V3912" s="45" t="str">
        <f t="shared" si="590"/>
        <v>くらしの中の絵文字（pictogram）の活用と効果医療現場におけるピクトグラフ活用の事例と安全対策への取り組み</v>
      </c>
      <c r="W3912" s="70"/>
      <c r="X3912" s="88">
        <v>3902</v>
      </c>
      <c r="Y3912" s="66"/>
      <c r="Z3912" s="16"/>
    </row>
    <row r="3913" spans="1:26" s="12" customFormat="1" ht="13.5" hidden="1" customHeight="1">
      <c r="A3913" s="18">
        <v>93</v>
      </c>
      <c r="B3913" s="15">
        <v>2010</v>
      </c>
      <c r="C3913" s="15">
        <v>11</v>
      </c>
      <c r="D3913" s="18">
        <v>7</v>
      </c>
      <c r="E3913" s="15"/>
      <c r="F3913" s="19" t="s">
        <v>6352</v>
      </c>
      <c r="G3913" s="16" t="s">
        <v>6353</v>
      </c>
      <c r="H3913" s="17" t="s">
        <v>2824</v>
      </c>
      <c r="I3913" s="115" t="str">
        <f t="shared" ca="1" si="584"/>
        <v>.</v>
      </c>
      <c r="J3913" s="26" t="s">
        <v>6259</v>
      </c>
      <c r="K3913" s="16" t="s">
        <v>6141</v>
      </c>
      <c r="L3913" s="16" t="s">
        <v>2918</v>
      </c>
      <c r="M3913" s="16" t="s">
        <v>183</v>
      </c>
      <c r="N3913" s="15">
        <v>7</v>
      </c>
      <c r="O3913" s="15">
        <v>2010</v>
      </c>
      <c r="P3913" s="15">
        <v>11</v>
      </c>
      <c r="Q3913" s="16">
        <v>13</v>
      </c>
      <c r="R3913" s="18" t="s">
        <v>6345</v>
      </c>
      <c r="S3913" s="54" t="s">
        <v>6346</v>
      </c>
      <c r="T3913" s="54"/>
      <c r="U3913" s="69"/>
      <c r="V3913" s="45" t="str">
        <f t="shared" si="590"/>
        <v>くらしの中の絵文字（pictogram）の活用と効果ピクトグラフは通じているか？　こどもはどう読むピクトグラフ？</v>
      </c>
      <c r="W3913" s="70"/>
      <c r="X3913" s="88">
        <v>3903</v>
      </c>
      <c r="Y3913" s="66"/>
      <c r="Z3913" s="16"/>
    </row>
    <row r="3914" spans="1:26" s="12" customFormat="1" ht="13.5" hidden="1" customHeight="1">
      <c r="A3914" s="18">
        <v>93</v>
      </c>
      <c r="B3914" s="15">
        <v>2010</v>
      </c>
      <c r="C3914" s="15">
        <v>11</v>
      </c>
      <c r="D3914" s="18"/>
      <c r="E3914" s="15"/>
      <c r="F3914" s="19" t="s">
        <v>6355</v>
      </c>
      <c r="G3914" s="16" t="s">
        <v>6356</v>
      </c>
      <c r="H3914" s="17" t="s">
        <v>2824</v>
      </c>
      <c r="I3914" s="115" t="str">
        <f t="shared" ca="1" si="584"/>
        <v>.</v>
      </c>
      <c r="J3914" s="26" t="s">
        <v>6354</v>
      </c>
      <c r="K3914" s="16" t="s">
        <v>6141</v>
      </c>
      <c r="L3914" s="16" t="s">
        <v>2918</v>
      </c>
      <c r="M3914" s="16" t="s">
        <v>1302</v>
      </c>
      <c r="N3914" s="15">
        <v>7</v>
      </c>
      <c r="O3914" s="15">
        <v>2010</v>
      </c>
      <c r="P3914" s="15">
        <v>11</v>
      </c>
      <c r="Q3914" s="16">
        <v>13</v>
      </c>
      <c r="R3914" s="18" t="s">
        <v>6345</v>
      </c>
      <c r="S3914" s="54" t="s">
        <v>6346</v>
      </c>
      <c r="T3914" s="54"/>
      <c r="U3914" s="69"/>
      <c r="V3914" s="45" t="str">
        <f t="shared" si="590"/>
        <v>くらしの中の絵文字（pictogram）の活用と効果チンパンジーのお絵かきと絵（ピクトグラム）の認識－絵を描かないチンパンジーは絵をどう理解しているか？－</v>
      </c>
      <c r="W3914" s="70"/>
      <c r="X3914" s="88">
        <v>3904</v>
      </c>
      <c r="Y3914" s="66"/>
      <c r="Z3914" s="16"/>
    </row>
    <row r="3915" spans="1:26" s="12" customFormat="1" ht="13.5" hidden="1" customHeight="1">
      <c r="A3915" s="18">
        <v>93</v>
      </c>
      <c r="B3915" s="15">
        <v>2010</v>
      </c>
      <c r="C3915" s="15">
        <v>11</v>
      </c>
      <c r="D3915" s="18"/>
      <c r="E3915" s="15"/>
      <c r="F3915" s="19" t="s">
        <v>6357</v>
      </c>
      <c r="G3915" s="16" t="s">
        <v>6358</v>
      </c>
      <c r="H3915" s="17" t="s">
        <v>2824</v>
      </c>
      <c r="I3915" s="115" t="str">
        <f t="shared" ca="1" si="584"/>
        <v>.</v>
      </c>
      <c r="J3915" s="26" t="s">
        <v>6347</v>
      </c>
      <c r="K3915" s="16" t="s">
        <v>6141</v>
      </c>
      <c r="L3915" s="16" t="s">
        <v>2918</v>
      </c>
      <c r="M3915" s="16" t="s">
        <v>1302</v>
      </c>
      <c r="N3915" s="15">
        <v>7</v>
      </c>
      <c r="O3915" s="15">
        <v>2010</v>
      </c>
      <c r="P3915" s="15">
        <v>11</v>
      </c>
      <c r="Q3915" s="16">
        <v>13</v>
      </c>
      <c r="R3915" s="18" t="s">
        <v>6345</v>
      </c>
      <c r="S3915" s="54" t="s">
        <v>6346</v>
      </c>
      <c r="T3915" s="54"/>
      <c r="U3915" s="69"/>
      <c r="V3915" s="45" t="str">
        <f t="shared" si="590"/>
        <v>くらしの中の絵文字（pictogram）の活用と効果総合討論「今後、ピクトグラムはさらにどのような分野でどのように利用されることが期待されるか」</v>
      </c>
      <c r="W3915" s="70"/>
      <c r="X3915" s="88">
        <v>3905</v>
      </c>
      <c r="Y3915" s="66"/>
      <c r="Z3915" s="16"/>
    </row>
    <row r="3916" spans="1:26" ht="13.5" hidden="1" customHeight="1">
      <c r="A3916" s="29">
        <f ca="1">IF(LEN($J3916)&gt;0,IF($J3916="●",K3916,OFFSET(A3916,IF(LEN(OFFSET(A3916,-1,0))&gt;=1,-1,-2),0)),"")</f>
        <v>93</v>
      </c>
      <c r="B3916" s="32">
        <f ca="1">IF(LEN($J3916)&gt;0,IF($J3916="●",N3916,OFFSET(B3916,IF(LEN(OFFSET(B3916,-1,0))&gt;=1,-1,-2),0)),"")</f>
        <v>2010</v>
      </c>
      <c r="C3916" s="32">
        <f ca="1">IF(LEN($J3916)&gt;0,IF($J3916="●",O3916,OFFSET(C3916,IF(LEN(OFFSET(C3916,-1,0))&gt;=1,-1,-2),0)),"")</f>
        <v>11</v>
      </c>
      <c r="D3916" s="28">
        <v>9</v>
      </c>
      <c r="E3916" s="32"/>
      <c r="F3916" s="28" t="str">
        <f>M3916&amp;"（"&amp;J3916&amp;$W$19&amp;K3916&amp;IF(LEN(N3916)&gt;0," 第"&amp;N3916&amp;$W$21,"")&amp;" "&amp;O3916&amp;"/"&amp;P3916&amp;$W$20&amp;S3916&amp;IF(LEN(H3916)&gt;0,$W$19&amp;H3916,"")&amp;"）"</f>
        <v>抄録（大会/東 第39回 2010/11、電気通信大学）</v>
      </c>
      <c r="G3916" s="40"/>
      <c r="H3916" s="43"/>
      <c r="I3916" s="115" t="str">
        <f t="shared" ref="I3916:I3979" ca="1" si="595">IF(OR($S$1,IF($N$2,OFFSET($O$2,0,ISERROR(FIND($F$2,OFFSET($G3916,0,$T$2)))+$S$2),0)+IF($N$3,OFFSET($O$3,0,ISERROR(FIND($F$3,OFFSET($G3916,0,$T$3)))+$S$3),0)+IF($N$4,OFFSET($O$4,0,ISERROR(FIND($F$4,OFFSET($G3916,0,$T$4)))+$S$4),0)+IF($N$5,OFFSET($O$5,0,ISERROR(FIND($F$5,OFFSET($G3916,0,$T$5)))+$S$5),0)+IF($N$6,OFFSET($O$6,0,ISERROR(FIND($F$6,OFFSET($G3916,0,$T$6)))+$S$6),0)+IF($N$7,OFFSET($O$7,0,ISERROR(FIND($F$7,OFFSET($G3916,0,$T$7)))+$S$7),0)+IF($N$8,OFFSET($O$8,0,ISERROR(FIND($F$8,OFFSET($G3916,0,$T$8)))+$S$8),0)&gt;$Y$1),$W$28,$W$29)</f>
        <v>.</v>
      </c>
      <c r="J3916" s="40" t="s">
        <v>1487</v>
      </c>
      <c r="K3916" s="40" t="s">
        <v>1491</v>
      </c>
      <c r="L3916" s="40" t="s">
        <v>6939</v>
      </c>
      <c r="M3916" s="40" t="s">
        <v>1486</v>
      </c>
      <c r="N3916" s="47">
        <v>39</v>
      </c>
      <c r="O3916" s="47">
        <v>2010</v>
      </c>
      <c r="P3916" s="47">
        <v>11</v>
      </c>
      <c r="Q3916" s="40" t="s">
        <v>493</v>
      </c>
      <c r="R3916" s="40" t="s">
        <v>1401</v>
      </c>
      <c r="S3916" s="48" t="s">
        <v>2051</v>
      </c>
      <c r="T3916" s="48"/>
      <c r="U3916" s="31"/>
      <c r="V3916" s="45" t="str">
        <f t="shared" si="590"/>
        <v>抄録（大会/東 第39回 2010/11、電気通信大学）</v>
      </c>
      <c r="W3916" s="51"/>
      <c r="X3916" s="88">
        <v>3906</v>
      </c>
      <c r="Y3916" s="65"/>
      <c r="Z3916" s="46"/>
    </row>
    <row r="3917" spans="1:26" s="13" customFormat="1" ht="13.5" hidden="1" customHeight="1">
      <c r="A3917" s="18">
        <v>93</v>
      </c>
      <c r="B3917" s="15">
        <v>2010</v>
      </c>
      <c r="C3917" s="15">
        <v>11</v>
      </c>
      <c r="D3917" s="18">
        <v>9</v>
      </c>
      <c r="E3917" s="15"/>
      <c r="F3917" s="19" t="s">
        <v>6360</v>
      </c>
      <c r="G3917" s="16" t="s">
        <v>8043</v>
      </c>
      <c r="H3917" s="17"/>
      <c r="I3917" s="115" t="str">
        <f t="shared" ca="1" si="595"/>
        <v>.</v>
      </c>
      <c r="J3917" s="16" t="s">
        <v>2856</v>
      </c>
      <c r="K3917" s="16" t="s">
        <v>1185</v>
      </c>
      <c r="L3917" s="16" t="s">
        <v>2857</v>
      </c>
      <c r="M3917" s="16" t="s">
        <v>183</v>
      </c>
      <c r="N3917" s="15">
        <v>39</v>
      </c>
      <c r="O3917" s="15">
        <v>2010</v>
      </c>
      <c r="P3917" s="15">
        <v>11</v>
      </c>
      <c r="Q3917" s="16" t="s">
        <v>1334</v>
      </c>
      <c r="R3917" s="18" t="s">
        <v>6345</v>
      </c>
      <c r="S3917" s="54" t="s">
        <v>6346</v>
      </c>
      <c r="T3917" s="54"/>
      <c r="U3917" s="69"/>
      <c r="V3917" s="45" t="str">
        <f t="shared" si="590"/>
        <v>国民体育大会の開催が地域住民に与える影響に関する研究 －地域コミットメントに着目して－</v>
      </c>
      <c r="W3917" s="70"/>
      <c r="X3917" s="88">
        <v>3907</v>
      </c>
      <c r="Y3917" s="66"/>
      <c r="Z3917" s="16"/>
    </row>
    <row r="3918" spans="1:26" s="13" customFormat="1" ht="13.5" hidden="1" customHeight="1">
      <c r="A3918" s="18">
        <v>93</v>
      </c>
      <c r="B3918" s="15">
        <v>2010</v>
      </c>
      <c r="C3918" s="15">
        <v>11</v>
      </c>
      <c r="D3918" s="18">
        <v>10</v>
      </c>
      <c r="E3918" s="15"/>
      <c r="F3918" s="19" t="s">
        <v>6361</v>
      </c>
      <c r="G3918" s="16" t="s">
        <v>6362</v>
      </c>
      <c r="H3918" s="17"/>
      <c r="I3918" s="115" t="str">
        <f t="shared" ca="1" si="595"/>
        <v>.</v>
      </c>
      <c r="J3918" s="16" t="s">
        <v>2856</v>
      </c>
      <c r="K3918" s="16" t="s">
        <v>1185</v>
      </c>
      <c r="L3918" s="16" t="s">
        <v>2857</v>
      </c>
      <c r="M3918" s="16" t="s">
        <v>183</v>
      </c>
      <c r="N3918" s="15">
        <v>39</v>
      </c>
      <c r="O3918" s="15">
        <v>2010</v>
      </c>
      <c r="P3918" s="15">
        <v>11</v>
      </c>
      <c r="Q3918" s="16" t="s">
        <v>1334</v>
      </c>
      <c r="R3918" s="18" t="s">
        <v>6345</v>
      </c>
      <c r="S3918" s="54" t="s">
        <v>6346</v>
      </c>
      <c r="T3918" s="54"/>
      <c r="U3918" s="69"/>
      <c r="V3918" s="45" t="str">
        <f t="shared" si="590"/>
        <v>日本におけるチーム効力感尺度開発の試み －大学スポーツチームを対象に－</v>
      </c>
      <c r="W3918" s="70"/>
      <c r="X3918" s="88">
        <v>3908</v>
      </c>
      <c r="Y3918" s="66"/>
      <c r="Z3918" s="16"/>
    </row>
    <row r="3919" spans="1:26" s="13" customFormat="1" ht="13.5" hidden="1" customHeight="1">
      <c r="A3919" s="18">
        <v>93</v>
      </c>
      <c r="B3919" s="15">
        <v>2010</v>
      </c>
      <c r="C3919" s="15">
        <v>11</v>
      </c>
      <c r="D3919" s="18">
        <v>12</v>
      </c>
      <c r="E3919" s="15"/>
      <c r="F3919" s="19" t="s">
        <v>6363</v>
      </c>
      <c r="G3919" s="16" t="s">
        <v>6364</v>
      </c>
      <c r="H3919" s="17"/>
      <c r="I3919" s="115" t="str">
        <f t="shared" ca="1" si="595"/>
        <v>.</v>
      </c>
      <c r="J3919" s="16" t="s">
        <v>2856</v>
      </c>
      <c r="K3919" s="16" t="s">
        <v>1185</v>
      </c>
      <c r="L3919" s="16" t="s">
        <v>2857</v>
      </c>
      <c r="M3919" s="16" t="s">
        <v>183</v>
      </c>
      <c r="N3919" s="15">
        <v>39</v>
      </c>
      <c r="O3919" s="15">
        <v>2010</v>
      </c>
      <c r="P3919" s="15">
        <v>11</v>
      </c>
      <c r="Q3919" s="16" t="s">
        <v>1334</v>
      </c>
      <c r="R3919" s="18" t="s">
        <v>6345</v>
      </c>
      <c r="S3919" s="54" t="s">
        <v>6346</v>
      </c>
      <c r="T3919" s="54"/>
      <c r="U3919" s="69"/>
      <c r="V3919" s="45" t="str">
        <f t="shared" si="590"/>
        <v>運動習慣とストレスに関する事例研究－千葉県Ｙ市民を対象にして－</v>
      </c>
      <c r="W3919" s="70"/>
      <c r="X3919" s="88">
        <v>3909</v>
      </c>
      <c r="Y3919" s="66"/>
      <c r="Z3919" s="16"/>
    </row>
    <row r="3920" spans="1:26" s="13" customFormat="1" ht="13.5" hidden="1" customHeight="1">
      <c r="A3920" s="18">
        <v>93</v>
      </c>
      <c r="B3920" s="15">
        <v>2010</v>
      </c>
      <c r="C3920" s="15">
        <v>11</v>
      </c>
      <c r="D3920" s="18">
        <v>14</v>
      </c>
      <c r="E3920" s="15"/>
      <c r="F3920" s="19" t="s">
        <v>6365</v>
      </c>
      <c r="G3920" s="16" t="s">
        <v>6366</v>
      </c>
      <c r="H3920" s="17"/>
      <c r="I3920" s="115" t="str">
        <f t="shared" ca="1" si="595"/>
        <v>.</v>
      </c>
      <c r="J3920" s="16" t="s">
        <v>2856</v>
      </c>
      <c r="K3920" s="16" t="s">
        <v>1185</v>
      </c>
      <c r="L3920" s="16" t="s">
        <v>2857</v>
      </c>
      <c r="M3920" s="16" t="s">
        <v>183</v>
      </c>
      <c r="N3920" s="15">
        <v>39</v>
      </c>
      <c r="O3920" s="15">
        <v>2010</v>
      </c>
      <c r="P3920" s="15">
        <v>11</v>
      </c>
      <c r="Q3920" s="16" t="s">
        <v>1334</v>
      </c>
      <c r="R3920" s="18" t="s">
        <v>6345</v>
      </c>
      <c r="S3920" s="54" t="s">
        <v>6346</v>
      </c>
      <c r="T3920" s="54"/>
      <c r="U3920" s="69"/>
      <c r="V3920" s="45" t="str">
        <f t="shared" si="590"/>
        <v>乗合バス事業における改善の提案－ユニバーサルデザインの視点から－</v>
      </c>
      <c r="W3920" s="70"/>
      <c r="X3920" s="88">
        <v>3910</v>
      </c>
      <c r="Y3920" s="66"/>
      <c r="Z3920" s="16"/>
    </row>
    <row r="3921" spans="1:26" s="13" customFormat="1" ht="13.5" hidden="1" customHeight="1">
      <c r="A3921" s="18">
        <v>93</v>
      </c>
      <c r="B3921" s="15">
        <v>2010</v>
      </c>
      <c r="C3921" s="15">
        <v>11</v>
      </c>
      <c r="D3921" s="18">
        <v>15</v>
      </c>
      <c r="E3921" s="15"/>
      <c r="F3921" s="19" t="s">
        <v>6367</v>
      </c>
      <c r="G3921" s="16" t="s">
        <v>6042</v>
      </c>
      <c r="H3921" s="17"/>
      <c r="I3921" s="115" t="str">
        <f t="shared" ca="1" si="595"/>
        <v>.</v>
      </c>
      <c r="J3921" s="16" t="s">
        <v>2856</v>
      </c>
      <c r="K3921" s="16" t="s">
        <v>1185</v>
      </c>
      <c r="L3921" s="16" t="s">
        <v>2857</v>
      </c>
      <c r="M3921" s="16" t="s">
        <v>183</v>
      </c>
      <c r="N3921" s="15">
        <v>39</v>
      </c>
      <c r="O3921" s="15">
        <v>2010</v>
      </c>
      <c r="P3921" s="15">
        <v>11</v>
      </c>
      <c r="Q3921" s="16" t="s">
        <v>1334</v>
      </c>
      <c r="R3921" s="18" t="s">
        <v>6345</v>
      </c>
      <c r="S3921" s="54" t="s">
        <v>6346</v>
      </c>
      <c r="T3921" s="54"/>
      <c r="U3921" s="69"/>
      <c r="V3921" s="45" t="str">
        <f t="shared" si="590"/>
        <v>幼児期運動発達の実態と発達の遅速に関わる要因について</v>
      </c>
      <c r="W3921" s="70"/>
      <c r="X3921" s="88">
        <v>3911</v>
      </c>
      <c r="Y3921" s="66"/>
      <c r="Z3921" s="16"/>
    </row>
    <row r="3922" spans="1:26" s="13" customFormat="1" ht="13.5" hidden="1" customHeight="1">
      <c r="A3922" s="18">
        <v>93</v>
      </c>
      <c r="B3922" s="15">
        <v>2010</v>
      </c>
      <c r="C3922" s="15">
        <v>11</v>
      </c>
      <c r="D3922" s="18">
        <v>16</v>
      </c>
      <c r="E3922" s="15"/>
      <c r="F3922" s="19" t="s">
        <v>6368</v>
      </c>
      <c r="G3922" s="16" t="s">
        <v>8044</v>
      </c>
      <c r="H3922" s="17"/>
      <c r="I3922" s="115" t="str">
        <f t="shared" ca="1" si="595"/>
        <v>.</v>
      </c>
      <c r="J3922" s="16" t="s">
        <v>2856</v>
      </c>
      <c r="K3922" s="16" t="s">
        <v>1185</v>
      </c>
      <c r="L3922" s="16" t="s">
        <v>2857</v>
      </c>
      <c r="M3922" s="16" t="s">
        <v>183</v>
      </c>
      <c r="N3922" s="15">
        <v>39</v>
      </c>
      <c r="O3922" s="15">
        <v>2010</v>
      </c>
      <c r="P3922" s="15">
        <v>11</v>
      </c>
      <c r="Q3922" s="16" t="s">
        <v>1334</v>
      </c>
      <c r="R3922" s="18" t="s">
        <v>6345</v>
      </c>
      <c r="S3922" s="54" t="s">
        <v>6346</v>
      </c>
      <c r="T3922" s="54"/>
      <c r="U3922" s="69"/>
      <c r="V3922" s="45" t="str">
        <f t="shared" si="590"/>
        <v>日米企業における業務知識の伝達について-業務マニュアルを比較する－</v>
      </c>
      <c r="W3922" s="70"/>
      <c r="X3922" s="88">
        <v>3912</v>
      </c>
      <c r="Y3922" s="66"/>
      <c r="Z3922" s="16"/>
    </row>
    <row r="3923" spans="1:26" s="13" customFormat="1" ht="13.5" hidden="1" customHeight="1">
      <c r="A3923" s="18">
        <v>93</v>
      </c>
      <c r="B3923" s="15">
        <v>2010</v>
      </c>
      <c r="C3923" s="15">
        <v>11</v>
      </c>
      <c r="D3923" s="18">
        <v>20</v>
      </c>
      <c r="E3923" s="15"/>
      <c r="F3923" s="19" t="s">
        <v>6369</v>
      </c>
      <c r="G3923" s="16" t="s">
        <v>6370</v>
      </c>
      <c r="H3923" s="17"/>
      <c r="I3923" s="115" t="str">
        <f t="shared" ca="1" si="595"/>
        <v>.</v>
      </c>
      <c r="J3923" s="16" t="s">
        <v>2856</v>
      </c>
      <c r="K3923" s="16" t="s">
        <v>1185</v>
      </c>
      <c r="L3923" s="16" t="s">
        <v>2857</v>
      </c>
      <c r="M3923" s="16" t="s">
        <v>183</v>
      </c>
      <c r="N3923" s="15">
        <v>39</v>
      </c>
      <c r="O3923" s="15">
        <v>2010</v>
      </c>
      <c r="P3923" s="15">
        <v>11</v>
      </c>
      <c r="Q3923" s="16" t="s">
        <v>1334</v>
      </c>
      <c r="R3923" s="18" t="s">
        <v>6345</v>
      </c>
      <c r="S3923" s="54" t="s">
        <v>6346</v>
      </c>
      <c r="T3923" s="54"/>
      <c r="U3923" s="69"/>
      <c r="V3923" s="45" t="str">
        <f t="shared" si="590"/>
        <v>ショッパーインサイト研究による店頭サービスへの一考察</v>
      </c>
      <c r="W3923" s="70"/>
      <c r="X3923" s="88">
        <v>3913</v>
      </c>
      <c r="Y3923" s="66"/>
      <c r="Z3923" s="16"/>
    </row>
    <row r="3924" spans="1:26" s="13" customFormat="1" ht="13.5" hidden="1" customHeight="1">
      <c r="A3924" s="18">
        <v>93</v>
      </c>
      <c r="B3924" s="15">
        <v>2010</v>
      </c>
      <c r="C3924" s="15">
        <v>11</v>
      </c>
      <c r="D3924" s="18">
        <v>24</v>
      </c>
      <c r="E3924" s="15"/>
      <c r="F3924" s="19" t="s">
        <v>6371</v>
      </c>
      <c r="G3924" s="16" t="s">
        <v>6372</v>
      </c>
      <c r="H3924" s="17"/>
      <c r="I3924" s="115" t="str">
        <f t="shared" ca="1" si="595"/>
        <v>.</v>
      </c>
      <c r="J3924" s="16" t="s">
        <v>2856</v>
      </c>
      <c r="K3924" s="16" t="s">
        <v>1185</v>
      </c>
      <c r="L3924" s="16" t="s">
        <v>2857</v>
      </c>
      <c r="M3924" s="16" t="s">
        <v>183</v>
      </c>
      <c r="N3924" s="15">
        <v>39</v>
      </c>
      <c r="O3924" s="15">
        <v>2010</v>
      </c>
      <c r="P3924" s="15">
        <v>11</v>
      </c>
      <c r="Q3924" s="16" t="s">
        <v>1334</v>
      </c>
      <c r="R3924" s="18" t="s">
        <v>6345</v>
      </c>
      <c r="S3924" s="54" t="s">
        <v>6346</v>
      </c>
      <c r="T3924" s="54"/>
      <c r="U3924" s="69"/>
      <c r="V3924" s="45" t="str">
        <f t="shared" si="590"/>
        <v>把持物体の色彩特性が重量知覚に与える影響</v>
      </c>
      <c r="W3924" s="70"/>
      <c r="X3924" s="88">
        <v>3914</v>
      </c>
      <c r="Y3924" s="66"/>
      <c r="Z3924" s="16"/>
    </row>
    <row r="3925" spans="1:26" s="13" customFormat="1" ht="13.5" hidden="1" customHeight="1">
      <c r="A3925" s="18">
        <v>93</v>
      </c>
      <c r="B3925" s="15">
        <v>2010</v>
      </c>
      <c r="C3925" s="15">
        <v>11</v>
      </c>
      <c r="D3925" s="18">
        <v>26</v>
      </c>
      <c r="E3925" s="15"/>
      <c r="F3925" s="19" t="s">
        <v>6373</v>
      </c>
      <c r="G3925" s="16" t="s">
        <v>6176</v>
      </c>
      <c r="H3925" s="17"/>
      <c r="I3925" s="115" t="str">
        <f t="shared" ca="1" si="595"/>
        <v>.</v>
      </c>
      <c r="J3925" s="16" t="s">
        <v>2856</v>
      </c>
      <c r="K3925" s="16" t="s">
        <v>1185</v>
      </c>
      <c r="L3925" s="16" t="s">
        <v>2857</v>
      </c>
      <c r="M3925" s="16" t="s">
        <v>183</v>
      </c>
      <c r="N3925" s="15">
        <v>39</v>
      </c>
      <c r="O3925" s="15">
        <v>2010</v>
      </c>
      <c r="P3925" s="15">
        <v>11</v>
      </c>
      <c r="Q3925" s="16" t="s">
        <v>1334</v>
      </c>
      <c r="R3925" s="18" t="s">
        <v>6345</v>
      </c>
      <c r="S3925" s="54" t="s">
        <v>6346</v>
      </c>
      <c r="T3925" s="54"/>
      <c r="U3925" s="69"/>
      <c r="V3925" s="45" t="str">
        <f t="shared" si="590"/>
        <v>住宅LDKにおける親子間コミュニケーションの実態調査　－親の日中比較に関する検討－</v>
      </c>
      <c r="W3925" s="70"/>
      <c r="X3925" s="88">
        <v>3915</v>
      </c>
      <c r="Y3925" s="66"/>
      <c r="Z3925" s="16"/>
    </row>
    <row r="3926" spans="1:26" s="13" customFormat="1" ht="13.5" hidden="1" customHeight="1">
      <c r="A3926" s="18">
        <v>93</v>
      </c>
      <c r="B3926" s="15">
        <v>2010</v>
      </c>
      <c r="C3926" s="15">
        <v>11</v>
      </c>
      <c r="D3926" s="18">
        <v>27</v>
      </c>
      <c r="E3926" s="15"/>
      <c r="F3926" s="19" t="s">
        <v>6374</v>
      </c>
      <c r="G3926" s="16" t="s">
        <v>6174</v>
      </c>
      <c r="H3926" s="17"/>
      <c r="I3926" s="115" t="str">
        <f t="shared" ca="1" si="595"/>
        <v>.</v>
      </c>
      <c r="J3926" s="16" t="s">
        <v>2856</v>
      </c>
      <c r="K3926" s="16" t="s">
        <v>1185</v>
      </c>
      <c r="L3926" s="16" t="s">
        <v>2857</v>
      </c>
      <c r="M3926" s="16" t="s">
        <v>183</v>
      </c>
      <c r="N3926" s="15">
        <v>39</v>
      </c>
      <c r="O3926" s="15">
        <v>2010</v>
      </c>
      <c r="P3926" s="15">
        <v>11</v>
      </c>
      <c r="Q3926" s="16" t="s">
        <v>1334</v>
      </c>
      <c r="R3926" s="18" t="s">
        <v>6345</v>
      </c>
      <c r="S3926" s="54" t="s">
        <v>6346</v>
      </c>
      <c r="T3926" s="54"/>
      <c r="U3926" s="69"/>
      <c r="V3926" s="45" t="str">
        <f t="shared" si="590"/>
        <v>回想法を用いた大学生の親子関係に関する研究</v>
      </c>
      <c r="W3926" s="70"/>
      <c r="X3926" s="88">
        <v>3916</v>
      </c>
      <c r="Y3926" s="66"/>
      <c r="Z3926" s="16"/>
    </row>
    <row r="3927" spans="1:26" s="13" customFormat="1" ht="13.5" hidden="1" customHeight="1">
      <c r="A3927" s="18">
        <v>93</v>
      </c>
      <c r="B3927" s="15">
        <v>2010</v>
      </c>
      <c r="C3927" s="15">
        <v>11</v>
      </c>
      <c r="D3927" s="18">
        <v>28</v>
      </c>
      <c r="E3927" s="15"/>
      <c r="F3927" s="19" t="s">
        <v>6375</v>
      </c>
      <c r="G3927" s="16" t="s">
        <v>6376</v>
      </c>
      <c r="H3927" s="17"/>
      <c r="I3927" s="115" t="str">
        <f t="shared" ca="1" si="595"/>
        <v>.</v>
      </c>
      <c r="J3927" s="16" t="s">
        <v>2856</v>
      </c>
      <c r="K3927" s="16" t="s">
        <v>1185</v>
      </c>
      <c r="L3927" s="16" t="s">
        <v>2857</v>
      </c>
      <c r="M3927" s="16" t="s">
        <v>183</v>
      </c>
      <c r="N3927" s="15">
        <v>39</v>
      </c>
      <c r="O3927" s="15">
        <v>2010</v>
      </c>
      <c r="P3927" s="15">
        <v>11</v>
      </c>
      <c r="Q3927" s="16" t="s">
        <v>1334</v>
      </c>
      <c r="R3927" s="18" t="s">
        <v>6345</v>
      </c>
      <c r="S3927" s="54" t="s">
        <v>6346</v>
      </c>
      <c r="T3927" s="54"/>
      <c r="U3927" s="69"/>
      <c r="V3927" s="45" t="str">
        <f t="shared" si="590"/>
        <v>光点滅刺激のduty比の違いに対する視覚誘発脳波特性</v>
      </c>
      <c r="W3927" s="70"/>
      <c r="X3927" s="88">
        <v>3917</v>
      </c>
      <c r="Y3927" s="66"/>
      <c r="Z3927" s="16"/>
    </row>
    <row r="3928" spans="1:26" s="13" customFormat="1" ht="13.5" hidden="1" customHeight="1">
      <c r="A3928" s="18">
        <v>93</v>
      </c>
      <c r="B3928" s="15">
        <v>2010</v>
      </c>
      <c r="C3928" s="15">
        <v>11</v>
      </c>
      <c r="D3928" s="18">
        <v>30</v>
      </c>
      <c r="E3928" s="15"/>
      <c r="F3928" s="19" t="s">
        <v>6377</v>
      </c>
      <c r="G3928" s="16" t="s">
        <v>6378</v>
      </c>
      <c r="H3928" s="17"/>
      <c r="I3928" s="115" t="str">
        <f t="shared" ca="1" si="595"/>
        <v>.</v>
      </c>
      <c r="J3928" s="16" t="s">
        <v>2856</v>
      </c>
      <c r="K3928" s="16" t="s">
        <v>1185</v>
      </c>
      <c r="L3928" s="16" t="s">
        <v>2857</v>
      </c>
      <c r="M3928" s="16" t="s">
        <v>183</v>
      </c>
      <c r="N3928" s="15">
        <v>39</v>
      </c>
      <c r="O3928" s="15">
        <v>2010</v>
      </c>
      <c r="P3928" s="15">
        <v>11</v>
      </c>
      <c r="Q3928" s="16" t="s">
        <v>1334</v>
      </c>
      <c r="R3928" s="18" t="s">
        <v>6345</v>
      </c>
      <c r="S3928" s="54" t="s">
        <v>6346</v>
      </c>
      <c r="T3928" s="54"/>
      <c r="U3928" s="69"/>
      <c r="V3928" s="45" t="str">
        <f t="shared" si="590"/>
        <v>光点滅刺激による発汗反応を利用するインタフェースの実現可能性の検討</v>
      </c>
      <c r="W3928" s="70"/>
      <c r="X3928" s="88">
        <v>3918</v>
      </c>
      <c r="Y3928" s="66"/>
      <c r="Z3928" s="16"/>
    </row>
    <row r="3929" spans="1:26" s="13" customFormat="1" ht="13.5" hidden="1" customHeight="1">
      <c r="A3929" s="18">
        <v>93</v>
      </c>
      <c r="B3929" s="15">
        <v>2010</v>
      </c>
      <c r="C3929" s="15">
        <v>11</v>
      </c>
      <c r="D3929" s="18">
        <v>32</v>
      </c>
      <c r="E3929" s="15"/>
      <c r="F3929" s="19" t="s">
        <v>6379</v>
      </c>
      <c r="G3929" s="16" t="s">
        <v>6380</v>
      </c>
      <c r="H3929" s="17"/>
      <c r="I3929" s="115" t="str">
        <f t="shared" ca="1" si="595"/>
        <v>.</v>
      </c>
      <c r="J3929" s="16" t="s">
        <v>2856</v>
      </c>
      <c r="K3929" s="16" t="s">
        <v>1185</v>
      </c>
      <c r="L3929" s="16" t="s">
        <v>2857</v>
      </c>
      <c r="M3929" s="16" t="s">
        <v>183</v>
      </c>
      <c r="N3929" s="15">
        <v>39</v>
      </c>
      <c r="O3929" s="15">
        <v>2010</v>
      </c>
      <c r="P3929" s="15">
        <v>11</v>
      </c>
      <c r="Q3929" s="16" t="s">
        <v>1334</v>
      </c>
      <c r="R3929" s="18" t="s">
        <v>6345</v>
      </c>
      <c r="S3929" s="54" t="s">
        <v>6346</v>
      </c>
      <c r="T3929" s="54"/>
      <c r="U3929" s="69"/>
      <c r="V3929" s="45" t="str">
        <f t="shared" si="590"/>
        <v>歩行評価バッテリーと横断歩道の現状と問題点</v>
      </c>
      <c r="W3929" s="70"/>
      <c r="X3929" s="88">
        <v>3919</v>
      </c>
      <c r="Y3929" s="66"/>
      <c r="Z3929" s="16"/>
    </row>
    <row r="3930" spans="1:26" s="13" customFormat="1" ht="13.5" hidden="1" customHeight="1">
      <c r="A3930" s="18">
        <v>93</v>
      </c>
      <c r="B3930" s="15">
        <v>2010</v>
      </c>
      <c r="C3930" s="15">
        <v>11</v>
      </c>
      <c r="D3930" s="18">
        <v>33</v>
      </c>
      <c r="E3930" s="15"/>
      <c r="F3930" s="19" t="s">
        <v>6381</v>
      </c>
      <c r="G3930" s="16" t="s">
        <v>6382</v>
      </c>
      <c r="H3930" s="17"/>
      <c r="I3930" s="115" t="str">
        <f t="shared" ca="1" si="595"/>
        <v>.</v>
      </c>
      <c r="J3930" s="16" t="s">
        <v>2856</v>
      </c>
      <c r="K3930" s="16" t="s">
        <v>1185</v>
      </c>
      <c r="L3930" s="16" t="s">
        <v>2857</v>
      </c>
      <c r="M3930" s="16" t="s">
        <v>183</v>
      </c>
      <c r="N3930" s="15">
        <v>39</v>
      </c>
      <c r="O3930" s="15">
        <v>2010</v>
      </c>
      <c r="P3930" s="15">
        <v>11</v>
      </c>
      <c r="Q3930" s="16" t="s">
        <v>1334</v>
      </c>
      <c r="R3930" s="18" t="s">
        <v>6345</v>
      </c>
      <c r="S3930" s="54" t="s">
        <v>6346</v>
      </c>
      <c r="T3930" s="54"/>
      <c r="U3930" s="69"/>
      <c r="V3930" s="45" t="str">
        <f t="shared" si="590"/>
        <v>刈払機使用時における下腿筋群筋電位および重心動揺について</v>
      </c>
      <c r="W3930" s="70"/>
      <c r="X3930" s="88">
        <v>3920</v>
      </c>
      <c r="Y3930" s="66"/>
      <c r="Z3930" s="16"/>
    </row>
    <row r="3931" spans="1:26" s="13" customFormat="1" ht="13.5" hidden="1" customHeight="1">
      <c r="A3931" s="18">
        <v>93</v>
      </c>
      <c r="B3931" s="15">
        <v>2010</v>
      </c>
      <c r="C3931" s="15">
        <v>11</v>
      </c>
      <c r="D3931" s="18">
        <v>36</v>
      </c>
      <c r="E3931" s="15"/>
      <c r="F3931" s="19" t="s">
        <v>6383</v>
      </c>
      <c r="G3931" s="16" t="s">
        <v>6384</v>
      </c>
      <c r="H3931" s="17"/>
      <c r="I3931" s="115" t="str">
        <f t="shared" ca="1" si="595"/>
        <v>.</v>
      </c>
      <c r="J3931" s="16" t="s">
        <v>2856</v>
      </c>
      <c r="K3931" s="16" t="s">
        <v>1185</v>
      </c>
      <c r="L3931" s="16" t="s">
        <v>2857</v>
      </c>
      <c r="M3931" s="16" t="s">
        <v>183</v>
      </c>
      <c r="N3931" s="15">
        <v>39</v>
      </c>
      <c r="O3931" s="15">
        <v>2010</v>
      </c>
      <c r="P3931" s="15">
        <v>11</v>
      </c>
      <c r="Q3931" s="16" t="s">
        <v>1334</v>
      </c>
      <c r="R3931" s="18" t="s">
        <v>6345</v>
      </c>
      <c r="S3931" s="54" t="s">
        <v>6346</v>
      </c>
      <c r="T3931" s="54"/>
      <c r="U3931" s="69"/>
      <c r="V3931" s="45" t="str">
        <f t="shared" si="590"/>
        <v>急畦畔での刈払機使用時の筋活動の特徴</v>
      </c>
      <c r="W3931" s="70"/>
      <c r="X3931" s="88">
        <v>3921</v>
      </c>
      <c r="Y3931" s="66"/>
      <c r="Z3931" s="16"/>
    </row>
    <row r="3932" spans="1:26" s="13" customFormat="1" ht="13.5" hidden="1" customHeight="1">
      <c r="A3932" s="18">
        <v>93</v>
      </c>
      <c r="B3932" s="15">
        <v>2010</v>
      </c>
      <c r="C3932" s="15">
        <v>11</v>
      </c>
      <c r="D3932" s="18">
        <v>38</v>
      </c>
      <c r="E3932" s="15"/>
      <c r="F3932" s="19" t="s">
        <v>6385</v>
      </c>
      <c r="G3932" s="16" t="s">
        <v>6386</v>
      </c>
      <c r="H3932" s="17"/>
      <c r="I3932" s="115" t="str">
        <f t="shared" ca="1" si="595"/>
        <v>.</v>
      </c>
      <c r="J3932" s="16" t="s">
        <v>2856</v>
      </c>
      <c r="K3932" s="16" t="s">
        <v>1185</v>
      </c>
      <c r="L3932" s="16" t="s">
        <v>2857</v>
      </c>
      <c r="M3932" s="16" t="s">
        <v>183</v>
      </c>
      <c r="N3932" s="15">
        <v>39</v>
      </c>
      <c r="O3932" s="15">
        <v>2010</v>
      </c>
      <c r="P3932" s="15">
        <v>11</v>
      </c>
      <c r="Q3932" s="16" t="s">
        <v>1334</v>
      </c>
      <c r="R3932" s="18" t="s">
        <v>6345</v>
      </c>
      <c r="S3932" s="54" t="s">
        <v>6346</v>
      </c>
      <c r="T3932" s="54"/>
      <c r="U3932" s="69"/>
      <c r="V3932" s="45" t="str">
        <f t="shared" si="590"/>
        <v>鍛造作業の労働負担</v>
      </c>
      <c r="W3932" s="70"/>
      <c r="X3932" s="88">
        <v>3922</v>
      </c>
      <c r="Y3932" s="66"/>
      <c r="Z3932" s="16"/>
    </row>
    <row r="3933" spans="1:26" ht="13.5" hidden="1" customHeight="1">
      <c r="A3933" s="29">
        <f t="shared" ref="A3933:A3949" ca="1" si="596">IF(LEN($J3933)&gt;0,IF($J3933="●",K3933,OFFSET(A3933,IF(LEN(OFFSET(A3933,-1,0))&gt;=1,-1,-2),0)),"")</f>
        <v>93</v>
      </c>
      <c r="B3933" s="32">
        <f t="shared" ref="B3933:C3939" ca="1" si="597">IF(LEN($J3933)&gt;0,IF($J3933="●",N3933,OFFSET(B3933,IF(LEN(OFFSET(B3933,-1,0))&gt;=1,-1,-2),0)),"")</f>
        <v>2010</v>
      </c>
      <c r="C3933" s="32">
        <f t="shared" ca="1" si="597"/>
        <v>11</v>
      </c>
      <c r="D3933" s="28">
        <v>40</v>
      </c>
      <c r="E3933" s="32"/>
      <c r="F3933" s="40" t="s">
        <v>7725</v>
      </c>
      <c r="G3933" s="40"/>
      <c r="H3933" s="43" t="s">
        <v>7698</v>
      </c>
      <c r="I3933" s="115" t="str">
        <f t="shared" ca="1" si="595"/>
        <v>.</v>
      </c>
      <c r="J3933" s="40" t="s">
        <v>7205</v>
      </c>
      <c r="K3933" s="40"/>
      <c r="L3933" s="43" t="s">
        <v>7086</v>
      </c>
      <c r="M3933" s="40" t="s">
        <v>1302</v>
      </c>
      <c r="N3933" s="47"/>
      <c r="O3933" s="47"/>
      <c r="P3933" s="47"/>
      <c r="Q3933" s="40"/>
      <c r="R3933" s="40"/>
      <c r="S3933" s="48" t="s">
        <v>2751</v>
      </c>
      <c r="T3933" s="48"/>
      <c r="U3933" s="31"/>
      <c r="V3933" s="45" t="str">
        <f t="shared" si="590"/>
        <v>創立40周年記念特集人類働態学・回顧：歴代会長、連載学会創立40周年記念寄稿（2/2）／KW：記念特集人類働態学</v>
      </c>
      <c r="W3933" s="51"/>
      <c r="X3933" s="88">
        <v>3923</v>
      </c>
      <c r="Y3933" s="65"/>
      <c r="Z3933" s="46"/>
    </row>
    <row r="3934" spans="1:26" ht="13.5" hidden="1" customHeight="1">
      <c r="A3934" s="29">
        <f t="shared" ca="1" si="596"/>
        <v>93</v>
      </c>
      <c r="B3934" s="32">
        <f t="shared" ca="1" si="597"/>
        <v>2010</v>
      </c>
      <c r="C3934" s="32">
        <f t="shared" ca="1" si="597"/>
        <v>11</v>
      </c>
      <c r="D3934" s="28">
        <v>40</v>
      </c>
      <c r="E3934" s="32"/>
      <c r="F3934" s="40" t="s">
        <v>2041</v>
      </c>
      <c r="G3934" s="40" t="s">
        <v>2042</v>
      </c>
      <c r="H3934" s="43" t="s">
        <v>7670</v>
      </c>
      <c r="I3934" s="115" t="str">
        <f t="shared" ca="1" si="595"/>
        <v>.</v>
      </c>
      <c r="J3934" s="40" t="s">
        <v>7205</v>
      </c>
      <c r="K3934" s="40"/>
      <c r="L3934" s="43"/>
      <c r="M3934" s="40" t="s">
        <v>7630</v>
      </c>
      <c r="N3934" s="47"/>
      <c r="O3934" s="47"/>
      <c r="P3934" s="47"/>
      <c r="Q3934" s="40"/>
      <c r="R3934" s="40"/>
      <c r="S3934" s="48" t="s">
        <v>2751</v>
      </c>
      <c r="T3934" s="48"/>
      <c r="U3934" s="31"/>
      <c r="V3934" s="45" t="str">
        <f t="shared" si="590"/>
        <v>創立40周年記念特集人類働態学これからの人類働態学会</v>
      </c>
      <c r="W3934" s="51"/>
      <c r="X3934" s="88">
        <v>3924</v>
      </c>
      <c r="Y3934" s="65"/>
      <c r="Z3934" s="46"/>
    </row>
    <row r="3935" spans="1:26" ht="13.5" hidden="1" customHeight="1">
      <c r="A3935" s="29">
        <f t="shared" ca="1" si="596"/>
        <v>93</v>
      </c>
      <c r="B3935" s="32">
        <f t="shared" ca="1" si="597"/>
        <v>2010</v>
      </c>
      <c r="C3935" s="32">
        <f t="shared" ca="1" si="597"/>
        <v>11</v>
      </c>
      <c r="D3935" s="28">
        <v>42</v>
      </c>
      <c r="E3935" s="32"/>
      <c r="F3935" s="40" t="s">
        <v>2043</v>
      </c>
      <c r="G3935" s="40" t="s">
        <v>2044</v>
      </c>
      <c r="H3935" s="43" t="s">
        <v>7670</v>
      </c>
      <c r="I3935" s="115" t="str">
        <f t="shared" ca="1" si="595"/>
        <v>.</v>
      </c>
      <c r="J3935" s="40" t="s">
        <v>7205</v>
      </c>
      <c r="K3935" s="40"/>
      <c r="L3935" s="43"/>
      <c r="M3935" s="40" t="s">
        <v>7630</v>
      </c>
      <c r="N3935" s="47"/>
      <c r="O3935" s="47"/>
      <c r="P3935" s="47"/>
      <c r="Q3935" s="40"/>
      <c r="R3935" s="40"/>
      <c r="S3935" s="48" t="s">
        <v>2751</v>
      </c>
      <c r="T3935" s="48"/>
      <c r="U3935" s="31"/>
      <c r="V3935" s="45" t="str">
        <f t="shared" si="590"/>
        <v>創立40周年記念特集人類働態学働態研究の広場</v>
      </c>
      <c r="W3935" s="51"/>
      <c r="X3935" s="88">
        <v>3925</v>
      </c>
      <c r="Y3935" s="65"/>
      <c r="Z3935" s="46"/>
    </row>
    <row r="3936" spans="1:26" ht="13.5" hidden="1" customHeight="1">
      <c r="A3936" s="29">
        <f t="shared" ca="1" si="596"/>
        <v>93</v>
      </c>
      <c r="B3936" s="32">
        <f t="shared" ca="1" si="597"/>
        <v>2010</v>
      </c>
      <c r="C3936" s="32">
        <f t="shared" ca="1" si="597"/>
        <v>11</v>
      </c>
      <c r="D3936" s="28">
        <v>43</v>
      </c>
      <c r="E3936" s="32"/>
      <c r="F3936" s="40" t="s">
        <v>2046</v>
      </c>
      <c r="G3936" s="40" t="s">
        <v>2047</v>
      </c>
      <c r="H3936" s="43" t="s">
        <v>7670</v>
      </c>
      <c r="I3936" s="115" t="str">
        <f t="shared" ca="1" si="595"/>
        <v>.</v>
      </c>
      <c r="J3936" s="40" t="s">
        <v>7205</v>
      </c>
      <c r="K3936" s="40"/>
      <c r="L3936" s="43"/>
      <c r="M3936" s="40" t="s">
        <v>7630</v>
      </c>
      <c r="N3936" s="47"/>
      <c r="O3936" s="47"/>
      <c r="P3936" s="47"/>
      <c r="Q3936" s="40"/>
      <c r="R3936" s="40"/>
      <c r="S3936" s="48" t="s">
        <v>2751</v>
      </c>
      <c r="T3936" s="48"/>
      <c r="U3936" s="31"/>
      <c r="V3936" s="45" t="str">
        <f t="shared" si="590"/>
        <v>創立40周年記念特集人類働態学働態学を小学生に説明するには？</v>
      </c>
      <c r="W3936" s="51"/>
      <c r="X3936" s="88">
        <v>3926</v>
      </c>
      <c r="Y3936" s="65"/>
      <c r="Z3936" s="46"/>
    </row>
    <row r="3937" spans="1:26" ht="13.5" hidden="1" customHeight="1">
      <c r="A3937" s="29">
        <f t="shared" ca="1" si="596"/>
        <v>93</v>
      </c>
      <c r="B3937" s="32">
        <f t="shared" ca="1" si="597"/>
        <v>2010</v>
      </c>
      <c r="C3937" s="32">
        <f t="shared" ca="1" si="597"/>
        <v>11</v>
      </c>
      <c r="D3937" s="28">
        <v>44</v>
      </c>
      <c r="E3937" s="32"/>
      <c r="F3937" s="40" t="s">
        <v>2048</v>
      </c>
      <c r="G3937" s="40" t="s">
        <v>2632</v>
      </c>
      <c r="H3937" s="43" t="s">
        <v>7670</v>
      </c>
      <c r="I3937" s="115" t="str">
        <f t="shared" ca="1" si="595"/>
        <v>.</v>
      </c>
      <c r="J3937" s="40" t="s">
        <v>7205</v>
      </c>
      <c r="K3937" s="40"/>
      <c r="L3937" s="43"/>
      <c r="M3937" s="40" t="s">
        <v>7630</v>
      </c>
      <c r="N3937" s="47"/>
      <c r="O3937" s="47"/>
      <c r="P3937" s="47"/>
      <c r="Q3937" s="40"/>
      <c r="R3937" s="40"/>
      <c r="S3937" s="48" t="s">
        <v>2751</v>
      </c>
      <c r="T3937" s="48"/>
      <c r="U3937" s="31"/>
      <c r="V3937" s="45" t="str">
        <f t="shared" si="590"/>
        <v>創立40周年記念特集人類働態学私にとっての人類働態学</v>
      </c>
      <c r="W3937" s="51"/>
      <c r="X3937" s="88">
        <v>3927</v>
      </c>
      <c r="Y3937" s="65"/>
      <c r="Z3937" s="46"/>
    </row>
    <row r="3938" spans="1:26" ht="13.5" hidden="1" customHeight="1">
      <c r="A3938" s="29">
        <f t="shared" ca="1" si="596"/>
        <v>93</v>
      </c>
      <c r="B3938" s="32">
        <f t="shared" ca="1" si="597"/>
        <v>2010</v>
      </c>
      <c r="C3938" s="32">
        <f t="shared" ca="1" si="597"/>
        <v>11</v>
      </c>
      <c r="D3938" s="28">
        <v>45</v>
      </c>
      <c r="E3938" s="32"/>
      <c r="F3938" s="28" t="str">
        <f>M3938&amp;"（"&amp;L3938&amp;IF(J3938="大会",IF(LEN(L3938)&gt;0,$J$10,"")&amp;IF(K3938="全","全国",K3938&amp;"日本地方会")&amp;" 第"&amp;N3938&amp;"回、","、")&amp;O3938&amp;"/"&amp;P3938&amp;"、"&amp;S3938&amp;"）"</f>
        <v>開催案内（提示大分類西日本地方会 第36回、2010/12、広島大院総合科学）</v>
      </c>
      <c r="G3938" s="40"/>
      <c r="H3938" s="43"/>
      <c r="I3938" s="115" t="str">
        <f t="shared" ca="1" si="595"/>
        <v>.</v>
      </c>
      <c r="J3938" s="40" t="s">
        <v>1487</v>
      </c>
      <c r="K3938" s="40" t="s">
        <v>2109</v>
      </c>
      <c r="L3938" s="40" t="s">
        <v>7615</v>
      </c>
      <c r="M3938" s="40" t="s">
        <v>2638</v>
      </c>
      <c r="N3938" s="47">
        <v>36</v>
      </c>
      <c r="O3938" s="47">
        <v>2010</v>
      </c>
      <c r="P3938" s="47">
        <v>12</v>
      </c>
      <c r="Q3938" s="40" t="s">
        <v>2168</v>
      </c>
      <c r="R3938" s="40" t="s">
        <v>1404</v>
      </c>
      <c r="S3938" s="48" t="s">
        <v>391</v>
      </c>
      <c r="T3938" s="48"/>
      <c r="U3938" s="31"/>
      <c r="V3938" s="45" t="str">
        <f t="shared" si="590"/>
        <v>開催案内（提示大分類西日本地方会 第36回、2010/12、広島大院総合科学）</v>
      </c>
      <c r="W3938" s="51"/>
      <c r="X3938" s="88">
        <v>3928</v>
      </c>
      <c r="Y3938" s="65"/>
      <c r="Z3938" s="46"/>
    </row>
    <row r="3939" spans="1:26" ht="13.5" hidden="1" customHeight="1">
      <c r="A3939" s="29">
        <f t="shared" ca="1" si="596"/>
        <v>93</v>
      </c>
      <c r="B3939" s="32">
        <f t="shared" ca="1" si="597"/>
        <v>2010</v>
      </c>
      <c r="C3939" s="32">
        <f t="shared" ca="1" si="597"/>
        <v>11</v>
      </c>
      <c r="D3939" s="28">
        <v>45</v>
      </c>
      <c r="E3939" s="32"/>
      <c r="F3939" s="40" t="s">
        <v>1605</v>
      </c>
      <c r="G3939" s="40"/>
      <c r="H3939" s="43"/>
      <c r="I3939" s="115" t="str">
        <f t="shared" ca="1" si="595"/>
        <v>.</v>
      </c>
      <c r="J3939" s="40" t="s">
        <v>7110</v>
      </c>
      <c r="K3939" s="40" t="s">
        <v>7768</v>
      </c>
      <c r="L3939" s="40" t="s">
        <v>7097</v>
      </c>
      <c r="M3939" s="40"/>
      <c r="N3939" s="47"/>
      <c r="O3939" s="47"/>
      <c r="P3939" s="47"/>
      <c r="Q3939" s="40"/>
      <c r="R3939" s="40"/>
      <c r="S3939" s="48"/>
      <c r="T3939" s="48"/>
      <c r="U3939" s="31"/>
      <c r="V3939" s="45" t="str">
        <f t="shared" si="590"/>
        <v>事務局からのお知らせとお願い</v>
      </c>
      <c r="W3939" s="51"/>
      <c r="X3939" s="88">
        <v>3929</v>
      </c>
      <c r="Y3939" s="65"/>
      <c r="Z3939" s="46"/>
    </row>
    <row r="3940" spans="1:26" ht="13.5" hidden="1" customHeight="1">
      <c r="A3940" s="29">
        <f t="shared" ca="1" si="596"/>
        <v>93</v>
      </c>
      <c r="B3940" s="32">
        <f ca="1">IF(LEN($J3940)&gt;0,IF($J3940="●",O3940,OFFSET(B3940,IF(LEN(OFFSET(B3940,-1,0))&gt;=1,-1,-2),0)),"")</f>
        <v>2010</v>
      </c>
      <c r="C3940" s="32">
        <f ca="1">IF(LEN($J3940)&gt;0,IF($J3940="●",#REF!,OFFSET(C3940,IF(LEN(OFFSET(C3940,-1,0))&gt;=1,-1,-2),0)),"")</f>
        <v>11</v>
      </c>
      <c r="D3940" s="28">
        <v>46</v>
      </c>
      <c r="E3940" s="32"/>
      <c r="F3940" s="28" t="str">
        <f>H3940&amp;IF(LEN(O3940)&gt;0,$W$18&amp;IF(LEN(O3940)&gt;3,O3940&amp;"年度","第"&amp;O3940&amp;IF(LEN(P3940)&gt;0,"期","回"))&amp;IF(LEN(P3940)&gt;0,"第"&amp;P3940&amp;"回",""),"")</f>
        <v>理事会：第21期第1回</v>
      </c>
      <c r="G3940" s="40"/>
      <c r="H3940" s="43" t="s">
        <v>7774</v>
      </c>
      <c r="I3940" s="115" t="str">
        <f t="shared" ca="1" si="595"/>
        <v>.</v>
      </c>
      <c r="J3940" s="40" t="s">
        <v>7111</v>
      </c>
      <c r="K3940" s="40" t="s">
        <v>1050</v>
      </c>
      <c r="L3940" s="40" t="s">
        <v>7103</v>
      </c>
      <c r="M3940" s="40"/>
      <c r="N3940" s="47"/>
      <c r="O3940" s="47">
        <v>21</v>
      </c>
      <c r="P3940" s="47">
        <v>1</v>
      </c>
      <c r="Q3940" s="40"/>
      <c r="R3940" s="40"/>
      <c r="S3940" s="48"/>
      <c r="T3940" s="48"/>
      <c r="U3940" s="31"/>
      <c r="V3940" s="45" t="str">
        <f t="shared" si="590"/>
        <v>理事会理事会：第21期第1回</v>
      </c>
      <c r="W3940" s="51"/>
      <c r="X3940" s="88">
        <v>3930</v>
      </c>
      <c r="Y3940" s="65"/>
      <c r="Z3940" s="46"/>
    </row>
    <row r="3941" spans="1:26" ht="13.5" hidden="1" customHeight="1">
      <c r="A3941" s="29">
        <f t="shared" ca="1" si="596"/>
        <v>93</v>
      </c>
      <c r="B3941" s="32">
        <f t="shared" ref="B3941:B3949" ca="1" si="598">IF(LEN($J3941)&gt;0,IF($J3941="●",N3941,OFFSET(B3941,IF(LEN(OFFSET(B3941,-1,0))&gt;=1,-1,-2),0)),"")</f>
        <v>2010</v>
      </c>
      <c r="C3941" s="32">
        <f t="shared" ref="C3941:C3949" ca="1" si="599">IF(LEN($J3941)&gt;0,IF($J3941="●",O3941,OFFSET(C3941,IF(LEN(OFFSET(C3941,-1,0))&gt;=1,-1,-2),0)),"")</f>
        <v>11</v>
      </c>
      <c r="D3941" s="28">
        <v>47</v>
      </c>
      <c r="E3941" s="32"/>
      <c r="F3941" s="40" t="s">
        <v>1621</v>
      </c>
      <c r="G3941" s="40"/>
      <c r="H3941" s="43"/>
      <c r="I3941" s="115" t="str">
        <f t="shared" ca="1" si="595"/>
        <v>.</v>
      </c>
      <c r="J3941" s="40" t="s">
        <v>7111</v>
      </c>
      <c r="K3941" s="40" t="s">
        <v>1199</v>
      </c>
      <c r="L3941" s="40" t="s">
        <v>1436</v>
      </c>
      <c r="M3941" s="40" t="s">
        <v>874</v>
      </c>
      <c r="N3941" s="47"/>
      <c r="O3941" s="47"/>
      <c r="P3941" s="47"/>
      <c r="Q3941" s="40"/>
      <c r="R3941" s="40"/>
      <c r="S3941" s="48"/>
      <c r="T3941" s="48"/>
      <c r="U3941" s="31"/>
      <c r="V3941" s="45" t="str">
        <f t="shared" si="590"/>
        <v>JHE投稿規定（2010年5月）</v>
      </c>
      <c r="W3941" s="51"/>
      <c r="X3941" s="88">
        <v>3931</v>
      </c>
      <c r="Y3941" s="65"/>
      <c r="Z3941" s="46"/>
    </row>
    <row r="3942" spans="1:26" ht="13.5" hidden="1" customHeight="1">
      <c r="A3942" s="29">
        <f t="shared" ca="1" si="596"/>
        <v>93</v>
      </c>
      <c r="B3942" s="32">
        <f t="shared" ca="1" si="598"/>
        <v>2010</v>
      </c>
      <c r="C3942" s="32">
        <f t="shared" ca="1" si="599"/>
        <v>11</v>
      </c>
      <c r="D3942" s="28">
        <v>48</v>
      </c>
      <c r="E3942" s="32"/>
      <c r="F3942" s="40" t="s">
        <v>2049</v>
      </c>
      <c r="G3942" s="40"/>
      <c r="H3942" s="43"/>
      <c r="I3942" s="115" t="str">
        <f t="shared" ca="1" si="595"/>
        <v>.</v>
      </c>
      <c r="J3942" s="40" t="s">
        <v>7111</v>
      </c>
      <c r="K3942" s="40" t="s">
        <v>2762</v>
      </c>
      <c r="L3942" s="40" t="s">
        <v>1436</v>
      </c>
      <c r="M3942" s="40" t="s">
        <v>7629</v>
      </c>
      <c r="N3942" s="47"/>
      <c r="O3942" s="47"/>
      <c r="P3942" s="47"/>
      <c r="Q3942" s="40"/>
      <c r="R3942" s="40"/>
      <c r="S3942" s="48" t="s">
        <v>2762</v>
      </c>
      <c r="T3942" s="48"/>
      <c r="U3942" s="31"/>
      <c r="V3942" s="45" t="str">
        <f t="shared" si="590"/>
        <v>会報のA4版化に対してのお詫び</v>
      </c>
      <c r="W3942" s="51"/>
      <c r="X3942" s="88">
        <v>3932</v>
      </c>
      <c r="Y3942" s="65"/>
      <c r="Z3942" s="46"/>
    </row>
    <row r="3943" spans="1:26" ht="13.5" hidden="1" customHeight="1">
      <c r="A3943" s="29" t="str">
        <f t="shared" ca="1" si="596"/>
        <v>94</v>
      </c>
      <c r="B3943" s="32">
        <f t="shared" ca="1" si="598"/>
        <v>2011</v>
      </c>
      <c r="C3943" s="32">
        <f t="shared" ca="1" si="599"/>
        <v>5</v>
      </c>
      <c r="D3943" s="28">
        <v>0</v>
      </c>
      <c r="E3943" s="32"/>
      <c r="F3943" s="28" t="str">
        <f ca="1">$W$11&amp;$A3943&amp;$W$12&amp;B3943&amp;$W$13&amp;TEXT($C3943,"00")&amp;$W$14&amp;TEXT($P3943,"00")&amp;IF(LEN(U3943)&gt;=1,$W$15&amp;$U3943&amp;$W$16,"")&amp;$W$17&amp;$H3943</f>
        <v>第94号2011年05/27:第46回大会／西地36／香原志勢と人類働態学（前）</v>
      </c>
      <c r="G3943" s="40"/>
      <c r="H3943" s="43" t="s">
        <v>6922</v>
      </c>
      <c r="I3943" s="115" t="str">
        <f t="shared" ca="1" si="595"/>
        <v>.</v>
      </c>
      <c r="J3943" s="40" t="s">
        <v>1179</v>
      </c>
      <c r="K3943" s="40" t="s">
        <v>393</v>
      </c>
      <c r="L3943" s="43"/>
      <c r="M3943" s="40"/>
      <c r="N3943" s="47">
        <v>2011</v>
      </c>
      <c r="O3943" s="47">
        <v>5</v>
      </c>
      <c r="P3943" s="47">
        <v>27</v>
      </c>
      <c r="Q3943" s="40"/>
      <c r="R3943" s="40"/>
      <c r="S3943" s="48"/>
      <c r="T3943" s="48"/>
      <c r="U3943" s="31"/>
      <c r="V3943" s="45" t="str">
        <f t="shared" ca="1" si="590"/>
        <v>第46回大会／西地36／香原志勢と人類働態学（前）第94号2011年05/27:第46回大会／西地36／香原志勢と人類働態学（前）</v>
      </c>
      <c r="W3943" s="51"/>
      <c r="X3943" s="88">
        <v>3933</v>
      </c>
      <c r="Y3943" s="65"/>
      <c r="Z3943" s="46"/>
    </row>
    <row r="3944" spans="1:26" ht="13.5" hidden="1" customHeight="1">
      <c r="A3944" s="29" t="str">
        <f t="shared" ca="1" si="596"/>
        <v>94</v>
      </c>
      <c r="B3944" s="32">
        <f t="shared" ca="1" si="598"/>
        <v>2011</v>
      </c>
      <c r="C3944" s="32">
        <f t="shared" ca="1" si="599"/>
        <v>5</v>
      </c>
      <c r="D3944" s="28">
        <v>1</v>
      </c>
      <c r="E3944" s="32"/>
      <c r="F3944" s="28" t="str">
        <f>IF(RIGHT(L3944,1)=$W$24,"",M3944&amp;$W$25)&amp;J3944&amp;$W$22&amp;K3944&amp;IF(AND(LEN(N3944)&gt;0,LEN(N3944)&lt;4)," 第"&amp;N3944&amp;$W$21,N3944)&amp;$W$23&amp;O3944&amp;"/"&amp;P3944&amp;IF(RIGHT(L3944,1)=$W$24,"/"&amp;Q3944,"")&amp;"、"&amp;S3944&amp;"、"&amp;R3944&amp;IF(LEN(H3944)&gt;0,$W$27&amp;H3944,"")&amp;IF(RIGHT(L3944,1)=$W$24,"",$W$26)</f>
        <v>大会．全 第46回　2011/6/4-5、広島大学、広島市</v>
      </c>
      <c r="G3944" s="40" t="s">
        <v>1784</v>
      </c>
      <c r="H3944" s="41" t="s">
        <v>2820</v>
      </c>
      <c r="I3944" s="115" t="str">
        <f t="shared" ca="1" si="595"/>
        <v>.</v>
      </c>
      <c r="J3944" s="40" t="s">
        <v>1487</v>
      </c>
      <c r="K3944" s="40" t="s">
        <v>1292</v>
      </c>
      <c r="L3944" s="40" t="s">
        <v>6942</v>
      </c>
      <c r="M3944" s="40" t="s">
        <v>2742</v>
      </c>
      <c r="N3944" s="47">
        <v>46</v>
      </c>
      <c r="O3944" s="47">
        <v>2011</v>
      </c>
      <c r="P3944" s="47">
        <v>6</v>
      </c>
      <c r="Q3944" s="40" t="s">
        <v>1402</v>
      </c>
      <c r="R3944" s="40" t="s">
        <v>1403</v>
      </c>
      <c r="S3944" s="48" t="s">
        <v>2054</v>
      </c>
      <c r="T3944" s="48"/>
      <c r="U3944" s="31"/>
      <c r="V3944" s="45" t="str">
        <f t="shared" si="590"/>
        <v>大会．全 第46回　2011/6/4-5、広島大学、広島市</v>
      </c>
      <c r="W3944" s="51"/>
      <c r="X3944" s="88">
        <v>3934</v>
      </c>
      <c r="Y3944" s="65"/>
      <c r="Z3944" s="46"/>
    </row>
    <row r="3945" spans="1:26" ht="13.5" hidden="1" customHeight="1">
      <c r="A3945" s="29" t="str">
        <f t="shared" ca="1" si="596"/>
        <v>94</v>
      </c>
      <c r="B3945" s="32">
        <f t="shared" ca="1" si="598"/>
        <v>2011</v>
      </c>
      <c r="C3945" s="32">
        <f t="shared" ca="1" si="599"/>
        <v>5</v>
      </c>
      <c r="D3945" s="28">
        <v>2</v>
      </c>
      <c r="E3945" s="32"/>
      <c r="F3945" s="28" t="str">
        <f>IF(RIGHT(L3945,1)=$W$24,"",M3945&amp;$W$25)&amp;J3945&amp;$W$22&amp;K3945&amp;IF(AND(LEN(N3945)&gt;0,LEN(N3945)&lt;4)," 第"&amp;N3945&amp;$W$21,N3945)&amp;$W$23&amp;O3945&amp;"/"&amp;P3945&amp;IF(RIGHT(L3945,1)=$W$24,"/"&amp;Q3945,"")&amp;"、"&amp;S3945&amp;"、"&amp;R3945&amp;IF(LEN(H3945)&gt;0,$W$27&amp;H3945,"")&amp;IF(RIGHT(L3945,1)=$W$24,"",$W$26)</f>
        <v>案内(研修・催事．夏季 第46回　2011/6、引地農園、広島市)</v>
      </c>
      <c r="G3945" s="40"/>
      <c r="H3945" s="43"/>
      <c r="I3945" s="115" t="str">
        <f t="shared" ca="1" si="595"/>
        <v>.</v>
      </c>
      <c r="J3945" s="40" t="s">
        <v>7780</v>
      </c>
      <c r="K3945" s="40" t="s">
        <v>2165</v>
      </c>
      <c r="L3945" s="40" t="s">
        <v>325</v>
      </c>
      <c r="M3945" s="40" t="s">
        <v>2742</v>
      </c>
      <c r="N3945" s="47">
        <v>46</v>
      </c>
      <c r="O3945" s="47">
        <v>2011</v>
      </c>
      <c r="P3945" s="47">
        <v>6</v>
      </c>
      <c r="Q3945" s="40" t="s">
        <v>1402</v>
      </c>
      <c r="R3945" s="40" t="s">
        <v>1403</v>
      </c>
      <c r="S3945" s="48" t="s">
        <v>405</v>
      </c>
      <c r="T3945" s="48"/>
      <c r="U3945" s="31"/>
      <c r="V3945" s="45" t="str">
        <f t="shared" si="590"/>
        <v>案内(研修・催事．夏季 第46回　2011/6、引地農園、広島市)</v>
      </c>
      <c r="W3945" s="51"/>
      <c r="X3945" s="88">
        <v>3935</v>
      </c>
      <c r="Y3945" s="65"/>
      <c r="Z3945" s="46"/>
    </row>
    <row r="3946" spans="1:26" ht="13.5" hidden="1" customHeight="1">
      <c r="A3946" s="29" t="str">
        <f t="shared" ca="1" si="596"/>
        <v>94</v>
      </c>
      <c r="B3946" s="32">
        <f t="shared" ca="1" si="598"/>
        <v>2011</v>
      </c>
      <c r="C3946" s="32">
        <f t="shared" ca="1" si="599"/>
        <v>5</v>
      </c>
      <c r="D3946" s="28">
        <v>3</v>
      </c>
      <c r="E3946" s="32"/>
      <c r="F3946" s="28" t="str">
        <f>IF(RIGHT(L3946,1)=$W$24,"",M3946&amp;$W$25)&amp;J3946&amp;$W$22&amp;K3946&amp;IF(AND(LEN(N3946)&gt;0,LEN(N3946)&lt;4)," 第"&amp;N3946&amp;$W$21,N3946)&amp;$W$23&amp;O3946&amp;"/"&amp;P3946&amp;IF(RIGHT(L3946,1)=$W$24,"/"&amp;Q3946,"")&amp;"、"&amp;S3946&amp;"、"&amp;R3946&amp;IF(LEN(H3946)&gt;0,$W$27&amp;H3946,"")&amp;IF(RIGHT(L3946,1)=$W$24,"",$W$26)</f>
        <v>プログラム(大会．全 第46回　2011/6、広島大学、広島市)</v>
      </c>
      <c r="G3946" s="40"/>
      <c r="H3946" s="43"/>
      <c r="I3946" s="115" t="str">
        <f t="shared" ca="1" si="595"/>
        <v>.</v>
      </c>
      <c r="J3946" s="40" t="s">
        <v>1487</v>
      </c>
      <c r="K3946" s="40" t="s">
        <v>1292</v>
      </c>
      <c r="L3946" s="40" t="s">
        <v>325</v>
      </c>
      <c r="M3946" s="40" t="s">
        <v>2636</v>
      </c>
      <c r="N3946" s="47">
        <v>46</v>
      </c>
      <c r="O3946" s="47">
        <v>2011</v>
      </c>
      <c r="P3946" s="47">
        <v>6</v>
      </c>
      <c r="Q3946" s="40" t="s">
        <v>1402</v>
      </c>
      <c r="R3946" s="40" t="s">
        <v>1403</v>
      </c>
      <c r="S3946" s="48" t="s">
        <v>2054</v>
      </c>
      <c r="T3946" s="48"/>
      <c r="U3946" s="31"/>
      <c r="V3946" s="45" t="str">
        <f t="shared" si="590"/>
        <v>プログラム(大会．全 第46回　2011/6、広島大学、広島市)</v>
      </c>
      <c r="W3946" s="51"/>
      <c r="X3946" s="88">
        <v>3936</v>
      </c>
      <c r="Y3946" s="65"/>
      <c r="Z3946" s="46"/>
    </row>
    <row r="3947" spans="1:26" ht="13.5" hidden="1" customHeight="1">
      <c r="A3947" s="29" t="str">
        <f t="shared" ca="1" si="596"/>
        <v>94</v>
      </c>
      <c r="B3947" s="32">
        <f t="shared" ca="1" si="598"/>
        <v>2011</v>
      </c>
      <c r="C3947" s="32">
        <f t="shared" ca="1" si="599"/>
        <v>5</v>
      </c>
      <c r="D3947" s="28">
        <v>8</v>
      </c>
      <c r="E3947" s="32"/>
      <c r="F3947" s="28" t="s">
        <v>407</v>
      </c>
      <c r="G3947" s="40" t="s">
        <v>408</v>
      </c>
      <c r="H3947" s="17" t="s">
        <v>7085</v>
      </c>
      <c r="I3947" s="115" t="str">
        <f t="shared" ca="1" si="595"/>
        <v>.</v>
      </c>
      <c r="J3947" s="40" t="s">
        <v>1487</v>
      </c>
      <c r="K3947" s="40" t="s">
        <v>1292</v>
      </c>
      <c r="L3947" s="16" t="s">
        <v>7079</v>
      </c>
      <c r="M3947" s="40" t="s">
        <v>1486</v>
      </c>
      <c r="N3947" s="47">
        <v>46</v>
      </c>
      <c r="O3947" s="47">
        <v>2011</v>
      </c>
      <c r="P3947" s="47">
        <v>6</v>
      </c>
      <c r="Q3947" s="40" t="s">
        <v>1402</v>
      </c>
      <c r="R3947" s="40" t="s">
        <v>1403</v>
      </c>
      <c r="S3947" s="48" t="s">
        <v>2054</v>
      </c>
      <c r="T3947" s="48"/>
      <c r="U3947" s="31"/>
      <c r="V3947" s="45" t="str">
        <f t="shared" si="590"/>
        <v>基調講演日本の農業再生のための福祉工学の展開</v>
      </c>
      <c r="W3947" s="51"/>
      <c r="X3947" s="88">
        <v>3937</v>
      </c>
      <c r="Y3947" s="65"/>
      <c r="Z3947" s="46"/>
    </row>
    <row r="3948" spans="1:26" ht="13.5" hidden="1" customHeight="1">
      <c r="A3948" s="29" t="str">
        <f t="shared" ca="1" si="596"/>
        <v>94</v>
      </c>
      <c r="B3948" s="32">
        <f t="shared" ca="1" si="598"/>
        <v>2011</v>
      </c>
      <c r="C3948" s="32">
        <f t="shared" ca="1" si="599"/>
        <v>5</v>
      </c>
      <c r="D3948" s="28">
        <v>13</v>
      </c>
      <c r="E3948" s="32"/>
      <c r="F3948" s="28" t="s">
        <v>409</v>
      </c>
      <c r="G3948" s="40" t="s">
        <v>410</v>
      </c>
      <c r="H3948" s="17" t="s">
        <v>7085</v>
      </c>
      <c r="I3948" s="115" t="str">
        <f t="shared" ca="1" si="595"/>
        <v>.</v>
      </c>
      <c r="J3948" s="40" t="s">
        <v>1487</v>
      </c>
      <c r="K3948" s="40" t="s">
        <v>1292</v>
      </c>
      <c r="L3948" s="16" t="s">
        <v>7079</v>
      </c>
      <c r="M3948" s="40" t="s">
        <v>1486</v>
      </c>
      <c r="N3948" s="47">
        <v>46</v>
      </c>
      <c r="O3948" s="47">
        <v>2011</v>
      </c>
      <c r="P3948" s="47">
        <v>6</v>
      </c>
      <c r="Q3948" s="40" t="s">
        <v>1402</v>
      </c>
      <c r="R3948" s="40" t="s">
        <v>1403</v>
      </c>
      <c r="S3948" s="48" t="s">
        <v>2054</v>
      </c>
      <c r="T3948" s="48"/>
      <c r="U3948" s="31"/>
      <c r="V3948" s="45" t="str">
        <f t="shared" si="590"/>
        <v>基調講演わが国農業の現状と諸問題―農作業の身体的負荷軽減を考える</v>
      </c>
      <c r="W3948" s="51"/>
      <c r="X3948" s="88">
        <v>3938</v>
      </c>
      <c r="Y3948" s="65"/>
      <c r="Z3948" s="46"/>
    </row>
    <row r="3949" spans="1:26" ht="13.5" hidden="1" customHeight="1">
      <c r="A3949" s="29" t="str">
        <f t="shared" ca="1" si="596"/>
        <v>94</v>
      </c>
      <c r="B3949" s="32">
        <f t="shared" ca="1" si="598"/>
        <v>2011</v>
      </c>
      <c r="C3949" s="32">
        <f t="shared" ca="1" si="599"/>
        <v>5</v>
      </c>
      <c r="D3949" s="28">
        <v>17</v>
      </c>
      <c r="E3949" s="32"/>
      <c r="F3949" s="28" t="str">
        <f>M3949&amp;"（"&amp;J3949&amp;$W$19&amp;K3949&amp;IF(LEN(N3949)&gt;0," 第"&amp;N3949&amp;$W$21,"")&amp;" "&amp;O3949&amp;"/"&amp;P3949&amp;$W$20&amp;S3949&amp;IF(LEN(H3949)&gt;0,$W$19&amp;H3949,"")&amp;"）"</f>
        <v>抄録（大会/全 第46回 2011/6、広島大学）</v>
      </c>
      <c r="G3949" s="40"/>
      <c r="H3949" s="43"/>
      <c r="I3949" s="115" t="str">
        <f t="shared" ca="1" si="595"/>
        <v>.</v>
      </c>
      <c r="J3949" s="40" t="s">
        <v>1487</v>
      </c>
      <c r="K3949" s="40" t="s">
        <v>1292</v>
      </c>
      <c r="L3949" s="40" t="s">
        <v>6939</v>
      </c>
      <c r="M3949" s="40" t="s">
        <v>1486</v>
      </c>
      <c r="N3949" s="47">
        <v>46</v>
      </c>
      <c r="O3949" s="47">
        <v>2011</v>
      </c>
      <c r="P3949" s="47">
        <v>6</v>
      </c>
      <c r="Q3949" s="40" t="s">
        <v>1402</v>
      </c>
      <c r="R3949" s="40" t="s">
        <v>1403</v>
      </c>
      <c r="S3949" s="48" t="s">
        <v>2054</v>
      </c>
      <c r="T3949" s="48"/>
      <c r="U3949" s="31"/>
      <c r="V3949" s="45" t="str">
        <f t="shared" si="590"/>
        <v>抄録（大会/全 第46回 2011/6、広島大学）</v>
      </c>
      <c r="W3949" s="51"/>
      <c r="X3949" s="88">
        <v>3939</v>
      </c>
      <c r="Y3949" s="65"/>
      <c r="Z3949" s="46"/>
    </row>
    <row r="3950" spans="1:26" s="13" customFormat="1" ht="13.5" hidden="1" customHeight="1">
      <c r="A3950" s="18">
        <v>94</v>
      </c>
      <c r="B3950" s="15">
        <v>2011</v>
      </c>
      <c r="C3950" s="15">
        <v>5</v>
      </c>
      <c r="D3950" s="62">
        <v>17</v>
      </c>
      <c r="E3950" s="15"/>
      <c r="F3950" s="19" t="s">
        <v>6392</v>
      </c>
      <c r="G3950" s="16" t="s">
        <v>6393</v>
      </c>
      <c r="H3950" s="17"/>
      <c r="I3950" s="115" t="str">
        <f t="shared" ca="1" si="595"/>
        <v>.</v>
      </c>
      <c r="J3950" s="16" t="s">
        <v>2856</v>
      </c>
      <c r="K3950" s="16" t="s">
        <v>1194</v>
      </c>
      <c r="L3950" s="16" t="s">
        <v>2857</v>
      </c>
      <c r="M3950" s="16" t="s">
        <v>183</v>
      </c>
      <c r="N3950" s="15">
        <v>46</v>
      </c>
      <c r="O3950" s="15">
        <v>2011</v>
      </c>
      <c r="P3950" s="15">
        <v>6</v>
      </c>
      <c r="Q3950" s="16" t="s">
        <v>1743</v>
      </c>
      <c r="R3950" s="18" t="s">
        <v>634</v>
      </c>
      <c r="S3950" s="54" t="s">
        <v>6391</v>
      </c>
      <c r="T3950" s="54"/>
      <c r="U3950" s="69"/>
      <c r="V3950" s="45" t="str">
        <f t="shared" si="590"/>
        <v>共同作業によるユーザ要求事項可視化を実現するインタビュー手法の提案</v>
      </c>
      <c r="W3950" s="70"/>
      <c r="X3950" s="88">
        <v>3940</v>
      </c>
      <c r="Y3950" s="66"/>
      <c r="Z3950" s="16"/>
    </row>
    <row r="3951" spans="1:26" s="13" customFormat="1" ht="13.5" hidden="1" customHeight="1">
      <c r="A3951" s="18">
        <v>94</v>
      </c>
      <c r="B3951" s="15">
        <v>2011</v>
      </c>
      <c r="C3951" s="15">
        <v>5</v>
      </c>
      <c r="D3951" s="62">
        <v>19</v>
      </c>
      <c r="E3951" s="15"/>
      <c r="F3951" s="19" t="s">
        <v>6394</v>
      </c>
      <c r="G3951" s="16" t="s">
        <v>6395</v>
      </c>
      <c r="H3951" s="17"/>
      <c r="I3951" s="115" t="str">
        <f t="shared" ca="1" si="595"/>
        <v>.</v>
      </c>
      <c r="J3951" s="16" t="s">
        <v>2856</v>
      </c>
      <c r="K3951" s="16" t="s">
        <v>1194</v>
      </c>
      <c r="L3951" s="16" t="s">
        <v>2857</v>
      </c>
      <c r="M3951" s="16" t="s">
        <v>183</v>
      </c>
      <c r="N3951" s="15">
        <v>46</v>
      </c>
      <c r="O3951" s="15">
        <v>2011</v>
      </c>
      <c r="P3951" s="15">
        <v>6</v>
      </c>
      <c r="Q3951" s="16" t="s">
        <v>1743</v>
      </c>
      <c r="R3951" s="18" t="s">
        <v>634</v>
      </c>
      <c r="S3951" s="54" t="s">
        <v>6391</v>
      </c>
      <c r="T3951" s="54"/>
      <c r="U3951" s="69"/>
      <c r="V3951" s="45" t="str">
        <f t="shared" si="590"/>
        <v>製品評価手法MEMの提案とそのソフトウェアの紹介</v>
      </c>
      <c r="W3951" s="70"/>
      <c r="X3951" s="88">
        <v>3941</v>
      </c>
      <c r="Y3951" s="66"/>
      <c r="Z3951" s="16"/>
    </row>
    <row r="3952" spans="1:26" s="13" customFormat="1" ht="13.5" hidden="1" customHeight="1">
      <c r="A3952" s="18">
        <v>94</v>
      </c>
      <c r="B3952" s="15">
        <v>2011</v>
      </c>
      <c r="C3952" s="15">
        <v>5</v>
      </c>
      <c r="D3952" s="62">
        <v>21</v>
      </c>
      <c r="E3952" s="15"/>
      <c r="F3952" s="19" t="s">
        <v>6396</v>
      </c>
      <c r="G3952" s="16" t="s">
        <v>6397</v>
      </c>
      <c r="H3952" s="17"/>
      <c r="I3952" s="115" t="str">
        <f t="shared" ca="1" si="595"/>
        <v>.</v>
      </c>
      <c r="J3952" s="16" t="s">
        <v>2856</v>
      </c>
      <c r="K3952" s="16" t="s">
        <v>1194</v>
      </c>
      <c r="L3952" s="16" t="s">
        <v>2857</v>
      </c>
      <c r="M3952" s="16" t="s">
        <v>183</v>
      </c>
      <c r="N3952" s="15">
        <v>46</v>
      </c>
      <c r="O3952" s="15">
        <v>2011</v>
      </c>
      <c r="P3952" s="15">
        <v>6</v>
      </c>
      <c r="Q3952" s="16" t="s">
        <v>1743</v>
      </c>
      <c r="R3952" s="18" t="s">
        <v>634</v>
      </c>
      <c r="S3952" s="54" t="s">
        <v>6391</v>
      </c>
      <c r="T3952" s="54"/>
      <c r="U3952" s="69"/>
      <c r="V3952" s="45" t="str">
        <f t="shared" si="590"/>
        <v>文章完成法とFCA を活用した概念構造のレベル別分析手法の提案</v>
      </c>
      <c r="W3952" s="70"/>
      <c r="X3952" s="88">
        <v>3942</v>
      </c>
      <c r="Y3952" s="66"/>
      <c r="Z3952" s="16"/>
    </row>
    <row r="3953" spans="1:26" s="13" customFormat="1" ht="13.5" hidden="1" customHeight="1">
      <c r="A3953" s="18">
        <v>94</v>
      </c>
      <c r="B3953" s="15">
        <v>2011</v>
      </c>
      <c r="C3953" s="15">
        <v>5</v>
      </c>
      <c r="D3953" s="62">
        <v>25</v>
      </c>
      <c r="E3953" s="15"/>
      <c r="F3953" s="19" t="s">
        <v>6398</v>
      </c>
      <c r="G3953" s="16" t="s">
        <v>6399</v>
      </c>
      <c r="H3953" s="17"/>
      <c r="I3953" s="115" t="str">
        <f t="shared" ca="1" si="595"/>
        <v>.</v>
      </c>
      <c r="J3953" s="16" t="s">
        <v>2856</v>
      </c>
      <c r="K3953" s="16" t="s">
        <v>1194</v>
      </c>
      <c r="L3953" s="16" t="s">
        <v>2857</v>
      </c>
      <c r="M3953" s="16" t="s">
        <v>183</v>
      </c>
      <c r="N3953" s="15">
        <v>46</v>
      </c>
      <c r="O3953" s="15">
        <v>2011</v>
      </c>
      <c r="P3953" s="15">
        <v>6</v>
      </c>
      <c r="Q3953" s="16" t="s">
        <v>1743</v>
      </c>
      <c r="R3953" s="18" t="s">
        <v>634</v>
      </c>
      <c r="S3953" s="54" t="s">
        <v>6391</v>
      </c>
      <c r="T3953" s="54"/>
      <c r="U3953" s="69"/>
      <c r="V3953" s="45" t="str">
        <f t="shared" ref="V3953:V4015" si="600">$H3953&amp;$F3953</f>
        <v>教育相談職員の組織開発を目指した研修の実践事例</v>
      </c>
      <c r="W3953" s="70"/>
      <c r="X3953" s="88">
        <v>3943</v>
      </c>
      <c r="Y3953" s="66"/>
      <c r="Z3953" s="16"/>
    </row>
    <row r="3954" spans="1:26" s="13" customFormat="1" ht="13.5" hidden="1" customHeight="1">
      <c r="A3954" s="18">
        <v>94</v>
      </c>
      <c r="B3954" s="15">
        <v>2011</v>
      </c>
      <c r="C3954" s="15">
        <v>5</v>
      </c>
      <c r="D3954" s="62">
        <v>38</v>
      </c>
      <c r="E3954" s="15"/>
      <c r="F3954" s="19" t="s">
        <v>6400</v>
      </c>
      <c r="G3954" s="16" t="s">
        <v>6401</v>
      </c>
      <c r="H3954" s="17"/>
      <c r="I3954" s="115" t="str">
        <f t="shared" ca="1" si="595"/>
        <v>.</v>
      </c>
      <c r="J3954" s="16" t="s">
        <v>2856</v>
      </c>
      <c r="K3954" s="16" t="s">
        <v>1194</v>
      </c>
      <c r="L3954" s="16" t="s">
        <v>2857</v>
      </c>
      <c r="M3954" s="16" t="s">
        <v>183</v>
      </c>
      <c r="N3954" s="15">
        <v>46</v>
      </c>
      <c r="O3954" s="15">
        <v>2011</v>
      </c>
      <c r="P3954" s="15">
        <v>6</v>
      </c>
      <c r="Q3954" s="16" t="s">
        <v>1743</v>
      </c>
      <c r="R3954" s="18" t="s">
        <v>634</v>
      </c>
      <c r="S3954" s="54" t="s">
        <v>6391</v>
      </c>
      <c r="T3954" s="54"/>
      <c r="U3954" s="69"/>
      <c r="V3954" s="45" t="str">
        <f t="shared" si="600"/>
        <v>安心して行き来できる街づくり：観光都市鎌倉、奈良、京都の多目的トイレ</v>
      </c>
      <c r="W3954" s="70"/>
      <c r="X3954" s="88">
        <v>3944</v>
      </c>
      <c r="Y3954" s="66"/>
      <c r="Z3954" s="16"/>
    </row>
    <row r="3955" spans="1:26" s="13" customFormat="1" ht="13.5" hidden="1" customHeight="1">
      <c r="A3955" s="18">
        <v>94</v>
      </c>
      <c r="B3955" s="15">
        <v>2011</v>
      </c>
      <c r="C3955" s="15">
        <v>5</v>
      </c>
      <c r="D3955" s="62">
        <v>40</v>
      </c>
      <c r="E3955" s="15"/>
      <c r="F3955" s="19" t="s">
        <v>6402</v>
      </c>
      <c r="G3955" s="16" t="s">
        <v>8045</v>
      </c>
      <c r="H3955" s="17"/>
      <c r="I3955" s="115" t="str">
        <f t="shared" ca="1" si="595"/>
        <v>.</v>
      </c>
      <c r="J3955" s="16" t="s">
        <v>2856</v>
      </c>
      <c r="K3955" s="16" t="s">
        <v>1194</v>
      </c>
      <c r="L3955" s="16" t="s">
        <v>2857</v>
      </c>
      <c r="M3955" s="16" t="s">
        <v>183</v>
      </c>
      <c r="N3955" s="15">
        <v>46</v>
      </c>
      <c r="O3955" s="15">
        <v>2011</v>
      </c>
      <c r="P3955" s="15">
        <v>6</v>
      </c>
      <c r="Q3955" s="16" t="s">
        <v>1743</v>
      </c>
      <c r="R3955" s="18" t="s">
        <v>634</v>
      </c>
      <c r="S3955" s="54" t="s">
        <v>6391</v>
      </c>
      <c r="T3955" s="54"/>
      <c r="U3955" s="69"/>
      <c r="V3955" s="45" t="str">
        <f t="shared" si="600"/>
        <v>ビデオ上映チェックリスト法評価による路線バスバリアフリー化</v>
      </c>
      <c r="W3955" s="70"/>
      <c r="X3955" s="88">
        <v>3945</v>
      </c>
      <c r="Y3955" s="66"/>
      <c r="Z3955" s="16"/>
    </row>
    <row r="3956" spans="1:26" s="13" customFormat="1" ht="13.5" hidden="1" customHeight="1">
      <c r="A3956" s="18">
        <v>94</v>
      </c>
      <c r="B3956" s="15">
        <v>2011</v>
      </c>
      <c r="C3956" s="15">
        <v>5</v>
      </c>
      <c r="D3956" s="62">
        <v>42</v>
      </c>
      <c r="E3956" s="15"/>
      <c r="F3956" s="19" t="s">
        <v>6403</v>
      </c>
      <c r="G3956" s="16" t="s">
        <v>6404</v>
      </c>
      <c r="H3956" s="17"/>
      <c r="I3956" s="115" t="str">
        <f t="shared" ca="1" si="595"/>
        <v>.</v>
      </c>
      <c r="J3956" s="16" t="s">
        <v>2856</v>
      </c>
      <c r="K3956" s="16" t="s">
        <v>1194</v>
      </c>
      <c r="L3956" s="16" t="s">
        <v>2857</v>
      </c>
      <c r="M3956" s="16" t="s">
        <v>183</v>
      </c>
      <c r="N3956" s="15">
        <v>46</v>
      </c>
      <c r="O3956" s="15">
        <v>2011</v>
      </c>
      <c r="P3956" s="15">
        <v>6</v>
      </c>
      <c r="Q3956" s="16" t="s">
        <v>1743</v>
      </c>
      <c r="R3956" s="18" t="s">
        <v>634</v>
      </c>
      <c r="S3956" s="54" t="s">
        <v>6391</v>
      </c>
      <c r="T3956" s="54"/>
      <c r="U3956" s="69"/>
      <c r="V3956" s="45" t="str">
        <f t="shared" si="600"/>
        <v>キャリーバック利用者の人間行動</v>
      </c>
      <c r="W3956" s="70"/>
      <c r="X3956" s="88">
        <v>3946</v>
      </c>
      <c r="Y3956" s="66"/>
      <c r="Z3956" s="16"/>
    </row>
    <row r="3957" spans="1:26" s="13" customFormat="1" ht="13.5" hidden="1" customHeight="1">
      <c r="A3957" s="18">
        <v>94</v>
      </c>
      <c r="B3957" s="15">
        <v>2011</v>
      </c>
      <c r="C3957" s="15">
        <v>5</v>
      </c>
      <c r="D3957" s="62">
        <v>44</v>
      </c>
      <c r="E3957" s="15"/>
      <c r="F3957" s="19" t="s">
        <v>6405</v>
      </c>
      <c r="G3957" s="16" t="s">
        <v>6404</v>
      </c>
      <c r="H3957" s="17"/>
      <c r="I3957" s="115" t="str">
        <f t="shared" ca="1" si="595"/>
        <v>.</v>
      </c>
      <c r="J3957" s="16" t="s">
        <v>2856</v>
      </c>
      <c r="K3957" s="16" t="s">
        <v>1194</v>
      </c>
      <c r="L3957" s="16" t="s">
        <v>2857</v>
      </c>
      <c r="M3957" s="16" t="s">
        <v>183</v>
      </c>
      <c r="N3957" s="15">
        <v>46</v>
      </c>
      <c r="O3957" s="15">
        <v>2011</v>
      </c>
      <c r="P3957" s="15">
        <v>6</v>
      </c>
      <c r="Q3957" s="16" t="s">
        <v>1743</v>
      </c>
      <c r="R3957" s="18" t="s">
        <v>634</v>
      </c>
      <c r="S3957" s="54" t="s">
        <v>6391</v>
      </c>
      <c r="T3957" s="54"/>
      <c r="U3957" s="69"/>
      <c r="V3957" s="45" t="str">
        <f t="shared" si="600"/>
        <v>ターミナル駅での行動について</v>
      </c>
      <c r="W3957" s="70"/>
      <c r="X3957" s="88">
        <v>3947</v>
      </c>
      <c r="Y3957" s="66"/>
      <c r="Z3957" s="16"/>
    </row>
    <row r="3958" spans="1:26" s="13" customFormat="1" ht="13.5" hidden="1" customHeight="1">
      <c r="A3958" s="18">
        <v>94</v>
      </c>
      <c r="B3958" s="15">
        <v>2011</v>
      </c>
      <c r="C3958" s="15">
        <v>5</v>
      </c>
      <c r="D3958" s="62">
        <v>55</v>
      </c>
      <c r="E3958" s="15"/>
      <c r="F3958" s="19" t="s">
        <v>6406</v>
      </c>
      <c r="G3958" s="16" t="s">
        <v>6407</v>
      </c>
      <c r="H3958" s="17"/>
      <c r="I3958" s="115" t="str">
        <f t="shared" ca="1" si="595"/>
        <v>.</v>
      </c>
      <c r="J3958" s="16" t="s">
        <v>2856</v>
      </c>
      <c r="K3958" s="16" t="s">
        <v>1194</v>
      </c>
      <c r="L3958" s="16" t="s">
        <v>2857</v>
      </c>
      <c r="M3958" s="16" t="s">
        <v>183</v>
      </c>
      <c r="N3958" s="15">
        <v>46</v>
      </c>
      <c r="O3958" s="15">
        <v>2011</v>
      </c>
      <c r="P3958" s="15">
        <v>6</v>
      </c>
      <c r="Q3958" s="16" t="s">
        <v>1743</v>
      </c>
      <c r="R3958" s="18" t="s">
        <v>634</v>
      </c>
      <c r="S3958" s="54" t="s">
        <v>6391</v>
      </c>
      <c r="T3958" s="54"/>
      <c r="U3958" s="69"/>
      <c r="V3958" s="45" t="str">
        <f t="shared" si="600"/>
        <v>指導者のリーダーシップスタイルと選手の競技意欲の関連 －ジュニアユースサッカークラブを対象にして－</v>
      </c>
      <c r="W3958" s="70"/>
      <c r="X3958" s="88">
        <v>3948</v>
      </c>
      <c r="Y3958" s="66"/>
      <c r="Z3958" s="16"/>
    </row>
    <row r="3959" spans="1:26" s="13" customFormat="1" ht="13.5" hidden="1" customHeight="1">
      <c r="A3959" s="18">
        <v>94</v>
      </c>
      <c r="B3959" s="15">
        <v>2011</v>
      </c>
      <c r="C3959" s="15">
        <v>5</v>
      </c>
      <c r="D3959" s="62">
        <v>57</v>
      </c>
      <c r="E3959" s="15"/>
      <c r="F3959" s="19" t="s">
        <v>6408</v>
      </c>
      <c r="G3959" s="16" t="s">
        <v>6409</v>
      </c>
      <c r="H3959" s="17"/>
      <c r="I3959" s="115" t="str">
        <f t="shared" ca="1" si="595"/>
        <v>.</v>
      </c>
      <c r="J3959" s="16" t="s">
        <v>2856</v>
      </c>
      <c r="K3959" s="16" t="s">
        <v>1194</v>
      </c>
      <c r="L3959" s="16" t="s">
        <v>2857</v>
      </c>
      <c r="M3959" s="16" t="s">
        <v>183</v>
      </c>
      <c r="N3959" s="15">
        <v>46</v>
      </c>
      <c r="O3959" s="15">
        <v>2011</v>
      </c>
      <c r="P3959" s="15">
        <v>6</v>
      </c>
      <c r="Q3959" s="16" t="s">
        <v>1743</v>
      </c>
      <c r="R3959" s="18" t="s">
        <v>634</v>
      </c>
      <c r="S3959" s="54" t="s">
        <v>6391</v>
      </c>
      <c r="T3959" s="54"/>
      <c r="U3959" s="69"/>
      <c r="V3959" s="45" t="str">
        <f t="shared" si="600"/>
        <v>チームビルディングの実践とその効果の検討 －大学生スポーツチームを対象に－</v>
      </c>
      <c r="W3959" s="70"/>
      <c r="X3959" s="88">
        <v>3949</v>
      </c>
      <c r="Y3959" s="66"/>
      <c r="Z3959" s="16"/>
    </row>
    <row r="3960" spans="1:26" s="13" customFormat="1" ht="13.5" hidden="1" customHeight="1">
      <c r="A3960" s="18">
        <v>94</v>
      </c>
      <c r="B3960" s="15">
        <v>2011</v>
      </c>
      <c r="C3960" s="15">
        <v>5</v>
      </c>
      <c r="D3960" s="62">
        <v>61</v>
      </c>
      <c r="E3960" s="15"/>
      <c r="F3960" s="19" t="s">
        <v>6410</v>
      </c>
      <c r="G3960" s="16" t="s">
        <v>6411</v>
      </c>
      <c r="H3960" s="17"/>
      <c r="I3960" s="115" t="str">
        <f t="shared" ca="1" si="595"/>
        <v>.</v>
      </c>
      <c r="J3960" s="16" t="s">
        <v>2856</v>
      </c>
      <c r="K3960" s="16" t="s">
        <v>1194</v>
      </c>
      <c r="L3960" s="16" t="s">
        <v>2857</v>
      </c>
      <c r="M3960" s="16" t="s">
        <v>183</v>
      </c>
      <c r="N3960" s="15">
        <v>46</v>
      </c>
      <c r="O3960" s="15">
        <v>2011</v>
      </c>
      <c r="P3960" s="15">
        <v>6</v>
      </c>
      <c r="Q3960" s="16" t="s">
        <v>1743</v>
      </c>
      <c r="R3960" s="18" t="s">
        <v>634</v>
      </c>
      <c r="S3960" s="54" t="s">
        <v>6391</v>
      </c>
      <c r="T3960" s="54"/>
      <c r="U3960" s="69"/>
      <c r="V3960" s="45" t="str">
        <f t="shared" si="600"/>
        <v>ジュニア選手の走幅跳における助走歩数の増加と跳躍距離の推移の関係</v>
      </c>
      <c r="W3960" s="70"/>
      <c r="X3960" s="88">
        <v>3950</v>
      </c>
      <c r="Y3960" s="66"/>
      <c r="Z3960" s="16"/>
    </row>
    <row r="3961" spans="1:26" s="13" customFormat="1" ht="13.5" hidden="1" customHeight="1">
      <c r="A3961" s="18">
        <v>94</v>
      </c>
      <c r="B3961" s="15">
        <v>2011</v>
      </c>
      <c r="C3961" s="15">
        <v>5</v>
      </c>
      <c r="D3961" s="62">
        <v>65</v>
      </c>
      <c r="E3961" s="15"/>
      <c r="F3961" s="19" t="s">
        <v>6412</v>
      </c>
      <c r="G3961" s="16" t="s">
        <v>6413</v>
      </c>
      <c r="H3961" s="17"/>
      <c r="I3961" s="115" t="str">
        <f t="shared" ca="1" si="595"/>
        <v>.</v>
      </c>
      <c r="J3961" s="16" t="s">
        <v>2856</v>
      </c>
      <c r="K3961" s="16" t="s">
        <v>1194</v>
      </c>
      <c r="L3961" s="16" t="s">
        <v>2857</v>
      </c>
      <c r="M3961" s="16" t="s">
        <v>183</v>
      </c>
      <c r="N3961" s="15">
        <v>46</v>
      </c>
      <c r="O3961" s="15">
        <v>2011</v>
      </c>
      <c r="P3961" s="15">
        <v>6</v>
      </c>
      <c r="Q3961" s="16" t="s">
        <v>1743</v>
      </c>
      <c r="R3961" s="18" t="s">
        <v>634</v>
      </c>
      <c r="S3961" s="54" t="s">
        <v>6391</v>
      </c>
      <c r="T3961" s="54"/>
      <c r="U3961" s="69"/>
      <c r="V3961" s="45" t="str">
        <f t="shared" si="600"/>
        <v>ハンドボールレフェリーにおける試合中の行動規範に関する研究</v>
      </c>
      <c r="W3961" s="70"/>
      <c r="X3961" s="88">
        <v>3951</v>
      </c>
      <c r="Y3961" s="66"/>
      <c r="Z3961" s="16"/>
    </row>
    <row r="3962" spans="1:26" s="13" customFormat="1" ht="13.5" hidden="1" customHeight="1">
      <c r="A3962" s="18">
        <v>94</v>
      </c>
      <c r="B3962" s="15">
        <v>2011</v>
      </c>
      <c r="C3962" s="15">
        <v>5</v>
      </c>
      <c r="D3962" s="62">
        <v>77</v>
      </c>
      <c r="E3962" s="15"/>
      <c r="F3962" s="19" t="s">
        <v>6414</v>
      </c>
      <c r="G3962" s="16" t="s">
        <v>6415</v>
      </c>
      <c r="H3962" s="17"/>
      <c r="I3962" s="115" t="str">
        <f t="shared" ca="1" si="595"/>
        <v>.</v>
      </c>
      <c r="J3962" s="16" t="s">
        <v>2856</v>
      </c>
      <c r="K3962" s="16" t="s">
        <v>1194</v>
      </c>
      <c r="L3962" s="16" t="s">
        <v>2857</v>
      </c>
      <c r="M3962" s="16" t="s">
        <v>183</v>
      </c>
      <c r="N3962" s="15">
        <v>46</v>
      </c>
      <c r="O3962" s="15">
        <v>2011</v>
      </c>
      <c r="P3962" s="15">
        <v>6</v>
      </c>
      <c r="Q3962" s="16" t="s">
        <v>1743</v>
      </c>
      <c r="R3962" s="18" t="s">
        <v>634</v>
      </c>
      <c r="S3962" s="54" t="s">
        <v>6391</v>
      </c>
      <c r="T3962" s="54"/>
      <c r="U3962" s="69"/>
      <c r="V3962" s="45" t="str">
        <f t="shared" si="600"/>
        <v>体育系大学における無気力に関わる諸要因について</v>
      </c>
      <c r="W3962" s="70"/>
      <c r="X3962" s="88">
        <v>3952</v>
      </c>
      <c r="Y3962" s="66"/>
      <c r="Z3962" s="16"/>
    </row>
    <row r="3963" spans="1:26" s="13" customFormat="1" ht="13.5" hidden="1" customHeight="1">
      <c r="A3963" s="18">
        <v>94</v>
      </c>
      <c r="B3963" s="15">
        <v>2011</v>
      </c>
      <c r="C3963" s="15">
        <v>5</v>
      </c>
      <c r="D3963" s="62">
        <v>79</v>
      </c>
      <c r="E3963" s="15"/>
      <c r="F3963" s="19" t="s">
        <v>6416</v>
      </c>
      <c r="G3963" s="16" t="s">
        <v>6417</v>
      </c>
      <c r="H3963" s="17"/>
      <c r="I3963" s="115" t="str">
        <f t="shared" ca="1" si="595"/>
        <v>.</v>
      </c>
      <c r="J3963" s="16" t="s">
        <v>2856</v>
      </c>
      <c r="K3963" s="16" t="s">
        <v>1194</v>
      </c>
      <c r="L3963" s="16" t="s">
        <v>2857</v>
      </c>
      <c r="M3963" s="16" t="s">
        <v>183</v>
      </c>
      <c r="N3963" s="15">
        <v>46</v>
      </c>
      <c r="O3963" s="15">
        <v>2011</v>
      </c>
      <c r="P3963" s="15">
        <v>6</v>
      </c>
      <c r="Q3963" s="16" t="s">
        <v>1743</v>
      </c>
      <c r="R3963" s="18" t="s">
        <v>634</v>
      </c>
      <c r="S3963" s="54" t="s">
        <v>6391</v>
      </c>
      <c r="T3963" s="54"/>
      <c r="U3963" s="69"/>
      <c r="V3963" s="45" t="str">
        <f t="shared" si="600"/>
        <v>大学生のクラブ活動へのコミットメントと職業レディネスに関する研究</v>
      </c>
      <c r="W3963" s="70"/>
      <c r="X3963" s="88">
        <v>3953</v>
      </c>
      <c r="Y3963" s="66"/>
      <c r="Z3963" s="16"/>
    </row>
    <row r="3964" spans="1:26" s="13" customFormat="1" ht="13.5" hidden="1" customHeight="1">
      <c r="A3964" s="18">
        <v>94</v>
      </c>
      <c r="B3964" s="15">
        <v>2011</v>
      </c>
      <c r="C3964" s="15">
        <v>5</v>
      </c>
      <c r="D3964" s="62">
        <v>81</v>
      </c>
      <c r="E3964" s="15"/>
      <c r="F3964" s="19" t="s">
        <v>6418</v>
      </c>
      <c r="G3964" s="16" t="s">
        <v>6419</v>
      </c>
      <c r="H3964" s="17"/>
      <c r="I3964" s="115" t="str">
        <f t="shared" ca="1" si="595"/>
        <v>.</v>
      </c>
      <c r="J3964" s="16" t="s">
        <v>2856</v>
      </c>
      <c r="K3964" s="16" t="s">
        <v>1194</v>
      </c>
      <c r="L3964" s="16" t="s">
        <v>2857</v>
      </c>
      <c r="M3964" s="16" t="s">
        <v>183</v>
      </c>
      <c r="N3964" s="15">
        <v>46</v>
      </c>
      <c r="O3964" s="15">
        <v>2011</v>
      </c>
      <c r="P3964" s="15">
        <v>6</v>
      </c>
      <c r="Q3964" s="16" t="s">
        <v>1743</v>
      </c>
      <c r="R3964" s="18" t="s">
        <v>634</v>
      </c>
      <c r="S3964" s="54" t="s">
        <v>6391</v>
      </c>
      <c r="T3964" s="54"/>
      <c r="U3964" s="69"/>
      <c r="V3964" s="45" t="str">
        <f t="shared" si="600"/>
        <v>巨大地震発生時の大学生の対応について</v>
      </c>
      <c r="W3964" s="70"/>
      <c r="X3964" s="88">
        <v>3954</v>
      </c>
      <c r="Y3964" s="66"/>
      <c r="Z3964" s="16"/>
    </row>
    <row r="3965" spans="1:26" s="13" customFormat="1" ht="13.5" hidden="1" customHeight="1">
      <c r="A3965" s="18">
        <v>94</v>
      </c>
      <c r="B3965" s="15">
        <v>2011</v>
      </c>
      <c r="C3965" s="15">
        <v>5</v>
      </c>
      <c r="D3965" s="62">
        <v>82</v>
      </c>
      <c r="E3965" s="15"/>
      <c r="F3965" s="19" t="s">
        <v>6420</v>
      </c>
      <c r="G3965" s="16" t="s">
        <v>6421</v>
      </c>
      <c r="H3965" s="17"/>
      <c r="I3965" s="115" t="str">
        <f t="shared" ca="1" si="595"/>
        <v>.</v>
      </c>
      <c r="J3965" s="16" t="s">
        <v>2856</v>
      </c>
      <c r="K3965" s="16" t="s">
        <v>1194</v>
      </c>
      <c r="L3965" s="16" t="s">
        <v>2857</v>
      </c>
      <c r="M3965" s="16" t="s">
        <v>183</v>
      </c>
      <c r="N3965" s="15">
        <v>46</v>
      </c>
      <c r="O3965" s="15">
        <v>2011</v>
      </c>
      <c r="P3965" s="15">
        <v>6</v>
      </c>
      <c r="Q3965" s="16" t="s">
        <v>1743</v>
      </c>
      <c r="R3965" s="18" t="s">
        <v>634</v>
      </c>
      <c r="S3965" s="54" t="s">
        <v>6391</v>
      </c>
      <c r="T3965" s="54"/>
      <c r="U3965" s="69"/>
      <c r="V3965" s="45" t="str">
        <f t="shared" si="600"/>
        <v>大学生におけるマインド・リーディングと対人ストレスイベントとの関連</v>
      </c>
      <c r="W3965" s="70"/>
      <c r="X3965" s="88">
        <v>3955</v>
      </c>
      <c r="Y3965" s="66"/>
      <c r="Z3965" s="16"/>
    </row>
    <row r="3966" spans="1:26" s="13" customFormat="1" ht="13.5" hidden="1" customHeight="1">
      <c r="A3966" s="18">
        <v>94</v>
      </c>
      <c r="B3966" s="15">
        <v>2011</v>
      </c>
      <c r="C3966" s="15">
        <v>5</v>
      </c>
      <c r="D3966" s="62">
        <v>28</v>
      </c>
      <c r="E3966" s="15"/>
      <c r="F3966" s="19" t="s">
        <v>6422</v>
      </c>
      <c r="G3966" s="16" t="s">
        <v>5613</v>
      </c>
      <c r="H3966" s="17"/>
      <c r="I3966" s="115" t="str">
        <f t="shared" ca="1" si="595"/>
        <v>.</v>
      </c>
      <c r="J3966" s="16" t="s">
        <v>2856</v>
      </c>
      <c r="K3966" s="16" t="s">
        <v>1194</v>
      </c>
      <c r="L3966" s="16" t="s">
        <v>2857</v>
      </c>
      <c r="M3966" s="16" t="s">
        <v>183</v>
      </c>
      <c r="N3966" s="15">
        <v>46</v>
      </c>
      <c r="O3966" s="15">
        <v>2011</v>
      </c>
      <c r="P3966" s="15">
        <v>6</v>
      </c>
      <c r="Q3966" s="16" t="s">
        <v>1743</v>
      </c>
      <c r="R3966" s="18" t="s">
        <v>634</v>
      </c>
      <c r="S3966" s="54" t="s">
        <v>6391</v>
      </c>
      <c r="T3966" s="54"/>
      <c r="U3966" s="69"/>
      <c r="V3966" s="45" t="str">
        <f t="shared" si="600"/>
        <v>生活におけるエネルギー消費交換表の提案　―実態認識のために―</v>
      </c>
      <c r="W3966" s="70"/>
      <c r="X3966" s="88">
        <v>3956</v>
      </c>
      <c r="Y3966" s="66"/>
      <c r="Z3966" s="16"/>
    </row>
    <row r="3967" spans="1:26" s="13" customFormat="1" ht="13.5" hidden="1" customHeight="1">
      <c r="A3967" s="18">
        <v>94</v>
      </c>
      <c r="B3967" s="15">
        <v>2011</v>
      </c>
      <c r="C3967" s="15">
        <v>5</v>
      </c>
      <c r="D3967" s="62">
        <v>32</v>
      </c>
      <c r="E3967" s="15"/>
      <c r="F3967" s="19" t="s">
        <v>6423</v>
      </c>
      <c r="G3967" s="16" t="s">
        <v>6424</v>
      </c>
      <c r="H3967" s="17"/>
      <c r="I3967" s="115" t="str">
        <f t="shared" ca="1" si="595"/>
        <v>.</v>
      </c>
      <c r="J3967" s="16" t="s">
        <v>2856</v>
      </c>
      <c r="K3967" s="16" t="s">
        <v>1194</v>
      </c>
      <c r="L3967" s="16" t="s">
        <v>2857</v>
      </c>
      <c r="M3967" s="16" t="s">
        <v>183</v>
      </c>
      <c r="N3967" s="15">
        <v>46</v>
      </c>
      <c r="O3967" s="15">
        <v>2011</v>
      </c>
      <c r="P3967" s="15">
        <v>6</v>
      </c>
      <c r="Q3967" s="16" t="s">
        <v>1743</v>
      </c>
      <c r="R3967" s="18" t="s">
        <v>634</v>
      </c>
      <c r="S3967" s="54" t="s">
        <v>6391</v>
      </c>
      <c r="T3967" s="54"/>
      <c r="U3967" s="69"/>
      <c r="V3967" s="45" t="str">
        <f t="shared" si="600"/>
        <v>メンタルモデルとデザインモデルの類似度に基づくユーザビリティ測定方法の検討</v>
      </c>
      <c r="W3967" s="70"/>
      <c r="X3967" s="88">
        <v>3957</v>
      </c>
      <c r="Y3967" s="66"/>
      <c r="Z3967" s="16"/>
    </row>
    <row r="3968" spans="1:26" s="13" customFormat="1" ht="13.5" hidden="1" customHeight="1">
      <c r="A3968" s="18">
        <v>94</v>
      </c>
      <c r="B3968" s="15">
        <v>2011</v>
      </c>
      <c r="C3968" s="15">
        <v>5</v>
      </c>
      <c r="D3968" s="62">
        <v>34</v>
      </c>
      <c r="E3968" s="15"/>
      <c r="F3968" s="19" t="s">
        <v>6425</v>
      </c>
      <c r="G3968" s="16" t="s">
        <v>6115</v>
      </c>
      <c r="H3968" s="17"/>
      <c r="I3968" s="115" t="str">
        <f t="shared" ca="1" si="595"/>
        <v>.</v>
      </c>
      <c r="J3968" s="16" t="s">
        <v>2856</v>
      </c>
      <c r="K3968" s="16" t="s">
        <v>1194</v>
      </c>
      <c r="L3968" s="16" t="s">
        <v>2857</v>
      </c>
      <c r="M3968" s="16" t="s">
        <v>183</v>
      </c>
      <c r="N3968" s="15">
        <v>46</v>
      </c>
      <c r="O3968" s="15">
        <v>2011</v>
      </c>
      <c r="P3968" s="15">
        <v>6</v>
      </c>
      <c r="Q3968" s="16" t="s">
        <v>1743</v>
      </c>
      <c r="R3968" s="18" t="s">
        <v>634</v>
      </c>
      <c r="S3968" s="54" t="s">
        <v>6391</v>
      </c>
      <c r="T3968" s="54"/>
      <c r="U3968" s="69"/>
      <c r="V3968" s="45" t="str">
        <f t="shared" si="600"/>
        <v>幼児期運動発達の遅速を規定する要因について―青森、東京、沖縄の保育園児に関する調査結果から―</v>
      </c>
      <c r="W3968" s="70"/>
      <c r="X3968" s="88">
        <v>3958</v>
      </c>
      <c r="Y3968" s="66"/>
      <c r="Z3968" s="16"/>
    </row>
    <row r="3969" spans="1:26" s="13" customFormat="1" ht="13.5" hidden="1" customHeight="1">
      <c r="A3969" s="18">
        <v>94</v>
      </c>
      <c r="B3969" s="15">
        <v>2011</v>
      </c>
      <c r="C3969" s="15">
        <v>5</v>
      </c>
      <c r="D3969" s="62">
        <v>36</v>
      </c>
      <c r="E3969" s="15"/>
      <c r="F3969" s="19" t="s">
        <v>6426</v>
      </c>
      <c r="G3969" s="16" t="s">
        <v>6427</v>
      </c>
      <c r="H3969" s="17"/>
      <c r="I3969" s="115" t="str">
        <f t="shared" ca="1" si="595"/>
        <v>.</v>
      </c>
      <c r="J3969" s="16" t="s">
        <v>2856</v>
      </c>
      <c r="K3969" s="16" t="s">
        <v>1194</v>
      </c>
      <c r="L3969" s="16" t="s">
        <v>2857</v>
      </c>
      <c r="M3969" s="16" t="s">
        <v>183</v>
      </c>
      <c r="N3969" s="15">
        <v>46</v>
      </c>
      <c r="O3969" s="15">
        <v>2011</v>
      </c>
      <c r="P3969" s="15">
        <v>6</v>
      </c>
      <c r="Q3969" s="16" t="s">
        <v>1743</v>
      </c>
      <c r="R3969" s="18" t="s">
        <v>634</v>
      </c>
      <c r="S3969" s="54" t="s">
        <v>6391</v>
      </c>
      <c r="T3969" s="54"/>
      <c r="U3969" s="69"/>
      <c r="V3969" s="45" t="str">
        <f t="shared" si="600"/>
        <v>メンタル不調者早期発見チェックリストの構築</v>
      </c>
      <c r="W3969" s="70"/>
      <c r="X3969" s="88">
        <v>3959</v>
      </c>
      <c r="Y3969" s="66"/>
      <c r="Z3969" s="16"/>
    </row>
    <row r="3970" spans="1:26" s="13" customFormat="1" ht="13.5" hidden="1" customHeight="1">
      <c r="A3970" s="18">
        <v>94</v>
      </c>
      <c r="B3970" s="15">
        <v>2011</v>
      </c>
      <c r="C3970" s="15">
        <v>5</v>
      </c>
      <c r="D3970" s="62">
        <v>46</v>
      </c>
      <c r="E3970" s="15"/>
      <c r="F3970" s="19" t="s">
        <v>6428</v>
      </c>
      <c r="G3970" s="16" t="s">
        <v>6429</v>
      </c>
      <c r="H3970" s="17"/>
      <c r="I3970" s="115" t="str">
        <f t="shared" ca="1" si="595"/>
        <v>.</v>
      </c>
      <c r="J3970" s="16" t="s">
        <v>2856</v>
      </c>
      <c r="K3970" s="16" t="s">
        <v>1194</v>
      </c>
      <c r="L3970" s="16" t="s">
        <v>2857</v>
      </c>
      <c r="M3970" s="16" t="s">
        <v>183</v>
      </c>
      <c r="N3970" s="15">
        <v>46</v>
      </c>
      <c r="O3970" s="15">
        <v>2011</v>
      </c>
      <c r="P3970" s="15">
        <v>6</v>
      </c>
      <c r="Q3970" s="16" t="s">
        <v>1743</v>
      </c>
      <c r="R3970" s="18" t="s">
        <v>634</v>
      </c>
      <c r="S3970" s="54" t="s">
        <v>6391</v>
      </c>
      <c r="T3970" s="54"/>
      <c r="U3970" s="69"/>
      <c r="V3970" s="45" t="str">
        <f t="shared" si="600"/>
        <v>自動車シートの長時間着座における疲れのメカニズムについて</v>
      </c>
      <c r="W3970" s="70"/>
      <c r="X3970" s="88">
        <v>3960</v>
      </c>
      <c r="Y3970" s="66"/>
      <c r="Z3970" s="16"/>
    </row>
    <row r="3971" spans="1:26" s="13" customFormat="1" ht="13.5" hidden="1" customHeight="1">
      <c r="A3971" s="18">
        <v>94</v>
      </c>
      <c r="B3971" s="15">
        <v>2011</v>
      </c>
      <c r="C3971" s="15">
        <v>5</v>
      </c>
      <c r="D3971" s="62">
        <v>50</v>
      </c>
      <c r="E3971" s="15"/>
      <c r="F3971" s="19" t="s">
        <v>6430</v>
      </c>
      <c r="G3971" s="16" t="s">
        <v>6431</v>
      </c>
      <c r="H3971" s="17"/>
      <c r="I3971" s="115" t="str">
        <f t="shared" ca="1" si="595"/>
        <v>.</v>
      </c>
      <c r="J3971" s="16" t="s">
        <v>2856</v>
      </c>
      <c r="K3971" s="16" t="s">
        <v>1194</v>
      </c>
      <c r="L3971" s="16" t="s">
        <v>2857</v>
      </c>
      <c r="M3971" s="16" t="s">
        <v>183</v>
      </c>
      <c r="N3971" s="15">
        <v>46</v>
      </c>
      <c r="O3971" s="15">
        <v>2011</v>
      </c>
      <c r="P3971" s="15">
        <v>6</v>
      </c>
      <c r="Q3971" s="16" t="s">
        <v>1743</v>
      </c>
      <c r="R3971" s="18" t="s">
        <v>634</v>
      </c>
      <c r="S3971" s="54" t="s">
        <v>6391</v>
      </c>
      <c r="T3971" s="54"/>
      <c r="U3971" s="69"/>
      <c r="V3971" s="45" t="str">
        <f t="shared" si="600"/>
        <v>寝返りしやすい敷き布団『Dr.move』</v>
      </c>
      <c r="W3971" s="70"/>
      <c r="X3971" s="88">
        <v>3961</v>
      </c>
      <c r="Y3971" s="66"/>
      <c r="Z3971" s="16"/>
    </row>
    <row r="3972" spans="1:26" s="13" customFormat="1" ht="13.5" hidden="1" customHeight="1">
      <c r="A3972" s="18">
        <v>94</v>
      </c>
      <c r="B3972" s="15">
        <v>2011</v>
      </c>
      <c r="C3972" s="15">
        <v>5</v>
      </c>
      <c r="D3972" s="62">
        <v>51</v>
      </c>
      <c r="E3972" s="15"/>
      <c r="F3972" s="19" t="s">
        <v>6432</v>
      </c>
      <c r="G3972" s="16" t="s">
        <v>6433</v>
      </c>
      <c r="H3972" s="17"/>
      <c r="I3972" s="115" t="str">
        <f t="shared" ca="1" si="595"/>
        <v>.</v>
      </c>
      <c r="J3972" s="16" t="s">
        <v>2856</v>
      </c>
      <c r="K3972" s="16" t="s">
        <v>1194</v>
      </c>
      <c r="L3972" s="16" t="s">
        <v>2857</v>
      </c>
      <c r="M3972" s="16" t="s">
        <v>183</v>
      </c>
      <c r="N3972" s="15">
        <v>46</v>
      </c>
      <c r="O3972" s="15">
        <v>2011</v>
      </c>
      <c r="P3972" s="15">
        <v>6</v>
      </c>
      <c r="Q3972" s="16" t="s">
        <v>1743</v>
      </c>
      <c r="R3972" s="18" t="s">
        <v>634</v>
      </c>
      <c r="S3972" s="54" t="s">
        <v>6391</v>
      </c>
      <c r="T3972" s="54"/>
      <c r="U3972" s="69"/>
      <c r="V3972" s="45" t="str">
        <f t="shared" si="600"/>
        <v>採果作業、剪定作業軽減のための採果鋏・剪定鋏の開発</v>
      </c>
      <c r="W3972" s="70"/>
      <c r="X3972" s="88">
        <v>3962</v>
      </c>
      <c r="Y3972" s="66"/>
      <c r="Z3972" s="16"/>
    </row>
    <row r="3973" spans="1:26" s="13" customFormat="1" ht="13.5" hidden="1" customHeight="1">
      <c r="A3973" s="18">
        <v>94</v>
      </c>
      <c r="B3973" s="15">
        <v>2011</v>
      </c>
      <c r="C3973" s="15">
        <v>5</v>
      </c>
      <c r="D3973" s="62">
        <v>52</v>
      </c>
      <c r="E3973" s="15"/>
      <c r="F3973" s="19" t="s">
        <v>6434</v>
      </c>
      <c r="G3973" s="16" t="s">
        <v>6435</v>
      </c>
      <c r="H3973" s="17"/>
      <c r="I3973" s="115" t="str">
        <f t="shared" ca="1" si="595"/>
        <v>.</v>
      </c>
      <c r="J3973" s="16" t="s">
        <v>2856</v>
      </c>
      <c r="K3973" s="16" t="s">
        <v>1194</v>
      </c>
      <c r="L3973" s="16" t="s">
        <v>2857</v>
      </c>
      <c r="M3973" s="16" t="s">
        <v>183</v>
      </c>
      <c r="N3973" s="15">
        <v>46</v>
      </c>
      <c r="O3973" s="15">
        <v>2011</v>
      </c>
      <c r="P3973" s="15">
        <v>6</v>
      </c>
      <c r="Q3973" s="16" t="s">
        <v>1743</v>
      </c>
      <c r="R3973" s="18" t="s">
        <v>634</v>
      </c>
      <c r="S3973" s="54" t="s">
        <v>6391</v>
      </c>
      <c r="T3973" s="54"/>
      <c r="U3973" s="69"/>
      <c r="V3973" s="45" t="str">
        <f t="shared" si="600"/>
        <v>介護福祉士の専門性　－尊厳を支えるケアの実践－</v>
      </c>
      <c r="W3973" s="70"/>
      <c r="X3973" s="88">
        <v>3963</v>
      </c>
      <c r="Y3973" s="66"/>
      <c r="Z3973" s="16"/>
    </row>
    <row r="3974" spans="1:26" s="13" customFormat="1" ht="13.5" hidden="1" customHeight="1">
      <c r="A3974" s="18">
        <v>94</v>
      </c>
      <c r="B3974" s="15">
        <v>2011</v>
      </c>
      <c r="C3974" s="15">
        <v>5</v>
      </c>
      <c r="D3974" s="62">
        <v>68</v>
      </c>
      <c r="E3974" s="15"/>
      <c r="F3974" s="19" t="s">
        <v>6436</v>
      </c>
      <c r="G3974" s="16" t="s">
        <v>6437</v>
      </c>
      <c r="H3974" s="17"/>
      <c r="I3974" s="115" t="str">
        <f t="shared" ca="1" si="595"/>
        <v>.</v>
      </c>
      <c r="J3974" s="16" t="s">
        <v>2856</v>
      </c>
      <c r="K3974" s="16" t="s">
        <v>1194</v>
      </c>
      <c r="L3974" s="16" t="s">
        <v>2857</v>
      </c>
      <c r="M3974" s="16" t="s">
        <v>183</v>
      </c>
      <c r="N3974" s="15">
        <v>46</v>
      </c>
      <c r="O3974" s="15">
        <v>2011</v>
      </c>
      <c r="P3974" s="15">
        <v>6</v>
      </c>
      <c r="Q3974" s="16" t="s">
        <v>1743</v>
      </c>
      <c r="R3974" s="18" t="s">
        <v>634</v>
      </c>
      <c r="S3974" s="54" t="s">
        <v>6391</v>
      </c>
      <c r="T3974" s="54"/>
      <c r="U3974" s="69"/>
      <c r="V3974" s="45" t="str">
        <f t="shared" si="600"/>
        <v>移動動作の相違が負担差に及ぼす影響</v>
      </c>
      <c r="W3974" s="70"/>
      <c r="X3974" s="88">
        <v>3964</v>
      </c>
      <c r="Y3974" s="66"/>
      <c r="Z3974" s="16"/>
    </row>
    <row r="3975" spans="1:26" s="13" customFormat="1" ht="13.5" hidden="1" customHeight="1">
      <c r="A3975" s="18">
        <v>94</v>
      </c>
      <c r="B3975" s="15">
        <v>2011</v>
      </c>
      <c r="C3975" s="15">
        <v>5</v>
      </c>
      <c r="D3975" s="62">
        <v>72</v>
      </c>
      <c r="E3975" s="15"/>
      <c r="F3975" s="19" t="s">
        <v>6438</v>
      </c>
      <c r="G3975" s="16" t="s">
        <v>6439</v>
      </c>
      <c r="H3975" s="17"/>
      <c r="I3975" s="115" t="str">
        <f t="shared" ca="1" si="595"/>
        <v>.</v>
      </c>
      <c r="J3975" s="16" t="s">
        <v>2856</v>
      </c>
      <c r="K3975" s="16" t="s">
        <v>1194</v>
      </c>
      <c r="L3975" s="16" t="s">
        <v>2857</v>
      </c>
      <c r="M3975" s="16" t="s">
        <v>183</v>
      </c>
      <c r="N3975" s="15">
        <v>46</v>
      </c>
      <c r="O3975" s="15">
        <v>2011</v>
      </c>
      <c r="P3975" s="15">
        <v>6</v>
      </c>
      <c r="Q3975" s="16" t="s">
        <v>1743</v>
      </c>
      <c r="R3975" s="18" t="s">
        <v>634</v>
      </c>
      <c r="S3975" s="54" t="s">
        <v>6391</v>
      </c>
      <c r="T3975" s="54"/>
      <c r="U3975" s="69"/>
      <c r="V3975" s="45" t="str">
        <f t="shared" si="600"/>
        <v>股関節回旋運動時の荷重動揺軌跡分析</v>
      </c>
      <c r="W3975" s="70"/>
      <c r="X3975" s="88">
        <v>3965</v>
      </c>
      <c r="Y3975" s="66"/>
      <c r="Z3975" s="16"/>
    </row>
    <row r="3976" spans="1:26" s="13" customFormat="1" ht="13.5" hidden="1" customHeight="1">
      <c r="A3976" s="18">
        <v>94</v>
      </c>
      <c r="B3976" s="15">
        <v>2011</v>
      </c>
      <c r="C3976" s="15">
        <v>5</v>
      </c>
      <c r="D3976" s="62">
        <v>73</v>
      </c>
      <c r="E3976" s="15"/>
      <c r="F3976" s="19" t="s">
        <v>6440</v>
      </c>
      <c r="G3976" s="16" t="s">
        <v>6441</v>
      </c>
      <c r="H3976" s="17"/>
      <c r="I3976" s="115" t="str">
        <f t="shared" ca="1" si="595"/>
        <v>.</v>
      </c>
      <c r="J3976" s="16" t="s">
        <v>2856</v>
      </c>
      <c r="K3976" s="16" t="s">
        <v>1194</v>
      </c>
      <c r="L3976" s="16" t="s">
        <v>2857</v>
      </c>
      <c r="M3976" s="16" t="s">
        <v>183</v>
      </c>
      <c r="N3976" s="15">
        <v>46</v>
      </c>
      <c r="O3976" s="15">
        <v>2011</v>
      </c>
      <c r="P3976" s="15">
        <v>6</v>
      </c>
      <c r="Q3976" s="16" t="s">
        <v>1743</v>
      </c>
      <c r="R3976" s="18" t="s">
        <v>634</v>
      </c>
      <c r="S3976" s="54" t="s">
        <v>6391</v>
      </c>
      <c r="T3976" s="54"/>
      <c r="U3976" s="69"/>
      <c r="V3976" s="45" t="str">
        <f t="shared" si="600"/>
        <v>ヒトの眼と手足の一側優位性</v>
      </c>
      <c r="W3976" s="70"/>
      <c r="X3976" s="88">
        <v>3966</v>
      </c>
      <c r="Y3976" s="66"/>
      <c r="Z3976" s="16"/>
    </row>
    <row r="3977" spans="1:26" s="13" customFormat="1" ht="13.5" hidden="1" customHeight="1">
      <c r="A3977" s="18">
        <v>94</v>
      </c>
      <c r="B3977" s="15">
        <v>2011</v>
      </c>
      <c r="C3977" s="15">
        <v>5</v>
      </c>
      <c r="D3977" s="62">
        <v>74</v>
      </c>
      <c r="E3977" s="15"/>
      <c r="F3977" s="19" t="s">
        <v>6442</v>
      </c>
      <c r="G3977" s="16" t="s">
        <v>4828</v>
      </c>
      <c r="H3977" s="17"/>
      <c r="I3977" s="115" t="str">
        <f t="shared" ca="1" si="595"/>
        <v>.</v>
      </c>
      <c r="J3977" s="16" t="s">
        <v>2856</v>
      </c>
      <c r="K3977" s="16" t="s">
        <v>1194</v>
      </c>
      <c r="L3977" s="16" t="s">
        <v>2857</v>
      </c>
      <c r="M3977" s="16" t="s">
        <v>183</v>
      </c>
      <c r="N3977" s="15">
        <v>46</v>
      </c>
      <c r="O3977" s="15">
        <v>2011</v>
      </c>
      <c r="P3977" s="15">
        <v>6</v>
      </c>
      <c r="Q3977" s="16" t="s">
        <v>1743</v>
      </c>
      <c r="R3977" s="18" t="s">
        <v>634</v>
      </c>
      <c r="S3977" s="54" t="s">
        <v>6391</v>
      </c>
      <c r="T3977" s="54"/>
      <c r="U3977" s="69"/>
      <c r="V3977" s="45" t="str">
        <f t="shared" si="600"/>
        <v>労働生産性レビュー（第1報）</v>
      </c>
      <c r="W3977" s="70"/>
      <c r="X3977" s="88">
        <v>3967</v>
      </c>
      <c r="Y3977" s="66"/>
      <c r="Z3977" s="16"/>
    </row>
    <row r="3978" spans="1:26" s="13" customFormat="1" ht="13.5" hidden="1" customHeight="1">
      <c r="A3978" s="18">
        <v>94</v>
      </c>
      <c r="B3978" s="15">
        <v>2011</v>
      </c>
      <c r="C3978" s="15">
        <v>5</v>
      </c>
      <c r="D3978" s="62">
        <v>84</v>
      </c>
      <c r="E3978" s="15"/>
      <c r="F3978" s="19" t="s">
        <v>6443</v>
      </c>
      <c r="G3978" s="16" t="s">
        <v>6444</v>
      </c>
      <c r="H3978" s="17"/>
      <c r="I3978" s="115" t="str">
        <f t="shared" ca="1" si="595"/>
        <v>.</v>
      </c>
      <c r="J3978" s="16" t="s">
        <v>2856</v>
      </c>
      <c r="K3978" s="16" t="s">
        <v>1194</v>
      </c>
      <c r="L3978" s="16" t="s">
        <v>2857</v>
      </c>
      <c r="M3978" s="16" t="s">
        <v>183</v>
      </c>
      <c r="N3978" s="15">
        <v>46</v>
      </c>
      <c r="O3978" s="15">
        <v>2011</v>
      </c>
      <c r="P3978" s="15">
        <v>6</v>
      </c>
      <c r="Q3978" s="16" t="s">
        <v>1743</v>
      </c>
      <c r="R3978" s="18" t="s">
        <v>634</v>
      </c>
      <c r="S3978" s="54" t="s">
        <v>6391</v>
      </c>
      <c r="T3978" s="54"/>
      <c r="U3978" s="69"/>
      <c r="V3978" s="45" t="str">
        <f t="shared" si="600"/>
        <v>脊椎湾曲角度の評価研究</v>
      </c>
      <c r="W3978" s="70"/>
      <c r="X3978" s="88">
        <v>3968</v>
      </c>
      <c r="Y3978" s="66"/>
      <c r="Z3978" s="16"/>
    </row>
    <row r="3979" spans="1:26" s="13" customFormat="1" ht="13.5" hidden="1" customHeight="1">
      <c r="A3979" s="18">
        <v>94</v>
      </c>
      <c r="B3979" s="15">
        <v>2011</v>
      </c>
      <c r="C3979" s="15">
        <v>5</v>
      </c>
      <c r="D3979" s="62">
        <v>87</v>
      </c>
      <c r="E3979" s="15"/>
      <c r="F3979" s="19" t="s">
        <v>6445</v>
      </c>
      <c r="G3979" s="16" t="s">
        <v>6446</v>
      </c>
      <c r="H3979" s="17"/>
      <c r="I3979" s="115" t="str">
        <f t="shared" ca="1" si="595"/>
        <v>.</v>
      </c>
      <c r="J3979" s="16" t="s">
        <v>2856</v>
      </c>
      <c r="K3979" s="16" t="s">
        <v>1194</v>
      </c>
      <c r="L3979" s="16" t="s">
        <v>2857</v>
      </c>
      <c r="M3979" s="16" t="s">
        <v>183</v>
      </c>
      <c r="N3979" s="15">
        <v>46</v>
      </c>
      <c r="O3979" s="15">
        <v>2011</v>
      </c>
      <c r="P3979" s="15">
        <v>6</v>
      </c>
      <c r="Q3979" s="16" t="s">
        <v>1743</v>
      </c>
      <c r="R3979" s="18" t="s">
        <v>634</v>
      </c>
      <c r="S3979" s="54" t="s">
        <v>6391</v>
      </c>
      <c r="T3979" s="54"/>
      <c r="U3979" s="69"/>
      <c r="V3979" s="45" t="str">
        <f t="shared" si="600"/>
        <v>段ボール箱配送作業で発症した半月板損傷における経絡治療例の報告</v>
      </c>
      <c r="W3979" s="70"/>
      <c r="X3979" s="88">
        <v>3969</v>
      </c>
      <c r="Y3979" s="66"/>
      <c r="Z3979" s="16"/>
    </row>
    <row r="3980" spans="1:26" s="13" customFormat="1" ht="13.5" hidden="1" customHeight="1">
      <c r="A3980" s="18">
        <v>94</v>
      </c>
      <c r="B3980" s="15">
        <v>2011</v>
      </c>
      <c r="C3980" s="15">
        <v>5</v>
      </c>
      <c r="D3980" s="62">
        <v>89</v>
      </c>
      <c r="E3980" s="15"/>
      <c r="F3980" s="19" t="s">
        <v>6447</v>
      </c>
      <c r="G3980" s="16" t="s">
        <v>6448</v>
      </c>
      <c r="H3980" s="17"/>
      <c r="I3980" s="115" t="str">
        <f t="shared" ref="I3980:I4043" ca="1" si="601">IF(OR($S$1,IF($N$2,OFFSET($O$2,0,ISERROR(FIND($F$2,OFFSET($G3980,0,$T$2)))+$S$2),0)+IF($N$3,OFFSET($O$3,0,ISERROR(FIND($F$3,OFFSET($G3980,0,$T$3)))+$S$3),0)+IF($N$4,OFFSET($O$4,0,ISERROR(FIND($F$4,OFFSET($G3980,0,$T$4)))+$S$4),0)+IF($N$5,OFFSET($O$5,0,ISERROR(FIND($F$5,OFFSET($G3980,0,$T$5)))+$S$5),0)+IF($N$6,OFFSET($O$6,0,ISERROR(FIND($F$6,OFFSET($G3980,0,$T$6)))+$S$6),0)+IF($N$7,OFFSET($O$7,0,ISERROR(FIND($F$7,OFFSET($G3980,0,$T$7)))+$S$7),0)+IF($N$8,OFFSET($O$8,0,ISERROR(FIND($F$8,OFFSET($G3980,0,$T$8)))+$S$8),0)&gt;$Y$1),$W$28,$W$29)</f>
        <v>.</v>
      </c>
      <c r="J3980" s="16" t="s">
        <v>2856</v>
      </c>
      <c r="K3980" s="16" t="s">
        <v>1194</v>
      </c>
      <c r="L3980" s="16" t="s">
        <v>2857</v>
      </c>
      <c r="M3980" s="16" t="s">
        <v>183</v>
      </c>
      <c r="N3980" s="15">
        <v>46</v>
      </c>
      <c r="O3980" s="15">
        <v>2011</v>
      </c>
      <c r="P3980" s="15">
        <v>6</v>
      </c>
      <c r="Q3980" s="16" t="s">
        <v>1743</v>
      </c>
      <c r="R3980" s="18" t="s">
        <v>634</v>
      </c>
      <c r="S3980" s="54" t="s">
        <v>6391</v>
      </c>
      <c r="T3980" s="54"/>
      <c r="U3980" s="69"/>
      <c r="V3980" s="45" t="str">
        <f t="shared" si="600"/>
        <v>幹細胞培養作業で発症した頚肩腕障害における経絡治療症例の報告</v>
      </c>
      <c r="W3980" s="70"/>
      <c r="X3980" s="88">
        <v>3970</v>
      </c>
      <c r="Y3980" s="66"/>
      <c r="Z3980" s="16"/>
    </row>
    <row r="3981" spans="1:26" s="13" customFormat="1" ht="13.5" hidden="1" customHeight="1">
      <c r="A3981" s="18">
        <v>94</v>
      </c>
      <c r="B3981" s="15">
        <v>2011</v>
      </c>
      <c r="C3981" s="15">
        <v>5</v>
      </c>
      <c r="D3981" s="62">
        <v>91</v>
      </c>
      <c r="E3981" s="15"/>
      <c r="F3981" s="19" t="s">
        <v>6449</v>
      </c>
      <c r="G3981" s="16" t="s">
        <v>6450</v>
      </c>
      <c r="H3981" s="17"/>
      <c r="I3981" s="115" t="str">
        <f t="shared" ca="1" si="601"/>
        <v>.</v>
      </c>
      <c r="J3981" s="16" t="s">
        <v>2856</v>
      </c>
      <c r="K3981" s="16" t="s">
        <v>1194</v>
      </c>
      <c r="L3981" s="16" t="s">
        <v>2857</v>
      </c>
      <c r="M3981" s="16" t="s">
        <v>183</v>
      </c>
      <c r="N3981" s="15">
        <v>46</v>
      </c>
      <c r="O3981" s="15">
        <v>2011</v>
      </c>
      <c r="P3981" s="15">
        <v>6</v>
      </c>
      <c r="Q3981" s="16" t="s">
        <v>1743</v>
      </c>
      <c r="R3981" s="18" t="s">
        <v>634</v>
      </c>
      <c r="S3981" s="54" t="s">
        <v>6391</v>
      </c>
      <c r="T3981" s="54"/>
      <c r="U3981" s="69"/>
      <c r="V3981" s="45" t="str">
        <f t="shared" si="600"/>
        <v>企業スポーツチームの休・廃部が従業員の組織コミットメントに与える影響 ―T社を事例に―</v>
      </c>
      <c r="W3981" s="70"/>
      <c r="X3981" s="88">
        <v>3971</v>
      </c>
      <c r="Y3981" s="66"/>
      <c r="Z3981" s="16"/>
    </row>
    <row r="3982" spans="1:26" ht="13.5" hidden="1" customHeight="1">
      <c r="A3982" s="29">
        <f ca="1">IF(LEN($J3982)&gt;0,IF($J3982="●",K3982,OFFSET(A3982,IF(LEN(OFFSET(A3982,-1,0))&gt;=1,-1,-2),0)),"")</f>
        <v>94</v>
      </c>
      <c r="B3982" s="32">
        <f ca="1">IF(LEN($J3982)&gt;0,IF($J3982="●",N3982,OFFSET(B3982,IF(LEN(OFFSET(B3982,-1,0))&gt;=1,-1,-2),0)),"")</f>
        <v>2011</v>
      </c>
      <c r="C3982" s="32">
        <f ca="1">IF(LEN($J3982)&gt;0,IF($J3982="●",O3982,OFFSET(C3982,IF(LEN(OFFSET(C3982,-1,0))&gt;=1,-1,-2),0)),"")</f>
        <v>5</v>
      </c>
      <c r="D3982" s="28">
        <v>93</v>
      </c>
      <c r="E3982" s="32"/>
      <c r="F3982" s="28" t="str">
        <f>IF(RIGHT(L3982,1)=$W$24,"",M3982&amp;$W$25)&amp;J3982&amp;$W$22&amp;K3982&amp;IF(AND(LEN(N3982)&gt;0,LEN(N3982)&lt;4)," 第"&amp;N3982&amp;$W$21,N3982)&amp;$W$23&amp;O3982&amp;"/"&amp;P3982&amp;IF(RIGHT(L3982,1)=$W$24,"/"&amp;Q3982,"")&amp;"、"&amp;S3982&amp;"、"&amp;R3982&amp;IF(LEN(H3982)&gt;0,$W$27&amp;H3982,"")&amp;IF(RIGHT(L3982,1)=$W$24,"",$W$26)</f>
        <v>開催記(大会．全 第45回　2010/6、中京大学、名古屋市/創立40周年記念国際シンポジウム)</v>
      </c>
      <c r="G3982" s="40" t="s">
        <v>788</v>
      </c>
      <c r="H3982" s="41" t="s">
        <v>6933</v>
      </c>
      <c r="I3982" s="115" t="str">
        <f t="shared" ca="1" si="601"/>
        <v>.</v>
      </c>
      <c r="J3982" s="40" t="s">
        <v>1487</v>
      </c>
      <c r="K3982" s="40" t="s">
        <v>1292</v>
      </c>
      <c r="L3982" s="40" t="s">
        <v>6949</v>
      </c>
      <c r="M3982" s="40" t="s">
        <v>313</v>
      </c>
      <c r="N3982" s="47">
        <v>45</v>
      </c>
      <c r="O3982" s="47">
        <v>2010</v>
      </c>
      <c r="P3982" s="47">
        <v>6</v>
      </c>
      <c r="Q3982" s="40" t="s">
        <v>1399</v>
      </c>
      <c r="R3982" s="40" t="s">
        <v>1400</v>
      </c>
      <c r="S3982" s="48" t="s">
        <v>2366</v>
      </c>
      <c r="T3982" s="48"/>
      <c r="U3982" s="31"/>
      <c r="V3982" s="45" t="str">
        <f t="shared" si="600"/>
        <v>創立40周年記念国際シンポジウム開催記(大会．全 第45回　2010/6、中京大学、名古屋市/創立40周年記念国際シンポジウム)</v>
      </c>
      <c r="W3982" s="51"/>
      <c r="X3982" s="88">
        <v>3972</v>
      </c>
      <c r="Y3982" s="65"/>
      <c r="Z3982" s="46"/>
    </row>
    <row r="3983" spans="1:26" ht="13.5" hidden="1" customHeight="1">
      <c r="A3983" s="29">
        <f ca="1">IF(LEN($J3983)&gt;0,IF($J3983="●",K3983,OFFSET(A3983,IF(LEN(OFFSET(A3983,-1,0))&gt;=1,-1,-2),0)),"")</f>
        <v>94</v>
      </c>
      <c r="B3983" s="32">
        <f ca="1">IF(LEN($J3983)&gt;0,IF($J3983="●",N3983,OFFSET(B3983,IF(LEN(OFFSET(B3983,-1,0))&gt;=1,-1,-2),0)),"")</f>
        <v>2011</v>
      </c>
      <c r="C3983" s="32">
        <f ca="1">IF(LEN($J3983)&gt;0,IF($J3983="●",O3983,OFFSET(C3983,IF(LEN(OFFSET(C3983,-1,0))&gt;=1,-1,-2),0)),"")</f>
        <v>5</v>
      </c>
      <c r="D3983" s="28">
        <v>93</v>
      </c>
      <c r="E3983" s="32"/>
      <c r="F3983" s="40" t="s">
        <v>396</v>
      </c>
      <c r="G3983" s="40" t="s">
        <v>397</v>
      </c>
      <c r="H3983" s="17"/>
      <c r="I3983" s="115" t="str">
        <f t="shared" ca="1" si="601"/>
        <v>.</v>
      </c>
      <c r="J3983" s="40" t="s">
        <v>1487</v>
      </c>
      <c r="K3983" s="40" t="s">
        <v>1292</v>
      </c>
      <c r="L3983" s="40" t="s">
        <v>7587</v>
      </c>
      <c r="M3983" s="40" t="s">
        <v>7587</v>
      </c>
      <c r="N3983" s="47">
        <v>45</v>
      </c>
      <c r="O3983" s="47">
        <v>2010</v>
      </c>
      <c r="P3983" s="47">
        <v>6</v>
      </c>
      <c r="Q3983" s="40" t="s">
        <v>1399</v>
      </c>
      <c r="R3983" s="40" t="s">
        <v>1400</v>
      </c>
      <c r="S3983" s="48" t="s">
        <v>2366</v>
      </c>
      <c r="T3983" s="48"/>
      <c r="U3983" s="31"/>
      <c r="V3983" s="45" t="str">
        <f t="shared" si="600"/>
        <v>第45回人類働態学会全国大会ならびに学会創立40周年記念国際シンポジウムを終えて</v>
      </c>
      <c r="W3983" s="51"/>
      <c r="X3983" s="88">
        <v>3973</v>
      </c>
      <c r="Y3983" s="65"/>
      <c r="Z3983" s="46"/>
    </row>
    <row r="3984" spans="1:26" s="12" customFormat="1" ht="13.5" hidden="1" customHeight="1">
      <c r="A3984" s="18">
        <v>94</v>
      </c>
      <c r="B3984" s="15">
        <v>2011</v>
      </c>
      <c r="C3984" s="15">
        <v>5</v>
      </c>
      <c r="D3984" s="18">
        <v>93</v>
      </c>
      <c r="E3984" s="15"/>
      <c r="F3984" s="16" t="s">
        <v>6250</v>
      </c>
      <c r="G3984" s="16" t="s">
        <v>7069</v>
      </c>
      <c r="H3984" s="17" t="s">
        <v>6250</v>
      </c>
      <c r="I3984" s="115" t="str">
        <f t="shared" ca="1" si="601"/>
        <v>.</v>
      </c>
      <c r="J3984" s="26" t="s">
        <v>878</v>
      </c>
      <c r="K3984" s="16" t="s">
        <v>1194</v>
      </c>
      <c r="L3984" s="16" t="s">
        <v>2918</v>
      </c>
      <c r="M3984" s="16" t="s">
        <v>7077</v>
      </c>
      <c r="N3984" s="15">
        <v>45</v>
      </c>
      <c r="O3984" s="15">
        <v>2010</v>
      </c>
      <c r="P3984" s="15">
        <v>6</v>
      </c>
      <c r="Q3984" s="16" t="s">
        <v>6192</v>
      </c>
      <c r="R3984" s="18" t="s">
        <v>6387</v>
      </c>
      <c r="S3984" s="54" t="s">
        <v>6388</v>
      </c>
      <c r="T3984" s="54"/>
      <c r="U3984" s="69"/>
      <c r="V3984" s="45" t="str">
        <f t="shared" si="600"/>
        <v>Current Status and Future Challenges of Participatory Approach Improving Occupational Safety and HealthCurrent Status and Future Challenges of Participatory Approach Improving Occupational Safety and Health</v>
      </c>
      <c r="W3984" s="70"/>
      <c r="X3984" s="88">
        <v>3974</v>
      </c>
      <c r="Y3984" s="66"/>
      <c r="Z3984" s="16"/>
    </row>
    <row r="3985" spans="1:26" s="13" customFormat="1" ht="13.5" hidden="1" customHeight="1">
      <c r="A3985" s="18">
        <v>94</v>
      </c>
      <c r="B3985" s="15">
        <v>2011</v>
      </c>
      <c r="C3985" s="15">
        <v>5</v>
      </c>
      <c r="D3985" s="18">
        <v>93</v>
      </c>
      <c r="E3985" s="15"/>
      <c r="F3985" s="28" t="str">
        <f>IF(RIGHT(L3985,1)=$W$24,"",M3985&amp;$W$25)&amp;J3985&amp;$W$22&amp;K3985&amp;IF(AND(LEN(N3985)&gt;0,LEN(N3985)&lt;4)," 第"&amp;N3985&amp;$W$21,N3985)&amp;$W$23&amp;O3985&amp;"/"&amp;P3985&amp;IF(RIGHT(L3985,1)=$W$24,"/"&amp;Q3985,"")&amp;"、"&amp;S3985&amp;"、"&amp;R3985&amp;IF(LEN(H3985)&gt;0,$W$27&amp;H3985,"")&amp;IF(RIGHT(L3985,1)=$W$24,"",$W$26)</f>
        <v>開催記(研修・催事．夏季 第45回　2010/6、中京大学、名古屋市/三惠工業株式会社)</v>
      </c>
      <c r="G3985" s="16" t="s">
        <v>6390</v>
      </c>
      <c r="H3985" s="22" t="s">
        <v>6389</v>
      </c>
      <c r="I3985" s="115" t="str">
        <f t="shared" ca="1" si="601"/>
        <v>.</v>
      </c>
      <c r="J3985" s="40" t="s">
        <v>7780</v>
      </c>
      <c r="K3985" s="40" t="s">
        <v>2165</v>
      </c>
      <c r="L3985" s="40" t="s">
        <v>313</v>
      </c>
      <c r="M3985" s="16" t="s">
        <v>313</v>
      </c>
      <c r="N3985" s="15">
        <v>45</v>
      </c>
      <c r="O3985" s="15">
        <v>2010</v>
      </c>
      <c r="P3985" s="15">
        <v>6</v>
      </c>
      <c r="Q3985" s="16" t="s">
        <v>6192</v>
      </c>
      <c r="R3985" s="18" t="s">
        <v>2244</v>
      </c>
      <c r="S3985" s="54" t="s">
        <v>6193</v>
      </c>
      <c r="T3985" s="54"/>
      <c r="U3985" s="69"/>
      <c r="V3985" s="45" t="str">
        <f t="shared" si="600"/>
        <v>三惠工業株式会社開催記(研修・催事．夏季 第45回　2010/6、中京大学、名古屋市/三惠工業株式会社)</v>
      </c>
      <c r="W3985" s="70"/>
      <c r="X3985" s="88">
        <v>3975</v>
      </c>
      <c r="Y3985" s="66"/>
      <c r="Z3985" s="16"/>
    </row>
    <row r="3986" spans="1:26" ht="13.5" hidden="1" customHeight="1">
      <c r="A3986" s="29">
        <f ca="1">IF(LEN($J3986)&gt;0,IF($J3986="●",K3986,OFFSET(A3986,IF(LEN(OFFSET(A3986,-1,0))&gt;=1,-1,-2),0)),"")</f>
        <v>94</v>
      </c>
      <c r="B3986" s="32">
        <f t="shared" ref="B3986:C3990" ca="1" si="602">IF(LEN($J3986)&gt;0,IF($J3986="●",N3986,OFFSET(B3986,IF(LEN(OFFSET(B3986,-1,0))&gt;=1,-1,-2),0)),"")</f>
        <v>2011</v>
      </c>
      <c r="C3986" s="32">
        <f t="shared" ca="1" si="602"/>
        <v>5</v>
      </c>
      <c r="D3986" s="28">
        <v>96</v>
      </c>
      <c r="E3986" s="32"/>
      <c r="F3986" s="40" t="s">
        <v>2375</v>
      </c>
      <c r="G3986" s="40" t="s">
        <v>398</v>
      </c>
      <c r="H3986" s="17"/>
      <c r="I3986" s="115" t="str">
        <f t="shared" ca="1" si="601"/>
        <v>.</v>
      </c>
      <c r="J3986" s="40" t="s">
        <v>1487</v>
      </c>
      <c r="K3986" s="40" t="s">
        <v>1292</v>
      </c>
      <c r="L3986" s="40" t="s">
        <v>313</v>
      </c>
      <c r="M3986" s="40" t="s">
        <v>7617</v>
      </c>
      <c r="N3986" s="47">
        <v>45</v>
      </c>
      <c r="O3986" s="47">
        <v>2010</v>
      </c>
      <c r="P3986" s="47">
        <v>6</v>
      </c>
      <c r="Q3986" s="40" t="s">
        <v>1399</v>
      </c>
      <c r="R3986" s="40" t="s">
        <v>1400</v>
      </c>
      <c r="S3986" s="48" t="s">
        <v>2366</v>
      </c>
      <c r="T3986" s="48"/>
      <c r="U3986" s="31"/>
      <c r="V3986" s="45" t="str">
        <f t="shared" si="600"/>
        <v>学会賞受賞者からの感想</v>
      </c>
      <c r="W3986" s="51"/>
      <c r="X3986" s="88">
        <v>3976</v>
      </c>
      <c r="Y3986" s="65"/>
      <c r="Z3986" s="46"/>
    </row>
    <row r="3987" spans="1:26" ht="13.5" hidden="1" customHeight="1">
      <c r="A3987" s="29">
        <f ca="1">IF(LEN($J3987)&gt;0,IF($J3987="●",K3987,OFFSET(A3987,IF(LEN(OFFSET(A3987,-1,0))&gt;=1,-1,-2),0)),"")</f>
        <v>94</v>
      </c>
      <c r="B3987" s="32">
        <f t="shared" ca="1" si="602"/>
        <v>2011</v>
      </c>
      <c r="C3987" s="32">
        <f t="shared" ca="1" si="602"/>
        <v>5</v>
      </c>
      <c r="D3987" s="28">
        <v>98</v>
      </c>
      <c r="E3987" s="32"/>
      <c r="F3987" s="28" t="str">
        <f>IF(RIGHT(L3987,1)=$W$24,"",M3987&amp;$W$25)&amp;J3987&amp;$W$22&amp;K3987&amp;IF(AND(LEN(N3987)&gt;0,LEN(N3987)&lt;4)," 第"&amp;N3987&amp;$W$21,N3987)&amp;$W$23&amp;O3987&amp;"/"&amp;P3987&amp;IF(RIGHT(L3987,1)=$W$24,"/"&amp;Q3987,"")&amp;"、"&amp;S3987&amp;"、"&amp;R3987&amp;IF(LEN(H3987)&gt;0,$W$27&amp;H3987,"")&amp;IF(RIGHT(L3987,1)=$W$24,"",$W$26)</f>
        <v>開催記(大会．東 第39回　2010/11、電気通信大学、調布市)</v>
      </c>
      <c r="G3987" s="40" t="s">
        <v>1291</v>
      </c>
      <c r="H3987" s="17"/>
      <c r="I3987" s="115" t="str">
        <f t="shared" ca="1" si="601"/>
        <v>.</v>
      </c>
      <c r="J3987" s="40" t="s">
        <v>1487</v>
      </c>
      <c r="K3987" s="40" t="s">
        <v>1491</v>
      </c>
      <c r="L3987" s="40" t="s">
        <v>6949</v>
      </c>
      <c r="M3987" s="40" t="s">
        <v>313</v>
      </c>
      <c r="N3987" s="47">
        <v>39</v>
      </c>
      <c r="O3987" s="47">
        <v>2010</v>
      </c>
      <c r="P3987" s="47">
        <v>11</v>
      </c>
      <c r="Q3987" s="40" t="s">
        <v>1176</v>
      </c>
      <c r="R3987" s="40" t="s">
        <v>1401</v>
      </c>
      <c r="S3987" s="48" t="s">
        <v>2051</v>
      </c>
      <c r="T3987" s="48"/>
      <c r="U3987" s="31"/>
      <c r="V3987" s="45" t="str">
        <f t="shared" si="600"/>
        <v>開催記(大会．東 第39回　2010/11、電気通信大学、調布市)</v>
      </c>
      <c r="W3987" s="51"/>
      <c r="X3987" s="88">
        <v>3977</v>
      </c>
      <c r="Y3987" s="65"/>
      <c r="Z3987" s="46"/>
    </row>
    <row r="3988" spans="1:26" ht="13.5" hidden="1" customHeight="1">
      <c r="A3988" s="29">
        <f ca="1">IF(LEN($J3988)&gt;0,IF($J3988="●",K3988,OFFSET(A3988,IF(LEN(OFFSET(A3988,-1,0))&gt;=1,-1,-2),0)),"")</f>
        <v>94</v>
      </c>
      <c r="B3988" s="32">
        <f t="shared" ca="1" si="602"/>
        <v>2011</v>
      </c>
      <c r="C3988" s="32">
        <f t="shared" ca="1" si="602"/>
        <v>5</v>
      </c>
      <c r="D3988" s="28">
        <v>98</v>
      </c>
      <c r="E3988" s="32"/>
      <c r="F3988" s="28" t="str">
        <f>M3988&amp;"（"&amp;L3988&amp;IF(J3988="大会",IF(LEN(L3988)&gt;0,$J$10,"")&amp;IF(K3988="全","全国",K3988&amp;"日本地方会")&amp;" 第"&amp;N3988&amp;"回、","、")&amp;O3988&amp;"/"&amp;P3988&amp;"、"&amp;S3988&amp;"）"</f>
        <v>開催記（開催記大分類東日本地方会 第39回、2010/11、電気通信大学）</v>
      </c>
      <c r="G3988" s="40" t="s">
        <v>399</v>
      </c>
      <c r="H3988" s="17"/>
      <c r="I3988" s="115" t="str">
        <f t="shared" ca="1" si="601"/>
        <v>.</v>
      </c>
      <c r="J3988" s="40" t="s">
        <v>1487</v>
      </c>
      <c r="K3988" s="40" t="s">
        <v>1491</v>
      </c>
      <c r="L3988" s="40" t="s">
        <v>313</v>
      </c>
      <c r="M3988" s="40" t="s">
        <v>313</v>
      </c>
      <c r="N3988" s="47">
        <v>39</v>
      </c>
      <c r="O3988" s="47">
        <v>2010</v>
      </c>
      <c r="P3988" s="47">
        <v>11</v>
      </c>
      <c r="Q3988" s="40" t="s">
        <v>1176</v>
      </c>
      <c r="R3988" s="40" t="s">
        <v>1401</v>
      </c>
      <c r="S3988" s="48" t="s">
        <v>2051</v>
      </c>
      <c r="T3988" s="48"/>
      <c r="U3988" s="31"/>
      <c r="V3988" s="45" t="str">
        <f t="shared" si="600"/>
        <v>開催記（開催記大分類東日本地方会 第39回、2010/11、電気通信大学）</v>
      </c>
      <c r="W3988" s="51"/>
      <c r="X3988" s="88">
        <v>3978</v>
      </c>
      <c r="Y3988" s="65"/>
      <c r="Z3988" s="46"/>
    </row>
    <row r="3989" spans="1:26" ht="13.5" hidden="1" customHeight="1">
      <c r="A3989" s="29">
        <f ca="1">IF(LEN($J3989)&gt;0,IF($J3989="●",K3989,OFFSET(A3989,IF(LEN(OFFSET(A3989,-1,0))&gt;=1,-1,-2),0)),"")</f>
        <v>94</v>
      </c>
      <c r="B3989" s="32">
        <f t="shared" ca="1" si="602"/>
        <v>2011</v>
      </c>
      <c r="C3989" s="32">
        <f t="shared" ca="1" si="602"/>
        <v>5</v>
      </c>
      <c r="D3989" s="28">
        <v>98</v>
      </c>
      <c r="E3989" s="32"/>
      <c r="F3989" s="28" t="str">
        <f>IF(RIGHT(L3989,1)=$W$24,"",M3989&amp;$W$25)&amp;J3989&amp;$W$22&amp;K3989&amp;IF(AND(LEN(N3989)&gt;0,LEN(N3989)&lt;4)," 第"&amp;N3989&amp;$W$21,N3989)&amp;$W$23&amp;O3989&amp;"/"&amp;P3989&amp;IF(RIGHT(L3989,1)=$W$24,"/"&amp;Q3989,"")&amp;"、"&amp;S3989&amp;"、"&amp;R3989&amp;IF(LEN(H3989)&gt;0,$W$27&amp;H3989,"")&amp;IF(RIGHT(L3989,1)=$W$24,"",$W$26)</f>
        <v>大会．西 第36回　2010/12/18、広島大院総合科学、東広島市</v>
      </c>
      <c r="G3989" s="40" t="s">
        <v>671</v>
      </c>
      <c r="H3989" s="17"/>
      <c r="I3989" s="115" t="str">
        <f t="shared" ca="1" si="601"/>
        <v>.</v>
      </c>
      <c r="J3989" s="40" t="s">
        <v>1487</v>
      </c>
      <c r="K3989" s="40" t="s">
        <v>2109</v>
      </c>
      <c r="L3989" s="40" t="s">
        <v>6942</v>
      </c>
      <c r="M3989" s="40" t="s">
        <v>2636</v>
      </c>
      <c r="N3989" s="47">
        <v>36</v>
      </c>
      <c r="O3989" s="47">
        <v>2010</v>
      </c>
      <c r="P3989" s="47">
        <v>12</v>
      </c>
      <c r="Q3989" s="40" t="s">
        <v>2168</v>
      </c>
      <c r="R3989" s="40" t="s">
        <v>1404</v>
      </c>
      <c r="S3989" s="48" t="s">
        <v>391</v>
      </c>
      <c r="T3989" s="48"/>
      <c r="U3989" s="31"/>
      <c r="V3989" s="45" t="str">
        <f t="shared" si="600"/>
        <v>大会．西 第36回　2010/12/18、広島大院総合科学、東広島市</v>
      </c>
      <c r="W3989" s="51"/>
      <c r="X3989" s="88">
        <v>3979</v>
      </c>
      <c r="Y3989" s="65"/>
      <c r="Z3989" s="46"/>
    </row>
    <row r="3990" spans="1:26" ht="13.5" hidden="1" customHeight="1">
      <c r="A3990" s="29">
        <f ca="1">IF(LEN($J3990)&gt;0,IF($J3990="●",K3990,OFFSET(A3990,IF(LEN(OFFSET(A3990,-1,0))&gt;=1,-1,-2),0)),"")</f>
        <v>94</v>
      </c>
      <c r="B3990" s="32">
        <f t="shared" ca="1" si="602"/>
        <v>2011</v>
      </c>
      <c r="C3990" s="32">
        <f t="shared" ca="1" si="602"/>
        <v>5</v>
      </c>
      <c r="D3990" s="28">
        <v>99</v>
      </c>
      <c r="E3990" s="32"/>
      <c r="F3990" s="28" t="str">
        <f>M3990&amp;"（"&amp;J3990&amp;$W$19&amp;K3990&amp;IF(LEN(N3990)&gt;0," 第"&amp;N3990&amp;$W$21,"")&amp;" "&amp;O3990&amp;"/"&amp;P3990&amp;$W$20&amp;S3990&amp;IF(LEN(H3990)&gt;0,$W$19&amp;H3990,"")&amp;"）"</f>
        <v>抄録（大会/西 第36回 2010/12、広島大院総合科学）</v>
      </c>
      <c r="G3990" s="40"/>
      <c r="H3990" s="17"/>
      <c r="I3990" s="115" t="str">
        <f t="shared" ca="1" si="601"/>
        <v>.</v>
      </c>
      <c r="J3990" s="40" t="s">
        <v>1487</v>
      </c>
      <c r="K3990" s="40" t="s">
        <v>2109</v>
      </c>
      <c r="L3990" s="40" t="s">
        <v>6939</v>
      </c>
      <c r="M3990" s="40" t="s">
        <v>1486</v>
      </c>
      <c r="N3990" s="47">
        <v>36</v>
      </c>
      <c r="O3990" s="47">
        <v>2010</v>
      </c>
      <c r="P3990" s="47">
        <v>12</v>
      </c>
      <c r="Q3990" s="40" t="s">
        <v>2168</v>
      </c>
      <c r="R3990" s="40" t="s">
        <v>1404</v>
      </c>
      <c r="S3990" s="48" t="s">
        <v>391</v>
      </c>
      <c r="T3990" s="48"/>
      <c r="U3990" s="31"/>
      <c r="V3990" s="45" t="str">
        <f t="shared" si="600"/>
        <v>抄録（大会/西 第36回 2010/12、広島大院総合科学）</v>
      </c>
      <c r="W3990" s="51"/>
      <c r="X3990" s="88">
        <v>3980</v>
      </c>
      <c r="Y3990" s="65"/>
      <c r="Z3990" s="46"/>
    </row>
    <row r="3991" spans="1:26" s="13" customFormat="1" ht="13.5" hidden="1" customHeight="1">
      <c r="A3991" s="18">
        <v>94</v>
      </c>
      <c r="B3991" s="15">
        <v>2011</v>
      </c>
      <c r="C3991" s="15">
        <v>5</v>
      </c>
      <c r="D3991" s="18"/>
      <c r="E3991" s="15"/>
      <c r="F3991" s="19" t="s">
        <v>6453</v>
      </c>
      <c r="G3991" s="16" t="s">
        <v>6454</v>
      </c>
      <c r="H3991" s="17" t="s">
        <v>7083</v>
      </c>
      <c r="I3991" s="115" t="str">
        <f t="shared" ca="1" si="601"/>
        <v>.</v>
      </c>
      <c r="J3991" s="16" t="s">
        <v>1487</v>
      </c>
      <c r="K3991" s="16" t="s">
        <v>1769</v>
      </c>
      <c r="L3991" s="16" t="s">
        <v>7079</v>
      </c>
      <c r="M3991" s="16" t="s">
        <v>1302</v>
      </c>
      <c r="N3991" s="15">
        <v>36</v>
      </c>
      <c r="O3991" s="15">
        <v>2010</v>
      </c>
      <c r="P3991" s="15">
        <v>12</v>
      </c>
      <c r="Q3991" s="16" t="s">
        <v>2167</v>
      </c>
      <c r="R3991" s="18" t="s">
        <v>6451</v>
      </c>
      <c r="S3991" s="54" t="s">
        <v>6452</v>
      </c>
      <c r="T3991" s="54"/>
      <c r="U3991" s="69"/>
      <c r="V3991" s="45" t="str">
        <f t="shared" si="600"/>
        <v>特別講演アフガニスタンとインドネシアにおける国際教育協力の方法</v>
      </c>
      <c r="W3991" s="70"/>
      <c r="X3991" s="88">
        <v>3981</v>
      </c>
      <c r="Y3991" s="66"/>
      <c r="Z3991" s="16"/>
    </row>
    <row r="3992" spans="1:26" s="13" customFormat="1" ht="13.5" customHeight="1">
      <c r="A3992" s="18">
        <v>94</v>
      </c>
      <c r="B3992" s="15">
        <v>2011</v>
      </c>
      <c r="C3992" s="15">
        <v>5</v>
      </c>
      <c r="D3992" s="18"/>
      <c r="E3992" s="15"/>
      <c r="F3992" s="19" t="s">
        <v>6469</v>
      </c>
      <c r="G3992" s="16" t="s">
        <v>6472</v>
      </c>
      <c r="H3992" s="17"/>
      <c r="I3992" s="115" t="str">
        <f t="shared" ca="1" si="601"/>
        <v>●</v>
      </c>
      <c r="J3992" s="16" t="s">
        <v>2856</v>
      </c>
      <c r="K3992" s="16" t="s">
        <v>1769</v>
      </c>
      <c r="L3992" s="16" t="s">
        <v>2857</v>
      </c>
      <c r="M3992" s="16" t="s">
        <v>1302</v>
      </c>
      <c r="N3992" s="15">
        <v>36</v>
      </c>
      <c r="O3992" s="15">
        <v>2010</v>
      </c>
      <c r="P3992" s="15">
        <v>12</v>
      </c>
      <c r="Q3992" s="16" t="s">
        <v>2167</v>
      </c>
      <c r="R3992" s="18" t="s">
        <v>6451</v>
      </c>
      <c r="S3992" s="54" t="s">
        <v>6452</v>
      </c>
      <c r="T3992" s="54"/>
      <c r="U3992" s="69"/>
      <c r="V3992" s="45" t="str">
        <f t="shared" si="600"/>
        <v>身体活動と生活：座長</v>
      </c>
      <c r="W3992" s="70"/>
      <c r="X3992" s="88">
        <v>3982</v>
      </c>
      <c r="Y3992" s="66"/>
      <c r="Z3992" s="16"/>
    </row>
    <row r="3993" spans="1:26" s="13" customFormat="1" ht="13.5" hidden="1" customHeight="1">
      <c r="A3993" s="18">
        <v>94</v>
      </c>
      <c r="B3993" s="15">
        <v>2011</v>
      </c>
      <c r="C3993" s="15">
        <v>5</v>
      </c>
      <c r="D3993" s="18">
        <v>99</v>
      </c>
      <c r="E3993" s="15"/>
      <c r="F3993" s="19" t="s">
        <v>6455</v>
      </c>
      <c r="G3993" s="16" t="s">
        <v>6456</v>
      </c>
      <c r="H3993" s="17"/>
      <c r="I3993" s="115" t="str">
        <f t="shared" ca="1" si="601"/>
        <v>.</v>
      </c>
      <c r="J3993" s="16" t="s">
        <v>2856</v>
      </c>
      <c r="K3993" s="16" t="s">
        <v>1769</v>
      </c>
      <c r="L3993" s="16" t="s">
        <v>2857</v>
      </c>
      <c r="M3993" s="16" t="s">
        <v>183</v>
      </c>
      <c r="N3993" s="15">
        <v>36</v>
      </c>
      <c r="O3993" s="15">
        <v>2010</v>
      </c>
      <c r="P3993" s="15">
        <v>12</v>
      </c>
      <c r="Q3993" s="16" t="s">
        <v>2167</v>
      </c>
      <c r="R3993" s="18" t="s">
        <v>6451</v>
      </c>
      <c r="S3993" s="54" t="s">
        <v>6452</v>
      </c>
      <c r="T3993" s="54"/>
      <c r="U3993" s="69"/>
      <c r="V3993" s="45" t="str">
        <f t="shared" si="600"/>
        <v>大腿部筋横断面積の加齢変化と介護予防への応用</v>
      </c>
      <c r="W3993" s="70"/>
      <c r="X3993" s="88">
        <v>3983</v>
      </c>
      <c r="Y3993" s="66"/>
      <c r="Z3993" s="16"/>
    </row>
    <row r="3994" spans="1:26" s="13" customFormat="1" ht="13.5" hidden="1" customHeight="1">
      <c r="A3994" s="18">
        <v>94</v>
      </c>
      <c r="B3994" s="15">
        <v>2011</v>
      </c>
      <c r="C3994" s="15">
        <v>5</v>
      </c>
      <c r="D3994" s="18">
        <v>99</v>
      </c>
      <c r="E3994" s="15"/>
      <c r="F3994" s="19" t="s">
        <v>6457</v>
      </c>
      <c r="G3994" s="16" t="s">
        <v>8025</v>
      </c>
      <c r="H3994" s="17"/>
      <c r="I3994" s="115" t="str">
        <f t="shared" ca="1" si="601"/>
        <v>.</v>
      </c>
      <c r="J3994" s="16" t="s">
        <v>2856</v>
      </c>
      <c r="K3994" s="16" t="s">
        <v>1769</v>
      </c>
      <c r="L3994" s="16" t="s">
        <v>2857</v>
      </c>
      <c r="M3994" s="16" t="s">
        <v>183</v>
      </c>
      <c r="N3994" s="15">
        <v>36</v>
      </c>
      <c r="O3994" s="15">
        <v>2010</v>
      </c>
      <c r="P3994" s="15">
        <v>12</v>
      </c>
      <c r="Q3994" s="16" t="s">
        <v>2167</v>
      </c>
      <c r="R3994" s="18" t="s">
        <v>6451</v>
      </c>
      <c r="S3994" s="54" t="s">
        <v>6452</v>
      </c>
      <c r="T3994" s="54"/>
      <c r="U3994" s="69"/>
      <c r="V3994" s="45" t="str">
        <f t="shared" si="600"/>
        <v>運動種目間の身体形態的発達特性に関する研究</v>
      </c>
      <c r="W3994" s="70"/>
      <c r="X3994" s="88">
        <v>3984</v>
      </c>
      <c r="Y3994" s="66"/>
      <c r="Z3994" s="16"/>
    </row>
    <row r="3995" spans="1:26" s="13" customFormat="1" ht="13.5" hidden="1" customHeight="1">
      <c r="A3995" s="18">
        <v>94</v>
      </c>
      <c r="B3995" s="15">
        <v>2011</v>
      </c>
      <c r="C3995" s="15">
        <v>5</v>
      </c>
      <c r="D3995" s="18">
        <v>100</v>
      </c>
      <c r="E3995" s="15"/>
      <c r="F3995" s="19" t="s">
        <v>6458</v>
      </c>
      <c r="G3995" s="16" t="s">
        <v>6459</v>
      </c>
      <c r="H3995" s="17"/>
      <c r="I3995" s="115" t="str">
        <f t="shared" ca="1" si="601"/>
        <v>.</v>
      </c>
      <c r="J3995" s="16" t="s">
        <v>2856</v>
      </c>
      <c r="K3995" s="16" t="s">
        <v>1769</v>
      </c>
      <c r="L3995" s="16" t="s">
        <v>2857</v>
      </c>
      <c r="M3995" s="16" t="s">
        <v>183</v>
      </c>
      <c r="N3995" s="15">
        <v>36</v>
      </c>
      <c r="O3995" s="15">
        <v>2010</v>
      </c>
      <c r="P3995" s="15">
        <v>12</v>
      </c>
      <c r="Q3995" s="16" t="s">
        <v>2167</v>
      </c>
      <c r="R3995" s="18" t="s">
        <v>6451</v>
      </c>
      <c r="S3995" s="54" t="s">
        <v>6452</v>
      </c>
      <c r="T3995" s="54"/>
      <c r="U3995" s="69"/>
      <c r="V3995" s="45" t="str">
        <f t="shared" si="600"/>
        <v>対象物までの距離が把持運動の再組織化に与える影響</v>
      </c>
      <c r="W3995" s="70"/>
      <c r="X3995" s="88">
        <v>3985</v>
      </c>
      <c r="Y3995" s="66"/>
      <c r="Z3995" s="16"/>
    </row>
    <row r="3996" spans="1:26" s="13" customFormat="1" ht="13.5" hidden="1" customHeight="1">
      <c r="A3996" s="18">
        <v>94</v>
      </c>
      <c r="B3996" s="15">
        <v>2011</v>
      </c>
      <c r="C3996" s="15">
        <v>5</v>
      </c>
      <c r="D3996" s="18">
        <v>101</v>
      </c>
      <c r="E3996" s="15"/>
      <c r="F3996" s="19" t="s">
        <v>6460</v>
      </c>
      <c r="G3996" s="16" t="s">
        <v>6461</v>
      </c>
      <c r="H3996" s="17"/>
      <c r="I3996" s="115" t="str">
        <f t="shared" ca="1" si="601"/>
        <v>.</v>
      </c>
      <c r="J3996" s="16" t="s">
        <v>2856</v>
      </c>
      <c r="K3996" s="16" t="s">
        <v>1769</v>
      </c>
      <c r="L3996" s="16" t="s">
        <v>2857</v>
      </c>
      <c r="M3996" s="16" t="s">
        <v>183</v>
      </c>
      <c r="N3996" s="15">
        <v>36</v>
      </c>
      <c r="O3996" s="15">
        <v>2010</v>
      </c>
      <c r="P3996" s="15">
        <v>12</v>
      </c>
      <c r="Q3996" s="16" t="s">
        <v>2167</v>
      </c>
      <c r="R3996" s="18" t="s">
        <v>6451</v>
      </c>
      <c r="S3996" s="54" t="s">
        <v>6452</v>
      </c>
      <c r="T3996" s="54"/>
      <c r="U3996" s="69"/>
      <c r="V3996" s="45" t="str">
        <f t="shared" si="600"/>
        <v>スポーツ活動習慣を有する脊髄損傷者の残存機能レベルからみた生活の質（QOL）の特徴</v>
      </c>
      <c r="W3996" s="70"/>
      <c r="X3996" s="88">
        <v>3986</v>
      </c>
      <c r="Y3996" s="66"/>
      <c r="Z3996" s="16"/>
    </row>
    <row r="3997" spans="1:26" s="13" customFormat="1" ht="13.5" hidden="1" customHeight="1">
      <c r="A3997" s="18">
        <v>94</v>
      </c>
      <c r="B3997" s="15">
        <v>2011</v>
      </c>
      <c r="C3997" s="15">
        <v>5</v>
      </c>
      <c r="D3997" s="18"/>
      <c r="E3997" s="15"/>
      <c r="F3997" s="19" t="s">
        <v>6470</v>
      </c>
      <c r="G3997" s="16" t="s">
        <v>6471</v>
      </c>
      <c r="H3997" s="17"/>
      <c r="I3997" s="115" t="str">
        <f t="shared" ca="1" si="601"/>
        <v>.</v>
      </c>
      <c r="J3997" s="16" t="s">
        <v>2856</v>
      </c>
      <c r="K3997" s="16" t="s">
        <v>1769</v>
      </c>
      <c r="L3997" s="16" t="s">
        <v>2857</v>
      </c>
      <c r="M3997" s="16" t="s">
        <v>1302</v>
      </c>
      <c r="N3997" s="15">
        <v>36</v>
      </c>
      <c r="O3997" s="15">
        <v>2010</v>
      </c>
      <c r="P3997" s="15">
        <v>12</v>
      </c>
      <c r="Q3997" s="16" t="s">
        <v>2167</v>
      </c>
      <c r="R3997" s="18" t="s">
        <v>6451</v>
      </c>
      <c r="S3997" s="54" t="s">
        <v>6452</v>
      </c>
      <c r="T3997" s="54"/>
      <c r="U3997" s="69"/>
      <c r="V3997" s="45" t="str">
        <f t="shared" si="600"/>
        <v>生活環境とライフスタイル：座長</v>
      </c>
      <c r="W3997" s="70"/>
      <c r="X3997" s="88">
        <v>3987</v>
      </c>
      <c r="Y3997" s="66"/>
      <c r="Z3997" s="16"/>
    </row>
    <row r="3998" spans="1:26" s="13" customFormat="1" ht="13.5" hidden="1" customHeight="1">
      <c r="A3998" s="18">
        <v>94</v>
      </c>
      <c r="B3998" s="15">
        <v>2011</v>
      </c>
      <c r="C3998" s="15">
        <v>5</v>
      </c>
      <c r="D3998" s="18">
        <v>101</v>
      </c>
      <c r="E3998" s="15"/>
      <c r="F3998" s="19" t="s">
        <v>6462</v>
      </c>
      <c r="G3998" s="16" t="s">
        <v>6463</v>
      </c>
      <c r="H3998" s="17"/>
      <c r="I3998" s="115" t="str">
        <f t="shared" ca="1" si="601"/>
        <v>.</v>
      </c>
      <c r="J3998" s="16" t="s">
        <v>2856</v>
      </c>
      <c r="K3998" s="16" t="s">
        <v>1769</v>
      </c>
      <c r="L3998" s="16" t="s">
        <v>2857</v>
      </c>
      <c r="M3998" s="16" t="s">
        <v>183</v>
      </c>
      <c r="N3998" s="15">
        <v>36</v>
      </c>
      <c r="O3998" s="15">
        <v>2010</v>
      </c>
      <c r="P3998" s="15">
        <v>12</v>
      </c>
      <c r="Q3998" s="16" t="s">
        <v>2167</v>
      </c>
      <c r="R3998" s="18" t="s">
        <v>6451</v>
      </c>
      <c r="S3998" s="54" t="s">
        <v>6452</v>
      </c>
      <c r="T3998" s="54"/>
      <c r="U3998" s="69"/>
      <c r="V3998" s="45" t="str">
        <f t="shared" si="600"/>
        <v>オフィス照明の低照度化が、オフィスワーカーの疲労感と睡眠感に与える影響</v>
      </c>
      <c r="W3998" s="70"/>
      <c r="X3998" s="88">
        <v>3988</v>
      </c>
      <c r="Y3998" s="66"/>
      <c r="Z3998" s="16"/>
    </row>
    <row r="3999" spans="1:26" s="13" customFormat="1" ht="13.5" hidden="1" customHeight="1">
      <c r="A3999" s="18">
        <v>94</v>
      </c>
      <c r="B3999" s="15">
        <v>2011</v>
      </c>
      <c r="C3999" s="15">
        <v>5</v>
      </c>
      <c r="D3999" s="18">
        <v>102</v>
      </c>
      <c r="E3999" s="15"/>
      <c r="F3999" s="19" t="s">
        <v>6464</v>
      </c>
      <c r="G3999" s="16" t="s">
        <v>6465</v>
      </c>
      <c r="H3999" s="17"/>
      <c r="I3999" s="115" t="str">
        <f t="shared" ca="1" si="601"/>
        <v>.</v>
      </c>
      <c r="J3999" s="16" t="s">
        <v>2856</v>
      </c>
      <c r="K3999" s="16" t="s">
        <v>1769</v>
      </c>
      <c r="L3999" s="16" t="s">
        <v>2857</v>
      </c>
      <c r="M3999" s="16" t="s">
        <v>183</v>
      </c>
      <c r="N3999" s="15">
        <v>36</v>
      </c>
      <c r="O3999" s="15">
        <v>2010</v>
      </c>
      <c r="P3999" s="15">
        <v>12</v>
      </c>
      <c r="Q3999" s="16" t="s">
        <v>2167</v>
      </c>
      <c r="R3999" s="18" t="s">
        <v>6451</v>
      </c>
      <c r="S3999" s="54" t="s">
        <v>6452</v>
      </c>
      <c r="T3999" s="54"/>
      <c r="U3999" s="69"/>
      <c r="V3999" s="45" t="str">
        <f t="shared" si="600"/>
        <v>高齢者の寝たきり度と動脈スティフネスとの関係</v>
      </c>
      <c r="W3999" s="70"/>
      <c r="X3999" s="88">
        <v>3989</v>
      </c>
      <c r="Y3999" s="66"/>
      <c r="Z3999" s="16"/>
    </row>
    <row r="4000" spans="1:26" s="13" customFormat="1" ht="13.5" hidden="1" customHeight="1">
      <c r="A4000" s="18">
        <v>94</v>
      </c>
      <c r="B4000" s="15">
        <v>2011</v>
      </c>
      <c r="C4000" s="15">
        <v>5</v>
      </c>
      <c r="D4000" s="18">
        <v>102</v>
      </c>
      <c r="E4000" s="15"/>
      <c r="F4000" s="19" t="s">
        <v>6466</v>
      </c>
      <c r="G4000" s="16" t="s">
        <v>6467</v>
      </c>
      <c r="H4000" s="17"/>
      <c r="I4000" s="115" t="str">
        <f t="shared" ca="1" si="601"/>
        <v>.</v>
      </c>
      <c r="J4000" s="16" t="s">
        <v>2856</v>
      </c>
      <c r="K4000" s="16" t="s">
        <v>1769</v>
      </c>
      <c r="L4000" s="16" t="s">
        <v>2857</v>
      </c>
      <c r="M4000" s="16" t="s">
        <v>183</v>
      </c>
      <c r="N4000" s="15">
        <v>36</v>
      </c>
      <c r="O4000" s="15">
        <v>2010</v>
      </c>
      <c r="P4000" s="15">
        <v>12</v>
      </c>
      <c r="Q4000" s="16" t="s">
        <v>2167</v>
      </c>
      <c r="R4000" s="18" t="s">
        <v>6451</v>
      </c>
      <c r="S4000" s="54" t="s">
        <v>6452</v>
      </c>
      <c r="T4000" s="54"/>
      <c r="U4000" s="69"/>
      <c r="V4000" s="45" t="str">
        <f t="shared" si="600"/>
        <v>小型タッチ画面のキーの大きさおよび形状が操作性に及ぼす影響</v>
      </c>
      <c r="W4000" s="70"/>
      <c r="X4000" s="88">
        <v>3990</v>
      </c>
      <c r="Y4000" s="66"/>
      <c r="Z4000" s="16"/>
    </row>
    <row r="4001" spans="1:26" s="13" customFormat="1" ht="13.5" hidden="1" customHeight="1">
      <c r="A4001" s="18">
        <v>94</v>
      </c>
      <c r="B4001" s="15">
        <v>2011</v>
      </c>
      <c r="C4001" s="15">
        <v>5</v>
      </c>
      <c r="D4001" s="18">
        <v>103</v>
      </c>
      <c r="E4001" s="15"/>
      <c r="F4001" s="19" t="s">
        <v>6468</v>
      </c>
      <c r="G4001" s="16" t="s">
        <v>5613</v>
      </c>
      <c r="H4001" s="17"/>
      <c r="I4001" s="115" t="str">
        <f t="shared" ca="1" si="601"/>
        <v>.</v>
      </c>
      <c r="J4001" s="16" t="s">
        <v>2856</v>
      </c>
      <c r="K4001" s="16" t="s">
        <v>1769</v>
      </c>
      <c r="L4001" s="16" t="s">
        <v>2857</v>
      </c>
      <c r="M4001" s="16" t="s">
        <v>183</v>
      </c>
      <c r="N4001" s="15">
        <v>36</v>
      </c>
      <c r="O4001" s="15">
        <v>2010</v>
      </c>
      <c r="P4001" s="15">
        <v>12</v>
      </c>
      <c r="Q4001" s="16" t="s">
        <v>2167</v>
      </c>
      <c r="R4001" s="18" t="s">
        <v>6451</v>
      </c>
      <c r="S4001" s="54" t="s">
        <v>6452</v>
      </c>
      <c r="T4001" s="54"/>
      <c r="U4001" s="69"/>
      <c r="V4001" s="45" t="str">
        <f t="shared" si="600"/>
        <v>生活におけるエネルギー消費交換表の提案</v>
      </c>
      <c r="W4001" s="70"/>
      <c r="X4001" s="88">
        <v>3991</v>
      </c>
      <c r="Y4001" s="66"/>
      <c r="Z4001" s="16"/>
    </row>
    <row r="4002" spans="1:26" ht="13.5" hidden="1" customHeight="1">
      <c r="A4002" s="29">
        <f t="shared" ref="A4002:A4017" ca="1" si="603">IF(LEN($J4002)&gt;0,IF($J4002="●",K4002,OFFSET(A4002,IF(LEN(OFFSET(A4002,-1,0))&gt;=1,-1,-2),0)),"")</f>
        <v>94</v>
      </c>
      <c r="B4002" s="32">
        <f t="shared" ref="B4002:C4009" ca="1" si="604">IF(LEN($J4002)&gt;0,IF($J4002="●",N4002,OFFSET(B4002,IF(LEN(OFFSET(B4002,-1,0))&gt;=1,-1,-2),0)),"")</f>
        <v>2011</v>
      </c>
      <c r="C4002" s="32">
        <f t="shared" ca="1" si="604"/>
        <v>5</v>
      </c>
      <c r="D4002" s="28">
        <v>103</v>
      </c>
      <c r="E4002" s="32"/>
      <c r="F4002" s="28" t="str">
        <f>IF(RIGHT(L4002,1)=$W$24,"",M4002&amp;$W$25)&amp;J4002&amp;$W$22&amp;K4002&amp;IF(AND(LEN(N4002)&gt;0,LEN(N4002)&lt;4)," 第"&amp;N4002&amp;$W$21,N4002)&amp;$W$23&amp;O4002&amp;"/"&amp;P4002&amp;IF(RIGHT(L4002,1)=$W$24,"/"&amp;Q4002,"")&amp;"、"&amp;S4002&amp;"、"&amp;R4002&amp;IF(LEN(H4002)&gt;0,$W$27&amp;H4002,"")&amp;IF(RIGHT(L4002,1)=$W$24,"",$W$26)</f>
        <v>開催記(大会．西 第36回　2010/12、広島大院総合科学、東広島市)</v>
      </c>
      <c r="G4002" s="40" t="s">
        <v>788</v>
      </c>
      <c r="H4002" s="41" t="s">
        <v>2820</v>
      </c>
      <c r="I4002" s="115" t="str">
        <f t="shared" ca="1" si="601"/>
        <v>.</v>
      </c>
      <c r="J4002" s="40" t="s">
        <v>1487</v>
      </c>
      <c r="K4002" s="40" t="s">
        <v>2109</v>
      </c>
      <c r="L4002" s="40" t="s">
        <v>6949</v>
      </c>
      <c r="M4002" s="40" t="s">
        <v>313</v>
      </c>
      <c r="N4002" s="47">
        <v>36</v>
      </c>
      <c r="O4002" s="47">
        <v>2010</v>
      </c>
      <c r="P4002" s="47">
        <v>12</v>
      </c>
      <c r="Q4002" s="40" t="s">
        <v>2168</v>
      </c>
      <c r="R4002" s="40" t="s">
        <v>1404</v>
      </c>
      <c r="S4002" s="48" t="s">
        <v>391</v>
      </c>
      <c r="T4002" s="48"/>
      <c r="U4002" s="31"/>
      <c r="V4002" s="45" t="str">
        <f t="shared" si="600"/>
        <v>開催記(大会．西 第36回　2010/12、広島大院総合科学、東広島市)</v>
      </c>
      <c r="W4002" s="51"/>
      <c r="X4002" s="88">
        <v>3992</v>
      </c>
      <c r="Y4002" s="65"/>
      <c r="Z4002" s="46"/>
    </row>
    <row r="4003" spans="1:26" ht="13.5" hidden="1" customHeight="1">
      <c r="A4003" s="29">
        <f t="shared" ca="1" si="603"/>
        <v>94</v>
      </c>
      <c r="B4003" s="32">
        <f t="shared" ca="1" si="604"/>
        <v>2011</v>
      </c>
      <c r="C4003" s="32">
        <f t="shared" ca="1" si="604"/>
        <v>5</v>
      </c>
      <c r="D4003" s="28">
        <v>103</v>
      </c>
      <c r="E4003" s="32"/>
      <c r="F4003" s="28" t="str">
        <f>M4003&amp;"（"&amp;L4003&amp;IF(J4003="大会",IF(LEN(L4003)&gt;0,$J$10,"")&amp;IF(K4003="全","全国",K4003&amp;"日本地方会")&amp;" 第"&amp;N4003&amp;"回、","、")&amp;O4003&amp;"/"&amp;P4003&amp;"、"&amp;S4003&amp;"）"</f>
        <v>開催記（開催記大分類西日本地方会 第36回、2010/12、広島大院総合科学）</v>
      </c>
      <c r="G4003" s="40" t="s">
        <v>2632</v>
      </c>
      <c r="H4003" s="43"/>
      <c r="I4003" s="115" t="str">
        <f t="shared" ca="1" si="601"/>
        <v>.</v>
      </c>
      <c r="J4003" s="40" t="s">
        <v>1487</v>
      </c>
      <c r="K4003" s="40" t="s">
        <v>2109</v>
      </c>
      <c r="L4003" s="40" t="s">
        <v>313</v>
      </c>
      <c r="M4003" s="40" t="s">
        <v>313</v>
      </c>
      <c r="N4003" s="47">
        <v>36</v>
      </c>
      <c r="O4003" s="47">
        <v>2010</v>
      </c>
      <c r="P4003" s="47">
        <v>12</v>
      </c>
      <c r="Q4003" s="40" t="s">
        <v>2168</v>
      </c>
      <c r="R4003" s="40" t="s">
        <v>1404</v>
      </c>
      <c r="S4003" s="48" t="s">
        <v>391</v>
      </c>
      <c r="T4003" s="48"/>
      <c r="U4003" s="31"/>
      <c r="V4003" s="45" t="str">
        <f t="shared" si="600"/>
        <v>開催記（開催記大分類西日本地方会 第36回、2010/12、広島大院総合科学）</v>
      </c>
      <c r="W4003" s="51"/>
      <c r="X4003" s="88">
        <v>3993</v>
      </c>
      <c r="Y4003" s="65"/>
      <c r="Z4003" s="46"/>
    </row>
    <row r="4004" spans="1:26" ht="13.5" hidden="1" customHeight="1">
      <c r="A4004" s="29">
        <f t="shared" ca="1" si="603"/>
        <v>94</v>
      </c>
      <c r="B4004" s="32">
        <f t="shared" ca="1" si="604"/>
        <v>2011</v>
      </c>
      <c r="C4004" s="32">
        <f t="shared" ca="1" si="604"/>
        <v>5</v>
      </c>
      <c r="D4004" s="28">
        <v>104</v>
      </c>
      <c r="E4004" s="32"/>
      <c r="F4004" s="40" t="s">
        <v>400</v>
      </c>
      <c r="G4004" s="40" t="s">
        <v>7887</v>
      </c>
      <c r="H4004" s="43"/>
      <c r="I4004" s="115" t="str">
        <f t="shared" ca="1" si="601"/>
        <v>.</v>
      </c>
      <c r="J4004" s="40" t="s">
        <v>1487</v>
      </c>
      <c r="K4004" s="40" t="s">
        <v>2109</v>
      </c>
      <c r="L4004" s="40" t="s">
        <v>313</v>
      </c>
      <c r="M4004" s="40" t="s">
        <v>7617</v>
      </c>
      <c r="N4004" s="47">
        <v>36</v>
      </c>
      <c r="O4004" s="47">
        <v>2010</v>
      </c>
      <c r="P4004" s="47">
        <v>12</v>
      </c>
      <c r="Q4004" s="40" t="s">
        <v>2168</v>
      </c>
      <c r="R4004" s="40" t="s">
        <v>1404</v>
      </c>
      <c r="S4004" s="48" t="s">
        <v>391</v>
      </c>
      <c r="T4004" s="48"/>
      <c r="U4004" s="31"/>
      <c r="V4004" s="45" t="str">
        <f t="shared" si="600"/>
        <v>若手優秀発表賞受賞者からの感想</v>
      </c>
      <c r="W4004" s="51"/>
      <c r="X4004" s="88">
        <v>3994</v>
      </c>
      <c r="Y4004" s="65"/>
      <c r="Z4004" s="46"/>
    </row>
    <row r="4005" spans="1:26" ht="13.5" hidden="1" customHeight="1">
      <c r="A4005" s="29">
        <f t="shared" ca="1" si="603"/>
        <v>94</v>
      </c>
      <c r="B4005" s="32">
        <f t="shared" ca="1" si="604"/>
        <v>2011</v>
      </c>
      <c r="C4005" s="32">
        <f t="shared" ca="1" si="604"/>
        <v>5</v>
      </c>
      <c r="D4005" s="28">
        <v>108</v>
      </c>
      <c r="E4005" s="32"/>
      <c r="F4005" s="40" t="s">
        <v>1792</v>
      </c>
      <c r="G4005" s="40" t="s">
        <v>1623</v>
      </c>
      <c r="H4005" s="43" t="s">
        <v>7699</v>
      </c>
      <c r="I4005" s="115" t="str">
        <f t="shared" ca="1" si="601"/>
        <v>.</v>
      </c>
      <c r="J4005" s="40" t="s">
        <v>7205</v>
      </c>
      <c r="K4005" s="40" t="s">
        <v>321</v>
      </c>
      <c r="L4005" s="43" t="s">
        <v>7689</v>
      </c>
      <c r="M4005" s="40" t="s">
        <v>1307</v>
      </c>
      <c r="N4005" s="47"/>
      <c r="O4005" s="47"/>
      <c r="P4005" s="47"/>
      <c r="Q4005" s="40"/>
      <c r="R4005" s="40"/>
      <c r="S4005" s="48"/>
      <c r="T4005" s="48"/>
      <c r="U4005" s="31"/>
      <c r="V4005" s="45" t="str">
        <f t="shared" si="600"/>
        <v>人類働態：香原志勢：対談、連載香原志勢先生が語る「私と人類働態学」（前編）</v>
      </c>
      <c r="W4005" s="51"/>
      <c r="X4005" s="88">
        <v>3995</v>
      </c>
      <c r="Y4005" s="65"/>
      <c r="Z4005" s="46"/>
    </row>
    <row r="4006" spans="1:26" ht="13.5" hidden="1" customHeight="1">
      <c r="A4006" s="29">
        <f t="shared" ca="1" si="603"/>
        <v>94</v>
      </c>
      <c r="B4006" s="32">
        <f t="shared" ca="1" si="604"/>
        <v>2011</v>
      </c>
      <c r="C4006" s="32">
        <f t="shared" ca="1" si="604"/>
        <v>5</v>
      </c>
      <c r="D4006" s="28">
        <v>121</v>
      </c>
      <c r="E4006" s="32"/>
      <c r="F4006" s="40" t="s">
        <v>416</v>
      </c>
      <c r="G4006" s="40" t="s">
        <v>2042</v>
      </c>
      <c r="H4006" s="43"/>
      <c r="I4006" s="115" t="str">
        <f t="shared" ca="1" si="601"/>
        <v>.</v>
      </c>
      <c r="J4006" s="40" t="s">
        <v>7110</v>
      </c>
      <c r="K4006" s="40" t="s">
        <v>7768</v>
      </c>
      <c r="L4006" s="40" t="s">
        <v>7769</v>
      </c>
      <c r="M4006" s="40" t="s">
        <v>1611</v>
      </c>
      <c r="N4006" s="47"/>
      <c r="O4006" s="47"/>
      <c r="P4006" s="47"/>
      <c r="Q4006" s="40"/>
      <c r="R4006" s="40"/>
      <c r="S4006" s="48" t="s">
        <v>2602</v>
      </c>
      <c r="T4006" s="48"/>
      <c r="U4006" s="31"/>
      <c r="V4006" s="45" t="str">
        <f t="shared" si="600"/>
        <v>会員の皆様へ：会長からのご報告</v>
      </c>
      <c r="W4006" s="51"/>
      <c r="X4006" s="88">
        <v>3996</v>
      </c>
      <c r="Y4006" s="65"/>
      <c r="Z4006" s="46"/>
    </row>
    <row r="4007" spans="1:26" ht="13.5" hidden="1" customHeight="1">
      <c r="A4007" s="29">
        <f t="shared" ca="1" si="603"/>
        <v>94</v>
      </c>
      <c r="B4007" s="32">
        <f t="shared" ca="1" si="604"/>
        <v>2011</v>
      </c>
      <c r="C4007" s="32">
        <f t="shared" ca="1" si="604"/>
        <v>5</v>
      </c>
      <c r="D4007" s="28">
        <v>6</v>
      </c>
      <c r="E4007" s="32"/>
      <c r="F4007" s="40" t="s">
        <v>403</v>
      </c>
      <c r="G4007" s="40"/>
      <c r="H4007" s="43"/>
      <c r="I4007" s="115" t="str">
        <f t="shared" ca="1" si="601"/>
        <v>.</v>
      </c>
      <c r="J4007" s="40" t="s">
        <v>7110</v>
      </c>
      <c r="K4007" s="40" t="s">
        <v>7768</v>
      </c>
      <c r="L4007" s="40" t="s">
        <v>7097</v>
      </c>
      <c r="M4007" s="40"/>
      <c r="N4007" s="47"/>
      <c r="O4007" s="47"/>
      <c r="P4007" s="47"/>
      <c r="Q4007" s="40"/>
      <c r="R4007" s="40"/>
      <c r="S4007" s="48"/>
      <c r="T4007" s="48"/>
      <c r="U4007" s="31"/>
      <c r="V4007" s="45" t="str">
        <f t="shared" si="600"/>
        <v>人類働態学会の「働態研究の方法」が刊行されました・他</v>
      </c>
      <c r="W4007" s="51"/>
      <c r="X4007" s="88">
        <v>3997</v>
      </c>
      <c r="Y4007" s="65"/>
      <c r="Z4007" s="46"/>
    </row>
    <row r="4008" spans="1:26" ht="13.5" hidden="1" customHeight="1">
      <c r="A4008" s="29">
        <f t="shared" ca="1" si="603"/>
        <v>94</v>
      </c>
      <c r="B4008" s="32">
        <f t="shared" ca="1" si="604"/>
        <v>2011</v>
      </c>
      <c r="C4008" s="32">
        <f t="shared" ca="1" si="604"/>
        <v>5</v>
      </c>
      <c r="D4008" s="28">
        <v>107</v>
      </c>
      <c r="E4008" s="32"/>
      <c r="F4008" s="40" t="s">
        <v>404</v>
      </c>
      <c r="G4008" s="40"/>
      <c r="H4008" s="43" t="s">
        <v>1430</v>
      </c>
      <c r="I4008" s="115" t="str">
        <f t="shared" ca="1" si="601"/>
        <v>.</v>
      </c>
      <c r="J4008" s="40" t="s">
        <v>2062</v>
      </c>
      <c r="K4008" s="40" t="s">
        <v>7091</v>
      </c>
      <c r="L4008" s="40" t="s">
        <v>7615</v>
      </c>
      <c r="M4008" s="40" t="s">
        <v>2638</v>
      </c>
      <c r="N4008" s="47"/>
      <c r="O4008" s="47"/>
      <c r="P4008" s="47"/>
      <c r="Q4008" s="40"/>
      <c r="R4008" s="40"/>
      <c r="S4008" s="53" t="s">
        <v>415</v>
      </c>
      <c r="T4008" s="53"/>
      <c r="U4008" s="31"/>
      <c r="V4008" s="45" t="str">
        <f t="shared" si="600"/>
        <v>合同人類働態学会―日本生理人類学会合同シンポジウム開催のお知らせ</v>
      </c>
      <c r="W4008" s="51"/>
      <c r="X4008" s="88">
        <v>3998</v>
      </c>
      <c r="Y4008" s="65"/>
      <c r="Z4008" s="46"/>
    </row>
    <row r="4009" spans="1:26" ht="13.5" hidden="1" customHeight="1">
      <c r="A4009" s="29">
        <f t="shared" ca="1" si="603"/>
        <v>94</v>
      </c>
      <c r="B4009" s="32">
        <f t="shared" ca="1" si="604"/>
        <v>2011</v>
      </c>
      <c r="C4009" s="32">
        <f t="shared" ca="1" si="604"/>
        <v>5</v>
      </c>
      <c r="D4009" s="28">
        <v>123</v>
      </c>
      <c r="E4009" s="32"/>
      <c r="F4009" s="28" t="str">
        <f t="shared" ref="F4009:F4014" si="605">H4009&amp;IF(LEN(O4009)&gt;0,$W$18&amp;IF(LEN(O4009)&gt;3,O4009&amp;"年度","第"&amp;O4009&amp;IF(LEN(P4009)&gt;0,"期","回"))&amp;IF(LEN(P4009)&gt;0,"第"&amp;P4009&amp;"回",""),"")</f>
        <v>総会.資料：2011年度</v>
      </c>
      <c r="G4009" s="40"/>
      <c r="H4009" s="40" t="s">
        <v>7104</v>
      </c>
      <c r="I4009" s="115" t="str">
        <f t="shared" ca="1" si="601"/>
        <v>.</v>
      </c>
      <c r="J4009" s="40" t="s">
        <v>7111</v>
      </c>
      <c r="K4009" s="40" t="s">
        <v>1050</v>
      </c>
      <c r="L4009" s="40" t="s">
        <v>7100</v>
      </c>
      <c r="M4009" s="40" t="s">
        <v>7776</v>
      </c>
      <c r="N4009" s="47"/>
      <c r="O4009" s="47">
        <v>2011</v>
      </c>
      <c r="P4009" s="47"/>
      <c r="Q4009" s="40"/>
      <c r="R4009" s="40"/>
      <c r="S4009" s="48"/>
      <c r="T4009" s="48"/>
      <c r="U4009" s="31"/>
      <c r="V4009" s="45" t="str">
        <f t="shared" si="600"/>
        <v>総会.資料総会.資料：2011年度</v>
      </c>
      <c r="W4009" s="51"/>
      <c r="X4009" s="88">
        <v>3999</v>
      </c>
      <c r="Y4009" s="65"/>
      <c r="Z4009" s="46"/>
    </row>
    <row r="4010" spans="1:26" ht="13.5" hidden="1" customHeight="1">
      <c r="A4010" s="29">
        <f t="shared" ca="1" si="603"/>
        <v>94</v>
      </c>
      <c r="B4010" s="32">
        <f ca="1">IF(LEN($J4010)&gt;0,IF($J4010="●",O4010,OFFSET(B4010,IF(LEN(OFFSET(B4010,-1,0))&gt;=1,-1,-2),0)),"")</f>
        <v>2011</v>
      </c>
      <c r="C4010" s="32">
        <f ca="1">IF(LEN($J4010)&gt;0,IF($J4010="●",#REF!,OFFSET(C4010,IF(LEN(OFFSET(C4010,-1,0))&gt;=1,-1,-2),0)),"")</f>
        <v>5</v>
      </c>
      <c r="D4010" s="28">
        <v>127</v>
      </c>
      <c r="E4010" s="32"/>
      <c r="F4010" s="28" t="str">
        <f t="shared" si="605"/>
        <v>理事会：第20期第9回</v>
      </c>
      <c r="G4010" s="40"/>
      <c r="H4010" s="43" t="s">
        <v>7774</v>
      </c>
      <c r="I4010" s="115" t="str">
        <f t="shared" ca="1" si="601"/>
        <v>.</v>
      </c>
      <c r="J4010" s="40" t="s">
        <v>7111</v>
      </c>
      <c r="K4010" s="40" t="s">
        <v>1050</v>
      </c>
      <c r="L4010" s="40" t="s">
        <v>7103</v>
      </c>
      <c r="M4010" s="40"/>
      <c r="N4010" s="47"/>
      <c r="O4010" s="47">
        <v>20</v>
      </c>
      <c r="P4010" s="47">
        <v>9</v>
      </c>
      <c r="Q4010" s="40"/>
      <c r="R4010" s="40"/>
      <c r="S4010" s="48"/>
      <c r="T4010" s="48"/>
      <c r="U4010" s="31"/>
      <c r="V4010" s="45" t="str">
        <f t="shared" si="600"/>
        <v>理事会理事会：第20期第9回</v>
      </c>
      <c r="W4010" s="51"/>
      <c r="X4010" s="88">
        <v>4000</v>
      </c>
      <c r="Y4010" s="65"/>
      <c r="Z4010" s="46"/>
    </row>
    <row r="4011" spans="1:26" ht="13.5" hidden="1" customHeight="1">
      <c r="A4011" s="29">
        <f t="shared" ca="1" si="603"/>
        <v>94</v>
      </c>
      <c r="B4011" s="32">
        <f ca="1">IF(LEN($J4011)&gt;0,IF($J4011="●",O4011,OFFSET(B4011,IF(LEN(OFFSET(B4011,-1,0))&gt;=1,-1,-2),0)),"")</f>
        <v>2011</v>
      </c>
      <c r="C4011" s="32">
        <f ca="1">IF(LEN($J4011)&gt;0,IF($J4011="●",#REF!,OFFSET(C4011,IF(LEN(OFFSET(C4011,-1,0))&gt;=1,-1,-2),0)),"")</f>
        <v>5</v>
      </c>
      <c r="D4011" s="28">
        <v>127</v>
      </c>
      <c r="E4011" s="32"/>
      <c r="F4011" s="28" t="str">
        <f t="shared" si="605"/>
        <v>理事会：第20期第10回</v>
      </c>
      <c r="G4011" s="40"/>
      <c r="H4011" s="43" t="s">
        <v>7774</v>
      </c>
      <c r="I4011" s="115" t="str">
        <f t="shared" ca="1" si="601"/>
        <v>.</v>
      </c>
      <c r="J4011" s="40" t="s">
        <v>7111</v>
      </c>
      <c r="K4011" s="40" t="s">
        <v>1050</v>
      </c>
      <c r="L4011" s="40" t="s">
        <v>7103</v>
      </c>
      <c r="M4011" s="40"/>
      <c r="N4011" s="47"/>
      <c r="O4011" s="47">
        <v>20</v>
      </c>
      <c r="P4011" s="47">
        <v>10</v>
      </c>
      <c r="Q4011" s="40"/>
      <c r="R4011" s="40"/>
      <c r="S4011" s="48"/>
      <c r="T4011" s="48"/>
      <c r="U4011" s="31"/>
      <c r="V4011" s="45" t="str">
        <f t="shared" si="600"/>
        <v>理事会理事会：第20期第10回</v>
      </c>
      <c r="W4011" s="51"/>
      <c r="X4011" s="88">
        <v>4001</v>
      </c>
      <c r="Y4011" s="65"/>
      <c r="Z4011" s="46"/>
    </row>
    <row r="4012" spans="1:26" ht="13.5" hidden="1" customHeight="1">
      <c r="A4012" s="29">
        <f t="shared" ca="1" si="603"/>
        <v>94</v>
      </c>
      <c r="B4012" s="32">
        <f ca="1">IF(LEN($J4012)&gt;0,IF($J4012="●",O4012,OFFSET(B4012,IF(LEN(OFFSET(B4012,-1,0))&gt;=1,-1,-2),0)),"")</f>
        <v>2011</v>
      </c>
      <c r="C4012" s="32">
        <f ca="1">IF(LEN($J4012)&gt;0,IF($J4012="●",#REF!,OFFSET(C4012,IF(LEN(OFFSET(C4012,-1,0))&gt;=1,-1,-2),0)),"")</f>
        <v>5</v>
      </c>
      <c r="D4012" s="28">
        <v>128</v>
      </c>
      <c r="E4012" s="32"/>
      <c r="F4012" s="28" t="str">
        <f t="shared" si="605"/>
        <v>理事会：第21期第2回</v>
      </c>
      <c r="G4012" s="40"/>
      <c r="H4012" s="43" t="s">
        <v>7774</v>
      </c>
      <c r="I4012" s="115" t="str">
        <f t="shared" ca="1" si="601"/>
        <v>.</v>
      </c>
      <c r="J4012" s="40" t="s">
        <v>7111</v>
      </c>
      <c r="K4012" s="40" t="s">
        <v>1050</v>
      </c>
      <c r="L4012" s="40" t="s">
        <v>7103</v>
      </c>
      <c r="M4012" s="40"/>
      <c r="N4012" s="47"/>
      <c r="O4012" s="47">
        <v>21</v>
      </c>
      <c r="P4012" s="47">
        <v>2</v>
      </c>
      <c r="Q4012" s="40"/>
      <c r="R4012" s="40"/>
      <c r="S4012" s="48"/>
      <c r="T4012" s="48"/>
      <c r="U4012" s="31"/>
      <c r="V4012" s="45" t="str">
        <f t="shared" si="600"/>
        <v>理事会理事会：第21期第2回</v>
      </c>
      <c r="W4012" s="51"/>
      <c r="X4012" s="88">
        <v>4002</v>
      </c>
      <c r="Y4012" s="65"/>
      <c r="Z4012" s="46"/>
    </row>
    <row r="4013" spans="1:26" ht="13.5" hidden="1" customHeight="1">
      <c r="A4013" s="29">
        <f t="shared" ca="1" si="603"/>
        <v>94</v>
      </c>
      <c r="B4013" s="32">
        <f ca="1">IF(LEN($J4013)&gt;0,IF($J4013="●",O4013,OFFSET(B4013,IF(LEN(OFFSET(B4013,-1,0))&gt;=1,-1,-2),0)),"")</f>
        <v>2011</v>
      </c>
      <c r="C4013" s="32">
        <f ca="1">IF(LEN($J4013)&gt;0,IF($J4013="●",#REF!,OFFSET(C4013,IF(LEN(OFFSET(C4013,-1,0))&gt;=1,-1,-2),0)),"")</f>
        <v>5</v>
      </c>
      <c r="D4013" s="28">
        <v>129</v>
      </c>
      <c r="E4013" s="32"/>
      <c r="F4013" s="28" t="str">
        <f t="shared" si="605"/>
        <v>理事会：第21期第3回</v>
      </c>
      <c r="G4013" s="40"/>
      <c r="H4013" s="43" t="s">
        <v>7774</v>
      </c>
      <c r="I4013" s="115" t="str">
        <f t="shared" ca="1" si="601"/>
        <v>.</v>
      </c>
      <c r="J4013" s="40" t="s">
        <v>7111</v>
      </c>
      <c r="K4013" s="40" t="s">
        <v>1050</v>
      </c>
      <c r="L4013" s="40" t="s">
        <v>7103</v>
      </c>
      <c r="M4013" s="40"/>
      <c r="N4013" s="47"/>
      <c r="O4013" s="47">
        <v>21</v>
      </c>
      <c r="P4013" s="47">
        <v>3</v>
      </c>
      <c r="Q4013" s="40"/>
      <c r="R4013" s="40"/>
      <c r="S4013" s="48"/>
      <c r="T4013" s="48"/>
      <c r="U4013" s="31"/>
      <c r="V4013" s="45" t="str">
        <f t="shared" si="600"/>
        <v>理事会理事会：第21期第3回</v>
      </c>
      <c r="W4013" s="51"/>
      <c r="X4013" s="88">
        <v>4003</v>
      </c>
      <c r="Y4013" s="65"/>
      <c r="Z4013" s="46"/>
    </row>
    <row r="4014" spans="1:26" ht="13.5" hidden="1" customHeight="1">
      <c r="A4014" s="29">
        <f t="shared" ca="1" si="603"/>
        <v>94</v>
      </c>
      <c r="B4014" s="32">
        <f ca="1">IF(LEN($J4014)&gt;0,IF($J4014="●",O4014,OFFSET(B4014,IF(LEN(OFFSET(B4014,-1,0))&gt;=1,-1,-2),0)),"")</f>
        <v>2011</v>
      </c>
      <c r="C4014" s="32">
        <f ca="1">IF(LEN($J4014)&gt;0,IF($J4014="●",#REF!,OFFSET(C4014,IF(LEN(OFFSET(C4014,-1,0))&gt;=1,-1,-2),0)),"")</f>
        <v>5</v>
      </c>
      <c r="D4014" s="28">
        <v>130</v>
      </c>
      <c r="E4014" s="32"/>
      <c r="F4014" s="28" t="str">
        <f t="shared" si="605"/>
        <v>理事会：第21期第4回</v>
      </c>
      <c r="G4014" s="40"/>
      <c r="H4014" s="43" t="s">
        <v>7774</v>
      </c>
      <c r="I4014" s="115" t="str">
        <f t="shared" ca="1" si="601"/>
        <v>.</v>
      </c>
      <c r="J4014" s="40" t="s">
        <v>7111</v>
      </c>
      <c r="K4014" s="40" t="s">
        <v>1050</v>
      </c>
      <c r="L4014" s="40" t="s">
        <v>7103</v>
      </c>
      <c r="M4014" s="40"/>
      <c r="N4014" s="47"/>
      <c r="O4014" s="47">
        <v>21</v>
      </c>
      <c r="P4014" s="47">
        <v>4</v>
      </c>
      <c r="Q4014" s="40"/>
      <c r="R4014" s="40"/>
      <c r="S4014" s="48"/>
      <c r="T4014" s="48"/>
      <c r="U4014" s="31"/>
      <c r="V4014" s="45" t="str">
        <f t="shared" si="600"/>
        <v>理事会理事会：第21期第4回</v>
      </c>
      <c r="W4014" s="51"/>
      <c r="X4014" s="88">
        <v>4004</v>
      </c>
      <c r="Y4014" s="65"/>
      <c r="Z4014" s="46"/>
    </row>
    <row r="4015" spans="1:26" ht="13.5" hidden="1" customHeight="1">
      <c r="A4015" s="29">
        <f t="shared" ca="1" si="603"/>
        <v>94</v>
      </c>
      <c r="B4015" s="32">
        <f t="shared" ref="B4015:C4017" ca="1" si="606">IF(LEN($J4015)&gt;0,IF($J4015="●",N4015,OFFSET(B4015,IF(LEN(OFFSET(B4015,-1,0))&gt;=1,-1,-2),0)),"")</f>
        <v>2011</v>
      </c>
      <c r="C4015" s="32">
        <f t="shared" ca="1" si="606"/>
        <v>5</v>
      </c>
      <c r="D4015" s="28">
        <v>132</v>
      </c>
      <c r="E4015" s="32"/>
      <c r="F4015" s="40" t="s">
        <v>1621</v>
      </c>
      <c r="G4015" s="40"/>
      <c r="H4015" s="43"/>
      <c r="I4015" s="115" t="str">
        <f t="shared" ca="1" si="601"/>
        <v>.</v>
      </c>
      <c r="J4015" s="40" t="s">
        <v>7111</v>
      </c>
      <c r="K4015" s="40" t="s">
        <v>1199</v>
      </c>
      <c r="L4015" s="40" t="s">
        <v>1436</v>
      </c>
      <c r="M4015" s="40" t="s">
        <v>874</v>
      </c>
      <c r="N4015" s="47"/>
      <c r="O4015" s="47"/>
      <c r="P4015" s="47"/>
      <c r="Q4015" s="40"/>
      <c r="R4015" s="40"/>
      <c r="S4015" s="48"/>
      <c r="T4015" s="48"/>
      <c r="U4015" s="31"/>
      <c r="V4015" s="45" t="str">
        <f t="shared" si="600"/>
        <v>JHE投稿規定（2010年5月）</v>
      </c>
      <c r="W4015" s="51"/>
      <c r="X4015" s="88">
        <v>4005</v>
      </c>
      <c r="Y4015" s="65"/>
      <c r="Z4015" s="46"/>
    </row>
    <row r="4016" spans="1:26" ht="13.5" hidden="1" customHeight="1">
      <c r="A4016" s="29" t="str">
        <f t="shared" ca="1" si="603"/>
        <v>95</v>
      </c>
      <c r="B4016" s="32">
        <f t="shared" ca="1" si="606"/>
        <v>2011</v>
      </c>
      <c r="C4016" s="32">
        <f t="shared" ca="1" si="606"/>
        <v>11</v>
      </c>
      <c r="D4016" s="28">
        <v>0</v>
      </c>
      <c r="E4016" s="32"/>
      <c r="F4016" s="28" t="str">
        <f ca="1">$W$11&amp;$A4016&amp;$W$12&amp;B4016&amp;$W$13&amp;TEXT($C4016,"00")&amp;$W$14&amp;TEXT($P4016,"00")&amp;IF(LEN(U4016)&gt;=1,$W$15&amp;$U4016&amp;$W$16,"")&amp;$W$17&amp;$H4016</f>
        <v>第95号2011年11/04:「くらしの中の共生」第8回シンポジウム／東地40</v>
      </c>
      <c r="G4016" s="40"/>
      <c r="H4016" s="43" t="s">
        <v>6923</v>
      </c>
      <c r="I4016" s="115" t="str">
        <f t="shared" ca="1" si="601"/>
        <v>.</v>
      </c>
      <c r="J4016" s="40" t="s">
        <v>1179</v>
      </c>
      <c r="K4016" s="40" t="s">
        <v>2386</v>
      </c>
      <c r="L4016" s="43"/>
      <c r="M4016" s="40"/>
      <c r="N4016" s="47">
        <v>2011</v>
      </c>
      <c r="O4016" s="47">
        <v>11</v>
      </c>
      <c r="P4016" s="47">
        <v>4</v>
      </c>
      <c r="Q4016" s="40"/>
      <c r="R4016" s="40"/>
      <c r="S4016" s="48"/>
      <c r="T4016" s="48"/>
      <c r="U4016" s="31"/>
      <c r="V4016" s="45" t="str">
        <f t="shared" ref="V4016:V4078" ca="1" si="607">$H4016&amp;$F4016</f>
        <v>「くらしの中の共生」第8回シンポジウム／東地40第95号2011年11/04:「くらしの中の共生」第8回シンポジウム／東地40</v>
      </c>
      <c r="W4016" s="51"/>
      <c r="X4016" s="88">
        <v>4006</v>
      </c>
      <c r="Y4016" s="65"/>
      <c r="Z4016" s="46"/>
    </row>
    <row r="4017" spans="1:26" ht="13.5" hidden="1" customHeight="1">
      <c r="A4017" s="29" t="str">
        <f t="shared" ca="1" si="603"/>
        <v>95</v>
      </c>
      <c r="B4017" s="32">
        <f t="shared" ca="1" si="606"/>
        <v>2011</v>
      </c>
      <c r="C4017" s="32">
        <f t="shared" ca="1" si="606"/>
        <v>11</v>
      </c>
      <c r="D4017" s="28">
        <v>1</v>
      </c>
      <c r="E4017" s="32"/>
      <c r="F4017" s="28" t="str">
        <f>IF(RIGHT(L4017,1)=$W$24,"",M4017&amp;$W$25)&amp;J4017&amp;$W$22&amp;K4017&amp;IF(AND(LEN(N4017)&gt;0,LEN(N4017)&lt;4)," 第"&amp;N4017&amp;$W$21,N4017)&amp;$W$23&amp;O4017&amp;"/"&amp;P4017&amp;IF(RIGHT(L4017,1)=$W$24,"/"&amp;Q4017,"")&amp;"、"&amp;S4017&amp;"、"&amp;R4017&amp;IF(LEN(H4017)&gt;0,$W$27&amp;H4017,"")&amp;IF(RIGHT(L4017,1)=$W$24,"",$W$26)</f>
        <v>シンポジウム．共 第8回　2011/11/12、電気通信大学、調布市/生活の見直しの中における自転車の役割</v>
      </c>
      <c r="G4017" s="40" t="s">
        <v>1784</v>
      </c>
      <c r="H4017" s="17" t="s">
        <v>6473</v>
      </c>
      <c r="I4017" s="115" t="str">
        <f t="shared" ca="1" si="601"/>
        <v>.</v>
      </c>
      <c r="J4017" s="26" t="s">
        <v>1287</v>
      </c>
      <c r="K4017" s="16" t="s">
        <v>6141</v>
      </c>
      <c r="L4017" s="16" t="s">
        <v>7012</v>
      </c>
      <c r="M4017" s="40" t="s">
        <v>2742</v>
      </c>
      <c r="N4017" s="15">
        <v>8</v>
      </c>
      <c r="O4017" s="15">
        <v>2011</v>
      </c>
      <c r="P4017" s="15">
        <v>11</v>
      </c>
      <c r="Q4017" s="16">
        <v>12</v>
      </c>
      <c r="R4017" s="40" t="s">
        <v>1401</v>
      </c>
      <c r="S4017" s="48" t="s">
        <v>2051</v>
      </c>
      <c r="T4017" s="48"/>
      <c r="U4017" s="31"/>
      <c r="V4017" s="45" t="str">
        <f t="shared" si="607"/>
        <v>生活の見直しの中における自転車の役割シンポジウム．共 第8回　2011/11/12、電気通信大学、調布市/生活の見直しの中における自転車の役割</v>
      </c>
      <c r="W4017" s="51"/>
      <c r="X4017" s="88">
        <v>4007</v>
      </c>
      <c r="Y4017" s="65"/>
      <c r="Z4017" s="46"/>
    </row>
    <row r="4018" spans="1:26" s="12" customFormat="1" ht="13.5" hidden="1" customHeight="1">
      <c r="A4018" s="18">
        <v>95</v>
      </c>
      <c r="B4018" s="15">
        <v>2011</v>
      </c>
      <c r="C4018" s="15">
        <v>11</v>
      </c>
      <c r="D4018" s="18">
        <v>2</v>
      </c>
      <c r="E4018" s="15"/>
      <c r="F4018" s="16" t="s">
        <v>6473</v>
      </c>
      <c r="G4018" s="16" t="s">
        <v>7070</v>
      </c>
      <c r="H4018" s="17"/>
      <c r="I4018" s="115" t="str">
        <f t="shared" ca="1" si="601"/>
        <v>.</v>
      </c>
      <c r="J4018" s="26" t="s">
        <v>1287</v>
      </c>
      <c r="K4018" s="16" t="s">
        <v>6141</v>
      </c>
      <c r="L4018" s="16" t="s">
        <v>7004</v>
      </c>
      <c r="M4018" s="16" t="s">
        <v>183</v>
      </c>
      <c r="N4018" s="15">
        <v>8</v>
      </c>
      <c r="O4018" s="15">
        <v>2011</v>
      </c>
      <c r="P4018" s="15">
        <v>11</v>
      </c>
      <c r="Q4018" s="16">
        <v>12</v>
      </c>
      <c r="R4018" s="18" t="s">
        <v>6345</v>
      </c>
      <c r="S4018" s="54" t="s">
        <v>6346</v>
      </c>
      <c r="T4018" s="54"/>
      <c r="U4018" s="69"/>
      <c r="V4018" s="45" t="str">
        <f t="shared" si="607"/>
        <v>生活の見直しの中における自転車の役割</v>
      </c>
      <c r="W4018" s="70"/>
      <c r="X4018" s="88">
        <v>4008</v>
      </c>
      <c r="Y4018" s="66"/>
      <c r="Z4018" s="16"/>
    </row>
    <row r="4019" spans="1:26" s="12" customFormat="1" ht="13.5" hidden="1" customHeight="1">
      <c r="A4019" s="18">
        <v>95</v>
      </c>
      <c r="B4019" s="15">
        <v>2011</v>
      </c>
      <c r="C4019" s="15">
        <v>11</v>
      </c>
      <c r="D4019" s="18"/>
      <c r="E4019" s="15"/>
      <c r="F4019" s="16" t="s">
        <v>6473</v>
      </c>
      <c r="G4019" s="16" t="s">
        <v>7071</v>
      </c>
      <c r="H4019" s="17"/>
      <c r="I4019" s="115" t="str">
        <f t="shared" ca="1" si="601"/>
        <v>.</v>
      </c>
      <c r="J4019" s="26" t="s">
        <v>1287</v>
      </c>
      <c r="K4019" s="16" t="s">
        <v>6141</v>
      </c>
      <c r="L4019" s="16" t="s">
        <v>2918</v>
      </c>
      <c r="M4019" s="16" t="s">
        <v>1302</v>
      </c>
      <c r="N4019" s="15">
        <v>8</v>
      </c>
      <c r="O4019" s="15">
        <v>2011</v>
      </c>
      <c r="P4019" s="15">
        <v>11</v>
      </c>
      <c r="Q4019" s="16">
        <v>12</v>
      </c>
      <c r="R4019" s="18" t="s">
        <v>6345</v>
      </c>
      <c r="S4019" s="54" t="s">
        <v>6346</v>
      </c>
      <c r="T4019" s="54"/>
      <c r="U4019" s="69"/>
      <c r="V4019" s="45" t="str">
        <f t="shared" si="607"/>
        <v>生活の見直しの中における自転車の役割</v>
      </c>
      <c r="W4019" s="70"/>
      <c r="X4019" s="88">
        <v>4009</v>
      </c>
      <c r="Y4019" s="66"/>
      <c r="Z4019" s="16"/>
    </row>
    <row r="4020" spans="1:26" ht="13.5" hidden="1" customHeight="1">
      <c r="A4020" s="29">
        <f ca="1">IF(LEN($J4020)&gt;0,IF($J4020="●",K4020,OFFSET(A4020,IF(LEN(OFFSET(A4020,-1,0))&gt;=1,-1,-2),0)),"")</f>
        <v>95</v>
      </c>
      <c r="B4020" s="32">
        <f ca="1">IF(LEN($J4020)&gt;0,IF($J4020="●",N4020,OFFSET(B4020,IF(LEN(OFFSET(B4020,-1,0))&gt;=1,-1,-2),0)),"")</f>
        <v>2011</v>
      </c>
      <c r="C4020" s="32">
        <f ca="1">IF(LEN($J4020)&gt;0,IF($J4020="●",O4020,OFFSET(C4020,IF(LEN(OFFSET(C4020,-1,0))&gt;=1,-1,-2),0)),"")</f>
        <v>11</v>
      </c>
      <c r="D4020" s="28">
        <v>1</v>
      </c>
      <c r="E4020" s="32"/>
      <c r="F4020" s="40" t="s">
        <v>178</v>
      </c>
      <c r="G4020" s="40"/>
      <c r="H4020" s="43"/>
      <c r="I4020" s="115" t="str">
        <f t="shared" ca="1" si="601"/>
        <v>.</v>
      </c>
      <c r="J4020" s="40" t="s">
        <v>1007</v>
      </c>
      <c r="K4020" s="16" t="s">
        <v>6141</v>
      </c>
      <c r="L4020" s="16" t="s">
        <v>7004</v>
      </c>
      <c r="M4020" s="40" t="s">
        <v>1302</v>
      </c>
      <c r="N4020" s="15">
        <v>8</v>
      </c>
      <c r="O4020" s="15">
        <v>2011</v>
      </c>
      <c r="P4020" s="15">
        <v>11</v>
      </c>
      <c r="Q4020" s="16">
        <v>12</v>
      </c>
      <c r="R4020" s="40" t="s">
        <v>1401</v>
      </c>
      <c r="S4020" s="53" t="s">
        <v>2051</v>
      </c>
      <c r="T4020" s="53"/>
      <c r="U4020" s="31"/>
      <c r="V4020" s="45" t="str">
        <f t="shared" si="607"/>
        <v>次世代検討ワーキンググループ企画：出版関連講習会「働態研究の方法」</v>
      </c>
      <c r="W4020" s="51"/>
      <c r="X4020" s="88">
        <v>4010</v>
      </c>
      <c r="Y4020" s="65"/>
      <c r="Z4020" s="46"/>
    </row>
    <row r="4021" spans="1:26" s="12" customFormat="1" ht="13.5" hidden="1" customHeight="1">
      <c r="A4021" s="18">
        <v>95</v>
      </c>
      <c r="B4021" s="15">
        <v>2011</v>
      </c>
      <c r="C4021" s="15">
        <v>11</v>
      </c>
      <c r="D4021" s="18"/>
      <c r="E4021" s="15"/>
      <c r="F4021" s="19" t="s">
        <v>6475</v>
      </c>
      <c r="G4021" s="16" t="s">
        <v>6476</v>
      </c>
      <c r="H4021" s="22" t="s">
        <v>6474</v>
      </c>
      <c r="I4021" s="115" t="str">
        <f t="shared" ca="1" si="601"/>
        <v>.</v>
      </c>
      <c r="J4021" s="26" t="s">
        <v>1287</v>
      </c>
      <c r="K4021" s="16" t="s">
        <v>6141</v>
      </c>
      <c r="L4021" s="16" t="s">
        <v>2918</v>
      </c>
      <c r="M4021" s="16" t="s">
        <v>1302</v>
      </c>
      <c r="N4021" s="15">
        <v>8</v>
      </c>
      <c r="O4021" s="15">
        <v>2011</v>
      </c>
      <c r="P4021" s="15">
        <v>11</v>
      </c>
      <c r="Q4021" s="16">
        <v>12</v>
      </c>
      <c r="R4021" s="18" t="s">
        <v>6345</v>
      </c>
      <c r="S4021" s="54" t="s">
        <v>6346</v>
      </c>
      <c r="T4021" s="54"/>
      <c r="U4021" s="69"/>
      <c r="V4021" s="45" t="str">
        <f t="shared" si="607"/>
        <v>「働態研究の方法」出版企画について講習会「働態研究の方法」出版企画について</v>
      </c>
      <c r="W4021" s="70"/>
      <c r="X4021" s="88">
        <v>4011</v>
      </c>
      <c r="Y4021" s="66"/>
      <c r="Z4021" s="16"/>
    </row>
    <row r="4022" spans="1:26" s="12" customFormat="1" ht="13.5" hidden="1" customHeight="1">
      <c r="A4022" s="18">
        <v>95</v>
      </c>
      <c r="B4022" s="15">
        <v>2011</v>
      </c>
      <c r="C4022" s="15">
        <v>11</v>
      </c>
      <c r="D4022" s="18"/>
      <c r="E4022" s="15"/>
      <c r="F4022" s="19" t="s">
        <v>6477</v>
      </c>
      <c r="G4022" s="16" t="s">
        <v>6478</v>
      </c>
      <c r="H4022" s="22" t="s">
        <v>6474</v>
      </c>
      <c r="I4022" s="115" t="str">
        <f t="shared" ca="1" si="601"/>
        <v>.</v>
      </c>
      <c r="J4022" s="26" t="s">
        <v>1287</v>
      </c>
      <c r="K4022" s="16" t="s">
        <v>6141</v>
      </c>
      <c r="L4022" s="16" t="s">
        <v>2918</v>
      </c>
      <c r="M4022" s="16" t="s">
        <v>1302</v>
      </c>
      <c r="N4022" s="15">
        <v>8</v>
      </c>
      <c r="O4022" s="15">
        <v>2011</v>
      </c>
      <c r="P4022" s="15">
        <v>11</v>
      </c>
      <c r="Q4022" s="16">
        <v>12</v>
      </c>
      <c r="R4022" s="18" t="s">
        <v>6345</v>
      </c>
      <c r="S4022" s="54" t="s">
        <v>6346</v>
      </c>
      <c r="T4022" s="54"/>
      <c r="U4022" s="69"/>
      <c r="V4022" s="45" t="str">
        <f t="shared" si="607"/>
        <v>「働態研究の方法」出版企画について生活の構造をみる：サッカー選手成育過程における生まれ月の選択圧についての人間生物的研究</v>
      </c>
      <c r="W4022" s="70"/>
      <c r="X4022" s="88">
        <v>4012</v>
      </c>
      <c r="Y4022" s="66"/>
      <c r="Z4022" s="16"/>
    </row>
    <row r="4023" spans="1:26" s="12" customFormat="1" ht="13.5" customHeight="1">
      <c r="A4023" s="18">
        <v>95</v>
      </c>
      <c r="B4023" s="15">
        <v>2011</v>
      </c>
      <c r="C4023" s="15">
        <v>11</v>
      </c>
      <c r="D4023" s="18"/>
      <c r="E4023" s="15"/>
      <c r="F4023" s="19" t="s">
        <v>6479</v>
      </c>
      <c r="G4023" s="16" t="s">
        <v>5614</v>
      </c>
      <c r="H4023" s="22" t="s">
        <v>6474</v>
      </c>
      <c r="I4023" s="115" t="str">
        <f t="shared" ca="1" si="601"/>
        <v>●</v>
      </c>
      <c r="J4023" s="26" t="s">
        <v>1287</v>
      </c>
      <c r="K4023" s="16" t="s">
        <v>6141</v>
      </c>
      <c r="L4023" s="16" t="s">
        <v>2918</v>
      </c>
      <c r="M4023" s="16" t="s">
        <v>1302</v>
      </c>
      <c r="N4023" s="15">
        <v>8</v>
      </c>
      <c r="O4023" s="15">
        <v>2011</v>
      </c>
      <c r="P4023" s="15">
        <v>11</v>
      </c>
      <c r="Q4023" s="16">
        <v>12</v>
      </c>
      <c r="R4023" s="18" t="s">
        <v>6345</v>
      </c>
      <c r="S4023" s="54" t="s">
        <v>6346</v>
      </c>
      <c r="T4023" s="54"/>
      <c r="U4023" s="69"/>
      <c r="V4023" s="45" t="str">
        <f t="shared" si="607"/>
        <v>「働態研究の方法」出版企画について働態を観測する：表面多筋電図による筋負担評価の考え方</v>
      </c>
      <c r="W4023" s="70"/>
      <c r="X4023" s="88">
        <v>4013</v>
      </c>
      <c r="Y4023" s="66"/>
      <c r="Z4023" s="16"/>
    </row>
    <row r="4024" spans="1:26" s="12" customFormat="1" ht="13.5" hidden="1" customHeight="1">
      <c r="A4024" s="18">
        <v>95</v>
      </c>
      <c r="B4024" s="15">
        <v>2011</v>
      </c>
      <c r="C4024" s="15">
        <v>11</v>
      </c>
      <c r="D4024" s="18"/>
      <c r="E4024" s="15"/>
      <c r="F4024" s="19" t="s">
        <v>6480</v>
      </c>
      <c r="G4024" s="16" t="s">
        <v>6481</v>
      </c>
      <c r="H4024" s="22" t="s">
        <v>6474</v>
      </c>
      <c r="I4024" s="115" t="str">
        <f t="shared" ca="1" si="601"/>
        <v>.</v>
      </c>
      <c r="J4024" s="26" t="s">
        <v>1287</v>
      </c>
      <c r="K4024" s="16" t="s">
        <v>6141</v>
      </c>
      <c r="L4024" s="16" t="s">
        <v>2918</v>
      </c>
      <c r="M4024" s="16" t="s">
        <v>1302</v>
      </c>
      <c r="N4024" s="15">
        <v>8</v>
      </c>
      <c r="O4024" s="15">
        <v>2011</v>
      </c>
      <c r="P4024" s="15">
        <v>11</v>
      </c>
      <c r="Q4024" s="16">
        <v>12</v>
      </c>
      <c r="R4024" s="18" t="s">
        <v>6345</v>
      </c>
      <c r="S4024" s="54" t="s">
        <v>6346</v>
      </c>
      <c r="T4024" s="54"/>
      <c r="U4024" s="69"/>
      <c r="V4024" s="45" t="str">
        <f t="shared" si="607"/>
        <v>「働態研究の方法」出版企画について生活働態を調べる：バス運転手の安全運転業務を妨げる心理的要因の検討</v>
      </c>
      <c r="W4024" s="70"/>
      <c r="X4024" s="88">
        <v>4014</v>
      </c>
      <c r="Y4024" s="66"/>
      <c r="Z4024" s="16"/>
    </row>
    <row r="4025" spans="1:26" s="12" customFormat="1" ht="13.5" hidden="1" customHeight="1">
      <c r="A4025" s="18">
        <v>95</v>
      </c>
      <c r="B4025" s="15">
        <v>2011</v>
      </c>
      <c r="C4025" s="15">
        <v>11</v>
      </c>
      <c r="D4025" s="18"/>
      <c r="E4025" s="15"/>
      <c r="F4025" s="19" t="s">
        <v>6482</v>
      </c>
      <c r="G4025" s="16" t="s">
        <v>4985</v>
      </c>
      <c r="H4025" s="22" t="s">
        <v>6474</v>
      </c>
      <c r="I4025" s="115" t="str">
        <f t="shared" ca="1" si="601"/>
        <v>.</v>
      </c>
      <c r="J4025" s="26" t="s">
        <v>1287</v>
      </c>
      <c r="K4025" s="16" t="s">
        <v>6141</v>
      </c>
      <c r="L4025" s="16" t="s">
        <v>2918</v>
      </c>
      <c r="M4025" s="16" t="s">
        <v>1302</v>
      </c>
      <c r="N4025" s="15">
        <v>8</v>
      </c>
      <c r="O4025" s="15">
        <v>2011</v>
      </c>
      <c r="P4025" s="15">
        <v>11</v>
      </c>
      <c r="Q4025" s="16">
        <v>12</v>
      </c>
      <c r="R4025" s="18" t="s">
        <v>6345</v>
      </c>
      <c r="S4025" s="54" t="s">
        <v>6346</v>
      </c>
      <c r="T4025" s="54"/>
      <c r="U4025" s="69"/>
      <c r="V4025" s="45" t="str">
        <f t="shared" si="607"/>
        <v>「働態研究の方法」出版企画について改善を支える：生物学的サインを活用した安全な仕事着の検討</v>
      </c>
      <c r="W4025" s="70"/>
      <c r="X4025" s="88">
        <v>4015</v>
      </c>
      <c r="Y4025" s="66"/>
      <c r="Z4025" s="16"/>
    </row>
    <row r="4026" spans="1:26" ht="13.5" hidden="1" customHeight="1">
      <c r="A4026" s="29">
        <f ca="1">IF(LEN($J4026)&gt;0,IF($J4026="●",K4026,OFFSET(A4026,IF(LEN(OFFSET(A4026,-1,0))&gt;=1,-1,-2),0)),"")</f>
        <v>95</v>
      </c>
      <c r="B4026" s="32">
        <f t="shared" ref="B4026:C4028" ca="1" si="608">IF(LEN($J4026)&gt;0,IF($J4026="●",N4026,OFFSET(B4026,IF(LEN(OFFSET(B4026,-1,0))&gt;=1,-1,-2),0)),"")</f>
        <v>2011</v>
      </c>
      <c r="C4026" s="32">
        <f t="shared" ca="1" si="608"/>
        <v>11</v>
      </c>
      <c r="D4026" s="28">
        <v>4</v>
      </c>
      <c r="E4026" s="32"/>
      <c r="F4026" s="28" t="str">
        <f>IF(RIGHT(L4026,1)=$W$24,"",M4026&amp;$W$25)&amp;J4026&amp;$W$22&amp;K4026&amp;IF(AND(LEN(N4026)&gt;0,LEN(N4026)&lt;4)," 第"&amp;N4026&amp;$W$21,N4026)&amp;$W$23&amp;O4026&amp;"/"&amp;P4026&amp;IF(RIGHT(L4026,1)=$W$24,"/"&amp;Q4026,"")&amp;"、"&amp;S4026&amp;"、"&amp;R4026&amp;IF(LEN(H4026)&gt;0,$W$27&amp;H4026,"")&amp;IF(RIGHT(L4026,1)=$W$24,"",$W$26)</f>
        <v>大会．東 第40回　2011/11/13、電気通信大学、調布市</v>
      </c>
      <c r="G4026" s="40" t="s">
        <v>1784</v>
      </c>
      <c r="H4026" s="41"/>
      <c r="I4026" s="115" t="str">
        <f t="shared" ca="1" si="601"/>
        <v>.</v>
      </c>
      <c r="J4026" s="40" t="s">
        <v>1487</v>
      </c>
      <c r="K4026" s="40" t="s">
        <v>1491</v>
      </c>
      <c r="L4026" s="40" t="s">
        <v>6942</v>
      </c>
      <c r="M4026" s="40" t="s">
        <v>182</v>
      </c>
      <c r="N4026" s="15">
        <v>40</v>
      </c>
      <c r="O4026" s="15">
        <v>2011</v>
      </c>
      <c r="P4026" s="15">
        <v>11</v>
      </c>
      <c r="Q4026" s="16">
        <v>13</v>
      </c>
      <c r="R4026" s="40" t="s">
        <v>1401</v>
      </c>
      <c r="S4026" s="48" t="s">
        <v>2051</v>
      </c>
      <c r="T4026" s="48"/>
      <c r="U4026" s="31"/>
      <c r="V4026" s="45" t="str">
        <f t="shared" si="607"/>
        <v>大会．東 第40回　2011/11/13、電気通信大学、調布市</v>
      </c>
      <c r="W4026" s="51"/>
      <c r="X4026" s="88">
        <v>4016</v>
      </c>
      <c r="Y4026" s="65"/>
      <c r="Z4026" s="46"/>
    </row>
    <row r="4027" spans="1:26" ht="13.5" hidden="1" customHeight="1">
      <c r="A4027" s="29">
        <f ca="1">IF(LEN($J4027)&gt;0,IF($J4027="●",K4027,OFFSET(A4027,IF(LEN(OFFSET(A4027,-1,0))&gt;=1,-1,-2),0)),"")</f>
        <v>95</v>
      </c>
      <c r="B4027" s="32">
        <f t="shared" ca="1" si="608"/>
        <v>2011</v>
      </c>
      <c r="C4027" s="32">
        <f t="shared" ca="1" si="608"/>
        <v>11</v>
      </c>
      <c r="D4027" s="28">
        <v>5</v>
      </c>
      <c r="E4027" s="32"/>
      <c r="F4027" s="28" t="str">
        <f>IF(RIGHT(L4027,1)=$W$24,"",M4027&amp;$W$25)&amp;J4027&amp;$W$22&amp;K4027&amp;IF(AND(LEN(N4027)&gt;0,LEN(N4027)&lt;4)," 第"&amp;N4027&amp;$W$21,N4027)&amp;$W$23&amp;O4027&amp;"/"&amp;P4027&amp;IF(RIGHT(L4027,1)=$W$24,"/"&amp;Q4027,"")&amp;"、"&amp;S4027&amp;"、"&amp;R4027&amp;IF(LEN(H4027)&gt;0,$W$27&amp;H4027,"")&amp;IF(RIGHT(L4027,1)=$W$24,"",$W$26)</f>
        <v>プログラム(大会．東 第40回　2011/11、電気通信大学、調布市)</v>
      </c>
      <c r="G4027" s="40"/>
      <c r="H4027" s="43"/>
      <c r="I4027" s="115" t="str">
        <f t="shared" ca="1" si="601"/>
        <v>.</v>
      </c>
      <c r="J4027" s="40" t="s">
        <v>1487</v>
      </c>
      <c r="K4027" s="40" t="s">
        <v>1491</v>
      </c>
      <c r="L4027" s="40" t="s">
        <v>325</v>
      </c>
      <c r="M4027" s="40" t="s">
        <v>2636</v>
      </c>
      <c r="N4027" s="15">
        <v>40</v>
      </c>
      <c r="O4027" s="15">
        <v>2011</v>
      </c>
      <c r="P4027" s="15">
        <v>11</v>
      </c>
      <c r="Q4027" s="16">
        <v>13</v>
      </c>
      <c r="R4027" s="40" t="s">
        <v>1401</v>
      </c>
      <c r="S4027" s="48" t="s">
        <v>2051</v>
      </c>
      <c r="T4027" s="48"/>
      <c r="U4027" s="31"/>
      <c r="V4027" s="45" t="str">
        <f t="shared" si="607"/>
        <v>プログラム(大会．東 第40回　2011/11、電気通信大学、調布市)</v>
      </c>
      <c r="W4027" s="51"/>
      <c r="X4027" s="88">
        <v>4017</v>
      </c>
      <c r="Y4027" s="65"/>
      <c r="Z4027" s="46"/>
    </row>
    <row r="4028" spans="1:26" ht="13.5" hidden="1" customHeight="1">
      <c r="A4028" s="29">
        <f ca="1">IF(LEN($J4028)&gt;0,IF($J4028="●",K4028,OFFSET(A4028,IF(LEN(OFFSET(A4028,-1,0))&gt;=1,-1,-2),0)),"")</f>
        <v>95</v>
      </c>
      <c r="B4028" s="32">
        <f t="shared" ca="1" si="608"/>
        <v>2011</v>
      </c>
      <c r="C4028" s="32">
        <f t="shared" ca="1" si="608"/>
        <v>11</v>
      </c>
      <c r="D4028" s="28">
        <v>6</v>
      </c>
      <c r="E4028" s="32"/>
      <c r="F4028" s="28" t="str">
        <f>M4028&amp;"（"&amp;J4028&amp;$W$19&amp;K4028&amp;IF(LEN(N4028)&gt;0," 第"&amp;N4028&amp;$W$21,"")&amp;" "&amp;O4028&amp;"/"&amp;P4028&amp;$W$20&amp;S4028&amp;IF(LEN(H4028)&gt;0,$W$19&amp;H4028,"")&amp;"）"</f>
        <v>抄録（大会/東 第40回 2011/11、電気通信大学）</v>
      </c>
      <c r="G4028" s="40"/>
      <c r="H4028" s="43"/>
      <c r="I4028" s="115" t="str">
        <f t="shared" ca="1" si="601"/>
        <v>.</v>
      </c>
      <c r="J4028" s="40" t="s">
        <v>1487</v>
      </c>
      <c r="K4028" s="40" t="s">
        <v>1491</v>
      </c>
      <c r="L4028" s="40" t="s">
        <v>6939</v>
      </c>
      <c r="M4028" s="40" t="s">
        <v>183</v>
      </c>
      <c r="N4028" s="15">
        <v>40</v>
      </c>
      <c r="O4028" s="15">
        <v>2011</v>
      </c>
      <c r="P4028" s="15">
        <v>11</v>
      </c>
      <c r="Q4028" s="16">
        <v>13</v>
      </c>
      <c r="R4028" s="40" t="s">
        <v>1401</v>
      </c>
      <c r="S4028" s="48" t="s">
        <v>2051</v>
      </c>
      <c r="T4028" s="48"/>
      <c r="U4028" s="31"/>
      <c r="V4028" s="45" t="str">
        <f t="shared" si="607"/>
        <v>抄録（大会/東 第40回 2011/11、電気通信大学）</v>
      </c>
      <c r="W4028" s="51"/>
      <c r="X4028" s="88">
        <v>4018</v>
      </c>
      <c r="Y4028" s="65"/>
      <c r="Z4028" s="46"/>
    </row>
    <row r="4029" spans="1:26" s="13" customFormat="1" ht="13.5" hidden="1" customHeight="1">
      <c r="A4029" s="18">
        <v>95</v>
      </c>
      <c r="B4029" s="15">
        <v>2011</v>
      </c>
      <c r="C4029" s="15">
        <v>11</v>
      </c>
      <c r="D4029" s="18">
        <v>8</v>
      </c>
      <c r="E4029" s="15"/>
      <c r="F4029" s="19" t="s">
        <v>6486</v>
      </c>
      <c r="G4029" s="16" t="s">
        <v>6487</v>
      </c>
      <c r="H4029" s="17"/>
      <c r="I4029" s="115" t="str">
        <f t="shared" ca="1" si="601"/>
        <v>.</v>
      </c>
      <c r="J4029" s="16" t="s">
        <v>2856</v>
      </c>
      <c r="K4029" s="16" t="s">
        <v>1185</v>
      </c>
      <c r="L4029" s="16" t="s">
        <v>2857</v>
      </c>
      <c r="M4029" s="16" t="s">
        <v>183</v>
      </c>
      <c r="N4029" s="15">
        <v>40</v>
      </c>
      <c r="O4029" s="15">
        <v>2011</v>
      </c>
      <c r="P4029" s="15">
        <v>11</v>
      </c>
      <c r="Q4029" s="16">
        <v>13</v>
      </c>
      <c r="R4029" s="18" t="s">
        <v>6345</v>
      </c>
      <c r="S4029" s="54" t="s">
        <v>6346</v>
      </c>
      <c r="T4029" s="54"/>
      <c r="U4029" s="69"/>
      <c r="V4029" s="45" t="str">
        <f t="shared" si="607"/>
        <v>日米企業における業務知識の伝達について　－暗黙知から考える－</v>
      </c>
      <c r="W4029" s="70"/>
      <c r="X4029" s="88">
        <v>4019</v>
      </c>
      <c r="Y4029" s="66"/>
      <c r="Z4029" s="16"/>
    </row>
    <row r="4030" spans="1:26" s="13" customFormat="1" ht="13.5" hidden="1" customHeight="1">
      <c r="A4030" s="18">
        <v>95</v>
      </c>
      <c r="B4030" s="15">
        <v>2011</v>
      </c>
      <c r="C4030" s="15">
        <v>11</v>
      </c>
      <c r="D4030" s="18">
        <v>12</v>
      </c>
      <c r="E4030" s="15"/>
      <c r="F4030" s="19" t="s">
        <v>6488</v>
      </c>
      <c r="G4030" s="16" t="s">
        <v>6489</v>
      </c>
      <c r="H4030" s="17"/>
      <c r="I4030" s="115" t="str">
        <f t="shared" ca="1" si="601"/>
        <v>.</v>
      </c>
      <c r="J4030" s="16" t="s">
        <v>2856</v>
      </c>
      <c r="K4030" s="16" t="s">
        <v>1185</v>
      </c>
      <c r="L4030" s="16" t="s">
        <v>2857</v>
      </c>
      <c r="M4030" s="16" t="s">
        <v>183</v>
      </c>
      <c r="N4030" s="15">
        <v>40</v>
      </c>
      <c r="O4030" s="15">
        <v>2011</v>
      </c>
      <c r="P4030" s="15">
        <v>11</v>
      </c>
      <c r="Q4030" s="16">
        <v>13</v>
      </c>
      <c r="R4030" s="18" t="s">
        <v>6345</v>
      </c>
      <c r="S4030" s="54" t="s">
        <v>6346</v>
      </c>
      <c r="T4030" s="54"/>
      <c r="U4030" s="69"/>
      <c r="V4030" s="45" t="str">
        <f t="shared" si="607"/>
        <v>顧客の行動把握を目的とする直接観察手法の提案</v>
      </c>
      <c r="W4030" s="70"/>
      <c r="X4030" s="88">
        <v>4020</v>
      </c>
      <c r="Y4030" s="66"/>
      <c r="Z4030" s="16"/>
    </row>
    <row r="4031" spans="1:26" s="13" customFormat="1" ht="13.5" hidden="1" customHeight="1">
      <c r="A4031" s="18">
        <v>95</v>
      </c>
      <c r="B4031" s="15">
        <v>2011</v>
      </c>
      <c r="C4031" s="15">
        <v>11</v>
      </c>
      <c r="D4031" s="18">
        <v>13</v>
      </c>
      <c r="E4031" s="15"/>
      <c r="F4031" s="19" t="s">
        <v>6490</v>
      </c>
      <c r="G4031" s="16" t="s">
        <v>6491</v>
      </c>
      <c r="H4031" s="17"/>
      <c r="I4031" s="115" t="str">
        <f t="shared" ca="1" si="601"/>
        <v>.</v>
      </c>
      <c r="J4031" s="16" t="s">
        <v>2856</v>
      </c>
      <c r="K4031" s="16" t="s">
        <v>1185</v>
      </c>
      <c r="L4031" s="16" t="s">
        <v>2857</v>
      </c>
      <c r="M4031" s="16" t="s">
        <v>183</v>
      </c>
      <c r="N4031" s="15">
        <v>40</v>
      </c>
      <c r="O4031" s="15">
        <v>2011</v>
      </c>
      <c r="P4031" s="15">
        <v>11</v>
      </c>
      <c r="Q4031" s="16">
        <v>13</v>
      </c>
      <c r="R4031" s="18" t="s">
        <v>6345</v>
      </c>
      <c r="S4031" s="54" t="s">
        <v>6346</v>
      </c>
      <c r="T4031" s="54"/>
      <c r="U4031" s="69"/>
      <c r="V4031" s="45" t="str">
        <f t="shared" si="607"/>
        <v>アンケート調査による｢農｣に対する意識と個人属性との関係－アグロセラピーの展開を目指して－</v>
      </c>
      <c r="W4031" s="70"/>
      <c r="X4031" s="88">
        <v>4021</v>
      </c>
      <c r="Y4031" s="66"/>
      <c r="Z4031" s="16"/>
    </row>
    <row r="4032" spans="1:26" s="13" customFormat="1" ht="13.5" hidden="1" customHeight="1">
      <c r="A4032" s="18">
        <v>95</v>
      </c>
      <c r="B4032" s="15">
        <v>2011</v>
      </c>
      <c r="C4032" s="15">
        <v>11</v>
      </c>
      <c r="D4032" s="18">
        <v>15</v>
      </c>
      <c r="E4032" s="15"/>
      <c r="F4032" s="19" t="s">
        <v>6492</v>
      </c>
      <c r="G4032" s="16" t="s">
        <v>6493</v>
      </c>
      <c r="H4032" s="17"/>
      <c r="I4032" s="115" t="str">
        <f t="shared" ca="1" si="601"/>
        <v>.</v>
      </c>
      <c r="J4032" s="16" t="s">
        <v>2856</v>
      </c>
      <c r="K4032" s="16" t="s">
        <v>1185</v>
      </c>
      <c r="L4032" s="16" t="s">
        <v>2857</v>
      </c>
      <c r="M4032" s="16" t="s">
        <v>183</v>
      </c>
      <c r="N4032" s="15">
        <v>40</v>
      </c>
      <c r="O4032" s="15">
        <v>2011</v>
      </c>
      <c r="P4032" s="15">
        <v>11</v>
      </c>
      <c r="Q4032" s="16">
        <v>13</v>
      </c>
      <c r="R4032" s="18" t="s">
        <v>6345</v>
      </c>
      <c r="S4032" s="54" t="s">
        <v>6346</v>
      </c>
      <c r="T4032" s="54"/>
      <c r="U4032" s="69"/>
      <c r="V4032" s="45" t="str">
        <f t="shared" si="607"/>
        <v>大学生のアルバイト従事がもたらす葛藤と恩恵　－多重役割マップの特徴から－</v>
      </c>
      <c r="W4032" s="70"/>
      <c r="X4032" s="88">
        <v>4022</v>
      </c>
      <c r="Y4032" s="66"/>
      <c r="Z4032" s="16"/>
    </row>
    <row r="4033" spans="1:26" s="13" customFormat="1" ht="13.5" hidden="1" customHeight="1">
      <c r="A4033" s="18">
        <v>95</v>
      </c>
      <c r="B4033" s="15">
        <v>2011</v>
      </c>
      <c r="C4033" s="15">
        <v>11</v>
      </c>
      <c r="D4033" s="18">
        <v>16</v>
      </c>
      <c r="E4033" s="15"/>
      <c r="F4033" s="19" t="s">
        <v>6494</v>
      </c>
      <c r="G4033" s="16" t="s">
        <v>6495</v>
      </c>
      <c r="H4033" s="17"/>
      <c r="I4033" s="115" t="str">
        <f t="shared" ca="1" si="601"/>
        <v>.</v>
      </c>
      <c r="J4033" s="16" t="s">
        <v>2856</v>
      </c>
      <c r="K4033" s="16" t="s">
        <v>1185</v>
      </c>
      <c r="L4033" s="16" t="s">
        <v>2857</v>
      </c>
      <c r="M4033" s="16" t="s">
        <v>183</v>
      </c>
      <c r="N4033" s="15">
        <v>40</v>
      </c>
      <c r="O4033" s="15">
        <v>2011</v>
      </c>
      <c r="P4033" s="15">
        <v>11</v>
      </c>
      <c r="Q4033" s="16">
        <v>13</v>
      </c>
      <c r="R4033" s="18" t="s">
        <v>6345</v>
      </c>
      <c r="S4033" s="54" t="s">
        <v>6346</v>
      </c>
      <c r="T4033" s="54"/>
      <c r="U4033" s="69"/>
      <c r="V4033" s="45" t="str">
        <f t="shared" si="607"/>
        <v>把持物体の重量知覚における色彩と大きさに関する研究</v>
      </c>
      <c r="W4033" s="70"/>
      <c r="X4033" s="88">
        <v>4023</v>
      </c>
      <c r="Y4033" s="66"/>
      <c r="Z4033" s="16"/>
    </row>
    <row r="4034" spans="1:26" s="13" customFormat="1" ht="13.5" hidden="1" customHeight="1">
      <c r="A4034" s="18">
        <v>95</v>
      </c>
      <c r="B4034" s="15">
        <v>2011</v>
      </c>
      <c r="C4034" s="15">
        <v>11</v>
      </c>
      <c r="D4034" s="18">
        <v>18</v>
      </c>
      <c r="E4034" s="15"/>
      <c r="F4034" s="19" t="s">
        <v>6496</v>
      </c>
      <c r="G4034" s="16" t="s">
        <v>6497</v>
      </c>
      <c r="H4034" s="17"/>
      <c r="I4034" s="115" t="str">
        <f t="shared" ca="1" si="601"/>
        <v>.</v>
      </c>
      <c r="J4034" s="16" t="s">
        <v>2856</v>
      </c>
      <c r="K4034" s="16" t="s">
        <v>1185</v>
      </c>
      <c r="L4034" s="16" t="s">
        <v>2857</v>
      </c>
      <c r="M4034" s="16" t="s">
        <v>183</v>
      </c>
      <c r="N4034" s="15">
        <v>40</v>
      </c>
      <c r="O4034" s="15">
        <v>2011</v>
      </c>
      <c r="P4034" s="15">
        <v>11</v>
      </c>
      <c r="Q4034" s="16">
        <v>13</v>
      </c>
      <c r="R4034" s="18" t="s">
        <v>6345</v>
      </c>
      <c r="S4034" s="54" t="s">
        <v>6346</v>
      </c>
      <c r="T4034" s="54"/>
      <c r="U4034" s="69"/>
      <c r="V4034" s="45" t="str">
        <f t="shared" si="607"/>
        <v>Size-weight illusionと体積比の調整法との関係</v>
      </c>
      <c r="W4034" s="70"/>
      <c r="X4034" s="88">
        <v>4024</v>
      </c>
      <c r="Y4034" s="66"/>
      <c r="Z4034" s="16"/>
    </row>
    <row r="4035" spans="1:26" s="13" customFormat="1" ht="13.5" hidden="1" customHeight="1">
      <c r="A4035" s="18">
        <v>95</v>
      </c>
      <c r="B4035" s="15">
        <v>2011</v>
      </c>
      <c r="C4035" s="15">
        <v>11</v>
      </c>
      <c r="D4035" s="18">
        <v>20</v>
      </c>
      <c r="E4035" s="15"/>
      <c r="F4035" s="19" t="s">
        <v>6498</v>
      </c>
      <c r="G4035" s="16" t="s">
        <v>6499</v>
      </c>
      <c r="H4035" s="17"/>
      <c r="I4035" s="115" t="str">
        <f t="shared" ca="1" si="601"/>
        <v>.</v>
      </c>
      <c r="J4035" s="16" t="s">
        <v>2856</v>
      </c>
      <c r="K4035" s="16" t="s">
        <v>1185</v>
      </c>
      <c r="L4035" s="16" t="s">
        <v>2857</v>
      </c>
      <c r="M4035" s="16" t="s">
        <v>183</v>
      </c>
      <c r="N4035" s="15">
        <v>40</v>
      </c>
      <c r="O4035" s="15">
        <v>2011</v>
      </c>
      <c r="P4035" s="15">
        <v>11</v>
      </c>
      <c r="Q4035" s="16">
        <v>13</v>
      </c>
      <c r="R4035" s="18" t="s">
        <v>6345</v>
      </c>
      <c r="S4035" s="54" t="s">
        <v>6346</v>
      </c>
      <c r="T4035" s="54"/>
      <c r="U4035" s="69"/>
      <c r="V4035" s="45" t="str">
        <f t="shared" si="607"/>
        <v>ベッド周りの事故防止のための危険行動検知システムの開発 －離床行動およびベッド柵による身体圧迫行動の検知－</v>
      </c>
      <c r="W4035" s="70"/>
      <c r="X4035" s="88">
        <v>4025</v>
      </c>
      <c r="Y4035" s="66"/>
      <c r="Z4035" s="16"/>
    </row>
    <row r="4036" spans="1:26" s="13" customFormat="1" ht="13.5" hidden="1" customHeight="1">
      <c r="A4036" s="18">
        <v>95</v>
      </c>
      <c r="B4036" s="15">
        <v>2011</v>
      </c>
      <c r="C4036" s="15">
        <v>11</v>
      </c>
      <c r="D4036" s="18">
        <v>22</v>
      </c>
      <c r="E4036" s="15"/>
      <c r="F4036" s="19" t="s">
        <v>6500</v>
      </c>
      <c r="G4036" s="16" t="s">
        <v>6501</v>
      </c>
      <c r="H4036" s="17"/>
      <c r="I4036" s="115" t="str">
        <f t="shared" ca="1" si="601"/>
        <v>.</v>
      </c>
      <c r="J4036" s="16" t="s">
        <v>2856</v>
      </c>
      <c r="K4036" s="16" t="s">
        <v>1185</v>
      </c>
      <c r="L4036" s="16" t="s">
        <v>2857</v>
      </c>
      <c r="M4036" s="16" t="s">
        <v>183</v>
      </c>
      <c r="N4036" s="15">
        <v>40</v>
      </c>
      <c r="O4036" s="15">
        <v>2011</v>
      </c>
      <c r="P4036" s="15">
        <v>11</v>
      </c>
      <c r="Q4036" s="16">
        <v>13</v>
      </c>
      <c r="R4036" s="18" t="s">
        <v>6345</v>
      </c>
      <c r="S4036" s="54" t="s">
        <v>6346</v>
      </c>
      <c r="T4036" s="54"/>
      <c r="U4036" s="69"/>
      <c r="V4036" s="45" t="str">
        <f t="shared" si="607"/>
        <v>医療安全文化研究の展望：看護師の安全文化とレジリエンス</v>
      </c>
      <c r="W4036" s="70"/>
      <c r="X4036" s="88">
        <v>4026</v>
      </c>
      <c r="Y4036" s="66"/>
      <c r="Z4036" s="16"/>
    </row>
    <row r="4037" spans="1:26" s="13" customFormat="1" ht="13.5" hidden="1" customHeight="1">
      <c r="A4037" s="18">
        <v>95</v>
      </c>
      <c r="B4037" s="15">
        <v>2011</v>
      </c>
      <c r="C4037" s="15">
        <v>11</v>
      </c>
      <c r="D4037" s="18">
        <v>23</v>
      </c>
      <c r="E4037" s="15"/>
      <c r="F4037" s="19" t="s">
        <v>6502</v>
      </c>
      <c r="G4037" s="16" t="s">
        <v>6503</v>
      </c>
      <c r="H4037" s="17"/>
      <c r="I4037" s="115" t="str">
        <f t="shared" ca="1" si="601"/>
        <v>.</v>
      </c>
      <c r="J4037" s="16" t="s">
        <v>2856</v>
      </c>
      <c r="K4037" s="16" t="s">
        <v>1185</v>
      </c>
      <c r="L4037" s="16" t="s">
        <v>2857</v>
      </c>
      <c r="M4037" s="16" t="s">
        <v>183</v>
      </c>
      <c r="N4037" s="15">
        <v>40</v>
      </c>
      <c r="O4037" s="15">
        <v>2011</v>
      </c>
      <c r="P4037" s="15">
        <v>11</v>
      </c>
      <c r="Q4037" s="16">
        <v>13</v>
      </c>
      <c r="R4037" s="18" t="s">
        <v>6345</v>
      </c>
      <c r="S4037" s="54" t="s">
        <v>6346</v>
      </c>
      <c r="T4037" s="54"/>
      <c r="U4037" s="69"/>
      <c r="V4037" s="45" t="str">
        <f t="shared" si="607"/>
        <v>電極位置を考慮した表面筋電図による筋疲労特性の研究</v>
      </c>
      <c r="W4037" s="70"/>
      <c r="X4037" s="88">
        <v>4027</v>
      </c>
      <c r="Y4037" s="66"/>
      <c r="Z4037" s="16"/>
    </row>
    <row r="4038" spans="1:26" s="13" customFormat="1" ht="13.5" hidden="1" customHeight="1">
      <c r="A4038" s="18">
        <v>95</v>
      </c>
      <c r="B4038" s="15">
        <v>2011</v>
      </c>
      <c r="C4038" s="15">
        <v>11</v>
      </c>
      <c r="D4038" s="18">
        <v>25</v>
      </c>
      <c r="E4038" s="15"/>
      <c r="F4038" s="19" t="s">
        <v>6504</v>
      </c>
      <c r="G4038" s="16" t="s">
        <v>6505</v>
      </c>
      <c r="H4038" s="17"/>
      <c r="I4038" s="115" t="str">
        <f t="shared" ca="1" si="601"/>
        <v>.</v>
      </c>
      <c r="J4038" s="16" t="s">
        <v>2856</v>
      </c>
      <c r="K4038" s="16" t="s">
        <v>1185</v>
      </c>
      <c r="L4038" s="16" t="s">
        <v>2857</v>
      </c>
      <c r="M4038" s="16" t="s">
        <v>183</v>
      </c>
      <c r="N4038" s="15">
        <v>40</v>
      </c>
      <c r="O4038" s="15">
        <v>2011</v>
      </c>
      <c r="P4038" s="15">
        <v>11</v>
      </c>
      <c r="Q4038" s="16">
        <v>13</v>
      </c>
      <c r="R4038" s="18" t="s">
        <v>6345</v>
      </c>
      <c r="S4038" s="54" t="s">
        <v>6346</v>
      </c>
      <c r="T4038" s="54"/>
      <c r="U4038" s="69"/>
      <c r="V4038" s="45" t="str">
        <f t="shared" si="607"/>
        <v>マトリクス状電極を用いたハムストリングスの関節角度と筋活動様式の関係</v>
      </c>
      <c r="W4038" s="70"/>
      <c r="X4038" s="88">
        <v>4028</v>
      </c>
      <c r="Y4038" s="66"/>
      <c r="Z4038" s="16"/>
    </row>
    <row r="4039" spans="1:26" s="13" customFormat="1" ht="13.5" hidden="1" customHeight="1">
      <c r="A4039" s="18">
        <v>95</v>
      </c>
      <c r="B4039" s="15">
        <v>2011</v>
      </c>
      <c r="C4039" s="15">
        <v>11</v>
      </c>
      <c r="D4039" s="18">
        <v>27</v>
      </c>
      <c r="E4039" s="15"/>
      <c r="F4039" s="19" t="s">
        <v>6506</v>
      </c>
      <c r="G4039" s="16" t="s">
        <v>6376</v>
      </c>
      <c r="H4039" s="17"/>
      <c r="I4039" s="115" t="str">
        <f t="shared" ca="1" si="601"/>
        <v>.</v>
      </c>
      <c r="J4039" s="16" t="s">
        <v>2856</v>
      </c>
      <c r="K4039" s="16" t="s">
        <v>1185</v>
      </c>
      <c r="L4039" s="16" t="s">
        <v>2857</v>
      </c>
      <c r="M4039" s="16" t="s">
        <v>183</v>
      </c>
      <c r="N4039" s="15">
        <v>40</v>
      </c>
      <c r="O4039" s="15">
        <v>2011</v>
      </c>
      <c r="P4039" s="15">
        <v>11</v>
      </c>
      <c r="Q4039" s="16">
        <v>13</v>
      </c>
      <c r="R4039" s="18" t="s">
        <v>6345</v>
      </c>
      <c r="S4039" s="54" t="s">
        <v>6346</v>
      </c>
      <c r="T4039" s="54"/>
      <c r="U4039" s="69"/>
      <c r="V4039" s="45" t="str">
        <f t="shared" si="607"/>
        <v>光点滅刺激のパターンや明るさの違いに対するtransient型VEP特性</v>
      </c>
      <c r="W4039" s="70"/>
      <c r="X4039" s="88">
        <v>4029</v>
      </c>
      <c r="Y4039" s="66"/>
      <c r="Z4039" s="16"/>
    </row>
    <row r="4040" spans="1:26" s="13" customFormat="1" ht="13.5" hidden="1" customHeight="1">
      <c r="A4040" s="18">
        <v>95</v>
      </c>
      <c r="B4040" s="15">
        <v>2011</v>
      </c>
      <c r="C4040" s="15">
        <v>11</v>
      </c>
      <c r="D4040" s="18">
        <v>29</v>
      </c>
      <c r="E4040" s="15"/>
      <c r="F4040" s="19" t="s">
        <v>6507</v>
      </c>
      <c r="G4040" s="16" t="s">
        <v>6508</v>
      </c>
      <c r="H4040" s="17"/>
      <c r="I4040" s="115" t="str">
        <f t="shared" ca="1" si="601"/>
        <v>.</v>
      </c>
      <c r="J4040" s="16" t="s">
        <v>2856</v>
      </c>
      <c r="K4040" s="16" t="s">
        <v>1185</v>
      </c>
      <c r="L4040" s="16" t="s">
        <v>2857</v>
      </c>
      <c r="M4040" s="16" t="s">
        <v>183</v>
      </c>
      <c r="N4040" s="15">
        <v>40</v>
      </c>
      <c r="O4040" s="15">
        <v>2011</v>
      </c>
      <c r="P4040" s="15">
        <v>11</v>
      </c>
      <c r="Q4040" s="16">
        <v>13</v>
      </c>
      <c r="R4040" s="18" t="s">
        <v>6345</v>
      </c>
      <c r="S4040" s="54" t="s">
        <v>6346</v>
      </c>
      <c r="T4040" s="54"/>
      <c r="U4040" s="69"/>
      <c r="V4040" s="45" t="str">
        <f t="shared" si="607"/>
        <v>刺激視野の違いと位相差を用いた光点滅刺激脳波インタフェースのtransient型VEP解析による多選択肢化の検討</v>
      </c>
      <c r="W4040" s="70"/>
      <c r="X4040" s="88">
        <v>4030</v>
      </c>
      <c r="Y4040" s="66"/>
      <c r="Z4040" s="16"/>
    </row>
    <row r="4041" spans="1:26" s="13" customFormat="1" ht="13.5" hidden="1" customHeight="1">
      <c r="A4041" s="18">
        <v>95</v>
      </c>
      <c r="B4041" s="15">
        <v>2011</v>
      </c>
      <c r="C4041" s="15">
        <v>11</v>
      </c>
      <c r="D4041" s="18">
        <v>31</v>
      </c>
      <c r="E4041" s="15"/>
      <c r="F4041" s="19" t="s">
        <v>6509</v>
      </c>
      <c r="G4041" s="16" t="s">
        <v>6184</v>
      </c>
      <c r="H4041" s="17"/>
      <c r="I4041" s="115" t="str">
        <f t="shared" ca="1" si="601"/>
        <v>.</v>
      </c>
      <c r="J4041" s="16" t="s">
        <v>2856</v>
      </c>
      <c r="K4041" s="16" t="s">
        <v>1185</v>
      </c>
      <c r="L4041" s="16" t="s">
        <v>2857</v>
      </c>
      <c r="M4041" s="16" t="s">
        <v>183</v>
      </c>
      <c r="N4041" s="15">
        <v>40</v>
      </c>
      <c r="O4041" s="15">
        <v>2011</v>
      </c>
      <c r="P4041" s="15">
        <v>11</v>
      </c>
      <c r="Q4041" s="16">
        <v>13</v>
      </c>
      <c r="R4041" s="18" t="s">
        <v>6345</v>
      </c>
      <c r="S4041" s="54" t="s">
        <v>6346</v>
      </c>
      <c r="T4041" s="54"/>
      <c r="U4041" s="69"/>
      <c r="V4041" s="45" t="str">
        <f t="shared" si="607"/>
        <v>簡易GUIデザインチェックリストの検討</v>
      </c>
      <c r="W4041" s="70"/>
      <c r="X4041" s="88">
        <v>4031</v>
      </c>
      <c r="Y4041" s="66"/>
      <c r="Z4041" s="16"/>
    </row>
    <row r="4042" spans="1:26" s="13" customFormat="1" ht="13.5" hidden="1" customHeight="1">
      <c r="A4042" s="18">
        <v>95</v>
      </c>
      <c r="B4042" s="15">
        <v>2011</v>
      </c>
      <c r="C4042" s="15">
        <v>11</v>
      </c>
      <c r="D4042" s="18">
        <v>35</v>
      </c>
      <c r="E4042" s="15"/>
      <c r="F4042" s="19" t="s">
        <v>6510</v>
      </c>
      <c r="G4042" s="16" t="s">
        <v>6511</v>
      </c>
      <c r="H4042" s="17"/>
      <c r="I4042" s="115" t="str">
        <f t="shared" ca="1" si="601"/>
        <v>.</v>
      </c>
      <c r="J4042" s="16" t="s">
        <v>2856</v>
      </c>
      <c r="K4042" s="16" t="s">
        <v>1185</v>
      </c>
      <c r="L4042" s="16" t="s">
        <v>2857</v>
      </c>
      <c r="M4042" s="16" t="s">
        <v>183</v>
      </c>
      <c r="N4042" s="15">
        <v>40</v>
      </c>
      <c r="O4042" s="15">
        <v>2011</v>
      </c>
      <c r="P4042" s="15">
        <v>11</v>
      </c>
      <c r="Q4042" s="16">
        <v>13</v>
      </c>
      <c r="R4042" s="18" t="s">
        <v>6345</v>
      </c>
      <c r="S4042" s="54" t="s">
        <v>6346</v>
      </c>
      <c r="T4042" s="54"/>
      <c r="U4042" s="69"/>
      <c r="V4042" s="45" t="str">
        <f t="shared" si="607"/>
        <v>自転車利用に関するアンケート調査及び実態調査報告</v>
      </c>
      <c r="W4042" s="70"/>
      <c r="X4042" s="88">
        <v>4032</v>
      </c>
      <c r="Y4042" s="66"/>
      <c r="Z4042" s="16"/>
    </row>
    <row r="4043" spans="1:26" s="13" customFormat="1" ht="13.5" hidden="1" customHeight="1">
      <c r="A4043" s="18">
        <v>95</v>
      </c>
      <c r="B4043" s="15">
        <v>2011</v>
      </c>
      <c r="C4043" s="15">
        <v>11</v>
      </c>
      <c r="D4043" s="18">
        <v>37</v>
      </c>
      <c r="E4043" s="15"/>
      <c r="F4043" s="19" t="s">
        <v>6512</v>
      </c>
      <c r="G4043" s="16" t="s">
        <v>6513</v>
      </c>
      <c r="H4043" s="17"/>
      <c r="I4043" s="115" t="str">
        <f t="shared" ca="1" si="601"/>
        <v>.</v>
      </c>
      <c r="J4043" s="16" t="s">
        <v>2856</v>
      </c>
      <c r="K4043" s="16" t="s">
        <v>1185</v>
      </c>
      <c r="L4043" s="16" t="s">
        <v>2857</v>
      </c>
      <c r="M4043" s="16" t="s">
        <v>183</v>
      </c>
      <c r="N4043" s="15">
        <v>40</v>
      </c>
      <c r="O4043" s="15">
        <v>2011</v>
      </c>
      <c r="P4043" s="15">
        <v>11</v>
      </c>
      <c r="Q4043" s="16">
        <v>13</v>
      </c>
      <c r="R4043" s="18" t="s">
        <v>6345</v>
      </c>
      <c r="S4043" s="54" t="s">
        <v>6346</v>
      </c>
      <c r="T4043" s="54"/>
      <c r="U4043" s="69"/>
      <c r="V4043" s="45" t="str">
        <f t="shared" si="607"/>
        <v>日本人青年男女の自転車運転時の携帯およびイヤホーン使用および新規購入時の要件についてのアンケート調査</v>
      </c>
      <c r="W4043" s="70"/>
      <c r="X4043" s="88">
        <v>4033</v>
      </c>
      <c r="Y4043" s="66"/>
      <c r="Z4043" s="16"/>
    </row>
    <row r="4044" spans="1:26" s="13" customFormat="1" ht="13.5" hidden="1" customHeight="1">
      <c r="A4044" s="18">
        <v>95</v>
      </c>
      <c r="B4044" s="15">
        <v>2011</v>
      </c>
      <c r="C4044" s="15">
        <v>11</v>
      </c>
      <c r="D4044" s="18">
        <v>38</v>
      </c>
      <c r="E4044" s="15"/>
      <c r="F4044" s="19" t="s">
        <v>6514</v>
      </c>
      <c r="G4044" s="16" t="s">
        <v>6515</v>
      </c>
      <c r="H4044" s="17"/>
      <c r="I4044" s="115" t="str">
        <f t="shared" ref="I4044:I4107" ca="1" si="609">IF(OR($S$1,IF($N$2,OFFSET($O$2,0,ISERROR(FIND($F$2,OFFSET($G4044,0,$T$2)))+$S$2),0)+IF($N$3,OFFSET($O$3,0,ISERROR(FIND($F$3,OFFSET($G4044,0,$T$3)))+$S$3),0)+IF($N$4,OFFSET($O$4,0,ISERROR(FIND($F$4,OFFSET($G4044,0,$T$4)))+$S$4),0)+IF($N$5,OFFSET($O$5,0,ISERROR(FIND($F$5,OFFSET($G4044,0,$T$5)))+$S$5),0)+IF($N$6,OFFSET($O$6,0,ISERROR(FIND($F$6,OFFSET($G4044,0,$T$6)))+$S$6),0)+IF($N$7,OFFSET($O$7,0,ISERROR(FIND($F$7,OFFSET($G4044,0,$T$7)))+$S$7),0)+IF($N$8,OFFSET($O$8,0,ISERROR(FIND($F$8,OFFSET($G4044,0,$T$8)))+$S$8),0)&gt;$Y$1),$W$28,$W$29)</f>
        <v>.</v>
      </c>
      <c r="J4044" s="16" t="s">
        <v>2856</v>
      </c>
      <c r="K4044" s="16" t="s">
        <v>1185</v>
      </c>
      <c r="L4044" s="16" t="s">
        <v>2857</v>
      </c>
      <c r="M4044" s="16" t="s">
        <v>183</v>
      </c>
      <c r="N4044" s="15">
        <v>40</v>
      </c>
      <c r="O4044" s="15">
        <v>2011</v>
      </c>
      <c r="P4044" s="15">
        <v>11</v>
      </c>
      <c r="Q4044" s="16">
        <v>13</v>
      </c>
      <c r="R4044" s="18" t="s">
        <v>6345</v>
      </c>
      <c r="S4044" s="54" t="s">
        <v>6346</v>
      </c>
      <c r="T4044" s="54"/>
      <c r="U4044" s="69"/>
      <c r="V4044" s="45" t="str">
        <f t="shared" si="607"/>
        <v>アイカメラによる自転車乗車中の視点解析</v>
      </c>
      <c r="W4044" s="70"/>
      <c r="X4044" s="88">
        <v>4034</v>
      </c>
      <c r="Y4044" s="66"/>
      <c r="Z4044" s="16"/>
    </row>
    <row r="4045" spans="1:26" ht="13.5" hidden="1" customHeight="1">
      <c r="A4045" s="29">
        <f ca="1">IF(LEN($J4045)&gt;0,IF($J4045="●",K4045,OFFSET(A4045,IF(LEN(OFFSET(A4045,-1,0))&gt;=1,-1,-2),0)),"")</f>
        <v>95</v>
      </c>
      <c r="B4045" s="32">
        <f ca="1">IF(LEN($J4045)&gt;0,IF($J4045="●",N4045,OFFSET(B4045,IF(LEN(OFFSET(B4045,-1,0))&gt;=1,-1,-2),0)),"")</f>
        <v>2011</v>
      </c>
      <c r="C4045" s="32">
        <f ca="1">IF(LEN($J4045)&gt;0,IF($J4045="●",O4045,OFFSET(C4045,IF(LEN(OFFSET(C4045,-1,0))&gt;=1,-1,-2),0)),"")</f>
        <v>11</v>
      </c>
      <c r="D4045" s="28">
        <v>39</v>
      </c>
      <c r="E4045" s="32"/>
      <c r="F4045" s="28" t="str">
        <f>IF(RIGHT(L4045,1)=$W$24,"",M4045&amp;$W$25)&amp;J4045&amp;$W$22&amp;K4045&amp;IF(AND(LEN(N4045)&gt;0,LEN(N4045)&lt;4)," 第"&amp;N4045&amp;$W$21,N4045)&amp;$W$23&amp;O4045&amp;"/"&amp;P4045&amp;IF(RIGHT(L4045,1)=$W$24,"/"&amp;Q4045,"")&amp;"、"&amp;S4045&amp;"、"&amp;R4045&amp;IF(LEN(H4045)&gt;0,$W$27&amp;H4045,"")&amp;IF(RIGHT(L4045,1)=$W$24,"",$W$26)</f>
        <v>開催記(大会．全 第46回　2011/6、広島大学、広島市)</v>
      </c>
      <c r="G4045" s="40" t="s">
        <v>907</v>
      </c>
      <c r="H4045" s="41" t="s">
        <v>2820</v>
      </c>
      <c r="I4045" s="115" t="str">
        <f t="shared" ca="1" si="609"/>
        <v>.</v>
      </c>
      <c r="J4045" s="40" t="s">
        <v>1487</v>
      </c>
      <c r="K4045" s="40" t="s">
        <v>1292</v>
      </c>
      <c r="L4045" s="40" t="s">
        <v>6949</v>
      </c>
      <c r="M4045" s="40" t="s">
        <v>313</v>
      </c>
      <c r="N4045" s="47">
        <v>46</v>
      </c>
      <c r="O4045" s="47">
        <v>2011</v>
      </c>
      <c r="P4045" s="47">
        <v>6</v>
      </c>
      <c r="Q4045" s="40" t="s">
        <v>1402</v>
      </c>
      <c r="R4045" s="40" t="s">
        <v>1403</v>
      </c>
      <c r="S4045" s="48" t="s">
        <v>2054</v>
      </c>
      <c r="T4045" s="48"/>
      <c r="U4045" s="31"/>
      <c r="V4045" s="45" t="str">
        <f t="shared" si="607"/>
        <v>開催記(大会．全 第46回　2011/6、広島大学、広島市)</v>
      </c>
      <c r="W4045" s="51"/>
      <c r="X4045" s="88">
        <v>4035</v>
      </c>
      <c r="Y4045" s="65"/>
      <c r="Z4045" s="46"/>
    </row>
    <row r="4046" spans="1:26" s="12" customFormat="1" ht="13.5" hidden="1" customHeight="1">
      <c r="A4046" s="18">
        <v>95</v>
      </c>
      <c r="B4046" s="15">
        <v>2011</v>
      </c>
      <c r="C4046" s="15">
        <v>11</v>
      </c>
      <c r="D4046" s="18">
        <v>39</v>
      </c>
      <c r="E4046" s="15"/>
      <c r="F4046" s="22" t="s">
        <v>7073</v>
      </c>
      <c r="G4046" s="16" t="s">
        <v>7072</v>
      </c>
      <c r="H4046" s="17" t="s">
        <v>6485</v>
      </c>
      <c r="I4046" s="115" t="str">
        <f t="shared" ca="1" si="609"/>
        <v>.</v>
      </c>
      <c r="J4046" s="26" t="s">
        <v>1287</v>
      </c>
      <c r="K4046" s="16" t="s">
        <v>1194</v>
      </c>
      <c r="L4046" s="16" t="s">
        <v>7004</v>
      </c>
      <c r="M4046" s="40" t="s">
        <v>1302</v>
      </c>
      <c r="N4046" s="15">
        <v>46</v>
      </c>
      <c r="O4046" s="15">
        <v>2011</v>
      </c>
      <c r="P4046" s="15">
        <v>6</v>
      </c>
      <c r="Q4046" s="16" t="s">
        <v>1743</v>
      </c>
      <c r="R4046" s="18" t="s">
        <v>6483</v>
      </c>
      <c r="S4046" s="54" t="s">
        <v>6484</v>
      </c>
      <c r="T4046" s="54"/>
      <c r="U4046" s="69"/>
      <c r="V4046" s="45" t="str">
        <f t="shared" si="607"/>
        <v>働態学会らしい生活の見直しから考える自転車の新しい役割～若手研究者育成支援による科研費申請のためのロードマップの一環として～</v>
      </c>
      <c r="W4046" s="70"/>
      <c r="X4046" s="88">
        <v>4036</v>
      </c>
      <c r="Y4046" s="66"/>
      <c r="Z4046" s="16"/>
    </row>
    <row r="4047" spans="1:26" s="12" customFormat="1" ht="13.5" hidden="1" customHeight="1">
      <c r="A4047" s="18">
        <v>95</v>
      </c>
      <c r="B4047" s="15">
        <v>2011</v>
      </c>
      <c r="C4047" s="15">
        <v>11</v>
      </c>
      <c r="D4047" s="18">
        <v>39</v>
      </c>
      <c r="E4047" s="15"/>
      <c r="F4047" s="22" t="s">
        <v>6813</v>
      </c>
      <c r="G4047" s="16" t="s">
        <v>6814</v>
      </c>
      <c r="H4047" s="17" t="s">
        <v>6485</v>
      </c>
      <c r="I4047" s="115" t="str">
        <f t="shared" ca="1" si="609"/>
        <v>.</v>
      </c>
      <c r="J4047" s="26" t="s">
        <v>1287</v>
      </c>
      <c r="K4047" s="16" t="s">
        <v>1194</v>
      </c>
      <c r="L4047" s="16" t="s">
        <v>2857</v>
      </c>
      <c r="M4047" s="16" t="s">
        <v>183</v>
      </c>
      <c r="N4047" s="15">
        <v>46</v>
      </c>
      <c r="O4047" s="15">
        <v>2011</v>
      </c>
      <c r="P4047" s="15">
        <v>6</v>
      </c>
      <c r="Q4047" s="16" t="s">
        <v>1743</v>
      </c>
      <c r="R4047" s="18" t="s">
        <v>6483</v>
      </c>
      <c r="S4047" s="54" t="s">
        <v>6484</v>
      </c>
      <c r="T4047" s="54"/>
      <c r="U4047" s="69"/>
      <c r="V4047" s="45" t="str">
        <f t="shared" si="607"/>
        <v>働態学会らしい生活の見直しから考える自転車の新しい役割第１班「子育て時の交通手段（三人乗り、転落事故）」</v>
      </c>
      <c r="W4047" s="70"/>
      <c r="X4047" s="88">
        <v>4037</v>
      </c>
      <c r="Y4047" s="66"/>
      <c r="Z4047" s="16"/>
    </row>
    <row r="4048" spans="1:26" s="12" customFormat="1" ht="13.5" hidden="1" customHeight="1">
      <c r="A4048" s="18">
        <v>95</v>
      </c>
      <c r="B4048" s="15">
        <v>2011</v>
      </c>
      <c r="C4048" s="15">
        <v>11</v>
      </c>
      <c r="D4048" s="18">
        <v>39</v>
      </c>
      <c r="E4048" s="15"/>
      <c r="F4048" s="22" t="s">
        <v>6815</v>
      </c>
      <c r="G4048" s="16" t="s">
        <v>6816</v>
      </c>
      <c r="H4048" s="17" t="s">
        <v>6485</v>
      </c>
      <c r="I4048" s="115" t="str">
        <f t="shared" ca="1" si="609"/>
        <v>.</v>
      </c>
      <c r="J4048" s="26" t="s">
        <v>1287</v>
      </c>
      <c r="K4048" s="16" t="s">
        <v>1194</v>
      </c>
      <c r="L4048" s="16" t="s">
        <v>2857</v>
      </c>
      <c r="M4048" s="16" t="s">
        <v>183</v>
      </c>
      <c r="N4048" s="15">
        <v>46</v>
      </c>
      <c r="O4048" s="15">
        <v>2011</v>
      </c>
      <c r="P4048" s="15">
        <v>6</v>
      </c>
      <c r="Q4048" s="16" t="s">
        <v>1743</v>
      </c>
      <c r="R4048" s="18" t="s">
        <v>6483</v>
      </c>
      <c r="S4048" s="54" t="s">
        <v>6484</v>
      </c>
      <c r="T4048" s="54"/>
      <c r="U4048" s="69"/>
      <c r="V4048" s="45" t="str">
        <f t="shared" si="607"/>
        <v>働態学会らしい生活の見直しから考える自転車の新しい役割第２班「自転車がからむ事故削減（交通三者の満足、歩道）」</v>
      </c>
      <c r="W4048" s="70"/>
      <c r="X4048" s="88">
        <v>4038</v>
      </c>
      <c r="Y4048" s="66"/>
      <c r="Z4048" s="16"/>
    </row>
    <row r="4049" spans="1:26" s="12" customFormat="1" ht="13.5" customHeight="1">
      <c r="A4049" s="18">
        <v>95</v>
      </c>
      <c r="B4049" s="15">
        <v>2011</v>
      </c>
      <c r="C4049" s="15">
        <v>11</v>
      </c>
      <c r="D4049" s="18">
        <v>40</v>
      </c>
      <c r="E4049" s="15"/>
      <c r="F4049" s="22" t="s">
        <v>6817</v>
      </c>
      <c r="G4049" s="16" t="s">
        <v>6818</v>
      </c>
      <c r="H4049" s="17" t="s">
        <v>6485</v>
      </c>
      <c r="I4049" s="115" t="str">
        <f t="shared" ca="1" si="609"/>
        <v>●</v>
      </c>
      <c r="J4049" s="26" t="s">
        <v>1287</v>
      </c>
      <c r="K4049" s="16" t="s">
        <v>1194</v>
      </c>
      <c r="L4049" s="16" t="s">
        <v>2857</v>
      </c>
      <c r="M4049" s="16" t="s">
        <v>183</v>
      </c>
      <c r="N4049" s="15">
        <v>46</v>
      </c>
      <c r="O4049" s="15">
        <v>2011</v>
      </c>
      <c r="P4049" s="15">
        <v>6</v>
      </c>
      <c r="Q4049" s="16" t="s">
        <v>1743</v>
      </c>
      <c r="R4049" s="18" t="s">
        <v>6483</v>
      </c>
      <c r="S4049" s="54" t="s">
        <v>6484</v>
      </c>
      <c r="T4049" s="54"/>
      <c r="U4049" s="69"/>
      <c r="V4049" s="45" t="str">
        <f t="shared" si="607"/>
        <v>働態学会らしい生活の見直しから考える自転車の新しい役割第３班「高齢者の有効な移動手段」</v>
      </c>
      <c r="W4049" s="70"/>
      <c r="X4049" s="88">
        <v>4039</v>
      </c>
      <c r="Y4049" s="66"/>
      <c r="Z4049" s="16"/>
    </row>
    <row r="4050" spans="1:26" s="12" customFormat="1" ht="13.5" hidden="1" customHeight="1">
      <c r="A4050" s="18">
        <v>95</v>
      </c>
      <c r="B4050" s="15">
        <v>2011</v>
      </c>
      <c r="C4050" s="15">
        <v>11</v>
      </c>
      <c r="D4050" s="18">
        <v>40</v>
      </c>
      <c r="E4050" s="15"/>
      <c r="F4050" s="22" t="s">
        <v>6819</v>
      </c>
      <c r="G4050" s="16" t="s">
        <v>6820</v>
      </c>
      <c r="H4050" s="17" t="s">
        <v>6485</v>
      </c>
      <c r="I4050" s="115" t="str">
        <f t="shared" ca="1" si="609"/>
        <v>.</v>
      </c>
      <c r="J4050" s="26" t="s">
        <v>1287</v>
      </c>
      <c r="K4050" s="16" t="s">
        <v>1194</v>
      </c>
      <c r="L4050" s="16" t="s">
        <v>2857</v>
      </c>
      <c r="M4050" s="16" t="s">
        <v>183</v>
      </c>
      <c r="N4050" s="15">
        <v>46</v>
      </c>
      <c r="O4050" s="15">
        <v>2011</v>
      </c>
      <c r="P4050" s="15">
        <v>6</v>
      </c>
      <c r="Q4050" s="16" t="s">
        <v>1743</v>
      </c>
      <c r="R4050" s="18" t="s">
        <v>6483</v>
      </c>
      <c r="S4050" s="54" t="s">
        <v>6484</v>
      </c>
      <c r="T4050" s="54"/>
      <c r="U4050" s="69"/>
      <c r="V4050" s="45" t="str">
        <f t="shared" si="607"/>
        <v>働態学会らしい生活の見直しから考える自転車の新しい役割第４班「通勤手段としての自転車（渋滞、メタボ対策）」</v>
      </c>
      <c r="W4050" s="70"/>
      <c r="X4050" s="88">
        <v>4040</v>
      </c>
      <c r="Y4050" s="66"/>
      <c r="Z4050" s="16"/>
    </row>
    <row r="4051" spans="1:26" s="12" customFormat="1" ht="13.5" hidden="1" customHeight="1">
      <c r="A4051" s="18">
        <v>95</v>
      </c>
      <c r="B4051" s="15">
        <v>2011</v>
      </c>
      <c r="C4051" s="15">
        <v>11</v>
      </c>
      <c r="D4051" s="18">
        <v>41</v>
      </c>
      <c r="E4051" s="15"/>
      <c r="F4051" s="22" t="s">
        <v>6821</v>
      </c>
      <c r="G4051" s="16" t="s">
        <v>6822</v>
      </c>
      <c r="H4051" s="17" t="s">
        <v>6485</v>
      </c>
      <c r="I4051" s="115" t="str">
        <f t="shared" ca="1" si="609"/>
        <v>.</v>
      </c>
      <c r="J4051" s="26" t="s">
        <v>1287</v>
      </c>
      <c r="K4051" s="16" t="s">
        <v>1194</v>
      </c>
      <c r="L4051" s="16" t="s">
        <v>2857</v>
      </c>
      <c r="M4051" s="16" t="s">
        <v>183</v>
      </c>
      <c r="N4051" s="15">
        <v>46</v>
      </c>
      <c r="O4051" s="15">
        <v>2011</v>
      </c>
      <c r="P4051" s="15">
        <v>6</v>
      </c>
      <c r="Q4051" s="16" t="s">
        <v>1743</v>
      </c>
      <c r="R4051" s="18" t="s">
        <v>6483</v>
      </c>
      <c r="S4051" s="54" t="s">
        <v>6484</v>
      </c>
      <c r="T4051" s="54"/>
      <c r="U4051" s="69"/>
      <c r="V4051" s="45" t="str">
        <f t="shared" si="607"/>
        <v>働態学会らしい生活の見直しから考える自転車の新しい役割第５班「高安心・超安全を担保する（防犯グッズ、大震災）」</v>
      </c>
      <c r="W4051" s="70"/>
      <c r="X4051" s="88">
        <v>4041</v>
      </c>
      <c r="Y4051" s="66"/>
      <c r="Z4051" s="16"/>
    </row>
    <row r="4052" spans="1:26" s="12" customFormat="1" ht="13.5" hidden="1" customHeight="1">
      <c r="A4052" s="18">
        <v>95</v>
      </c>
      <c r="B4052" s="15">
        <v>2011</v>
      </c>
      <c r="C4052" s="15">
        <v>11</v>
      </c>
      <c r="D4052" s="18">
        <v>42</v>
      </c>
      <c r="E4052" s="15"/>
      <c r="F4052" s="22" t="s">
        <v>6823</v>
      </c>
      <c r="G4052" s="16" t="s">
        <v>6824</v>
      </c>
      <c r="H4052" s="17" t="s">
        <v>6485</v>
      </c>
      <c r="I4052" s="115" t="str">
        <f t="shared" ca="1" si="609"/>
        <v>.</v>
      </c>
      <c r="J4052" s="26" t="s">
        <v>1287</v>
      </c>
      <c r="K4052" s="16" t="s">
        <v>1194</v>
      </c>
      <c r="L4052" s="16" t="s">
        <v>2857</v>
      </c>
      <c r="M4052" s="16" t="s">
        <v>183</v>
      </c>
      <c r="N4052" s="15">
        <v>46</v>
      </c>
      <c r="O4052" s="15">
        <v>2011</v>
      </c>
      <c r="P4052" s="15">
        <v>6</v>
      </c>
      <c r="Q4052" s="16" t="s">
        <v>1743</v>
      </c>
      <c r="R4052" s="18" t="s">
        <v>6483</v>
      </c>
      <c r="S4052" s="54" t="s">
        <v>6484</v>
      </c>
      <c r="T4052" s="54"/>
      <c r="U4052" s="69"/>
      <c r="V4052" s="45" t="str">
        <f t="shared" si="607"/>
        <v>働態学会らしい生活の見直しから考える自転車の新しい役割第６班「社会システムと自転車」</v>
      </c>
      <c r="W4052" s="70"/>
      <c r="X4052" s="88">
        <v>4042</v>
      </c>
      <c r="Y4052" s="66"/>
      <c r="Z4052" s="16"/>
    </row>
    <row r="4053" spans="1:26" s="12" customFormat="1" ht="13.5" hidden="1" customHeight="1">
      <c r="A4053" s="18">
        <v>95</v>
      </c>
      <c r="B4053" s="15">
        <v>2011</v>
      </c>
      <c r="C4053" s="15">
        <v>11</v>
      </c>
      <c r="D4053" s="18">
        <v>42</v>
      </c>
      <c r="E4053" s="15"/>
      <c r="F4053" s="22" t="s">
        <v>6825</v>
      </c>
      <c r="G4053" s="16" t="s">
        <v>6826</v>
      </c>
      <c r="H4053" s="17" t="s">
        <v>6485</v>
      </c>
      <c r="I4053" s="115" t="str">
        <f t="shared" ca="1" si="609"/>
        <v>.</v>
      </c>
      <c r="J4053" s="26" t="s">
        <v>1287</v>
      </c>
      <c r="K4053" s="16" t="s">
        <v>1194</v>
      </c>
      <c r="L4053" s="16" t="s">
        <v>2857</v>
      </c>
      <c r="M4053" s="16" t="s">
        <v>183</v>
      </c>
      <c r="N4053" s="15">
        <v>46</v>
      </c>
      <c r="O4053" s="15">
        <v>2011</v>
      </c>
      <c r="P4053" s="15">
        <v>6</v>
      </c>
      <c r="Q4053" s="16" t="s">
        <v>1743</v>
      </c>
      <c r="R4053" s="18" t="s">
        <v>6483</v>
      </c>
      <c r="S4053" s="54" t="s">
        <v>6484</v>
      </c>
      <c r="T4053" s="54"/>
      <c r="U4053" s="69"/>
      <c r="V4053" s="45" t="str">
        <f t="shared" si="607"/>
        <v>働態学会らしい生活の見直しから考える自転車の新しい役割第７班「生活スタイルの見直し（ニーズの多様化、健康志向）」</v>
      </c>
      <c r="W4053" s="70"/>
      <c r="X4053" s="88">
        <v>4043</v>
      </c>
      <c r="Y4053" s="66"/>
      <c r="Z4053" s="16"/>
    </row>
    <row r="4054" spans="1:26" ht="13.5" hidden="1" customHeight="1">
      <c r="A4054" s="29">
        <f t="shared" ref="A4054:A4064" ca="1" si="610">IF(LEN($J4054)&gt;0,IF($J4054="●",K4054,OFFSET(A4054,IF(LEN(OFFSET(A4054,-1,0))&gt;=1,-1,-2),0)),"")</f>
        <v>95</v>
      </c>
      <c r="B4054" s="32">
        <f t="shared" ref="B4054:C4059" ca="1" si="611">IF(LEN($J4054)&gt;0,IF($J4054="●",N4054,OFFSET(B4054,IF(LEN(OFFSET(B4054,-1,0))&gt;=1,-1,-2),0)),"")</f>
        <v>2011</v>
      </c>
      <c r="C4054" s="32">
        <f t="shared" ca="1" si="611"/>
        <v>11</v>
      </c>
      <c r="D4054" s="28">
        <v>42</v>
      </c>
      <c r="E4054" s="32"/>
      <c r="F4054" s="40" t="s">
        <v>201</v>
      </c>
      <c r="G4054" s="40" t="s">
        <v>1786</v>
      </c>
      <c r="H4054" s="43"/>
      <c r="I4054" s="115" t="str">
        <f t="shared" ca="1" si="609"/>
        <v>.</v>
      </c>
      <c r="J4054" s="40" t="s">
        <v>1487</v>
      </c>
      <c r="K4054" s="40" t="s">
        <v>1292</v>
      </c>
      <c r="L4054" s="40" t="s">
        <v>313</v>
      </c>
      <c r="M4054" s="40" t="s">
        <v>7617</v>
      </c>
      <c r="N4054" s="47">
        <v>46</v>
      </c>
      <c r="O4054" s="47">
        <v>2011</v>
      </c>
      <c r="P4054" s="47">
        <v>6</v>
      </c>
      <c r="Q4054" s="40" t="s">
        <v>1402</v>
      </c>
      <c r="R4054" s="40" t="s">
        <v>1403</v>
      </c>
      <c r="S4054" s="48" t="s">
        <v>2054</v>
      </c>
      <c r="T4054" s="48"/>
      <c r="U4054" s="31"/>
      <c r="V4054" s="45" t="str">
        <f t="shared" si="607"/>
        <v>優秀発表賞・受賞者からの感想</v>
      </c>
      <c r="W4054" s="51"/>
      <c r="X4054" s="88">
        <v>4044</v>
      </c>
      <c r="Y4054" s="65"/>
      <c r="Z4054" s="46"/>
    </row>
    <row r="4055" spans="1:26" ht="13.5" hidden="1" customHeight="1">
      <c r="A4055" s="29">
        <f t="shared" ca="1" si="610"/>
        <v>95</v>
      </c>
      <c r="B4055" s="32">
        <f t="shared" ca="1" si="611"/>
        <v>2011</v>
      </c>
      <c r="C4055" s="32">
        <f t="shared" ca="1" si="611"/>
        <v>11</v>
      </c>
      <c r="D4055" s="28">
        <v>45</v>
      </c>
      <c r="E4055" s="32"/>
      <c r="F4055" s="28" t="str">
        <f>IF(RIGHT(L4055,1)=$W$24,"",M4055&amp;$W$25)&amp;J4055&amp;$W$22&amp;K4055&amp;IF(AND(LEN(N4055)&gt;0,LEN(N4055)&lt;4)," 第"&amp;N4055&amp;$W$21,N4055)&amp;$W$23&amp;O4055&amp;"/"&amp;P4055&amp;IF(RIGHT(L4055,1)=$W$24,"/"&amp;Q4055,"")&amp;"、"&amp;S4055&amp;"、"&amp;R4055&amp;IF(LEN(H4055)&gt;0,$W$27&amp;H4055,"")&amp;IF(RIGHT(L4055,1)=$W$24,"",$W$26)</f>
        <v>開催記(大会．東 第39回　2010/11、電気通信大学、調布市)</v>
      </c>
      <c r="G4055" s="40" t="s">
        <v>314</v>
      </c>
      <c r="H4055" s="41" t="s">
        <v>2820</v>
      </c>
      <c r="I4055" s="115" t="str">
        <f t="shared" ca="1" si="609"/>
        <v>.</v>
      </c>
      <c r="J4055" s="40" t="s">
        <v>1487</v>
      </c>
      <c r="K4055" s="40" t="s">
        <v>1491</v>
      </c>
      <c r="L4055" s="40" t="s">
        <v>6949</v>
      </c>
      <c r="M4055" s="40" t="s">
        <v>313</v>
      </c>
      <c r="N4055" s="47">
        <v>39</v>
      </c>
      <c r="O4055" s="47">
        <v>2010</v>
      </c>
      <c r="P4055" s="47">
        <v>11</v>
      </c>
      <c r="Q4055" s="40" t="s">
        <v>1176</v>
      </c>
      <c r="R4055" s="40" t="s">
        <v>1401</v>
      </c>
      <c r="S4055" s="48" t="s">
        <v>2051</v>
      </c>
      <c r="T4055" s="48"/>
      <c r="U4055" s="31"/>
      <c r="V4055" s="45" t="str">
        <f t="shared" si="607"/>
        <v>開催記(大会．東 第39回　2010/11、電気通信大学、調布市)</v>
      </c>
      <c r="W4055" s="51"/>
      <c r="X4055" s="88">
        <v>4045</v>
      </c>
      <c r="Y4055" s="65"/>
      <c r="Z4055" s="46"/>
    </row>
    <row r="4056" spans="1:26" ht="13.5" hidden="1" customHeight="1">
      <c r="A4056" s="29">
        <f t="shared" ca="1" si="610"/>
        <v>95</v>
      </c>
      <c r="B4056" s="32">
        <f t="shared" ca="1" si="611"/>
        <v>2011</v>
      </c>
      <c r="C4056" s="32">
        <f t="shared" ca="1" si="611"/>
        <v>11</v>
      </c>
      <c r="D4056" s="28">
        <v>45</v>
      </c>
      <c r="E4056" s="32"/>
      <c r="F4056" s="40" t="s">
        <v>919</v>
      </c>
      <c r="G4056" s="40" t="s">
        <v>1787</v>
      </c>
      <c r="H4056" s="43"/>
      <c r="I4056" s="115" t="str">
        <f t="shared" ca="1" si="609"/>
        <v>.</v>
      </c>
      <c r="J4056" s="40" t="s">
        <v>1487</v>
      </c>
      <c r="K4056" s="40" t="s">
        <v>1491</v>
      </c>
      <c r="L4056" s="40" t="s">
        <v>313</v>
      </c>
      <c r="M4056" s="40" t="s">
        <v>7616</v>
      </c>
      <c r="N4056" s="47">
        <v>39</v>
      </c>
      <c r="O4056" s="47">
        <v>2010</v>
      </c>
      <c r="P4056" s="47">
        <v>11</v>
      </c>
      <c r="Q4056" s="40" t="s">
        <v>1176</v>
      </c>
      <c r="R4056" s="40" t="s">
        <v>1401</v>
      </c>
      <c r="S4056" s="48" t="s">
        <v>2051</v>
      </c>
      <c r="T4056" s="48"/>
      <c r="U4056" s="31"/>
      <c r="V4056" s="45" t="str">
        <f t="shared" si="607"/>
        <v>参加記</v>
      </c>
      <c r="W4056" s="51"/>
      <c r="X4056" s="88">
        <v>4046</v>
      </c>
      <c r="Y4056" s="65"/>
      <c r="Z4056" s="46"/>
    </row>
    <row r="4057" spans="1:26" ht="13.5" hidden="1" customHeight="1">
      <c r="A4057" s="29">
        <f t="shared" ca="1" si="610"/>
        <v>95</v>
      </c>
      <c r="B4057" s="32">
        <f t="shared" ca="1" si="611"/>
        <v>2011</v>
      </c>
      <c r="C4057" s="32">
        <f t="shared" ca="1" si="611"/>
        <v>11</v>
      </c>
      <c r="D4057" s="28">
        <v>3</v>
      </c>
      <c r="E4057" s="32"/>
      <c r="F4057" s="40" t="s">
        <v>403</v>
      </c>
      <c r="G4057" s="40"/>
      <c r="H4057" s="43"/>
      <c r="I4057" s="115" t="str">
        <f t="shared" ca="1" si="609"/>
        <v>.</v>
      </c>
      <c r="J4057" s="40" t="s">
        <v>7110</v>
      </c>
      <c r="K4057" s="40" t="s">
        <v>7768</v>
      </c>
      <c r="L4057" s="40" t="s">
        <v>7097</v>
      </c>
      <c r="M4057" s="40"/>
      <c r="N4057" s="47"/>
      <c r="O4057" s="47"/>
      <c r="P4057" s="47"/>
      <c r="Q4057" s="40"/>
      <c r="R4057" s="40"/>
      <c r="S4057" s="48"/>
      <c r="T4057" s="48"/>
      <c r="U4057" s="31"/>
      <c r="V4057" s="45" t="str">
        <f t="shared" si="607"/>
        <v>人類働態学会の「働態研究の方法」が刊行されました・他</v>
      </c>
      <c r="W4057" s="51"/>
      <c r="X4057" s="88">
        <v>4047</v>
      </c>
      <c r="Y4057" s="65"/>
      <c r="Z4057" s="46"/>
    </row>
    <row r="4058" spans="1:26" ht="13.5" hidden="1" customHeight="1">
      <c r="A4058" s="29">
        <f t="shared" ca="1" si="610"/>
        <v>95</v>
      </c>
      <c r="B4058" s="32">
        <f t="shared" ca="1" si="611"/>
        <v>2011</v>
      </c>
      <c r="C4058" s="32">
        <f t="shared" ca="1" si="611"/>
        <v>11</v>
      </c>
      <c r="D4058" s="28">
        <v>6</v>
      </c>
      <c r="E4058" s="32"/>
      <c r="F4058" s="40" t="s">
        <v>188</v>
      </c>
      <c r="G4058" s="40"/>
      <c r="H4058" s="43" t="s">
        <v>1430</v>
      </c>
      <c r="I4058" s="115" t="str">
        <f t="shared" ca="1" si="609"/>
        <v>.</v>
      </c>
      <c r="J4058" s="40" t="s">
        <v>2062</v>
      </c>
      <c r="K4058" s="40" t="s">
        <v>7091</v>
      </c>
      <c r="L4058" s="40" t="s">
        <v>7615</v>
      </c>
      <c r="M4058" s="40" t="s">
        <v>2638</v>
      </c>
      <c r="N4058" s="47"/>
      <c r="O4058" s="47"/>
      <c r="P4058" s="47"/>
      <c r="Q4058" s="40"/>
      <c r="R4058" s="40"/>
      <c r="S4058" s="53" t="s">
        <v>415</v>
      </c>
      <c r="T4058" s="53"/>
      <c r="U4058" s="31"/>
      <c r="V4058" s="45" t="str">
        <f t="shared" si="607"/>
        <v>合同人類働態学会―日本生理人類学会　合同シンポジウム開催のお知らせ</v>
      </c>
      <c r="W4058" s="51"/>
      <c r="X4058" s="88">
        <v>4048</v>
      </c>
      <c r="Y4058" s="65"/>
      <c r="Z4058" s="46"/>
    </row>
    <row r="4059" spans="1:26" ht="13.5" hidden="1" customHeight="1">
      <c r="A4059" s="29">
        <f t="shared" ca="1" si="610"/>
        <v>95</v>
      </c>
      <c r="B4059" s="32">
        <f t="shared" ca="1" si="611"/>
        <v>2011</v>
      </c>
      <c r="C4059" s="32">
        <f t="shared" ca="1" si="611"/>
        <v>11</v>
      </c>
      <c r="D4059" s="28">
        <v>6</v>
      </c>
      <c r="E4059" s="32"/>
      <c r="F4059" s="40" t="s">
        <v>189</v>
      </c>
      <c r="G4059" s="40"/>
      <c r="H4059" s="43"/>
      <c r="I4059" s="115" t="str">
        <f t="shared" ca="1" si="609"/>
        <v>.</v>
      </c>
      <c r="J4059" s="40" t="s">
        <v>1487</v>
      </c>
      <c r="K4059" s="40" t="s">
        <v>1292</v>
      </c>
      <c r="L4059" s="40" t="s">
        <v>7615</v>
      </c>
      <c r="M4059" s="40" t="s">
        <v>2638</v>
      </c>
      <c r="N4059" s="47">
        <v>47</v>
      </c>
      <c r="O4059" s="47">
        <v>2012</v>
      </c>
      <c r="P4059" s="47">
        <v>6</v>
      </c>
      <c r="Q4059" s="40" t="s">
        <v>1339</v>
      </c>
      <c r="R4059" s="40" t="s">
        <v>1405</v>
      </c>
      <c r="S4059" s="48" t="s">
        <v>1790</v>
      </c>
      <c r="T4059" s="48"/>
      <c r="U4059" s="31"/>
      <c r="V4059" s="45" t="str">
        <f t="shared" si="607"/>
        <v>人類働態学会第47回全国大会企画のお知らせ</v>
      </c>
      <c r="W4059" s="51"/>
      <c r="X4059" s="88">
        <v>4049</v>
      </c>
      <c r="Y4059" s="65"/>
      <c r="Z4059" s="46"/>
    </row>
    <row r="4060" spans="1:26" ht="13.5" hidden="1" customHeight="1">
      <c r="A4060" s="29">
        <f t="shared" ca="1" si="610"/>
        <v>95</v>
      </c>
      <c r="B4060" s="32">
        <f ca="1">IF(LEN($J4060)&gt;0,IF($J4060="●",O4060,OFFSET(B4060,IF(LEN(OFFSET(B4060,-1,0))&gt;=1,-1,-2),0)),"")</f>
        <v>2011</v>
      </c>
      <c r="C4060" s="32">
        <f ca="1">IF(LEN($J4060)&gt;0,IF($J4060="●",#REF!,OFFSET(C4060,IF(LEN(OFFSET(C4060,-1,0))&gt;=1,-1,-2),0)),"")</f>
        <v>11</v>
      </c>
      <c r="D4060" s="28">
        <v>46</v>
      </c>
      <c r="E4060" s="32"/>
      <c r="F4060" s="28" t="str">
        <f>H4060&amp;IF(LEN(O4060)&gt;0,$W$18&amp;IF(LEN(O4060)&gt;3,O4060&amp;"年度","第"&amp;O4060&amp;IF(LEN(P4060)&gt;0,"期","回"))&amp;IF(LEN(P4060)&gt;0,"第"&amp;P4060&amp;"回",""),"")</f>
        <v>理事会：第21期第6回</v>
      </c>
      <c r="G4060" s="40"/>
      <c r="H4060" s="43" t="s">
        <v>7774</v>
      </c>
      <c r="I4060" s="115" t="str">
        <f t="shared" ca="1" si="609"/>
        <v>.</v>
      </c>
      <c r="J4060" s="40" t="s">
        <v>7111</v>
      </c>
      <c r="K4060" s="40" t="s">
        <v>1050</v>
      </c>
      <c r="L4060" s="40" t="s">
        <v>7103</v>
      </c>
      <c r="M4060" s="40"/>
      <c r="N4060" s="47"/>
      <c r="O4060" s="47">
        <v>21</v>
      </c>
      <c r="P4060" s="47">
        <v>6</v>
      </c>
      <c r="Q4060" s="40"/>
      <c r="R4060" s="40"/>
      <c r="S4060" s="48"/>
      <c r="T4060" s="48"/>
      <c r="U4060" s="31"/>
      <c r="V4060" s="45" t="str">
        <f t="shared" si="607"/>
        <v>理事会理事会：第21期第6回</v>
      </c>
      <c r="W4060" s="51"/>
      <c r="X4060" s="88">
        <v>4050</v>
      </c>
      <c r="Y4060" s="65"/>
      <c r="Z4060" s="46"/>
    </row>
    <row r="4061" spans="1:26" ht="13.5" hidden="1" customHeight="1">
      <c r="A4061" s="29">
        <f t="shared" ca="1" si="610"/>
        <v>95</v>
      </c>
      <c r="B4061" s="32">
        <f t="shared" ref="B4061:C4064" ca="1" si="612">IF(LEN($J4061)&gt;0,IF($J4061="●",N4061,OFFSET(B4061,IF(LEN(OFFSET(B4061,-1,0))&gt;=1,-1,-2),0)),"")</f>
        <v>2011</v>
      </c>
      <c r="C4061" s="32">
        <f t="shared" ca="1" si="612"/>
        <v>11</v>
      </c>
      <c r="D4061" s="28">
        <v>47</v>
      </c>
      <c r="E4061" s="32"/>
      <c r="F4061" s="40" t="s">
        <v>877</v>
      </c>
      <c r="G4061" s="40"/>
      <c r="H4061" s="43"/>
      <c r="I4061" s="115" t="str">
        <f t="shared" ca="1" si="609"/>
        <v>.</v>
      </c>
      <c r="J4061" s="40" t="s">
        <v>7111</v>
      </c>
      <c r="K4061" s="40" t="s">
        <v>1199</v>
      </c>
      <c r="L4061" s="40" t="s">
        <v>1436</v>
      </c>
      <c r="M4061" s="40" t="s">
        <v>874</v>
      </c>
      <c r="N4061" s="47"/>
      <c r="O4061" s="47"/>
      <c r="P4061" s="47"/>
      <c r="Q4061" s="40"/>
      <c r="R4061" s="40"/>
      <c r="S4061" s="48"/>
      <c r="T4061" s="48"/>
      <c r="U4061" s="31"/>
      <c r="V4061" s="45" t="str">
        <f t="shared" si="607"/>
        <v>JHE投稿規定（2011年5月）</v>
      </c>
      <c r="W4061" s="51"/>
      <c r="X4061" s="88">
        <v>4051</v>
      </c>
      <c r="Y4061" s="65"/>
      <c r="Z4061" s="46"/>
    </row>
    <row r="4062" spans="1:26" ht="13.5" hidden="1" customHeight="1">
      <c r="A4062" s="29" t="str">
        <f t="shared" ca="1" si="610"/>
        <v>96</v>
      </c>
      <c r="B4062" s="32">
        <f t="shared" ca="1" si="612"/>
        <v>2012</v>
      </c>
      <c r="C4062" s="32">
        <f t="shared" ca="1" si="612"/>
        <v>6</v>
      </c>
      <c r="D4062" s="28">
        <v>0</v>
      </c>
      <c r="E4062" s="32"/>
      <c r="F4062" s="28" t="str">
        <f ca="1">$W$11&amp;$A4062&amp;$W$12&amp;B4062&amp;$W$13&amp;TEXT($C4062,"00")&amp;$W$14&amp;TEXT($P4062,"00")&amp;IF(LEN(U4062)&gt;=1,$W$15&amp;$U4062&amp;$W$16,"")&amp;$W$17&amp;$H4062</f>
        <v>第96号2012年06/17:第47回大会／香原志勢と人類働態学（後）</v>
      </c>
      <c r="G4062" s="40"/>
      <c r="H4062" s="43" t="s">
        <v>6924</v>
      </c>
      <c r="I4062" s="115" t="str">
        <f t="shared" ca="1" si="609"/>
        <v>.</v>
      </c>
      <c r="J4062" s="40" t="s">
        <v>1179</v>
      </c>
      <c r="K4062" s="40" t="s">
        <v>2668</v>
      </c>
      <c r="L4062" s="43"/>
      <c r="M4062" s="40"/>
      <c r="N4062" s="47">
        <v>2012</v>
      </c>
      <c r="O4062" s="47">
        <v>6</v>
      </c>
      <c r="P4062" s="47">
        <v>17</v>
      </c>
      <c r="Q4062" s="40"/>
      <c r="R4062" s="40"/>
      <c r="S4062" s="48"/>
      <c r="T4062" s="48"/>
      <c r="U4062" s="31"/>
      <c r="V4062" s="45" t="str">
        <f t="shared" ca="1" si="607"/>
        <v>第47回大会／香原志勢と人類働態学（後）第96号2012年06/17:第47回大会／香原志勢と人類働態学（後）</v>
      </c>
      <c r="W4062" s="51"/>
      <c r="X4062" s="88">
        <v>4052</v>
      </c>
      <c r="Y4062" s="65"/>
      <c r="Z4062" s="46"/>
    </row>
    <row r="4063" spans="1:26" ht="13.5" hidden="1" customHeight="1">
      <c r="A4063" s="29" t="str">
        <f t="shared" ca="1" si="610"/>
        <v>96</v>
      </c>
      <c r="B4063" s="32">
        <f t="shared" ca="1" si="612"/>
        <v>2012</v>
      </c>
      <c r="C4063" s="32">
        <f t="shared" ca="1" si="612"/>
        <v>6</v>
      </c>
      <c r="D4063" s="28">
        <v>1</v>
      </c>
      <c r="E4063" s="32"/>
      <c r="F4063" s="28" t="str">
        <f>IF(RIGHT(L4063,1)=$W$24,"",M4063&amp;$W$25)&amp;J4063&amp;$W$22&amp;K4063&amp;IF(AND(LEN(N4063)&gt;0,LEN(N4063)&lt;4)," 第"&amp;N4063&amp;$W$21,N4063)&amp;$W$23&amp;O4063&amp;"/"&amp;P4063&amp;IF(RIGHT(L4063,1)=$W$24,"/"&amp;Q4063,"")&amp;"、"&amp;S4063&amp;"、"&amp;R4063&amp;IF(LEN(H4063)&gt;0,$W$27&amp;H4063,"")&amp;IF(RIGHT(L4063,1)=$W$24,"",$W$26)</f>
        <v>大会．全 第47回　2012/6/16-17、所沢市中央公民館、所沢市</v>
      </c>
      <c r="G4063" s="40" t="s">
        <v>1784</v>
      </c>
      <c r="H4063" s="41" t="s">
        <v>2820</v>
      </c>
      <c r="I4063" s="115" t="str">
        <f t="shared" ca="1" si="609"/>
        <v>.</v>
      </c>
      <c r="J4063" s="40" t="s">
        <v>1487</v>
      </c>
      <c r="K4063" s="40" t="s">
        <v>1292</v>
      </c>
      <c r="L4063" s="40" t="s">
        <v>6942</v>
      </c>
      <c r="M4063" s="40" t="s">
        <v>2742</v>
      </c>
      <c r="N4063" s="47">
        <v>47</v>
      </c>
      <c r="O4063" s="47">
        <v>2012</v>
      </c>
      <c r="P4063" s="47">
        <v>6</v>
      </c>
      <c r="Q4063" s="40" t="s">
        <v>1339</v>
      </c>
      <c r="R4063" s="40" t="s">
        <v>1405</v>
      </c>
      <c r="S4063" s="48" t="s">
        <v>1697</v>
      </c>
      <c r="T4063" s="48"/>
      <c r="U4063" s="31"/>
      <c r="V4063" s="45" t="str">
        <f t="shared" si="607"/>
        <v>大会．全 第47回　2012/6/16-17、所沢市中央公民館、所沢市</v>
      </c>
      <c r="W4063" s="51"/>
      <c r="X4063" s="88">
        <v>4053</v>
      </c>
      <c r="Y4063" s="65"/>
      <c r="Z4063" s="46"/>
    </row>
    <row r="4064" spans="1:26" ht="13.5" hidden="1" customHeight="1">
      <c r="A4064" s="29" t="str">
        <f t="shared" ca="1" si="610"/>
        <v>96</v>
      </c>
      <c r="B4064" s="32">
        <f t="shared" ca="1" si="612"/>
        <v>2012</v>
      </c>
      <c r="C4064" s="32">
        <f t="shared" ca="1" si="612"/>
        <v>6</v>
      </c>
      <c r="D4064" s="28">
        <v>3</v>
      </c>
      <c r="E4064" s="32"/>
      <c r="F4064" s="28" t="str">
        <f>IF(RIGHT(L4064,1)=$W$24,"",M4064&amp;$W$25)&amp;J4064&amp;$W$22&amp;K4064&amp;IF(AND(LEN(N4064)&gt;0,LEN(N4064)&lt;4)," 第"&amp;N4064&amp;$W$21,N4064)&amp;$W$23&amp;O4064&amp;"/"&amp;P4064&amp;IF(RIGHT(L4064,1)=$W$24,"/"&amp;Q4064,"")&amp;"、"&amp;S4064&amp;"、"&amp;R4064&amp;IF(LEN(H4064)&gt;0,$W$27&amp;H4064,"")&amp;IF(RIGHT(L4064,1)=$W$24,"",$W$26)</f>
        <v>研修・催事．夏季 第47回　2012/6/15、所沢市中央公民館、所沢市/航空機のリスク管理の歴史</v>
      </c>
      <c r="G4064" s="40" t="s">
        <v>7495</v>
      </c>
      <c r="H4064" s="17" t="s">
        <v>6529</v>
      </c>
      <c r="I4064" s="115" t="str">
        <f t="shared" ca="1" si="609"/>
        <v>.</v>
      </c>
      <c r="J4064" s="40" t="s">
        <v>7780</v>
      </c>
      <c r="K4064" s="40" t="s">
        <v>2165</v>
      </c>
      <c r="L4064" s="16" t="s">
        <v>7012</v>
      </c>
      <c r="M4064" s="40" t="s">
        <v>7598</v>
      </c>
      <c r="N4064" s="47">
        <v>47</v>
      </c>
      <c r="O4064" s="47">
        <v>2012</v>
      </c>
      <c r="P4064" s="47">
        <v>6</v>
      </c>
      <c r="Q4064" s="40" t="s">
        <v>222</v>
      </c>
      <c r="R4064" s="40" t="s">
        <v>1405</v>
      </c>
      <c r="S4064" s="48" t="s">
        <v>1697</v>
      </c>
      <c r="T4064" s="48"/>
      <c r="U4064" s="31"/>
      <c r="V4064" s="45" t="str">
        <f t="shared" si="607"/>
        <v>航空機のリスク管理の歴史研修・催事．夏季 第47回　2012/6/15、所沢市中央公民館、所沢市/航空機のリスク管理の歴史</v>
      </c>
      <c r="W4064" s="51"/>
      <c r="X4064" s="88">
        <v>4054</v>
      </c>
      <c r="Y4064" s="65"/>
      <c r="Z4064" s="46"/>
    </row>
    <row r="4065" spans="1:26" s="13" customFormat="1" ht="13.5" hidden="1" customHeight="1">
      <c r="A4065" s="18">
        <v>96</v>
      </c>
      <c r="B4065" s="15">
        <v>2012</v>
      </c>
      <c r="C4065" s="15">
        <v>6</v>
      </c>
      <c r="D4065" s="18"/>
      <c r="E4065" s="15"/>
      <c r="F4065" s="16" t="s">
        <v>6529</v>
      </c>
      <c r="G4065" s="16" t="s">
        <v>6994</v>
      </c>
      <c r="H4065" s="17"/>
      <c r="I4065" s="115" t="str">
        <f t="shared" ca="1" si="609"/>
        <v>.</v>
      </c>
      <c r="J4065" s="40" t="s">
        <v>7780</v>
      </c>
      <c r="K4065" s="40" t="s">
        <v>2165</v>
      </c>
      <c r="L4065" s="16" t="s">
        <v>7004</v>
      </c>
      <c r="M4065" s="16" t="s">
        <v>1302</v>
      </c>
      <c r="N4065" s="15">
        <v>47</v>
      </c>
      <c r="O4065" s="15">
        <v>2012</v>
      </c>
      <c r="P4065" s="15">
        <v>6</v>
      </c>
      <c r="Q4065" s="16" t="s">
        <v>1036</v>
      </c>
      <c r="R4065" s="18" t="s">
        <v>6527</v>
      </c>
      <c r="S4065" s="54" t="s">
        <v>6528</v>
      </c>
      <c r="T4065" s="54"/>
      <c r="U4065" s="69"/>
      <c r="V4065" s="45" t="str">
        <f t="shared" si="607"/>
        <v>航空機のリスク管理の歴史</v>
      </c>
      <c r="W4065" s="70"/>
      <c r="X4065" s="88">
        <v>4055</v>
      </c>
      <c r="Y4065" s="66"/>
      <c r="Z4065" s="16"/>
    </row>
    <row r="4066" spans="1:26" s="13" customFormat="1" ht="13.5" hidden="1" customHeight="1">
      <c r="A4066" s="18">
        <v>96</v>
      </c>
      <c r="B4066" s="15">
        <v>2012</v>
      </c>
      <c r="C4066" s="15">
        <v>6</v>
      </c>
      <c r="D4066" s="18"/>
      <c r="E4066" s="15"/>
      <c r="F4066" s="19" t="s">
        <v>6530</v>
      </c>
      <c r="G4066" s="16" t="s">
        <v>6531</v>
      </c>
      <c r="H4066" s="17" t="s">
        <v>6529</v>
      </c>
      <c r="I4066" s="115" t="str">
        <f t="shared" ca="1" si="609"/>
        <v>.</v>
      </c>
      <c r="J4066" s="40" t="s">
        <v>7780</v>
      </c>
      <c r="K4066" s="40" t="s">
        <v>2165</v>
      </c>
      <c r="L4066" s="16" t="s">
        <v>3100</v>
      </c>
      <c r="M4066" s="16" t="s">
        <v>1302</v>
      </c>
      <c r="N4066" s="15">
        <v>47</v>
      </c>
      <c r="O4066" s="15">
        <v>2012</v>
      </c>
      <c r="P4066" s="15">
        <v>6</v>
      </c>
      <c r="Q4066" s="16" t="s">
        <v>1036</v>
      </c>
      <c r="R4066" s="18" t="s">
        <v>6527</v>
      </c>
      <c r="S4066" s="54" t="s">
        <v>6528</v>
      </c>
      <c r="T4066" s="54"/>
      <c r="U4066" s="69"/>
      <c r="V4066" s="45" t="str">
        <f t="shared" si="607"/>
        <v>航空機のリスク管理の歴史訓練時代の航空機の危機に関する話題</v>
      </c>
      <c r="W4066" s="70"/>
      <c r="X4066" s="88">
        <v>4056</v>
      </c>
      <c r="Y4066" s="66"/>
      <c r="Z4066" s="16"/>
    </row>
    <row r="4067" spans="1:26" s="13" customFormat="1" ht="13.5" hidden="1" customHeight="1">
      <c r="A4067" s="18">
        <v>96</v>
      </c>
      <c r="B4067" s="15">
        <v>2012</v>
      </c>
      <c r="C4067" s="15">
        <v>6</v>
      </c>
      <c r="D4067" s="18"/>
      <c r="E4067" s="15"/>
      <c r="F4067" s="19" t="s">
        <v>6532</v>
      </c>
      <c r="G4067" s="16" t="s">
        <v>6533</v>
      </c>
      <c r="H4067" s="17" t="s">
        <v>6529</v>
      </c>
      <c r="I4067" s="115" t="str">
        <f t="shared" ca="1" si="609"/>
        <v>.</v>
      </c>
      <c r="J4067" s="40" t="s">
        <v>7780</v>
      </c>
      <c r="K4067" s="40" t="s">
        <v>2165</v>
      </c>
      <c r="L4067" s="16" t="s">
        <v>3100</v>
      </c>
      <c r="M4067" s="16" t="s">
        <v>1302</v>
      </c>
      <c r="N4067" s="15">
        <v>47</v>
      </c>
      <c r="O4067" s="15">
        <v>2012</v>
      </c>
      <c r="P4067" s="15">
        <v>6</v>
      </c>
      <c r="Q4067" s="16" t="s">
        <v>1036</v>
      </c>
      <c r="R4067" s="18" t="s">
        <v>6527</v>
      </c>
      <c r="S4067" s="54" t="s">
        <v>6528</v>
      </c>
      <c r="T4067" s="54"/>
      <c r="U4067" s="69"/>
      <c r="V4067" s="45" t="str">
        <f t="shared" si="607"/>
        <v>航空機のリスク管理の歴史操縦する側の体験に基づいた航空機の自動操 縦システム導入前後におけるリスク管理の劇的な変化の歴史に関する話題</v>
      </c>
      <c r="W4067" s="70"/>
      <c r="X4067" s="88">
        <v>4057</v>
      </c>
      <c r="Y4067" s="66"/>
      <c r="Z4067" s="16"/>
    </row>
    <row r="4068" spans="1:26" s="13" customFormat="1" ht="13.5" hidden="1" customHeight="1">
      <c r="A4068" s="18">
        <v>96</v>
      </c>
      <c r="B4068" s="15">
        <v>2012</v>
      </c>
      <c r="C4068" s="15">
        <v>6</v>
      </c>
      <c r="D4068" s="18"/>
      <c r="E4068" s="15"/>
      <c r="F4068" s="19" t="s">
        <v>6534</v>
      </c>
      <c r="G4068" s="16" t="s">
        <v>6535</v>
      </c>
      <c r="H4068" s="17" t="s">
        <v>6529</v>
      </c>
      <c r="I4068" s="115" t="str">
        <f t="shared" ca="1" si="609"/>
        <v>.</v>
      </c>
      <c r="J4068" s="40" t="s">
        <v>7780</v>
      </c>
      <c r="K4068" s="40" t="s">
        <v>2165</v>
      </c>
      <c r="L4068" s="16" t="s">
        <v>3100</v>
      </c>
      <c r="M4068" s="16" t="s">
        <v>1302</v>
      </c>
      <c r="N4068" s="15">
        <v>47</v>
      </c>
      <c r="O4068" s="15">
        <v>2012</v>
      </c>
      <c r="P4068" s="15">
        <v>6</v>
      </c>
      <c r="Q4068" s="16" t="s">
        <v>1036</v>
      </c>
      <c r="R4068" s="18" t="s">
        <v>6527</v>
      </c>
      <c r="S4068" s="54" t="s">
        <v>6528</v>
      </c>
      <c r="T4068" s="54"/>
      <c r="U4068" s="69"/>
      <c r="V4068" s="45" t="str">
        <f t="shared" si="607"/>
        <v>航空機のリスク管理の歴史空機開発の現場から、人のからだとコックピットのデザインに関する話題</v>
      </c>
      <c r="W4068" s="70"/>
      <c r="X4068" s="88">
        <v>4058</v>
      </c>
      <c r="Y4068" s="66"/>
      <c r="Z4068" s="16"/>
    </row>
    <row r="4069" spans="1:26" ht="13.5" hidden="1" customHeight="1">
      <c r="A4069" s="29">
        <f ca="1">IF(LEN($J4069)&gt;0,IF($J4069="●",K4069,OFFSET(A4069,IF(LEN(OFFSET(A4069,-1,0))&gt;=1,-1,-2),0)),"")</f>
        <v>96</v>
      </c>
      <c r="B4069" s="32">
        <f t="shared" ref="B4069:C4071" ca="1" si="613">IF(LEN($J4069)&gt;0,IF($J4069="●",N4069,OFFSET(B4069,IF(LEN(OFFSET(B4069,-1,0))&gt;=1,-1,-2),0)),"")</f>
        <v>2012</v>
      </c>
      <c r="C4069" s="32">
        <f t="shared" ca="1" si="613"/>
        <v>6</v>
      </c>
      <c r="D4069" s="28">
        <v>4</v>
      </c>
      <c r="E4069" s="32"/>
      <c r="F4069" s="28" t="str">
        <f>IF(RIGHT(L4069,1)=$W$24,"",M4069&amp;$W$25)&amp;J4069&amp;$W$22&amp;K4069&amp;IF(AND(LEN(N4069)&gt;0,LEN(N4069)&lt;4)," 第"&amp;N4069&amp;$W$21,N4069)&amp;$W$23&amp;O4069&amp;"/"&amp;P4069&amp;IF(RIGHT(L4069,1)=$W$24,"/"&amp;Q4069,"")&amp;"、"&amp;S4069&amp;"、"&amp;R4069&amp;IF(LEN(H4069)&gt;0,$W$27&amp;H4069,"")&amp;IF(RIGHT(L4069,1)=$W$24,"",$W$26)</f>
        <v>プログラム(大会．全 第47回　2012/6、所沢市中央公民館、所沢市)</v>
      </c>
      <c r="G4069" s="40"/>
      <c r="H4069" s="43"/>
      <c r="I4069" s="115" t="str">
        <f t="shared" ca="1" si="609"/>
        <v>.</v>
      </c>
      <c r="J4069" s="40" t="s">
        <v>1487</v>
      </c>
      <c r="K4069" s="40" t="s">
        <v>1292</v>
      </c>
      <c r="L4069" s="40" t="s">
        <v>325</v>
      </c>
      <c r="M4069" s="40" t="s">
        <v>2636</v>
      </c>
      <c r="N4069" s="47">
        <v>47</v>
      </c>
      <c r="O4069" s="47">
        <v>2012</v>
      </c>
      <c r="P4069" s="47">
        <v>6</v>
      </c>
      <c r="Q4069" s="40" t="s">
        <v>1339</v>
      </c>
      <c r="R4069" s="40" t="s">
        <v>1405</v>
      </c>
      <c r="S4069" s="48" t="s">
        <v>1697</v>
      </c>
      <c r="T4069" s="48"/>
      <c r="U4069" s="31"/>
      <c r="V4069" s="45" t="str">
        <f t="shared" si="607"/>
        <v>プログラム(大会．全 第47回　2012/6、所沢市中央公民館、所沢市)</v>
      </c>
      <c r="W4069" s="51"/>
      <c r="X4069" s="88">
        <v>4059</v>
      </c>
      <c r="Y4069" s="65"/>
      <c r="Z4069" s="46"/>
    </row>
    <row r="4070" spans="1:26" ht="13.5" hidden="1" customHeight="1">
      <c r="A4070" s="29">
        <f ca="1">IF(LEN($J4070)&gt;0,IF($J4070="●",K4070,OFFSET(A4070,IF(LEN(OFFSET(A4070,-1,0))&gt;=1,-1,-2),0)),"")</f>
        <v>96</v>
      </c>
      <c r="B4070" s="32">
        <f t="shared" ca="1" si="613"/>
        <v>2012</v>
      </c>
      <c r="C4070" s="32">
        <f t="shared" ca="1" si="613"/>
        <v>6</v>
      </c>
      <c r="D4070" s="28">
        <v>7</v>
      </c>
      <c r="E4070" s="32"/>
      <c r="F4070" s="28" t="str">
        <f>IF(RIGHT(L4070,1)=$W$24,"",M4070&amp;$W$25)&amp;J4070&amp;$W$22&amp;K4070&amp;IF(AND(LEN(N4070)&gt;0,LEN(N4070)&lt;4)," 第"&amp;N4070&amp;$W$21,N4070)&amp;$W$23&amp;O4070&amp;"/"&amp;P4070&amp;IF(RIGHT(L4070,1)=$W$24,"/"&amp;Q4070,"")&amp;"、"&amp;S4070&amp;"、"&amp;R4070&amp;IF(LEN(H4070)&gt;0,$W$27&amp;H4070,"")&amp;IF(RIGHT(L4070,1)=$W$24,"",$W$26)</f>
        <v>プログラム(シンポジウム．全 第47回　2012/6、所沢市中央公民館、所沢市)</v>
      </c>
      <c r="G4070" s="40" t="s">
        <v>7599</v>
      </c>
      <c r="H4070" s="43"/>
      <c r="I4070" s="115" t="str">
        <f t="shared" ca="1" si="609"/>
        <v>.</v>
      </c>
      <c r="J4070" s="40" t="s">
        <v>878</v>
      </c>
      <c r="K4070" s="40" t="s">
        <v>1292</v>
      </c>
      <c r="L4070" s="40" t="s">
        <v>325</v>
      </c>
      <c r="M4070" s="40" t="s">
        <v>2636</v>
      </c>
      <c r="N4070" s="47">
        <v>47</v>
      </c>
      <c r="O4070" s="47">
        <v>2012</v>
      </c>
      <c r="P4070" s="47">
        <v>6</v>
      </c>
      <c r="Q4070" s="40" t="s">
        <v>1339</v>
      </c>
      <c r="R4070" s="40" t="s">
        <v>1405</v>
      </c>
      <c r="S4070" s="48" t="s">
        <v>1697</v>
      </c>
      <c r="T4070" s="48"/>
      <c r="U4070" s="31"/>
      <c r="V4070" s="45" t="str">
        <f t="shared" si="607"/>
        <v>プログラム(シンポジウム．全 第47回　2012/6、所沢市中央公民館、所沢市)</v>
      </c>
      <c r="W4070" s="51"/>
      <c r="X4070" s="88">
        <v>4060</v>
      </c>
      <c r="Y4070" s="65"/>
      <c r="Z4070" s="46"/>
    </row>
    <row r="4071" spans="1:26" ht="13.5" hidden="1" customHeight="1">
      <c r="A4071" s="29">
        <f ca="1">IF(LEN($J4071)&gt;0,IF($J4071="●",K4071,OFFSET(A4071,IF(LEN(OFFSET(A4071,-1,0))&gt;=1,-1,-2),0)),"")</f>
        <v>96</v>
      </c>
      <c r="B4071" s="32">
        <f t="shared" ca="1" si="613"/>
        <v>2012</v>
      </c>
      <c r="C4071" s="32">
        <f t="shared" ca="1" si="613"/>
        <v>6</v>
      </c>
      <c r="D4071" s="28">
        <v>9</v>
      </c>
      <c r="E4071" s="32"/>
      <c r="F4071" s="28" t="str">
        <f>IF(RIGHT(L4071,1)=$W$24,"",M4071&amp;$W$25)&amp;J4071&amp;$W$22&amp;K4071&amp;IF(AND(LEN(N4071)&gt;0,LEN(N4071)&lt;4)," 第"&amp;N4071&amp;$W$21,N4071)&amp;$W$23&amp;O4071&amp;"/"&amp;P4071&amp;IF(RIGHT(L4071,1)=$W$24,"/"&amp;Q4071,"")&amp;"、"&amp;S4071&amp;"、"&amp;R4071&amp;IF(LEN(H4071)&gt;0,$W$27&amp;H4071,"")&amp;IF(RIGHT(L4071,1)=$W$24,"",$W$26)</f>
        <v>抄録(シンポジウム．全 第47回　2012/6、所沢市中央公民館、所沢市)</v>
      </c>
      <c r="G4071" s="40"/>
      <c r="H4071" s="43"/>
      <c r="I4071" s="115" t="str">
        <f t="shared" ca="1" si="609"/>
        <v>.</v>
      </c>
      <c r="J4071" s="40" t="s">
        <v>878</v>
      </c>
      <c r="K4071" s="40" t="s">
        <v>1292</v>
      </c>
      <c r="L4071" s="40" t="s">
        <v>6939</v>
      </c>
      <c r="M4071" s="40" t="s">
        <v>879</v>
      </c>
      <c r="N4071" s="47">
        <v>47</v>
      </c>
      <c r="O4071" s="47">
        <v>2012</v>
      </c>
      <c r="P4071" s="47">
        <v>6</v>
      </c>
      <c r="Q4071" s="40" t="s">
        <v>1339</v>
      </c>
      <c r="R4071" s="40" t="s">
        <v>1405</v>
      </c>
      <c r="S4071" s="53" t="s">
        <v>1697</v>
      </c>
      <c r="T4071" s="53"/>
      <c r="U4071" s="31"/>
      <c r="V4071" s="45" t="str">
        <f t="shared" si="607"/>
        <v>抄録(シンポジウム．全 第47回　2012/6、所沢市中央公民館、所沢市)</v>
      </c>
      <c r="W4071" s="51"/>
      <c r="X4071" s="88">
        <v>4061</v>
      </c>
      <c r="Y4071" s="65"/>
      <c r="Z4071" s="46"/>
    </row>
    <row r="4072" spans="1:26" s="12" customFormat="1" ht="13.5" hidden="1" customHeight="1">
      <c r="A4072" s="18">
        <v>96</v>
      </c>
      <c r="B4072" s="15">
        <v>2012</v>
      </c>
      <c r="C4072" s="15">
        <v>6</v>
      </c>
      <c r="D4072" s="18"/>
      <c r="E4072" s="15"/>
      <c r="F4072" s="16" t="s">
        <v>1794</v>
      </c>
      <c r="G4072" s="16" t="s">
        <v>7074</v>
      </c>
      <c r="H4072" s="17"/>
      <c r="I4072" s="115" t="str">
        <f t="shared" ca="1" si="609"/>
        <v>.</v>
      </c>
      <c r="J4072" s="26" t="s">
        <v>6603</v>
      </c>
      <c r="K4072" s="16" t="s">
        <v>1194</v>
      </c>
      <c r="L4072" s="16" t="s">
        <v>7004</v>
      </c>
      <c r="M4072" s="16" t="s">
        <v>1302</v>
      </c>
      <c r="N4072" s="15">
        <v>47</v>
      </c>
      <c r="O4072" s="15">
        <v>2012</v>
      </c>
      <c r="P4072" s="15">
        <v>6</v>
      </c>
      <c r="Q4072" s="16" t="s">
        <v>1036</v>
      </c>
      <c r="R4072" s="18" t="s">
        <v>6527</v>
      </c>
      <c r="S4072" s="54" t="s">
        <v>6528</v>
      </c>
      <c r="T4072" s="54"/>
      <c r="U4072" s="69"/>
      <c r="V4072" s="45" t="str">
        <f t="shared" si="607"/>
        <v>ヒトの動作とかたちを測定する</v>
      </c>
      <c r="W4072" s="70"/>
      <c r="X4072" s="88">
        <v>4062</v>
      </c>
      <c r="Y4072" s="66"/>
      <c r="Z4072" s="16"/>
    </row>
    <row r="4073" spans="1:26" s="12" customFormat="1" ht="13.5" hidden="1" customHeight="1">
      <c r="A4073" s="18">
        <v>96</v>
      </c>
      <c r="B4073" s="15">
        <v>2012</v>
      </c>
      <c r="C4073" s="15">
        <v>6</v>
      </c>
      <c r="D4073" s="18"/>
      <c r="E4073" s="15"/>
      <c r="F4073" s="19" t="s">
        <v>6611</v>
      </c>
      <c r="G4073" s="16" t="s">
        <v>6594</v>
      </c>
      <c r="H4073" s="17" t="s">
        <v>1794</v>
      </c>
      <c r="I4073" s="115" t="str">
        <f t="shared" ca="1" si="609"/>
        <v>.</v>
      </c>
      <c r="J4073" s="26" t="s">
        <v>878</v>
      </c>
      <c r="K4073" s="16" t="s">
        <v>1194</v>
      </c>
      <c r="L4073" s="16" t="s">
        <v>2918</v>
      </c>
      <c r="M4073" s="16" t="s">
        <v>1302</v>
      </c>
      <c r="N4073" s="15">
        <v>47</v>
      </c>
      <c r="O4073" s="15">
        <v>2012</v>
      </c>
      <c r="P4073" s="15">
        <v>6</v>
      </c>
      <c r="Q4073" s="16" t="s">
        <v>1036</v>
      </c>
      <c r="R4073" s="18" t="s">
        <v>6527</v>
      </c>
      <c r="S4073" s="54" t="s">
        <v>6528</v>
      </c>
      <c r="T4073" s="54"/>
      <c r="U4073" s="69"/>
      <c r="V4073" s="45" t="str">
        <f t="shared" si="607"/>
        <v>ヒトの動作とかたちを測定する趣旨説明</v>
      </c>
      <c r="W4073" s="70"/>
      <c r="X4073" s="88">
        <v>4063</v>
      </c>
      <c r="Y4073" s="66"/>
      <c r="Z4073" s="16"/>
    </row>
    <row r="4074" spans="1:26" s="12" customFormat="1" ht="13.5" hidden="1" customHeight="1">
      <c r="A4074" s="18">
        <v>96</v>
      </c>
      <c r="B4074" s="15">
        <v>2012</v>
      </c>
      <c r="C4074" s="15">
        <v>6</v>
      </c>
      <c r="D4074" s="18">
        <v>10</v>
      </c>
      <c r="E4074" s="15"/>
      <c r="F4074" s="19" t="s">
        <v>1796</v>
      </c>
      <c r="G4074" s="16" t="s">
        <v>6595</v>
      </c>
      <c r="H4074" s="17" t="s">
        <v>1794</v>
      </c>
      <c r="I4074" s="115" t="str">
        <f t="shared" ca="1" si="609"/>
        <v>.</v>
      </c>
      <c r="J4074" s="26" t="s">
        <v>878</v>
      </c>
      <c r="K4074" s="16" t="s">
        <v>1194</v>
      </c>
      <c r="L4074" s="16" t="s">
        <v>2918</v>
      </c>
      <c r="M4074" s="16" t="s">
        <v>183</v>
      </c>
      <c r="N4074" s="15">
        <v>47</v>
      </c>
      <c r="O4074" s="15">
        <v>2012</v>
      </c>
      <c r="P4074" s="15">
        <v>6</v>
      </c>
      <c r="Q4074" s="16" t="s">
        <v>1036</v>
      </c>
      <c r="R4074" s="18" t="s">
        <v>6527</v>
      </c>
      <c r="S4074" s="54" t="s">
        <v>6528</v>
      </c>
      <c r="T4074" s="54"/>
      <c r="U4074" s="69"/>
      <c r="V4074" s="45" t="str">
        <f t="shared" si="607"/>
        <v>ヒトの動作とかたちを測定する股関節回旋運動測定器の開発と応用　―運動パフォーマンス評価の試みー</v>
      </c>
      <c r="W4074" s="70"/>
      <c r="X4074" s="88">
        <v>4064</v>
      </c>
      <c r="Y4074" s="66"/>
      <c r="Z4074" s="16"/>
    </row>
    <row r="4075" spans="1:26" s="12" customFormat="1" ht="13.5" hidden="1" customHeight="1">
      <c r="A4075" s="18">
        <v>96</v>
      </c>
      <c r="B4075" s="15">
        <v>2012</v>
      </c>
      <c r="C4075" s="15">
        <v>6</v>
      </c>
      <c r="D4075" s="18">
        <v>12</v>
      </c>
      <c r="E4075" s="15"/>
      <c r="F4075" s="19" t="s">
        <v>1798</v>
      </c>
      <c r="G4075" s="16" t="s">
        <v>6596</v>
      </c>
      <c r="H4075" s="17" t="s">
        <v>1794</v>
      </c>
      <c r="I4075" s="115" t="str">
        <f t="shared" ca="1" si="609"/>
        <v>.</v>
      </c>
      <c r="J4075" s="26" t="s">
        <v>878</v>
      </c>
      <c r="K4075" s="16" t="s">
        <v>1194</v>
      </c>
      <c r="L4075" s="16" t="s">
        <v>2918</v>
      </c>
      <c r="M4075" s="16" t="s">
        <v>183</v>
      </c>
      <c r="N4075" s="15">
        <v>47</v>
      </c>
      <c r="O4075" s="15">
        <v>2012</v>
      </c>
      <c r="P4075" s="15">
        <v>6</v>
      </c>
      <c r="Q4075" s="16" t="s">
        <v>1036</v>
      </c>
      <c r="R4075" s="18" t="s">
        <v>6527</v>
      </c>
      <c r="S4075" s="54" t="s">
        <v>6528</v>
      </c>
      <c r="T4075" s="54"/>
      <c r="U4075" s="69"/>
      <c r="V4075" s="45" t="str">
        <f t="shared" si="607"/>
        <v>ヒトの動作とかたちを測定する歩行時の足の形を測る</v>
      </c>
      <c r="W4075" s="70"/>
      <c r="X4075" s="88">
        <v>4065</v>
      </c>
      <c r="Y4075" s="66"/>
      <c r="Z4075" s="16"/>
    </row>
    <row r="4076" spans="1:26" s="12" customFormat="1" ht="13.5" hidden="1" customHeight="1">
      <c r="A4076" s="18">
        <v>96</v>
      </c>
      <c r="B4076" s="15">
        <v>2012</v>
      </c>
      <c r="C4076" s="15">
        <v>6</v>
      </c>
      <c r="D4076" s="18">
        <v>14</v>
      </c>
      <c r="E4076" s="15"/>
      <c r="F4076" s="19" t="s">
        <v>1800</v>
      </c>
      <c r="G4076" s="16" t="s">
        <v>6597</v>
      </c>
      <c r="H4076" s="17" t="s">
        <v>1794</v>
      </c>
      <c r="I4076" s="115" t="str">
        <f t="shared" ca="1" si="609"/>
        <v>.</v>
      </c>
      <c r="J4076" s="26" t="s">
        <v>878</v>
      </c>
      <c r="K4076" s="16" t="s">
        <v>1194</v>
      </c>
      <c r="L4076" s="16" t="s">
        <v>2918</v>
      </c>
      <c r="M4076" s="16" t="s">
        <v>183</v>
      </c>
      <c r="N4076" s="15">
        <v>47</v>
      </c>
      <c r="O4076" s="15">
        <v>2012</v>
      </c>
      <c r="P4076" s="15">
        <v>6</v>
      </c>
      <c r="Q4076" s="16" t="s">
        <v>1036</v>
      </c>
      <c r="R4076" s="18" t="s">
        <v>6527</v>
      </c>
      <c r="S4076" s="54" t="s">
        <v>6528</v>
      </c>
      <c r="T4076" s="54"/>
      <c r="U4076" s="69"/>
      <c r="V4076" s="45" t="str">
        <f t="shared" si="607"/>
        <v>ヒトの動作とかたちを測定する床振動時と足踏み運動時の支持機能の一側優位性</v>
      </c>
      <c r="W4076" s="70"/>
      <c r="X4076" s="88">
        <v>4066</v>
      </c>
      <c r="Y4076" s="66"/>
      <c r="Z4076" s="16"/>
    </row>
    <row r="4077" spans="1:26" s="12" customFormat="1" ht="13.5" hidden="1" customHeight="1">
      <c r="A4077" s="18">
        <v>96</v>
      </c>
      <c r="B4077" s="15">
        <v>2012</v>
      </c>
      <c r="C4077" s="15">
        <v>6</v>
      </c>
      <c r="D4077" s="18"/>
      <c r="E4077" s="15"/>
      <c r="F4077" s="16" t="s">
        <v>1802</v>
      </c>
      <c r="G4077" s="16" t="s">
        <v>6995</v>
      </c>
      <c r="H4077" s="17"/>
      <c r="I4077" s="115" t="str">
        <f t="shared" ca="1" si="609"/>
        <v>.</v>
      </c>
      <c r="J4077" s="26" t="s">
        <v>878</v>
      </c>
      <c r="K4077" s="16" t="s">
        <v>1194</v>
      </c>
      <c r="L4077" s="16" t="s">
        <v>7004</v>
      </c>
      <c r="M4077" s="16" t="s">
        <v>1302</v>
      </c>
      <c r="N4077" s="15">
        <v>47</v>
      </c>
      <c r="O4077" s="15">
        <v>2012</v>
      </c>
      <c r="P4077" s="15">
        <v>6</v>
      </c>
      <c r="Q4077" s="16" t="s">
        <v>1036</v>
      </c>
      <c r="R4077" s="18" t="s">
        <v>6527</v>
      </c>
      <c r="S4077" s="54" t="s">
        <v>6528</v>
      </c>
      <c r="T4077" s="54"/>
      <c r="U4077" s="69"/>
      <c r="V4077" s="45" t="str">
        <f t="shared" si="607"/>
        <v>循環型社会の新しい・楽しい自転車利用</v>
      </c>
      <c r="W4077" s="70"/>
      <c r="X4077" s="88">
        <v>4067</v>
      </c>
      <c r="Y4077" s="66"/>
      <c r="Z4077" s="16"/>
    </row>
    <row r="4078" spans="1:26" s="12" customFormat="1" ht="13.5" hidden="1" customHeight="1">
      <c r="A4078" s="18">
        <v>96</v>
      </c>
      <c r="B4078" s="15">
        <v>2012</v>
      </c>
      <c r="C4078" s="15">
        <v>6</v>
      </c>
      <c r="D4078" s="18">
        <v>16</v>
      </c>
      <c r="E4078" s="15"/>
      <c r="F4078" s="19" t="s">
        <v>6598</v>
      </c>
      <c r="G4078" s="16" t="s">
        <v>6599</v>
      </c>
      <c r="H4078" s="17" t="s">
        <v>1802</v>
      </c>
      <c r="I4078" s="115" t="str">
        <f t="shared" ca="1" si="609"/>
        <v>.</v>
      </c>
      <c r="J4078" s="26" t="s">
        <v>878</v>
      </c>
      <c r="K4078" s="16" t="s">
        <v>1194</v>
      </c>
      <c r="L4078" s="16" t="s">
        <v>2918</v>
      </c>
      <c r="M4078" s="16" t="s">
        <v>183</v>
      </c>
      <c r="N4078" s="15">
        <v>47</v>
      </c>
      <c r="O4078" s="15">
        <v>2012</v>
      </c>
      <c r="P4078" s="15">
        <v>6</v>
      </c>
      <c r="Q4078" s="16" t="s">
        <v>1036</v>
      </c>
      <c r="R4078" s="18" t="s">
        <v>6527</v>
      </c>
      <c r="S4078" s="54" t="s">
        <v>6528</v>
      </c>
      <c r="T4078" s="54"/>
      <c r="U4078" s="69"/>
      <c r="V4078" s="45" t="str">
        <f t="shared" si="607"/>
        <v>循環型社会の新しい・楽しい自転車利用[概要]趣旨説明</v>
      </c>
      <c r="W4078" s="70"/>
      <c r="X4078" s="88">
        <v>4068</v>
      </c>
      <c r="Y4078" s="66"/>
      <c r="Z4078" s="16"/>
    </row>
    <row r="4079" spans="1:26" s="12" customFormat="1" ht="13.5" hidden="1" customHeight="1">
      <c r="A4079" s="18">
        <v>96</v>
      </c>
      <c r="B4079" s="15">
        <v>2012</v>
      </c>
      <c r="C4079" s="15">
        <v>6</v>
      </c>
      <c r="D4079" s="18"/>
      <c r="E4079" s="15"/>
      <c r="F4079" s="19" t="s">
        <v>1805</v>
      </c>
      <c r="G4079" s="16" t="s">
        <v>6601</v>
      </c>
      <c r="H4079" s="17" t="s">
        <v>1802</v>
      </c>
      <c r="I4079" s="115" t="str">
        <f t="shared" ca="1" si="609"/>
        <v>.</v>
      </c>
      <c r="J4079" s="26" t="s">
        <v>878</v>
      </c>
      <c r="K4079" s="16" t="s">
        <v>1194</v>
      </c>
      <c r="L4079" s="16" t="s">
        <v>2918</v>
      </c>
      <c r="M4079" s="16" t="s">
        <v>1302</v>
      </c>
      <c r="N4079" s="15">
        <v>47</v>
      </c>
      <c r="O4079" s="15">
        <v>2012</v>
      </c>
      <c r="P4079" s="15">
        <v>6</v>
      </c>
      <c r="Q4079" s="16" t="s">
        <v>1036</v>
      </c>
      <c r="R4079" s="18" t="s">
        <v>6527</v>
      </c>
      <c r="S4079" s="54" t="s">
        <v>6528</v>
      </c>
      <c r="T4079" s="54"/>
      <c r="U4079" s="69"/>
      <c r="V4079" s="45" t="str">
        <f t="shared" ref="V4079:V4141" si="614">$H4079&amp;$F4079</f>
        <v>循環型社会の新しい・楽しい自転車利用人間工学から見た自転車の安全</v>
      </c>
      <c r="W4079" s="70"/>
      <c r="X4079" s="88">
        <v>4069</v>
      </c>
      <c r="Y4079" s="66"/>
      <c r="Z4079" s="16"/>
    </row>
    <row r="4080" spans="1:26" s="12" customFormat="1" ht="13.5" hidden="1" customHeight="1">
      <c r="A4080" s="18">
        <v>96</v>
      </c>
      <c r="B4080" s="15">
        <v>2012</v>
      </c>
      <c r="C4080" s="15">
        <v>6</v>
      </c>
      <c r="D4080" s="18"/>
      <c r="E4080" s="15"/>
      <c r="F4080" s="19" t="s">
        <v>1806</v>
      </c>
      <c r="G4080" s="16" t="s">
        <v>6602</v>
      </c>
      <c r="H4080" s="17" t="s">
        <v>1802</v>
      </c>
      <c r="I4080" s="115" t="str">
        <f t="shared" ca="1" si="609"/>
        <v>.</v>
      </c>
      <c r="J4080" s="26" t="s">
        <v>878</v>
      </c>
      <c r="K4080" s="16" t="s">
        <v>1194</v>
      </c>
      <c r="L4080" s="16" t="s">
        <v>2918</v>
      </c>
      <c r="M4080" s="16" t="s">
        <v>1302</v>
      </c>
      <c r="N4080" s="15">
        <v>47</v>
      </c>
      <c r="O4080" s="15">
        <v>2012</v>
      </c>
      <c r="P4080" s="15">
        <v>6</v>
      </c>
      <c r="Q4080" s="16" t="s">
        <v>1036</v>
      </c>
      <c r="R4080" s="18" t="s">
        <v>6527</v>
      </c>
      <c r="S4080" s="54" t="s">
        <v>6528</v>
      </c>
      <c r="T4080" s="54"/>
      <c r="U4080" s="69"/>
      <c r="V4080" s="45" t="str">
        <f t="shared" si="614"/>
        <v>循環型社会の新しい・楽しい自転車利用日本の自転車ペダルの変遷</v>
      </c>
      <c r="W4080" s="70"/>
      <c r="X4080" s="88">
        <v>4070</v>
      </c>
      <c r="Y4080" s="66"/>
      <c r="Z4080" s="16"/>
    </row>
    <row r="4081" spans="1:26" s="12" customFormat="1" ht="13.5" hidden="1" customHeight="1">
      <c r="A4081" s="18">
        <v>96</v>
      </c>
      <c r="B4081" s="15">
        <v>2012</v>
      </c>
      <c r="C4081" s="15">
        <v>6</v>
      </c>
      <c r="D4081" s="18"/>
      <c r="E4081" s="15"/>
      <c r="F4081" s="19" t="s">
        <v>1807</v>
      </c>
      <c r="G4081" s="16" t="s">
        <v>6604</v>
      </c>
      <c r="H4081" s="17" t="s">
        <v>1802</v>
      </c>
      <c r="I4081" s="115" t="str">
        <f t="shared" ca="1" si="609"/>
        <v>.</v>
      </c>
      <c r="J4081" s="26" t="s">
        <v>6603</v>
      </c>
      <c r="K4081" s="16" t="s">
        <v>1194</v>
      </c>
      <c r="L4081" s="16" t="s">
        <v>2918</v>
      </c>
      <c r="M4081" s="16" t="s">
        <v>1302</v>
      </c>
      <c r="N4081" s="15">
        <v>47</v>
      </c>
      <c r="O4081" s="15">
        <v>2012</v>
      </c>
      <c r="P4081" s="15">
        <v>6</v>
      </c>
      <c r="Q4081" s="16" t="s">
        <v>1036</v>
      </c>
      <c r="R4081" s="18" t="s">
        <v>6527</v>
      </c>
      <c r="S4081" s="54" t="s">
        <v>6528</v>
      </c>
      <c r="T4081" s="54"/>
      <c r="U4081" s="69"/>
      <c r="V4081" s="45" t="str">
        <f t="shared" si="614"/>
        <v>循環型社会の新しい・楽しい自転車利用自転車事故の要因</v>
      </c>
      <c r="W4081" s="70"/>
      <c r="X4081" s="88">
        <v>4071</v>
      </c>
      <c r="Y4081" s="66"/>
      <c r="Z4081" s="16"/>
    </row>
    <row r="4082" spans="1:26" s="12" customFormat="1" ht="13.5" hidden="1" customHeight="1">
      <c r="A4082" s="18">
        <v>96</v>
      </c>
      <c r="B4082" s="15">
        <v>2012</v>
      </c>
      <c r="C4082" s="15">
        <v>6</v>
      </c>
      <c r="D4082" s="18"/>
      <c r="E4082" s="15"/>
      <c r="F4082" s="19" t="s">
        <v>1808</v>
      </c>
      <c r="G4082" s="16" t="s">
        <v>6605</v>
      </c>
      <c r="H4082" s="17" t="s">
        <v>1802</v>
      </c>
      <c r="I4082" s="115" t="str">
        <f t="shared" ca="1" si="609"/>
        <v>.</v>
      </c>
      <c r="J4082" s="26" t="s">
        <v>6603</v>
      </c>
      <c r="K4082" s="16" t="s">
        <v>1194</v>
      </c>
      <c r="L4082" s="16" t="s">
        <v>2918</v>
      </c>
      <c r="M4082" s="16" t="s">
        <v>1302</v>
      </c>
      <c r="N4082" s="15">
        <v>47</v>
      </c>
      <c r="O4082" s="15">
        <v>2012</v>
      </c>
      <c r="P4082" s="15">
        <v>6</v>
      </c>
      <c r="Q4082" s="16" t="s">
        <v>1036</v>
      </c>
      <c r="R4082" s="18" t="s">
        <v>6527</v>
      </c>
      <c r="S4082" s="54" t="s">
        <v>6528</v>
      </c>
      <c r="T4082" s="54"/>
      <c r="U4082" s="69"/>
      <c r="V4082" s="45" t="str">
        <f t="shared" si="614"/>
        <v>循環型社会の新しい・楽しい自転車利用交通システムと教育</v>
      </c>
      <c r="W4082" s="70"/>
      <c r="X4082" s="88">
        <v>4072</v>
      </c>
      <c r="Y4082" s="66"/>
      <c r="Z4082" s="16"/>
    </row>
    <row r="4083" spans="1:26" s="12" customFormat="1" ht="13.5" hidden="1" customHeight="1">
      <c r="A4083" s="18">
        <v>96</v>
      </c>
      <c r="B4083" s="15">
        <v>2012</v>
      </c>
      <c r="C4083" s="15">
        <v>6</v>
      </c>
      <c r="D4083" s="18"/>
      <c r="E4083" s="15"/>
      <c r="F4083" s="16" t="s">
        <v>6606</v>
      </c>
      <c r="G4083" s="16" t="s">
        <v>8046</v>
      </c>
      <c r="H4083" s="17"/>
      <c r="I4083" s="115" t="str">
        <f t="shared" ca="1" si="609"/>
        <v>.</v>
      </c>
      <c r="J4083" s="26" t="s">
        <v>6603</v>
      </c>
      <c r="K4083" s="16" t="s">
        <v>1194</v>
      </c>
      <c r="L4083" s="16" t="s">
        <v>7004</v>
      </c>
      <c r="M4083" s="16" t="s">
        <v>1302</v>
      </c>
      <c r="N4083" s="15">
        <v>47</v>
      </c>
      <c r="O4083" s="15">
        <v>2012</v>
      </c>
      <c r="P4083" s="15">
        <v>6</v>
      </c>
      <c r="Q4083" s="16" t="s">
        <v>1036</v>
      </c>
      <c r="R4083" s="18" t="s">
        <v>6527</v>
      </c>
      <c r="S4083" s="54" t="s">
        <v>6528</v>
      </c>
      <c r="T4083" s="54"/>
      <c r="U4083" s="69"/>
      <c r="V4083" s="45" t="str">
        <f t="shared" si="614"/>
        <v>自然災害と人類の対応力（レジリエンス）</v>
      </c>
      <c r="W4083" s="70"/>
      <c r="X4083" s="88">
        <v>4073</v>
      </c>
      <c r="Y4083" s="66"/>
      <c r="Z4083" s="16"/>
    </row>
    <row r="4084" spans="1:26" s="12" customFormat="1" ht="13.5" hidden="1" customHeight="1">
      <c r="A4084" s="18">
        <v>96</v>
      </c>
      <c r="B4084" s="15">
        <v>2012</v>
      </c>
      <c r="C4084" s="15">
        <v>6</v>
      </c>
      <c r="D4084" s="18">
        <v>17</v>
      </c>
      <c r="E4084" s="15"/>
      <c r="F4084" s="19" t="s">
        <v>1664</v>
      </c>
      <c r="G4084" s="16" t="s">
        <v>6607</v>
      </c>
      <c r="H4084" s="17" t="s">
        <v>6606</v>
      </c>
      <c r="I4084" s="115" t="str">
        <f t="shared" ca="1" si="609"/>
        <v>.</v>
      </c>
      <c r="J4084" s="26" t="s">
        <v>6603</v>
      </c>
      <c r="K4084" s="16" t="s">
        <v>1194</v>
      </c>
      <c r="L4084" s="16" t="s">
        <v>2918</v>
      </c>
      <c r="M4084" s="16" t="s">
        <v>183</v>
      </c>
      <c r="N4084" s="15">
        <v>47</v>
      </c>
      <c r="O4084" s="15">
        <v>2012</v>
      </c>
      <c r="P4084" s="15">
        <v>6</v>
      </c>
      <c r="Q4084" s="16" t="s">
        <v>1036</v>
      </c>
      <c r="R4084" s="18" t="s">
        <v>6527</v>
      </c>
      <c r="S4084" s="54" t="s">
        <v>6528</v>
      </c>
      <c r="T4084" s="54"/>
      <c r="U4084" s="69"/>
      <c r="V4084" s="45" t="str">
        <f t="shared" si="614"/>
        <v>自然災害と人類の対応力（レジリエンス）レジリエンスの理論的背景</v>
      </c>
      <c r="W4084" s="70"/>
      <c r="X4084" s="88">
        <v>4074</v>
      </c>
      <c r="Y4084" s="66"/>
      <c r="Z4084" s="16"/>
    </row>
    <row r="4085" spans="1:26" s="12" customFormat="1" ht="13.5" hidden="1" customHeight="1">
      <c r="A4085" s="18">
        <v>96</v>
      </c>
      <c r="B4085" s="15">
        <v>2012</v>
      </c>
      <c r="C4085" s="15">
        <v>6</v>
      </c>
      <c r="D4085" s="18">
        <v>19</v>
      </c>
      <c r="E4085" s="15"/>
      <c r="F4085" s="19" t="s">
        <v>1666</v>
      </c>
      <c r="G4085" s="16" t="s">
        <v>6608</v>
      </c>
      <c r="H4085" s="17" t="s">
        <v>6606</v>
      </c>
      <c r="I4085" s="115" t="str">
        <f t="shared" ca="1" si="609"/>
        <v>.</v>
      </c>
      <c r="J4085" s="26" t="s">
        <v>6603</v>
      </c>
      <c r="K4085" s="16" t="s">
        <v>1194</v>
      </c>
      <c r="L4085" s="16" t="s">
        <v>2918</v>
      </c>
      <c r="M4085" s="16" t="s">
        <v>183</v>
      </c>
      <c r="N4085" s="15">
        <v>47</v>
      </c>
      <c r="O4085" s="15">
        <v>2012</v>
      </c>
      <c r="P4085" s="15">
        <v>6</v>
      </c>
      <c r="Q4085" s="16" t="s">
        <v>1036</v>
      </c>
      <c r="R4085" s="18" t="s">
        <v>6527</v>
      </c>
      <c r="S4085" s="54" t="s">
        <v>6528</v>
      </c>
      <c r="T4085" s="54"/>
      <c r="U4085" s="69"/>
      <c r="V4085" s="45" t="str">
        <f t="shared" si="614"/>
        <v>自然災害と人類の対応力（レジリエンス）東日本大震災、原発事故への対応と未来への対策</v>
      </c>
      <c r="W4085" s="70"/>
      <c r="X4085" s="88">
        <v>4075</v>
      </c>
      <c r="Y4085" s="66"/>
      <c r="Z4085" s="16"/>
    </row>
    <row r="4086" spans="1:26" s="12" customFormat="1" ht="13.5" hidden="1" customHeight="1">
      <c r="A4086" s="18">
        <v>96</v>
      </c>
      <c r="B4086" s="15">
        <v>2012</v>
      </c>
      <c r="C4086" s="15">
        <v>6</v>
      </c>
      <c r="D4086" s="18">
        <v>21</v>
      </c>
      <c r="E4086" s="15"/>
      <c r="F4086" s="19" t="s">
        <v>1668</v>
      </c>
      <c r="G4086" s="16" t="s">
        <v>6609</v>
      </c>
      <c r="H4086" s="17" t="s">
        <v>6606</v>
      </c>
      <c r="I4086" s="115" t="str">
        <f t="shared" ca="1" si="609"/>
        <v>.</v>
      </c>
      <c r="J4086" s="26" t="s">
        <v>6603</v>
      </c>
      <c r="K4086" s="16" t="s">
        <v>1194</v>
      </c>
      <c r="L4086" s="16" t="s">
        <v>2918</v>
      </c>
      <c r="M4086" s="16" t="s">
        <v>183</v>
      </c>
      <c r="N4086" s="15">
        <v>47</v>
      </c>
      <c r="O4086" s="15">
        <v>2012</v>
      </c>
      <c r="P4086" s="15">
        <v>6</v>
      </c>
      <c r="Q4086" s="16" t="s">
        <v>1036</v>
      </c>
      <c r="R4086" s="18" t="s">
        <v>6527</v>
      </c>
      <c r="S4086" s="54" t="s">
        <v>6528</v>
      </c>
      <c r="T4086" s="54"/>
      <c r="U4086" s="69"/>
      <c r="V4086" s="45" t="str">
        <f t="shared" si="614"/>
        <v>自然災害と人類の対応力（レジリエンス）災害時における自衛隊の活動と対応</v>
      </c>
      <c r="W4086" s="70"/>
      <c r="X4086" s="88">
        <v>4076</v>
      </c>
      <c r="Y4086" s="66"/>
      <c r="Z4086" s="16"/>
    </row>
    <row r="4087" spans="1:26" s="12" customFormat="1" ht="13.5" hidden="1" customHeight="1">
      <c r="A4087" s="18">
        <v>96</v>
      </c>
      <c r="B4087" s="15">
        <v>2012</v>
      </c>
      <c r="C4087" s="15">
        <v>6</v>
      </c>
      <c r="D4087" s="18">
        <v>22</v>
      </c>
      <c r="E4087" s="15"/>
      <c r="F4087" s="19" t="s">
        <v>1670</v>
      </c>
      <c r="G4087" s="16" t="s">
        <v>6610</v>
      </c>
      <c r="H4087" s="17" t="s">
        <v>6606</v>
      </c>
      <c r="I4087" s="115" t="str">
        <f t="shared" ca="1" si="609"/>
        <v>.</v>
      </c>
      <c r="J4087" s="26" t="s">
        <v>6603</v>
      </c>
      <c r="K4087" s="16" t="s">
        <v>1194</v>
      </c>
      <c r="L4087" s="16" t="s">
        <v>2918</v>
      </c>
      <c r="M4087" s="16" t="s">
        <v>183</v>
      </c>
      <c r="N4087" s="15">
        <v>47</v>
      </c>
      <c r="O4087" s="15">
        <v>2012</v>
      </c>
      <c r="P4087" s="15">
        <v>6</v>
      </c>
      <c r="Q4087" s="16" t="s">
        <v>1036</v>
      </c>
      <c r="R4087" s="18" t="s">
        <v>6527</v>
      </c>
      <c r="S4087" s="54" t="s">
        <v>6528</v>
      </c>
      <c r="T4087" s="54"/>
      <c r="U4087" s="69"/>
      <c r="V4087" s="45" t="str">
        <f t="shared" si="614"/>
        <v>自然災害と人類の対応力（レジリエンス）災害体験情報の共有化と減災に向けた取り組み</v>
      </c>
      <c r="W4087" s="70"/>
      <c r="X4087" s="88">
        <v>4077</v>
      </c>
      <c r="Y4087" s="66"/>
      <c r="Z4087" s="16"/>
    </row>
    <row r="4088" spans="1:26" ht="13.5" hidden="1" customHeight="1">
      <c r="A4088" s="29">
        <f ca="1">IF(LEN($J4088)&gt;0,IF($J4088="●",K4088,OFFSET(A4088,IF(LEN(OFFSET(A4088,-1,0))&gt;=1,-1,-2),0)),"")</f>
        <v>96</v>
      </c>
      <c r="B4088" s="32">
        <f ca="1">IF(LEN($J4088)&gt;0,IF($J4088="●",N4088,OFFSET(B4088,IF(LEN(OFFSET(B4088,-1,0))&gt;=1,-1,-2),0)),"")</f>
        <v>2012</v>
      </c>
      <c r="C4088" s="32">
        <f ca="1">IF(LEN($J4088)&gt;0,IF($J4088="●",O4088,OFFSET(C4088,IF(LEN(OFFSET(C4088,-1,0))&gt;=1,-1,-2),0)),"")</f>
        <v>6</v>
      </c>
      <c r="D4088" s="28">
        <v>23</v>
      </c>
      <c r="E4088" s="32"/>
      <c r="F4088" s="28" t="str">
        <f>M4088&amp;"（"&amp;J4088&amp;$W$19&amp;K4088&amp;IF(LEN(N4088)&gt;0," 第"&amp;N4088&amp;$W$21,"")&amp;" "&amp;O4088&amp;"/"&amp;P4088&amp;$W$20&amp;S4088&amp;IF(LEN(H4088)&gt;0,$W$19&amp;H4088,"")&amp;"）"</f>
        <v>抄録（大会/全 第47回 2012/6、所沢市中央公民館）</v>
      </c>
      <c r="G4088" s="40"/>
      <c r="H4088" s="17"/>
      <c r="I4088" s="115" t="str">
        <f t="shared" ca="1" si="609"/>
        <v>.</v>
      </c>
      <c r="J4088" s="40" t="s">
        <v>1487</v>
      </c>
      <c r="K4088" s="40" t="s">
        <v>1292</v>
      </c>
      <c r="L4088" s="40" t="s">
        <v>6939</v>
      </c>
      <c r="M4088" s="40" t="s">
        <v>880</v>
      </c>
      <c r="N4088" s="47">
        <v>47</v>
      </c>
      <c r="O4088" s="47">
        <v>2012</v>
      </c>
      <c r="P4088" s="47">
        <v>6</v>
      </c>
      <c r="Q4088" s="40" t="s">
        <v>1339</v>
      </c>
      <c r="R4088" s="40" t="s">
        <v>1405</v>
      </c>
      <c r="S4088" s="48" t="s">
        <v>1697</v>
      </c>
      <c r="T4088" s="48"/>
      <c r="U4088" s="31"/>
      <c r="V4088" s="45" t="str">
        <f t="shared" si="614"/>
        <v>抄録（大会/全 第47回 2012/6、所沢市中央公民館）</v>
      </c>
      <c r="W4088" s="51"/>
      <c r="X4088" s="88">
        <v>4078</v>
      </c>
      <c r="Y4088" s="65"/>
      <c r="Z4088" s="46"/>
    </row>
    <row r="4089" spans="1:26" s="13" customFormat="1" ht="13.5" hidden="1" customHeight="1">
      <c r="A4089" s="18">
        <v>96</v>
      </c>
      <c r="B4089" s="15">
        <v>2012</v>
      </c>
      <c r="C4089" s="15">
        <v>6</v>
      </c>
      <c r="D4089" s="18">
        <v>23</v>
      </c>
      <c r="E4089" s="15"/>
      <c r="F4089" s="19" t="s">
        <v>6536</v>
      </c>
      <c r="G4089" s="16" t="s">
        <v>6537</v>
      </c>
      <c r="H4089" s="17"/>
      <c r="I4089" s="115" t="str">
        <f t="shared" ca="1" si="609"/>
        <v>.</v>
      </c>
      <c r="J4089" s="16" t="s">
        <v>2856</v>
      </c>
      <c r="K4089" s="16" t="s">
        <v>1194</v>
      </c>
      <c r="L4089" s="16" t="s">
        <v>2857</v>
      </c>
      <c r="M4089" s="16" t="s">
        <v>183</v>
      </c>
      <c r="N4089" s="15">
        <v>47</v>
      </c>
      <c r="O4089" s="15">
        <v>2012</v>
      </c>
      <c r="P4089" s="15">
        <v>6</v>
      </c>
      <c r="Q4089" s="16" t="s">
        <v>1036</v>
      </c>
      <c r="R4089" s="18" t="s">
        <v>6527</v>
      </c>
      <c r="S4089" s="54" t="s">
        <v>6528</v>
      </c>
      <c r="T4089" s="54"/>
      <c r="U4089" s="69"/>
      <c r="V4089" s="45" t="str">
        <f t="shared" si="614"/>
        <v>アンケート調査による高齢者の自転車利用時における安全意識－自転車事故経験との関係から－</v>
      </c>
      <c r="W4089" s="70"/>
      <c r="X4089" s="88">
        <v>4079</v>
      </c>
      <c r="Y4089" s="66"/>
      <c r="Z4089" s="16"/>
    </row>
    <row r="4090" spans="1:26" s="13" customFormat="1" ht="13.5" hidden="1" customHeight="1">
      <c r="A4090" s="18">
        <v>96</v>
      </c>
      <c r="B4090" s="15">
        <v>2012</v>
      </c>
      <c r="C4090" s="15">
        <v>6</v>
      </c>
      <c r="D4090" s="18">
        <v>25</v>
      </c>
      <c r="E4090" s="15"/>
      <c r="F4090" s="19" t="s">
        <v>6538</v>
      </c>
      <c r="G4090" s="16" t="s">
        <v>6539</v>
      </c>
      <c r="H4090" s="17"/>
      <c r="I4090" s="115" t="str">
        <f t="shared" ca="1" si="609"/>
        <v>.</v>
      </c>
      <c r="J4090" s="16" t="s">
        <v>2856</v>
      </c>
      <c r="K4090" s="16" t="s">
        <v>1194</v>
      </c>
      <c r="L4090" s="16" t="s">
        <v>2857</v>
      </c>
      <c r="M4090" s="16" t="s">
        <v>183</v>
      </c>
      <c r="N4090" s="15">
        <v>47</v>
      </c>
      <c r="O4090" s="15">
        <v>2012</v>
      </c>
      <c r="P4090" s="15">
        <v>6</v>
      </c>
      <c r="Q4090" s="16" t="s">
        <v>1036</v>
      </c>
      <c r="R4090" s="18" t="s">
        <v>6527</v>
      </c>
      <c r="S4090" s="54" t="s">
        <v>6528</v>
      </c>
      <c r="T4090" s="54"/>
      <c r="U4090" s="69"/>
      <c r="V4090" s="45" t="str">
        <f t="shared" si="614"/>
        <v>交通参加者相互の危険性評価に影響を及ぼす生活道路交差点の環境要因</v>
      </c>
      <c r="W4090" s="70"/>
      <c r="X4090" s="88">
        <v>4080</v>
      </c>
      <c r="Y4090" s="66"/>
      <c r="Z4090" s="16"/>
    </row>
    <row r="4091" spans="1:26" s="13" customFormat="1" ht="13.5" hidden="1" customHeight="1">
      <c r="A4091" s="18">
        <v>96</v>
      </c>
      <c r="B4091" s="15">
        <v>2012</v>
      </c>
      <c r="C4091" s="15">
        <v>6</v>
      </c>
      <c r="D4091" s="18">
        <v>27</v>
      </c>
      <c r="E4091" s="15"/>
      <c r="F4091" s="19" t="s">
        <v>6540</v>
      </c>
      <c r="G4091" s="16" t="s">
        <v>6541</v>
      </c>
      <c r="H4091" s="17"/>
      <c r="I4091" s="115" t="str">
        <f t="shared" ca="1" si="609"/>
        <v>.</v>
      </c>
      <c r="J4091" s="16" t="s">
        <v>2856</v>
      </c>
      <c r="K4091" s="16" t="s">
        <v>1194</v>
      </c>
      <c r="L4091" s="16" t="s">
        <v>2857</v>
      </c>
      <c r="M4091" s="16" t="s">
        <v>183</v>
      </c>
      <c r="N4091" s="15">
        <v>47</v>
      </c>
      <c r="O4091" s="15">
        <v>2012</v>
      </c>
      <c r="P4091" s="15">
        <v>6</v>
      </c>
      <c r="Q4091" s="16" t="s">
        <v>1036</v>
      </c>
      <c r="R4091" s="18" t="s">
        <v>6527</v>
      </c>
      <c r="S4091" s="54" t="s">
        <v>6528</v>
      </c>
      <c r="T4091" s="54"/>
      <c r="U4091" s="69"/>
      <c r="V4091" s="45" t="str">
        <f t="shared" si="614"/>
        <v>重量物の棚への持ち上げ動作における筋電図学的検討</v>
      </c>
      <c r="W4091" s="70"/>
      <c r="X4091" s="88">
        <v>4081</v>
      </c>
      <c r="Y4091" s="66"/>
      <c r="Z4091" s="16"/>
    </row>
    <row r="4092" spans="1:26" s="13" customFormat="1" ht="13.5" hidden="1" customHeight="1">
      <c r="A4092" s="18">
        <v>96</v>
      </c>
      <c r="B4092" s="15">
        <v>2012</v>
      </c>
      <c r="C4092" s="15">
        <v>6</v>
      </c>
      <c r="D4092" s="18">
        <v>29</v>
      </c>
      <c r="E4092" s="15"/>
      <c r="F4092" s="19" t="s">
        <v>6542</v>
      </c>
      <c r="G4092" s="16" t="s">
        <v>6543</v>
      </c>
      <c r="H4092" s="17"/>
      <c r="I4092" s="115" t="str">
        <f t="shared" ca="1" si="609"/>
        <v>.</v>
      </c>
      <c r="J4092" s="16" t="s">
        <v>2856</v>
      </c>
      <c r="K4092" s="16" t="s">
        <v>1194</v>
      </c>
      <c r="L4092" s="16" t="s">
        <v>2857</v>
      </c>
      <c r="M4092" s="16" t="s">
        <v>183</v>
      </c>
      <c r="N4092" s="15">
        <v>47</v>
      </c>
      <c r="O4092" s="15">
        <v>2012</v>
      </c>
      <c r="P4092" s="15">
        <v>6</v>
      </c>
      <c r="Q4092" s="16" t="s">
        <v>1036</v>
      </c>
      <c r="R4092" s="18" t="s">
        <v>6527</v>
      </c>
      <c r="S4092" s="54" t="s">
        <v>6528</v>
      </c>
      <c r="T4092" s="54"/>
      <c r="U4092" s="69"/>
      <c r="V4092" s="45" t="str">
        <f t="shared" si="614"/>
        <v>背負梯子を用いた担架運搬</v>
      </c>
      <c r="W4092" s="70"/>
      <c r="X4092" s="88">
        <v>4082</v>
      </c>
      <c r="Y4092" s="66"/>
      <c r="Z4092" s="16"/>
    </row>
    <row r="4093" spans="1:26" s="13" customFormat="1" ht="13.5" hidden="1" customHeight="1">
      <c r="A4093" s="18">
        <v>96</v>
      </c>
      <c r="B4093" s="15">
        <v>2012</v>
      </c>
      <c r="C4093" s="15">
        <v>6</v>
      </c>
      <c r="D4093" s="18">
        <v>31</v>
      </c>
      <c r="E4093" s="15"/>
      <c r="F4093" s="19" t="s">
        <v>6544</v>
      </c>
      <c r="G4093" s="16" t="s">
        <v>6184</v>
      </c>
      <c r="H4093" s="17"/>
      <c r="I4093" s="115" t="str">
        <f t="shared" ca="1" si="609"/>
        <v>.</v>
      </c>
      <c r="J4093" s="16" t="s">
        <v>2856</v>
      </c>
      <c r="K4093" s="16" t="s">
        <v>1194</v>
      </c>
      <c r="L4093" s="16" t="s">
        <v>2857</v>
      </c>
      <c r="M4093" s="16" t="s">
        <v>183</v>
      </c>
      <c r="N4093" s="15">
        <v>47</v>
      </c>
      <c r="O4093" s="15">
        <v>2012</v>
      </c>
      <c r="P4093" s="15">
        <v>6</v>
      </c>
      <c r="Q4093" s="16" t="s">
        <v>1036</v>
      </c>
      <c r="R4093" s="18" t="s">
        <v>6527</v>
      </c>
      <c r="S4093" s="54" t="s">
        <v>6528</v>
      </c>
      <c r="T4093" s="54"/>
      <c r="U4093" s="69"/>
      <c r="V4093" s="45" t="str">
        <f t="shared" si="614"/>
        <v>観察方法の一考察</v>
      </c>
      <c r="W4093" s="70"/>
      <c r="X4093" s="88">
        <v>4083</v>
      </c>
      <c r="Y4093" s="66"/>
      <c r="Z4093" s="16"/>
    </row>
    <row r="4094" spans="1:26" s="13" customFormat="1" ht="13.5" hidden="1" customHeight="1">
      <c r="A4094" s="18">
        <v>96</v>
      </c>
      <c r="B4094" s="15">
        <v>2012</v>
      </c>
      <c r="C4094" s="15">
        <v>6</v>
      </c>
      <c r="D4094" s="18">
        <v>32</v>
      </c>
      <c r="E4094" s="15"/>
      <c r="F4094" s="19" t="s">
        <v>6545</v>
      </c>
      <c r="G4094" s="16" t="s">
        <v>6546</v>
      </c>
      <c r="H4094" s="17"/>
      <c r="I4094" s="115" t="str">
        <f t="shared" ca="1" si="609"/>
        <v>.</v>
      </c>
      <c r="J4094" s="16" t="s">
        <v>2856</v>
      </c>
      <c r="K4094" s="16" t="s">
        <v>1194</v>
      </c>
      <c r="L4094" s="16" t="s">
        <v>2857</v>
      </c>
      <c r="M4094" s="16" t="s">
        <v>183</v>
      </c>
      <c r="N4094" s="15">
        <v>47</v>
      </c>
      <c r="O4094" s="15">
        <v>2012</v>
      </c>
      <c r="P4094" s="15">
        <v>6</v>
      </c>
      <c r="Q4094" s="16" t="s">
        <v>1036</v>
      </c>
      <c r="R4094" s="18" t="s">
        <v>6527</v>
      </c>
      <c r="S4094" s="54" t="s">
        <v>6528</v>
      </c>
      <c r="T4094" s="54"/>
      <c r="U4094" s="69"/>
      <c r="V4094" s="45" t="str">
        <f t="shared" si="614"/>
        <v>仏教とメンタルヘルスの関係―僧侶の意識調査から―</v>
      </c>
      <c r="W4094" s="70"/>
      <c r="X4094" s="88">
        <v>4084</v>
      </c>
      <c r="Y4094" s="66"/>
      <c r="Z4094" s="16"/>
    </row>
    <row r="4095" spans="1:26" s="13" customFormat="1" ht="13.5" hidden="1" customHeight="1">
      <c r="A4095" s="18">
        <v>96</v>
      </c>
      <c r="B4095" s="15">
        <v>2012</v>
      </c>
      <c r="C4095" s="15">
        <v>6</v>
      </c>
      <c r="D4095" s="18">
        <v>33</v>
      </c>
      <c r="E4095" s="15"/>
      <c r="F4095" s="19" t="s">
        <v>6547</v>
      </c>
      <c r="G4095" s="16" t="s">
        <v>6548</v>
      </c>
      <c r="H4095" s="17"/>
      <c r="I4095" s="115" t="str">
        <f t="shared" ca="1" si="609"/>
        <v>.</v>
      </c>
      <c r="J4095" s="16" t="s">
        <v>2856</v>
      </c>
      <c r="K4095" s="16" t="s">
        <v>1194</v>
      </c>
      <c r="L4095" s="16" t="s">
        <v>2857</v>
      </c>
      <c r="M4095" s="16" t="s">
        <v>183</v>
      </c>
      <c r="N4095" s="15">
        <v>47</v>
      </c>
      <c r="O4095" s="15">
        <v>2012</v>
      </c>
      <c r="P4095" s="15">
        <v>6</v>
      </c>
      <c r="Q4095" s="16" t="s">
        <v>1036</v>
      </c>
      <c r="R4095" s="18" t="s">
        <v>6527</v>
      </c>
      <c r="S4095" s="54" t="s">
        <v>6528</v>
      </c>
      <c r="T4095" s="54"/>
      <c r="U4095" s="69"/>
      <c r="V4095" s="45" t="str">
        <f t="shared" si="614"/>
        <v>文章完成法による飲食店のサービス設計項目の抽出</v>
      </c>
      <c r="W4095" s="70"/>
      <c r="X4095" s="88">
        <v>4085</v>
      </c>
      <c r="Y4095" s="66"/>
      <c r="Z4095" s="16"/>
    </row>
    <row r="4096" spans="1:26" s="13" customFormat="1" ht="13.5" hidden="1" customHeight="1">
      <c r="A4096" s="18">
        <v>96</v>
      </c>
      <c r="B4096" s="15">
        <v>2012</v>
      </c>
      <c r="C4096" s="15">
        <v>6</v>
      </c>
      <c r="D4096" s="18">
        <v>35</v>
      </c>
      <c r="E4096" s="15"/>
      <c r="F4096" s="19" t="s">
        <v>6549</v>
      </c>
      <c r="G4096" s="16" t="s">
        <v>6550</v>
      </c>
      <c r="H4096" s="17"/>
      <c r="I4096" s="115" t="str">
        <f t="shared" ca="1" si="609"/>
        <v>.</v>
      </c>
      <c r="J4096" s="16" t="s">
        <v>2856</v>
      </c>
      <c r="K4096" s="16" t="s">
        <v>1194</v>
      </c>
      <c r="L4096" s="16" t="s">
        <v>2857</v>
      </c>
      <c r="M4096" s="16" t="s">
        <v>183</v>
      </c>
      <c r="N4096" s="15">
        <v>47</v>
      </c>
      <c r="O4096" s="15">
        <v>2012</v>
      </c>
      <c r="P4096" s="15">
        <v>6</v>
      </c>
      <c r="Q4096" s="16" t="s">
        <v>1036</v>
      </c>
      <c r="R4096" s="18" t="s">
        <v>6527</v>
      </c>
      <c r="S4096" s="54" t="s">
        <v>6528</v>
      </c>
      <c r="T4096" s="54"/>
      <c r="U4096" s="69"/>
      <c r="V4096" s="45" t="str">
        <f t="shared" si="614"/>
        <v>無文字社会カレンの伝統衣服製作技術の保存と職業教育における最適化プログラムの実践</v>
      </c>
      <c r="W4096" s="70"/>
      <c r="X4096" s="88">
        <v>4086</v>
      </c>
      <c r="Y4096" s="66"/>
      <c r="Z4096" s="16"/>
    </row>
    <row r="4097" spans="1:26" s="13" customFormat="1" ht="13.5" hidden="1" customHeight="1">
      <c r="A4097" s="18">
        <v>96</v>
      </c>
      <c r="B4097" s="15">
        <v>2012</v>
      </c>
      <c r="C4097" s="15">
        <v>6</v>
      </c>
      <c r="D4097" s="18">
        <v>37</v>
      </c>
      <c r="E4097" s="15"/>
      <c r="F4097" s="19" t="s">
        <v>6551</v>
      </c>
      <c r="G4097" s="16" t="s">
        <v>6552</v>
      </c>
      <c r="H4097" s="17"/>
      <c r="I4097" s="115" t="str">
        <f t="shared" ca="1" si="609"/>
        <v>.</v>
      </c>
      <c r="J4097" s="16" t="s">
        <v>2856</v>
      </c>
      <c r="K4097" s="16" t="s">
        <v>1194</v>
      </c>
      <c r="L4097" s="16" t="s">
        <v>2857</v>
      </c>
      <c r="M4097" s="16" t="s">
        <v>183</v>
      </c>
      <c r="N4097" s="15">
        <v>47</v>
      </c>
      <c r="O4097" s="15">
        <v>2012</v>
      </c>
      <c r="P4097" s="15">
        <v>6</v>
      </c>
      <c r="Q4097" s="16" t="s">
        <v>1036</v>
      </c>
      <c r="R4097" s="18" t="s">
        <v>6527</v>
      </c>
      <c r="S4097" s="54" t="s">
        <v>6528</v>
      </c>
      <c r="T4097" s="54"/>
      <c r="U4097" s="69"/>
      <c r="V4097" s="45" t="str">
        <f t="shared" si="614"/>
        <v>国際観光都市鎌倉のUD:小町通りバリアフリー化進展8年間</v>
      </c>
      <c r="W4097" s="70"/>
      <c r="X4097" s="88">
        <v>4087</v>
      </c>
      <c r="Y4097" s="66"/>
      <c r="Z4097" s="16"/>
    </row>
    <row r="4098" spans="1:26" s="13" customFormat="1" ht="13.5" hidden="1" customHeight="1">
      <c r="A4098" s="18">
        <v>96</v>
      </c>
      <c r="B4098" s="15">
        <v>2012</v>
      </c>
      <c r="C4098" s="15">
        <v>6</v>
      </c>
      <c r="D4098" s="18">
        <v>39</v>
      </c>
      <c r="E4098" s="15"/>
      <c r="F4098" s="19" t="s">
        <v>6553</v>
      </c>
      <c r="G4098" s="16" t="s">
        <v>6554</v>
      </c>
      <c r="H4098" s="17"/>
      <c r="I4098" s="115" t="str">
        <f t="shared" ca="1" si="609"/>
        <v>.</v>
      </c>
      <c r="J4098" s="16" t="s">
        <v>2856</v>
      </c>
      <c r="K4098" s="16" t="s">
        <v>1194</v>
      </c>
      <c r="L4098" s="16" t="s">
        <v>2857</v>
      </c>
      <c r="M4098" s="16" t="s">
        <v>183</v>
      </c>
      <c r="N4098" s="15">
        <v>47</v>
      </c>
      <c r="O4098" s="15">
        <v>2012</v>
      </c>
      <c r="P4098" s="15">
        <v>6</v>
      </c>
      <c r="Q4098" s="16" t="s">
        <v>1036</v>
      </c>
      <c r="R4098" s="18" t="s">
        <v>6527</v>
      </c>
      <c r="S4098" s="54" t="s">
        <v>6528</v>
      </c>
      <c r="T4098" s="54"/>
      <c r="U4098" s="69"/>
      <c r="V4098" s="45" t="str">
        <f t="shared" si="614"/>
        <v>国際観光都市鎌倉のUD:江ノ電バスのバリアフリー化現状</v>
      </c>
      <c r="W4098" s="70"/>
      <c r="X4098" s="88">
        <v>4088</v>
      </c>
      <c r="Y4098" s="66"/>
      <c r="Z4098" s="16"/>
    </row>
    <row r="4099" spans="1:26" s="13" customFormat="1" ht="13.5" hidden="1" customHeight="1">
      <c r="A4099" s="18">
        <v>96</v>
      </c>
      <c r="B4099" s="15">
        <v>2012</v>
      </c>
      <c r="C4099" s="15">
        <v>6</v>
      </c>
      <c r="D4099" s="18">
        <v>40</v>
      </c>
      <c r="E4099" s="15"/>
      <c r="F4099" s="19" t="s">
        <v>6555</v>
      </c>
      <c r="G4099" s="16" t="s">
        <v>6042</v>
      </c>
      <c r="H4099" s="17"/>
      <c r="I4099" s="115" t="str">
        <f t="shared" ca="1" si="609"/>
        <v>.</v>
      </c>
      <c r="J4099" s="16" t="s">
        <v>2856</v>
      </c>
      <c r="K4099" s="16" t="s">
        <v>1194</v>
      </c>
      <c r="L4099" s="16" t="s">
        <v>2857</v>
      </c>
      <c r="M4099" s="16" t="s">
        <v>183</v>
      </c>
      <c r="N4099" s="15">
        <v>47</v>
      </c>
      <c r="O4099" s="15">
        <v>2012</v>
      </c>
      <c r="P4099" s="15">
        <v>6</v>
      </c>
      <c r="Q4099" s="16" t="s">
        <v>1036</v>
      </c>
      <c r="R4099" s="18" t="s">
        <v>6527</v>
      </c>
      <c r="S4099" s="54" t="s">
        <v>6528</v>
      </c>
      <c r="T4099" s="54"/>
      <c r="U4099" s="69"/>
      <c r="V4099" s="45" t="str">
        <f t="shared" si="614"/>
        <v>子どもの生活行動の概念規定について</v>
      </c>
      <c r="W4099" s="70"/>
      <c r="X4099" s="88">
        <v>4089</v>
      </c>
      <c r="Y4099" s="66"/>
      <c r="Z4099" s="16"/>
    </row>
    <row r="4100" spans="1:26" s="13" customFormat="1" ht="13.5" hidden="1" customHeight="1">
      <c r="A4100" s="18">
        <v>96</v>
      </c>
      <c r="B4100" s="15">
        <v>2012</v>
      </c>
      <c r="C4100" s="15">
        <v>6</v>
      </c>
      <c r="D4100" s="18">
        <v>41</v>
      </c>
      <c r="E4100" s="15"/>
      <c r="F4100" s="19" t="s">
        <v>6556</v>
      </c>
      <c r="G4100" s="16" t="s">
        <v>6557</v>
      </c>
      <c r="H4100" s="17"/>
      <c r="I4100" s="115" t="str">
        <f t="shared" ca="1" si="609"/>
        <v>.</v>
      </c>
      <c r="J4100" s="16" t="s">
        <v>2856</v>
      </c>
      <c r="K4100" s="16" t="s">
        <v>1194</v>
      </c>
      <c r="L4100" s="16" t="s">
        <v>2857</v>
      </c>
      <c r="M4100" s="16" t="s">
        <v>183</v>
      </c>
      <c r="N4100" s="15">
        <v>47</v>
      </c>
      <c r="O4100" s="15">
        <v>2012</v>
      </c>
      <c r="P4100" s="15">
        <v>6</v>
      </c>
      <c r="Q4100" s="16" t="s">
        <v>1036</v>
      </c>
      <c r="R4100" s="18" t="s">
        <v>6527</v>
      </c>
      <c r="S4100" s="54" t="s">
        <v>6528</v>
      </c>
      <c r="T4100" s="54"/>
      <c r="U4100" s="69"/>
      <c r="V4100" s="45" t="str">
        <f t="shared" si="614"/>
        <v>相対的年齢が幼児の体格、運動能力、運動有能感及び保育者からの評価に及ぼす影響</v>
      </c>
      <c r="W4100" s="70"/>
      <c r="X4100" s="88">
        <v>4090</v>
      </c>
      <c r="Y4100" s="66"/>
      <c r="Z4100" s="16"/>
    </row>
    <row r="4101" spans="1:26" s="13" customFormat="1" ht="13.5" hidden="1" customHeight="1">
      <c r="A4101" s="18">
        <v>96</v>
      </c>
      <c r="B4101" s="15">
        <v>2012</v>
      </c>
      <c r="C4101" s="15">
        <v>6</v>
      </c>
      <c r="D4101" s="18">
        <v>43</v>
      </c>
      <c r="E4101" s="15"/>
      <c r="F4101" s="19" t="s">
        <v>6558</v>
      </c>
      <c r="G4101" s="16" t="s">
        <v>6559</v>
      </c>
      <c r="H4101" s="17"/>
      <c r="I4101" s="115" t="str">
        <f t="shared" ca="1" si="609"/>
        <v>.</v>
      </c>
      <c r="J4101" s="16" t="s">
        <v>2856</v>
      </c>
      <c r="K4101" s="16" t="s">
        <v>1194</v>
      </c>
      <c r="L4101" s="16" t="s">
        <v>2857</v>
      </c>
      <c r="M4101" s="16" t="s">
        <v>183</v>
      </c>
      <c r="N4101" s="15">
        <v>47</v>
      </c>
      <c r="O4101" s="15">
        <v>2012</v>
      </c>
      <c r="P4101" s="15">
        <v>6</v>
      </c>
      <c r="Q4101" s="16" t="s">
        <v>1036</v>
      </c>
      <c r="R4101" s="18" t="s">
        <v>6527</v>
      </c>
      <c r="S4101" s="54" t="s">
        <v>6528</v>
      </c>
      <c r="T4101" s="54"/>
      <c r="U4101" s="69"/>
      <c r="V4101" s="45" t="str">
        <f t="shared" si="614"/>
        <v>大学体育実技の事例研究Ⅱ　週1回の有酸素性運動は若年成人男性の心肺持久力を向上させるか？</v>
      </c>
      <c r="W4101" s="70"/>
      <c r="X4101" s="88">
        <v>4091</v>
      </c>
      <c r="Y4101" s="66"/>
      <c r="Z4101" s="16"/>
    </row>
    <row r="4102" spans="1:26" s="13" customFormat="1" ht="13.5" hidden="1" customHeight="1">
      <c r="A4102" s="18">
        <v>96</v>
      </c>
      <c r="B4102" s="15">
        <v>2012</v>
      </c>
      <c r="C4102" s="15">
        <v>6</v>
      </c>
      <c r="D4102" s="18">
        <v>45</v>
      </c>
      <c r="E4102" s="15"/>
      <c r="F4102" s="19" t="s">
        <v>6560</v>
      </c>
      <c r="G4102" s="16" t="s">
        <v>6561</v>
      </c>
      <c r="H4102" s="17"/>
      <c r="I4102" s="115" t="str">
        <f t="shared" ca="1" si="609"/>
        <v>.</v>
      </c>
      <c r="J4102" s="16" t="s">
        <v>2856</v>
      </c>
      <c r="K4102" s="16" t="s">
        <v>1194</v>
      </c>
      <c r="L4102" s="16" t="s">
        <v>2857</v>
      </c>
      <c r="M4102" s="16" t="s">
        <v>183</v>
      </c>
      <c r="N4102" s="15">
        <v>47</v>
      </c>
      <c r="O4102" s="15">
        <v>2012</v>
      </c>
      <c r="P4102" s="15">
        <v>6</v>
      </c>
      <c r="Q4102" s="16" t="s">
        <v>1036</v>
      </c>
      <c r="R4102" s="18" t="s">
        <v>6527</v>
      </c>
      <c r="S4102" s="54" t="s">
        <v>6528</v>
      </c>
      <c r="T4102" s="54"/>
      <c r="U4102" s="69"/>
      <c r="V4102" s="45" t="str">
        <f t="shared" si="614"/>
        <v>妊娠中の看護師の夜勤免除措置を促進する組織的な環境要因についての研究　―茨城県の公立病院の事例―</v>
      </c>
      <c r="W4102" s="70"/>
      <c r="X4102" s="88">
        <v>4092</v>
      </c>
      <c r="Y4102" s="66"/>
      <c r="Z4102" s="16"/>
    </row>
    <row r="4103" spans="1:26" s="13" customFormat="1" ht="13.5" hidden="1" customHeight="1">
      <c r="A4103" s="18">
        <v>96</v>
      </c>
      <c r="B4103" s="15">
        <v>2012</v>
      </c>
      <c r="C4103" s="15">
        <v>6</v>
      </c>
      <c r="D4103" s="18">
        <v>47</v>
      </c>
      <c r="E4103" s="15"/>
      <c r="F4103" s="19" t="s">
        <v>6562</v>
      </c>
      <c r="G4103" s="16" t="s">
        <v>6515</v>
      </c>
      <c r="H4103" s="17"/>
      <c r="I4103" s="115" t="str">
        <f t="shared" ca="1" si="609"/>
        <v>.</v>
      </c>
      <c r="J4103" s="16" t="s">
        <v>2856</v>
      </c>
      <c r="K4103" s="16" t="s">
        <v>1194</v>
      </c>
      <c r="L4103" s="16" t="s">
        <v>2857</v>
      </c>
      <c r="M4103" s="16" t="s">
        <v>183</v>
      </c>
      <c r="N4103" s="15">
        <v>47</v>
      </c>
      <c r="O4103" s="15">
        <v>2012</v>
      </c>
      <c r="P4103" s="15">
        <v>6</v>
      </c>
      <c r="Q4103" s="16" t="s">
        <v>1036</v>
      </c>
      <c r="R4103" s="18" t="s">
        <v>6527</v>
      </c>
      <c r="S4103" s="54" t="s">
        <v>6528</v>
      </c>
      <c r="T4103" s="54"/>
      <c r="U4103" s="69"/>
      <c r="V4103" s="45" t="str">
        <f t="shared" si="614"/>
        <v>大学生の自転車走行中における注視点挙動</v>
      </c>
      <c r="W4103" s="70"/>
      <c r="X4103" s="88">
        <v>4093</v>
      </c>
      <c r="Y4103" s="66"/>
      <c r="Z4103" s="16"/>
    </row>
    <row r="4104" spans="1:26" s="13" customFormat="1" ht="13.5" hidden="1" customHeight="1">
      <c r="A4104" s="18">
        <v>96</v>
      </c>
      <c r="B4104" s="15">
        <v>2012</v>
      </c>
      <c r="C4104" s="15">
        <v>6</v>
      </c>
      <c r="D4104" s="18">
        <v>48</v>
      </c>
      <c r="E4104" s="15"/>
      <c r="F4104" s="19" t="s">
        <v>6563</v>
      </c>
      <c r="G4104" s="16" t="s">
        <v>6564</v>
      </c>
      <c r="H4104" s="17"/>
      <c r="I4104" s="115" t="str">
        <f t="shared" ca="1" si="609"/>
        <v>.</v>
      </c>
      <c r="J4104" s="16" t="s">
        <v>2856</v>
      </c>
      <c r="K4104" s="16" t="s">
        <v>1194</v>
      </c>
      <c r="L4104" s="16" t="s">
        <v>2857</v>
      </c>
      <c r="M4104" s="16" t="s">
        <v>183</v>
      </c>
      <c r="N4104" s="15">
        <v>47</v>
      </c>
      <c r="O4104" s="15">
        <v>2012</v>
      </c>
      <c r="P4104" s="15">
        <v>6</v>
      </c>
      <c r="Q4104" s="16" t="s">
        <v>1036</v>
      </c>
      <c r="R4104" s="18" t="s">
        <v>6527</v>
      </c>
      <c r="S4104" s="54" t="s">
        <v>6528</v>
      </c>
      <c r="T4104" s="54"/>
      <c r="U4104" s="69"/>
      <c r="V4104" s="45" t="str">
        <f t="shared" si="614"/>
        <v>自転車事故原因の捉え方の違いに見られるヒューマンエラー理解の階層性</v>
      </c>
      <c r="W4104" s="70"/>
      <c r="X4104" s="88">
        <v>4094</v>
      </c>
      <c r="Y4104" s="66"/>
      <c r="Z4104" s="16"/>
    </row>
    <row r="4105" spans="1:26" s="13" customFormat="1" ht="13.5" hidden="1" customHeight="1">
      <c r="A4105" s="18">
        <v>96</v>
      </c>
      <c r="B4105" s="15">
        <v>2012</v>
      </c>
      <c r="C4105" s="15">
        <v>6</v>
      </c>
      <c r="D4105" s="18">
        <v>49</v>
      </c>
      <c r="E4105" s="15"/>
      <c r="F4105" s="19" t="s">
        <v>6565</v>
      </c>
      <c r="G4105" s="16" t="s">
        <v>6566</v>
      </c>
      <c r="H4105" s="17"/>
      <c r="I4105" s="115" t="str">
        <f t="shared" ca="1" si="609"/>
        <v>.</v>
      </c>
      <c r="J4105" s="16" t="s">
        <v>2856</v>
      </c>
      <c r="K4105" s="16" t="s">
        <v>1194</v>
      </c>
      <c r="L4105" s="16" t="s">
        <v>2857</v>
      </c>
      <c r="M4105" s="16" t="s">
        <v>183</v>
      </c>
      <c r="N4105" s="15">
        <v>47</v>
      </c>
      <c r="O4105" s="15">
        <v>2012</v>
      </c>
      <c r="P4105" s="15">
        <v>6</v>
      </c>
      <c r="Q4105" s="16" t="s">
        <v>1036</v>
      </c>
      <c r="R4105" s="18" t="s">
        <v>6527</v>
      </c>
      <c r="S4105" s="54" t="s">
        <v>6528</v>
      </c>
      <c r="T4105" s="54"/>
      <c r="U4105" s="69"/>
      <c r="V4105" s="45" t="str">
        <f t="shared" si="614"/>
        <v>立位股関節回旋角度測定器の開発とその有用性の検討</v>
      </c>
      <c r="W4105" s="70"/>
      <c r="X4105" s="88">
        <v>4095</v>
      </c>
      <c r="Y4105" s="66"/>
      <c r="Z4105" s="16"/>
    </row>
    <row r="4106" spans="1:26" s="13" customFormat="1" ht="13.5" hidden="1" customHeight="1">
      <c r="A4106" s="18">
        <v>96</v>
      </c>
      <c r="B4106" s="15">
        <v>2012</v>
      </c>
      <c r="C4106" s="15">
        <v>6</v>
      </c>
      <c r="D4106" s="18">
        <v>51</v>
      </c>
      <c r="E4106" s="15"/>
      <c r="F4106" s="19" t="s">
        <v>6567</v>
      </c>
      <c r="G4106" s="16" t="s">
        <v>6568</v>
      </c>
      <c r="H4106" s="17"/>
      <c r="I4106" s="115" t="str">
        <f t="shared" ca="1" si="609"/>
        <v>.</v>
      </c>
      <c r="J4106" s="16" t="s">
        <v>2856</v>
      </c>
      <c r="K4106" s="16" t="s">
        <v>1194</v>
      </c>
      <c r="L4106" s="16" t="s">
        <v>2857</v>
      </c>
      <c r="M4106" s="16" t="s">
        <v>183</v>
      </c>
      <c r="N4106" s="15">
        <v>47</v>
      </c>
      <c r="O4106" s="15">
        <v>2012</v>
      </c>
      <c r="P4106" s="15">
        <v>6</v>
      </c>
      <c r="Q4106" s="16" t="s">
        <v>1036</v>
      </c>
      <c r="R4106" s="18" t="s">
        <v>6527</v>
      </c>
      <c r="S4106" s="54" t="s">
        <v>6528</v>
      </c>
      <c r="T4106" s="54"/>
      <c r="U4106" s="69"/>
      <c r="V4106" s="45" t="str">
        <f t="shared" si="614"/>
        <v>事象関連脳電位による運動時の注意配分の測定</v>
      </c>
      <c r="W4106" s="70"/>
      <c r="X4106" s="88">
        <v>4096</v>
      </c>
      <c r="Y4106" s="66"/>
      <c r="Z4106" s="16"/>
    </row>
    <row r="4107" spans="1:26" s="13" customFormat="1" ht="13.5" hidden="1" customHeight="1">
      <c r="A4107" s="18">
        <v>96</v>
      </c>
      <c r="B4107" s="15">
        <v>2012</v>
      </c>
      <c r="C4107" s="15">
        <v>6</v>
      </c>
      <c r="D4107" s="18">
        <v>52</v>
      </c>
      <c r="E4107" s="15"/>
      <c r="F4107" s="19" t="s">
        <v>6569</v>
      </c>
      <c r="G4107" s="16" t="s">
        <v>6570</v>
      </c>
      <c r="H4107" s="17"/>
      <c r="I4107" s="115" t="str">
        <f t="shared" ca="1" si="609"/>
        <v>.</v>
      </c>
      <c r="J4107" s="16" t="s">
        <v>2856</v>
      </c>
      <c r="K4107" s="16" t="s">
        <v>1194</v>
      </c>
      <c r="L4107" s="16" t="s">
        <v>2857</v>
      </c>
      <c r="M4107" s="16" t="s">
        <v>183</v>
      </c>
      <c r="N4107" s="15">
        <v>47</v>
      </c>
      <c r="O4107" s="15">
        <v>2012</v>
      </c>
      <c r="P4107" s="15">
        <v>6</v>
      </c>
      <c r="Q4107" s="16" t="s">
        <v>1036</v>
      </c>
      <c r="R4107" s="18" t="s">
        <v>6527</v>
      </c>
      <c r="S4107" s="54" t="s">
        <v>6528</v>
      </c>
      <c r="T4107" s="54"/>
      <c r="U4107" s="69"/>
      <c r="V4107" s="45" t="str">
        <f t="shared" si="614"/>
        <v>座位側方リーチ動作時の側腹筋の筋活動</v>
      </c>
      <c r="W4107" s="70"/>
      <c r="X4107" s="88">
        <v>4097</v>
      </c>
      <c r="Y4107" s="66"/>
      <c r="Z4107" s="16"/>
    </row>
    <row r="4108" spans="1:26" s="13" customFormat="1" ht="13.5" hidden="1" customHeight="1">
      <c r="A4108" s="18">
        <v>96</v>
      </c>
      <c r="B4108" s="15">
        <v>2012</v>
      </c>
      <c r="C4108" s="15">
        <v>6</v>
      </c>
      <c r="D4108" s="18">
        <v>54</v>
      </c>
      <c r="E4108" s="15"/>
      <c r="F4108" s="19" t="s">
        <v>6571</v>
      </c>
      <c r="G4108" s="16" t="s">
        <v>6572</v>
      </c>
      <c r="H4108" s="17"/>
      <c r="I4108" s="115" t="str">
        <f t="shared" ref="I4108:I4171" ca="1" si="615">IF(OR($S$1,IF($N$2,OFFSET($O$2,0,ISERROR(FIND($F$2,OFFSET($G4108,0,$T$2)))+$S$2),0)+IF($N$3,OFFSET($O$3,0,ISERROR(FIND($F$3,OFFSET($G4108,0,$T$3)))+$S$3),0)+IF($N$4,OFFSET($O$4,0,ISERROR(FIND($F$4,OFFSET($G4108,0,$T$4)))+$S$4),0)+IF($N$5,OFFSET($O$5,0,ISERROR(FIND($F$5,OFFSET($G4108,0,$T$5)))+$S$5),0)+IF($N$6,OFFSET($O$6,0,ISERROR(FIND($F$6,OFFSET($G4108,0,$T$6)))+$S$6),0)+IF($N$7,OFFSET($O$7,0,ISERROR(FIND($F$7,OFFSET($G4108,0,$T$7)))+$S$7),0)+IF($N$8,OFFSET($O$8,0,ISERROR(FIND($F$8,OFFSET($G4108,0,$T$8)))+$S$8),0)&gt;$Y$1),$W$28,$W$29)</f>
        <v>.</v>
      </c>
      <c r="J4108" s="16" t="s">
        <v>2856</v>
      </c>
      <c r="K4108" s="16" t="s">
        <v>1194</v>
      </c>
      <c r="L4108" s="16" t="s">
        <v>2857</v>
      </c>
      <c r="M4108" s="16" t="s">
        <v>183</v>
      </c>
      <c r="N4108" s="15">
        <v>47</v>
      </c>
      <c r="O4108" s="15">
        <v>2012</v>
      </c>
      <c r="P4108" s="15">
        <v>6</v>
      </c>
      <c r="Q4108" s="16" t="s">
        <v>1036</v>
      </c>
      <c r="R4108" s="18" t="s">
        <v>6527</v>
      </c>
      <c r="S4108" s="54" t="s">
        <v>6528</v>
      </c>
      <c r="T4108" s="54"/>
      <c r="U4108" s="69"/>
      <c r="V4108" s="45" t="str">
        <f t="shared" si="614"/>
        <v>生体の機械的振動の基礎研究と慢性疼痛者への応用</v>
      </c>
      <c r="W4108" s="70"/>
      <c r="X4108" s="88">
        <v>4098</v>
      </c>
      <c r="Y4108" s="66"/>
      <c r="Z4108" s="16"/>
    </row>
    <row r="4109" spans="1:26" s="13" customFormat="1" ht="13.5" hidden="1" customHeight="1">
      <c r="A4109" s="18">
        <v>96</v>
      </c>
      <c r="B4109" s="15">
        <v>2012</v>
      </c>
      <c r="C4109" s="15">
        <v>6</v>
      </c>
      <c r="D4109" s="18">
        <v>56</v>
      </c>
      <c r="E4109" s="15"/>
      <c r="F4109" s="19" t="s">
        <v>6573</v>
      </c>
      <c r="G4109" s="16" t="s">
        <v>6574</v>
      </c>
      <c r="H4109" s="17"/>
      <c r="I4109" s="115" t="str">
        <f t="shared" ca="1" si="615"/>
        <v>.</v>
      </c>
      <c r="J4109" s="16" t="s">
        <v>2856</v>
      </c>
      <c r="K4109" s="16" t="s">
        <v>1194</v>
      </c>
      <c r="L4109" s="16" t="s">
        <v>2857</v>
      </c>
      <c r="M4109" s="16" t="s">
        <v>183</v>
      </c>
      <c r="N4109" s="15">
        <v>47</v>
      </c>
      <c r="O4109" s="15">
        <v>2012</v>
      </c>
      <c r="P4109" s="15">
        <v>6</v>
      </c>
      <c r="Q4109" s="16" t="s">
        <v>1036</v>
      </c>
      <c r="R4109" s="18" t="s">
        <v>6527</v>
      </c>
      <c r="S4109" s="54" t="s">
        <v>6528</v>
      </c>
      <c r="T4109" s="54"/>
      <c r="U4109" s="69"/>
      <c r="V4109" s="45" t="str">
        <f t="shared" si="614"/>
        <v>大学生アスリートにおける睡眠行動と日常・競技ストレッサーとの関連</v>
      </c>
      <c r="W4109" s="70"/>
      <c r="X4109" s="88">
        <v>4099</v>
      </c>
      <c r="Y4109" s="66"/>
      <c r="Z4109" s="16"/>
    </row>
    <row r="4110" spans="1:26" s="13" customFormat="1" ht="13.5" hidden="1" customHeight="1">
      <c r="A4110" s="18">
        <v>96</v>
      </c>
      <c r="B4110" s="15">
        <v>2012</v>
      </c>
      <c r="C4110" s="15">
        <v>6</v>
      </c>
      <c r="D4110" s="18">
        <v>58</v>
      </c>
      <c r="E4110" s="15"/>
      <c r="F4110" s="19" t="s">
        <v>6575</v>
      </c>
      <c r="G4110" s="16" t="s">
        <v>6576</v>
      </c>
      <c r="H4110" s="17"/>
      <c r="I4110" s="115" t="str">
        <f t="shared" ca="1" si="615"/>
        <v>.</v>
      </c>
      <c r="J4110" s="16" t="s">
        <v>2856</v>
      </c>
      <c r="K4110" s="16" t="s">
        <v>1194</v>
      </c>
      <c r="L4110" s="16" t="s">
        <v>2857</v>
      </c>
      <c r="M4110" s="16" t="s">
        <v>183</v>
      </c>
      <c r="N4110" s="15">
        <v>47</v>
      </c>
      <c r="O4110" s="15">
        <v>2012</v>
      </c>
      <c r="P4110" s="15">
        <v>6</v>
      </c>
      <c r="Q4110" s="16" t="s">
        <v>1036</v>
      </c>
      <c r="R4110" s="18" t="s">
        <v>6527</v>
      </c>
      <c r="S4110" s="54" t="s">
        <v>6528</v>
      </c>
      <c r="T4110" s="54"/>
      <c r="U4110" s="69"/>
      <c r="V4110" s="45" t="str">
        <f t="shared" si="614"/>
        <v>体育系大学生における無気力とライフイベントとの関連</v>
      </c>
      <c r="W4110" s="70"/>
      <c r="X4110" s="88">
        <v>4100</v>
      </c>
      <c r="Y4110" s="66"/>
      <c r="Z4110" s="16"/>
    </row>
    <row r="4111" spans="1:26" s="13" customFormat="1" ht="13.5" hidden="1" customHeight="1">
      <c r="A4111" s="18">
        <v>96</v>
      </c>
      <c r="B4111" s="15">
        <v>2012</v>
      </c>
      <c r="C4111" s="15">
        <v>6</v>
      </c>
      <c r="D4111" s="18">
        <v>60</v>
      </c>
      <c r="E4111" s="15"/>
      <c r="F4111" s="19" t="s">
        <v>6577</v>
      </c>
      <c r="G4111" s="16" t="s">
        <v>6578</v>
      </c>
      <c r="H4111" s="17"/>
      <c r="I4111" s="115" t="str">
        <f t="shared" ca="1" si="615"/>
        <v>.</v>
      </c>
      <c r="J4111" s="16" t="s">
        <v>2856</v>
      </c>
      <c r="K4111" s="16" t="s">
        <v>1194</v>
      </c>
      <c r="L4111" s="16" t="s">
        <v>2857</v>
      </c>
      <c r="M4111" s="16" t="s">
        <v>183</v>
      </c>
      <c r="N4111" s="15">
        <v>47</v>
      </c>
      <c r="O4111" s="15">
        <v>2012</v>
      </c>
      <c r="P4111" s="15">
        <v>6</v>
      </c>
      <c r="Q4111" s="16" t="s">
        <v>1036</v>
      </c>
      <c r="R4111" s="18" t="s">
        <v>6527</v>
      </c>
      <c r="S4111" s="54" t="s">
        <v>6528</v>
      </c>
      <c r="T4111" s="54"/>
      <c r="U4111" s="69"/>
      <c r="V4111" s="45" t="str">
        <f t="shared" si="614"/>
        <v>メンタルヘルス風土の形成要因について　－ストレス反応と制度充実との関連－</v>
      </c>
      <c r="W4111" s="70"/>
      <c r="X4111" s="88">
        <v>4101</v>
      </c>
      <c r="Y4111" s="66"/>
      <c r="Z4111" s="16"/>
    </row>
    <row r="4112" spans="1:26" s="13" customFormat="1" ht="13.5" hidden="1" customHeight="1">
      <c r="A4112" s="18">
        <v>96</v>
      </c>
      <c r="B4112" s="15">
        <v>2012</v>
      </c>
      <c r="C4112" s="15">
        <v>6</v>
      </c>
      <c r="D4112" s="18">
        <v>61</v>
      </c>
      <c r="E4112" s="15"/>
      <c r="F4112" s="19" t="s">
        <v>6579</v>
      </c>
      <c r="G4112" s="16" t="s">
        <v>6580</v>
      </c>
      <c r="H4112" s="17"/>
      <c r="I4112" s="115" t="str">
        <f t="shared" ca="1" si="615"/>
        <v>.</v>
      </c>
      <c r="J4112" s="16" t="s">
        <v>2856</v>
      </c>
      <c r="K4112" s="16" t="s">
        <v>1194</v>
      </c>
      <c r="L4112" s="16" t="s">
        <v>2857</v>
      </c>
      <c r="M4112" s="16" t="s">
        <v>183</v>
      </c>
      <c r="N4112" s="15">
        <v>47</v>
      </c>
      <c r="O4112" s="15">
        <v>2012</v>
      </c>
      <c r="P4112" s="15">
        <v>6</v>
      </c>
      <c r="Q4112" s="16" t="s">
        <v>1036</v>
      </c>
      <c r="R4112" s="18" t="s">
        <v>6527</v>
      </c>
      <c r="S4112" s="54" t="s">
        <v>6528</v>
      </c>
      <c r="T4112" s="54"/>
      <c r="U4112" s="69"/>
      <c r="V4112" s="45" t="str">
        <f t="shared" si="614"/>
        <v>育児感情の日内変動</v>
      </c>
      <c r="W4112" s="70"/>
      <c r="X4112" s="88">
        <v>4102</v>
      </c>
      <c r="Y4112" s="66"/>
      <c r="Z4112" s="16"/>
    </row>
    <row r="4113" spans="1:26" s="13" customFormat="1" ht="13.5" hidden="1" customHeight="1">
      <c r="A4113" s="18">
        <v>96</v>
      </c>
      <c r="B4113" s="15">
        <v>2012</v>
      </c>
      <c r="C4113" s="15">
        <v>6</v>
      </c>
      <c r="D4113" s="18">
        <v>62</v>
      </c>
      <c r="E4113" s="15"/>
      <c r="F4113" s="19" t="s">
        <v>6581</v>
      </c>
      <c r="G4113" s="16" t="s">
        <v>6582</v>
      </c>
      <c r="H4113" s="17"/>
      <c r="I4113" s="115" t="str">
        <f t="shared" ca="1" si="615"/>
        <v>.</v>
      </c>
      <c r="J4113" s="16" t="s">
        <v>2856</v>
      </c>
      <c r="K4113" s="16" t="s">
        <v>1194</v>
      </c>
      <c r="L4113" s="16" t="s">
        <v>2857</v>
      </c>
      <c r="M4113" s="16" t="s">
        <v>183</v>
      </c>
      <c r="N4113" s="15">
        <v>47</v>
      </c>
      <c r="O4113" s="15">
        <v>2012</v>
      </c>
      <c r="P4113" s="15">
        <v>6</v>
      </c>
      <c r="Q4113" s="16" t="s">
        <v>1036</v>
      </c>
      <c r="R4113" s="18" t="s">
        <v>6527</v>
      </c>
      <c r="S4113" s="54" t="s">
        <v>6528</v>
      </c>
      <c r="T4113" s="54"/>
      <c r="U4113" s="69"/>
      <c r="V4113" s="45" t="str">
        <f t="shared" si="614"/>
        <v>人のケア作業改善におけるアクションチェックリスト設計と応用</v>
      </c>
      <c r="W4113" s="70"/>
      <c r="X4113" s="88">
        <v>4103</v>
      </c>
      <c r="Y4113" s="66"/>
      <c r="Z4113" s="16"/>
    </row>
    <row r="4114" spans="1:26" s="13" customFormat="1" ht="13.5" hidden="1" customHeight="1">
      <c r="A4114" s="18">
        <v>96</v>
      </c>
      <c r="B4114" s="15">
        <v>2012</v>
      </c>
      <c r="C4114" s="15">
        <v>6</v>
      </c>
      <c r="D4114" s="18">
        <v>64</v>
      </c>
      <c r="E4114" s="15"/>
      <c r="F4114" s="19" t="s">
        <v>6583</v>
      </c>
      <c r="G4114" s="16" t="s">
        <v>6584</v>
      </c>
      <c r="H4114" s="17"/>
      <c r="I4114" s="115" t="str">
        <f t="shared" ca="1" si="615"/>
        <v>.</v>
      </c>
      <c r="J4114" s="16" t="s">
        <v>2856</v>
      </c>
      <c r="K4114" s="16" t="s">
        <v>1194</v>
      </c>
      <c r="L4114" s="16" t="s">
        <v>2857</v>
      </c>
      <c r="M4114" s="16" t="s">
        <v>183</v>
      </c>
      <c r="N4114" s="15">
        <v>47</v>
      </c>
      <c r="O4114" s="15">
        <v>2012</v>
      </c>
      <c r="P4114" s="15">
        <v>6</v>
      </c>
      <c r="Q4114" s="16" t="s">
        <v>1036</v>
      </c>
      <c r="R4114" s="18" t="s">
        <v>6527</v>
      </c>
      <c r="S4114" s="54" t="s">
        <v>6528</v>
      </c>
      <c r="T4114" s="54"/>
      <c r="U4114" s="69"/>
      <c r="V4114" s="45" t="str">
        <f t="shared" si="614"/>
        <v>人のケア作業人間工学チェックポイント編集の試み</v>
      </c>
      <c r="W4114" s="70"/>
      <c r="X4114" s="88">
        <v>4104</v>
      </c>
      <c r="Y4114" s="66"/>
      <c r="Z4114" s="16"/>
    </row>
    <row r="4115" spans="1:26" s="13" customFormat="1" ht="13.5" hidden="1" customHeight="1">
      <c r="A4115" s="18">
        <v>96</v>
      </c>
      <c r="B4115" s="15">
        <v>2012</v>
      </c>
      <c r="C4115" s="15">
        <v>6</v>
      </c>
      <c r="D4115" s="18">
        <v>66</v>
      </c>
      <c r="E4115" s="15"/>
      <c r="F4115" s="19" t="s">
        <v>6585</v>
      </c>
      <c r="G4115" s="16" t="s">
        <v>6586</v>
      </c>
      <c r="H4115" s="17"/>
      <c r="I4115" s="115" t="str">
        <f t="shared" ca="1" si="615"/>
        <v>.</v>
      </c>
      <c r="J4115" s="16" t="s">
        <v>2856</v>
      </c>
      <c r="K4115" s="16" t="s">
        <v>1194</v>
      </c>
      <c r="L4115" s="16" t="s">
        <v>2857</v>
      </c>
      <c r="M4115" s="16" t="s">
        <v>183</v>
      </c>
      <c r="N4115" s="15">
        <v>47</v>
      </c>
      <c r="O4115" s="15">
        <v>2012</v>
      </c>
      <c r="P4115" s="15">
        <v>6</v>
      </c>
      <c r="Q4115" s="16" t="s">
        <v>1036</v>
      </c>
      <c r="R4115" s="18" t="s">
        <v>6527</v>
      </c>
      <c r="S4115" s="54" t="s">
        <v>6528</v>
      </c>
      <c r="T4115" s="54"/>
      <c r="U4115" s="69"/>
      <c r="V4115" s="45" t="str">
        <f t="shared" si="614"/>
        <v>避難行動のための手すり誘導システムの研究</v>
      </c>
      <c r="W4115" s="70"/>
      <c r="X4115" s="88">
        <v>4105</v>
      </c>
      <c r="Y4115" s="66"/>
      <c r="Z4115" s="16"/>
    </row>
    <row r="4116" spans="1:26" s="13" customFormat="1" ht="13.5" hidden="1" customHeight="1">
      <c r="A4116" s="18">
        <v>96</v>
      </c>
      <c r="B4116" s="15">
        <v>2012</v>
      </c>
      <c r="C4116" s="15">
        <v>6</v>
      </c>
      <c r="D4116" s="18">
        <v>68</v>
      </c>
      <c r="E4116" s="15"/>
      <c r="F4116" s="19" t="s">
        <v>6587</v>
      </c>
      <c r="G4116" s="16" t="s">
        <v>6588</v>
      </c>
      <c r="H4116" s="17"/>
      <c r="I4116" s="115" t="str">
        <f t="shared" ca="1" si="615"/>
        <v>.</v>
      </c>
      <c r="J4116" s="16" t="s">
        <v>2856</v>
      </c>
      <c r="K4116" s="16" t="s">
        <v>1194</v>
      </c>
      <c r="L4116" s="16" t="s">
        <v>2857</v>
      </c>
      <c r="M4116" s="16" t="s">
        <v>183</v>
      </c>
      <c r="N4116" s="15">
        <v>47</v>
      </c>
      <c r="O4116" s="15">
        <v>2012</v>
      </c>
      <c r="P4116" s="15">
        <v>6</v>
      </c>
      <c r="Q4116" s="16" t="s">
        <v>1036</v>
      </c>
      <c r="R4116" s="18" t="s">
        <v>6527</v>
      </c>
      <c r="S4116" s="54" t="s">
        <v>6528</v>
      </c>
      <c r="T4116" s="54"/>
      <c r="U4116" s="69"/>
      <c r="V4116" s="45" t="str">
        <f t="shared" si="614"/>
        <v>公共空間におけるサインのデザイン要素が気づきやすさに及ぼす影響</v>
      </c>
      <c r="W4116" s="70"/>
      <c r="X4116" s="88">
        <v>4106</v>
      </c>
      <c r="Y4116" s="66"/>
      <c r="Z4116" s="16"/>
    </row>
    <row r="4117" spans="1:26" s="13" customFormat="1" ht="13.5" hidden="1" customHeight="1">
      <c r="A4117" s="18">
        <v>96</v>
      </c>
      <c r="B4117" s="15">
        <v>2012</v>
      </c>
      <c r="C4117" s="15">
        <v>6</v>
      </c>
      <c r="D4117" s="18">
        <v>70</v>
      </c>
      <c r="E4117" s="15"/>
      <c r="F4117" s="19" t="s">
        <v>6589</v>
      </c>
      <c r="G4117" s="16" t="s">
        <v>6590</v>
      </c>
      <c r="H4117" s="17"/>
      <c r="I4117" s="115" t="str">
        <f t="shared" ca="1" si="615"/>
        <v>.</v>
      </c>
      <c r="J4117" s="16" t="s">
        <v>2856</v>
      </c>
      <c r="K4117" s="16" t="s">
        <v>1194</v>
      </c>
      <c r="L4117" s="16" t="s">
        <v>2857</v>
      </c>
      <c r="M4117" s="16" t="s">
        <v>183</v>
      </c>
      <c r="N4117" s="15">
        <v>47</v>
      </c>
      <c r="O4117" s="15">
        <v>2012</v>
      </c>
      <c r="P4117" s="15">
        <v>6</v>
      </c>
      <c r="Q4117" s="16" t="s">
        <v>1036</v>
      </c>
      <c r="R4117" s="18" t="s">
        <v>6527</v>
      </c>
      <c r="S4117" s="54" t="s">
        <v>6528</v>
      </c>
      <c r="T4117" s="54"/>
      <c r="U4117" s="69"/>
      <c r="V4117" s="45" t="str">
        <f t="shared" si="614"/>
        <v>動く歩道の利用時の携帯操作者の研究</v>
      </c>
      <c r="W4117" s="70"/>
      <c r="X4117" s="88">
        <v>4107</v>
      </c>
      <c r="Y4117" s="66"/>
      <c r="Z4117" s="16"/>
    </row>
    <row r="4118" spans="1:26" s="13" customFormat="1" ht="13.5" hidden="1" customHeight="1">
      <c r="A4118" s="18">
        <v>96</v>
      </c>
      <c r="B4118" s="15">
        <v>2012</v>
      </c>
      <c r="C4118" s="15">
        <v>6</v>
      </c>
      <c r="D4118" s="18">
        <v>72</v>
      </c>
      <c r="E4118" s="15"/>
      <c r="F4118" s="19" t="s">
        <v>6591</v>
      </c>
      <c r="G4118" s="16" t="s">
        <v>6592</v>
      </c>
      <c r="H4118" s="17"/>
      <c r="I4118" s="115" t="str">
        <f t="shared" ca="1" si="615"/>
        <v>.</v>
      </c>
      <c r="J4118" s="16" t="s">
        <v>2856</v>
      </c>
      <c r="K4118" s="16" t="s">
        <v>1194</v>
      </c>
      <c r="L4118" s="16" t="s">
        <v>2857</v>
      </c>
      <c r="M4118" s="16" t="s">
        <v>183</v>
      </c>
      <c r="N4118" s="15">
        <v>47</v>
      </c>
      <c r="O4118" s="15">
        <v>2012</v>
      </c>
      <c r="P4118" s="15">
        <v>6</v>
      </c>
      <c r="Q4118" s="16" t="s">
        <v>1036</v>
      </c>
      <c r="R4118" s="18" t="s">
        <v>6527</v>
      </c>
      <c r="S4118" s="54" t="s">
        <v>6528</v>
      </c>
      <c r="T4118" s="54"/>
      <c r="U4118" s="69"/>
      <c r="V4118" s="45" t="str">
        <f t="shared" si="614"/>
        <v>13歳以下で使用開始した女子大学生の携帯電話に対する意識</v>
      </c>
      <c r="W4118" s="70"/>
      <c r="X4118" s="88">
        <v>4108</v>
      </c>
      <c r="Y4118" s="66"/>
      <c r="Z4118" s="16"/>
    </row>
    <row r="4119" spans="1:26" ht="13.5" hidden="1" customHeight="1">
      <c r="A4119" s="29">
        <f ca="1">IF(LEN($J4119)&gt;0,IF($J4119="●",K4119,OFFSET(A4119,IF(LEN(OFFSET(A4119,-1,0))&gt;=1,-1,-2),0)),"")</f>
        <v>96</v>
      </c>
      <c r="B4119" s="32">
        <f t="shared" ref="B4119:C4121" ca="1" si="616">IF(LEN($J4119)&gt;0,IF($J4119="●",N4119,OFFSET(B4119,IF(LEN(OFFSET(B4119,-1,0))&gt;=1,-1,-2),0)),"")</f>
        <v>2012</v>
      </c>
      <c r="C4119" s="32">
        <f t="shared" ca="1" si="616"/>
        <v>6</v>
      </c>
      <c r="D4119" s="28">
        <v>73</v>
      </c>
      <c r="E4119" s="32"/>
      <c r="F4119" s="28" t="str">
        <f>IF(RIGHT(L4119,1)=$W$24,"",M4119&amp;$W$25)&amp;J4119&amp;$W$22&amp;K4119&amp;IF(AND(LEN(N4119)&gt;0,LEN(N4119)&lt;4)," 第"&amp;N4119&amp;$W$21,N4119)&amp;$W$23&amp;O4119&amp;"/"&amp;P4119&amp;IF(RIGHT(L4119,1)=$W$24,"/"&amp;Q4119,"")&amp;"、"&amp;S4119&amp;"、"&amp;R4119&amp;IF(LEN(H4119)&gt;0,$W$27&amp;H4119,"")&amp;IF(RIGHT(L4119,1)=$W$24,"",$W$26)</f>
        <v>開催記(大会．全 第46回　2011/6、広島大学、広島市)</v>
      </c>
      <c r="G4119" s="40" t="s">
        <v>360</v>
      </c>
      <c r="H4119" s="41" t="s">
        <v>2820</v>
      </c>
      <c r="I4119" s="115" t="str">
        <f t="shared" ca="1" si="615"/>
        <v>.</v>
      </c>
      <c r="J4119" s="40" t="s">
        <v>1487</v>
      </c>
      <c r="K4119" s="40" t="s">
        <v>1292</v>
      </c>
      <c r="L4119" s="40" t="s">
        <v>6949</v>
      </c>
      <c r="M4119" s="40" t="s">
        <v>313</v>
      </c>
      <c r="N4119" s="47">
        <v>46</v>
      </c>
      <c r="O4119" s="47">
        <v>2011</v>
      </c>
      <c r="P4119" s="47">
        <v>6</v>
      </c>
      <c r="Q4119" s="40" t="s">
        <v>1402</v>
      </c>
      <c r="R4119" s="40" t="s">
        <v>1403</v>
      </c>
      <c r="S4119" s="48" t="s">
        <v>2054</v>
      </c>
      <c r="T4119" s="48"/>
      <c r="U4119" s="31"/>
      <c r="V4119" s="45" t="str">
        <f t="shared" si="614"/>
        <v>開催記(大会．全 第46回　2011/6、広島大学、広島市)</v>
      </c>
      <c r="W4119" s="51"/>
      <c r="X4119" s="88">
        <v>4109</v>
      </c>
      <c r="Y4119" s="65"/>
      <c r="Z4119" s="46"/>
    </row>
    <row r="4120" spans="1:26" ht="13.5" hidden="1" customHeight="1">
      <c r="A4120" s="29">
        <f ca="1">IF(LEN($J4120)&gt;0,IF($J4120="●",K4120,OFFSET(A4120,IF(LEN(OFFSET(A4120,-1,0))&gt;=1,-1,-2),0)),"")</f>
        <v>96</v>
      </c>
      <c r="B4120" s="32">
        <f t="shared" ca="1" si="616"/>
        <v>2012</v>
      </c>
      <c r="C4120" s="32">
        <f t="shared" ca="1" si="616"/>
        <v>6</v>
      </c>
      <c r="D4120" s="28">
        <v>73</v>
      </c>
      <c r="E4120" s="32"/>
      <c r="F4120" s="40" t="s">
        <v>1673</v>
      </c>
      <c r="G4120" s="40" t="s">
        <v>1674</v>
      </c>
      <c r="H4120" s="41" t="s">
        <v>2820</v>
      </c>
      <c r="I4120" s="115" t="str">
        <f t="shared" ca="1" si="615"/>
        <v>.</v>
      </c>
      <c r="J4120" s="40" t="s">
        <v>1487</v>
      </c>
      <c r="K4120" s="40" t="s">
        <v>1292</v>
      </c>
      <c r="L4120" s="40" t="s">
        <v>7587</v>
      </c>
      <c r="M4120" s="40" t="s">
        <v>7587</v>
      </c>
      <c r="N4120" s="47">
        <v>46</v>
      </c>
      <c r="O4120" s="47">
        <v>2011</v>
      </c>
      <c r="P4120" s="47">
        <v>6</v>
      </c>
      <c r="Q4120" s="40" t="s">
        <v>1402</v>
      </c>
      <c r="R4120" s="40" t="s">
        <v>1403</v>
      </c>
      <c r="S4120" s="48" t="s">
        <v>2054</v>
      </c>
      <c r="T4120" s="48"/>
      <c r="U4120" s="31"/>
      <c r="V4120" s="45" t="str">
        <f t="shared" si="614"/>
        <v>第46回全国大会報告</v>
      </c>
      <c r="W4120" s="51"/>
      <c r="X4120" s="88">
        <v>4110</v>
      </c>
      <c r="Y4120" s="65"/>
      <c r="Z4120" s="46"/>
    </row>
    <row r="4121" spans="1:26" ht="13.5" hidden="1" customHeight="1">
      <c r="A4121" s="29">
        <f ca="1">IF(LEN($J4121)&gt;0,IF($J4121="●",K4121,OFFSET(A4121,IF(LEN(OFFSET(A4121,-1,0))&gt;=1,-1,-2),0)),"")</f>
        <v>96</v>
      </c>
      <c r="B4121" s="32">
        <f t="shared" ca="1" si="616"/>
        <v>2012</v>
      </c>
      <c r="C4121" s="32">
        <f t="shared" ca="1" si="616"/>
        <v>6</v>
      </c>
      <c r="D4121" s="28">
        <v>74</v>
      </c>
      <c r="E4121" s="32"/>
      <c r="F4121" s="28" t="str">
        <f>M4121&amp;"（"&amp;J4121&amp;$W$19&amp;K4121&amp;IF(LEN(N4121)&gt;0," 第"&amp;N4121&amp;$W$21,"")&amp;" "&amp;O4121&amp;"/"&amp;P4121&amp;$W$20&amp;S4121&amp;IF(LEN(H4121)&gt;0,$W$19&amp;H4121,"")&amp;"）"</f>
        <v>抄録.まとめ（大会/全 第46回 2011/6、広島大学）</v>
      </c>
      <c r="G4121" s="40"/>
      <c r="H4121" s="41" t="s">
        <v>2820</v>
      </c>
      <c r="I4121" s="115" t="str">
        <f t="shared" ca="1" si="615"/>
        <v>.</v>
      </c>
      <c r="J4121" s="40" t="s">
        <v>1487</v>
      </c>
      <c r="K4121" s="40" t="s">
        <v>1292</v>
      </c>
      <c r="L4121" s="40" t="s">
        <v>7841</v>
      </c>
      <c r="M4121" s="16" t="s">
        <v>7077</v>
      </c>
      <c r="N4121" s="47">
        <v>46</v>
      </c>
      <c r="O4121" s="47">
        <v>2011</v>
      </c>
      <c r="P4121" s="47">
        <v>6</v>
      </c>
      <c r="Q4121" s="40" t="s">
        <v>1402</v>
      </c>
      <c r="R4121" s="40" t="s">
        <v>1403</v>
      </c>
      <c r="S4121" s="48" t="s">
        <v>2054</v>
      </c>
      <c r="T4121" s="48"/>
      <c r="U4121" s="31"/>
      <c r="V4121" s="45" t="str">
        <f t="shared" si="614"/>
        <v>抄録.まとめ（大会/全 第46回 2011/6、広島大学）</v>
      </c>
      <c r="W4121" s="51"/>
      <c r="X4121" s="88">
        <v>4111</v>
      </c>
      <c r="Y4121" s="65"/>
      <c r="Z4121" s="46"/>
    </row>
    <row r="4122" spans="1:26" s="13" customFormat="1" ht="13.5" hidden="1" customHeight="1">
      <c r="A4122" s="18">
        <v>96</v>
      </c>
      <c r="B4122" s="15">
        <v>2012</v>
      </c>
      <c r="C4122" s="15">
        <v>6</v>
      </c>
      <c r="D4122" s="62">
        <v>74</v>
      </c>
      <c r="E4122" s="15"/>
      <c r="F4122" s="19" t="s">
        <v>6519</v>
      </c>
      <c r="G4122" s="16" t="s">
        <v>5810</v>
      </c>
      <c r="H4122" s="41" t="s">
        <v>2820</v>
      </c>
      <c r="I4122" s="115" t="str">
        <f t="shared" ca="1" si="615"/>
        <v>.</v>
      </c>
      <c r="J4122" s="16" t="s">
        <v>2856</v>
      </c>
      <c r="K4122" s="16" t="s">
        <v>1194</v>
      </c>
      <c r="L4122" s="16" t="s">
        <v>2857</v>
      </c>
      <c r="M4122" s="16" t="s">
        <v>183</v>
      </c>
      <c r="N4122" s="15">
        <v>46</v>
      </c>
      <c r="O4122" s="15">
        <v>2011</v>
      </c>
      <c r="P4122" s="15">
        <v>6</v>
      </c>
      <c r="Q4122" s="16" t="s">
        <v>1743</v>
      </c>
      <c r="R4122" s="18" t="s">
        <v>6483</v>
      </c>
      <c r="S4122" s="54" t="s">
        <v>6484</v>
      </c>
      <c r="T4122" s="54"/>
      <c r="U4122" s="69"/>
      <c r="V4122" s="45" t="str">
        <f t="shared" si="614"/>
        <v>[概要]分析手法の開発と提案：座長</v>
      </c>
      <c r="W4122" s="70"/>
      <c r="X4122" s="88">
        <v>4112</v>
      </c>
      <c r="Y4122" s="66"/>
      <c r="Z4122" s="16"/>
    </row>
    <row r="4123" spans="1:26" s="13" customFormat="1" ht="13.5" hidden="1" customHeight="1">
      <c r="A4123" s="18">
        <v>96</v>
      </c>
      <c r="B4123" s="15">
        <v>2012</v>
      </c>
      <c r="C4123" s="15">
        <v>6</v>
      </c>
      <c r="D4123" s="62">
        <v>75</v>
      </c>
      <c r="E4123" s="15"/>
      <c r="F4123" s="19" t="s">
        <v>6520</v>
      </c>
      <c r="G4123" s="16" t="s">
        <v>2512</v>
      </c>
      <c r="H4123" s="41" t="s">
        <v>2820</v>
      </c>
      <c r="I4123" s="115" t="str">
        <f t="shared" ca="1" si="615"/>
        <v>.</v>
      </c>
      <c r="J4123" s="16" t="s">
        <v>2856</v>
      </c>
      <c r="K4123" s="16" t="s">
        <v>1194</v>
      </c>
      <c r="L4123" s="16" t="s">
        <v>2857</v>
      </c>
      <c r="M4123" s="16" t="s">
        <v>183</v>
      </c>
      <c r="N4123" s="15">
        <v>46</v>
      </c>
      <c r="O4123" s="15">
        <v>2011</v>
      </c>
      <c r="P4123" s="15">
        <v>6</v>
      </c>
      <c r="Q4123" s="16" t="s">
        <v>1743</v>
      </c>
      <c r="R4123" s="18" t="s">
        <v>634</v>
      </c>
      <c r="S4123" s="54" t="s">
        <v>6391</v>
      </c>
      <c r="T4123" s="54"/>
      <c r="U4123" s="69"/>
      <c r="V4123" s="45" t="str">
        <f t="shared" si="614"/>
        <v>[概要]観光･都市開発：座長</v>
      </c>
      <c r="W4123" s="70"/>
      <c r="X4123" s="88">
        <v>4113</v>
      </c>
      <c r="Y4123" s="66"/>
      <c r="Z4123" s="16"/>
    </row>
    <row r="4124" spans="1:26" s="13" customFormat="1" ht="13.5" hidden="1" customHeight="1">
      <c r="A4124" s="18">
        <v>96</v>
      </c>
      <c r="B4124" s="15">
        <v>2012</v>
      </c>
      <c r="C4124" s="15">
        <v>6</v>
      </c>
      <c r="D4124" s="62">
        <v>77</v>
      </c>
      <c r="E4124" s="15"/>
      <c r="F4124" s="19" t="s">
        <v>6521</v>
      </c>
      <c r="G4124" s="16" t="s">
        <v>924</v>
      </c>
      <c r="H4124" s="41" t="s">
        <v>2820</v>
      </c>
      <c r="I4124" s="115" t="str">
        <f t="shared" ca="1" si="615"/>
        <v>.</v>
      </c>
      <c r="J4124" s="16" t="s">
        <v>2856</v>
      </c>
      <c r="K4124" s="16" t="s">
        <v>1194</v>
      </c>
      <c r="L4124" s="16" t="s">
        <v>2857</v>
      </c>
      <c r="M4124" s="16" t="s">
        <v>183</v>
      </c>
      <c r="N4124" s="15">
        <v>46</v>
      </c>
      <c r="O4124" s="15">
        <v>2011</v>
      </c>
      <c r="P4124" s="15">
        <v>6</v>
      </c>
      <c r="Q4124" s="16" t="s">
        <v>1743</v>
      </c>
      <c r="R4124" s="18" t="s">
        <v>634</v>
      </c>
      <c r="S4124" s="54" t="s">
        <v>6391</v>
      </c>
      <c r="T4124" s="54"/>
      <c r="U4124" s="69"/>
      <c r="V4124" s="45" t="str">
        <f t="shared" si="614"/>
        <v>[概要]スポーツ：座長</v>
      </c>
      <c r="W4124" s="70"/>
      <c r="X4124" s="88">
        <v>4114</v>
      </c>
      <c r="Y4124" s="66"/>
      <c r="Z4124" s="16"/>
    </row>
    <row r="4125" spans="1:26" s="13" customFormat="1" ht="13.5" hidden="1" customHeight="1">
      <c r="A4125" s="18">
        <v>96</v>
      </c>
      <c r="B4125" s="15">
        <v>2012</v>
      </c>
      <c r="C4125" s="15">
        <v>6</v>
      </c>
      <c r="D4125" s="62">
        <v>78</v>
      </c>
      <c r="E4125" s="15"/>
      <c r="F4125" s="19" t="s">
        <v>6522</v>
      </c>
      <c r="G4125" s="16" t="s">
        <v>6516</v>
      </c>
      <c r="H4125" s="41" t="s">
        <v>2820</v>
      </c>
      <c r="I4125" s="115" t="str">
        <f t="shared" ca="1" si="615"/>
        <v>.</v>
      </c>
      <c r="J4125" s="16" t="s">
        <v>2856</v>
      </c>
      <c r="K4125" s="16" t="s">
        <v>1194</v>
      </c>
      <c r="L4125" s="16" t="s">
        <v>2857</v>
      </c>
      <c r="M4125" s="16" t="s">
        <v>183</v>
      </c>
      <c r="N4125" s="15">
        <v>46</v>
      </c>
      <c r="O4125" s="15">
        <v>2011</v>
      </c>
      <c r="P4125" s="15">
        <v>6</v>
      </c>
      <c r="Q4125" s="16" t="s">
        <v>1743</v>
      </c>
      <c r="R4125" s="18" t="s">
        <v>634</v>
      </c>
      <c r="S4125" s="54" t="s">
        <v>6391</v>
      </c>
      <c r="T4125" s="54"/>
      <c r="U4125" s="69"/>
      <c r="V4125" s="45" t="str">
        <f t="shared" si="614"/>
        <v>[概要]学生：座長</v>
      </c>
      <c r="W4125" s="70"/>
      <c r="X4125" s="88">
        <v>4115</v>
      </c>
      <c r="Y4125" s="66"/>
      <c r="Z4125" s="16"/>
    </row>
    <row r="4126" spans="1:26" s="13" customFormat="1" ht="13.5" hidden="1" customHeight="1">
      <c r="A4126" s="18">
        <v>96</v>
      </c>
      <c r="B4126" s="15">
        <v>2012</v>
      </c>
      <c r="C4126" s="15">
        <v>6</v>
      </c>
      <c r="D4126" s="62">
        <v>75</v>
      </c>
      <c r="E4126" s="15"/>
      <c r="F4126" s="19" t="s">
        <v>6523</v>
      </c>
      <c r="G4126" s="16" t="s">
        <v>1804</v>
      </c>
      <c r="H4126" s="41" t="s">
        <v>2820</v>
      </c>
      <c r="I4126" s="115" t="str">
        <f t="shared" ca="1" si="615"/>
        <v>.</v>
      </c>
      <c r="J4126" s="16" t="s">
        <v>2856</v>
      </c>
      <c r="K4126" s="16" t="s">
        <v>1194</v>
      </c>
      <c r="L4126" s="16" t="s">
        <v>2857</v>
      </c>
      <c r="M4126" s="16" t="s">
        <v>183</v>
      </c>
      <c r="N4126" s="15">
        <v>46</v>
      </c>
      <c r="O4126" s="15">
        <v>2011</v>
      </c>
      <c r="P4126" s="15">
        <v>6</v>
      </c>
      <c r="Q4126" s="16" t="s">
        <v>1743</v>
      </c>
      <c r="R4126" s="18" t="s">
        <v>634</v>
      </c>
      <c r="S4126" s="54" t="s">
        <v>6391</v>
      </c>
      <c r="T4126" s="54"/>
      <c r="U4126" s="69"/>
      <c r="V4126" s="45" t="str">
        <f t="shared" si="614"/>
        <v>[概要]心理学・発達心理学･メンタルヘルス：座長</v>
      </c>
      <c r="W4126" s="70"/>
      <c r="X4126" s="88">
        <v>4116</v>
      </c>
      <c r="Y4126" s="66"/>
      <c r="Z4126" s="16"/>
    </row>
    <row r="4127" spans="1:26" s="13" customFormat="1" ht="13.5" hidden="1" customHeight="1">
      <c r="A4127" s="18">
        <v>96</v>
      </c>
      <c r="B4127" s="15">
        <v>2012</v>
      </c>
      <c r="C4127" s="15">
        <v>6</v>
      </c>
      <c r="D4127" s="62">
        <v>76</v>
      </c>
      <c r="E4127" s="15"/>
      <c r="F4127" s="19" t="s">
        <v>6524</v>
      </c>
      <c r="G4127" s="16" t="s">
        <v>1240</v>
      </c>
      <c r="H4127" s="41" t="s">
        <v>2820</v>
      </c>
      <c r="I4127" s="115" t="str">
        <f t="shared" ca="1" si="615"/>
        <v>.</v>
      </c>
      <c r="J4127" s="16" t="s">
        <v>2856</v>
      </c>
      <c r="K4127" s="16" t="s">
        <v>1194</v>
      </c>
      <c r="L4127" s="16" t="s">
        <v>2857</v>
      </c>
      <c r="M4127" s="16" t="s">
        <v>183</v>
      </c>
      <c r="N4127" s="15">
        <v>46</v>
      </c>
      <c r="O4127" s="15">
        <v>2011</v>
      </c>
      <c r="P4127" s="15">
        <v>6</v>
      </c>
      <c r="Q4127" s="16" t="s">
        <v>1743</v>
      </c>
      <c r="R4127" s="18" t="s">
        <v>634</v>
      </c>
      <c r="S4127" s="54" t="s">
        <v>6391</v>
      </c>
      <c r="T4127" s="54"/>
      <c r="U4127" s="69"/>
      <c r="V4127" s="45" t="str">
        <f t="shared" si="614"/>
        <v>[概要]疲労・介護：座長</v>
      </c>
      <c r="W4127" s="70"/>
      <c r="X4127" s="88">
        <v>4117</v>
      </c>
      <c r="Y4127" s="66"/>
      <c r="Z4127" s="16"/>
    </row>
    <row r="4128" spans="1:26" s="13" customFormat="1" ht="13.5" hidden="1" customHeight="1">
      <c r="A4128" s="18">
        <v>96</v>
      </c>
      <c r="B4128" s="15">
        <v>2012</v>
      </c>
      <c r="C4128" s="15">
        <v>6</v>
      </c>
      <c r="D4128" s="62">
        <v>77</v>
      </c>
      <c r="E4128" s="15"/>
      <c r="F4128" s="19" t="s">
        <v>6525</v>
      </c>
      <c r="G4128" s="16" t="s">
        <v>6517</v>
      </c>
      <c r="H4128" s="41" t="s">
        <v>2820</v>
      </c>
      <c r="I4128" s="115" t="str">
        <f t="shared" ca="1" si="615"/>
        <v>.</v>
      </c>
      <c r="J4128" s="16" t="s">
        <v>2856</v>
      </c>
      <c r="K4128" s="16" t="s">
        <v>1194</v>
      </c>
      <c r="L4128" s="16" t="s">
        <v>2857</v>
      </c>
      <c r="M4128" s="16" t="s">
        <v>183</v>
      </c>
      <c r="N4128" s="15">
        <v>46</v>
      </c>
      <c r="O4128" s="15">
        <v>2011</v>
      </c>
      <c r="P4128" s="15">
        <v>6</v>
      </c>
      <c r="Q4128" s="16" t="s">
        <v>1743</v>
      </c>
      <c r="R4128" s="18" t="s">
        <v>634</v>
      </c>
      <c r="S4128" s="54" t="s">
        <v>6391</v>
      </c>
      <c r="T4128" s="54"/>
      <c r="U4128" s="69"/>
      <c r="V4128" s="45" t="str">
        <f t="shared" si="614"/>
        <v>[概要]生理指標、労働生産性：座長</v>
      </c>
      <c r="W4128" s="70"/>
      <c r="X4128" s="88">
        <v>4118</v>
      </c>
      <c r="Y4128" s="66"/>
      <c r="Z4128" s="16"/>
    </row>
    <row r="4129" spans="1:26" s="13" customFormat="1" ht="13.5" hidden="1" customHeight="1">
      <c r="A4129" s="18">
        <v>96</v>
      </c>
      <c r="B4129" s="15">
        <v>2012</v>
      </c>
      <c r="C4129" s="15">
        <v>6</v>
      </c>
      <c r="D4129" s="62">
        <v>79</v>
      </c>
      <c r="E4129" s="15"/>
      <c r="F4129" s="19" t="s">
        <v>6526</v>
      </c>
      <c r="G4129" s="16" t="s">
        <v>6518</v>
      </c>
      <c r="H4129" s="41" t="s">
        <v>2820</v>
      </c>
      <c r="I4129" s="115" t="str">
        <f t="shared" ca="1" si="615"/>
        <v>.</v>
      </c>
      <c r="J4129" s="16" t="s">
        <v>2856</v>
      </c>
      <c r="K4129" s="16" t="s">
        <v>1194</v>
      </c>
      <c r="L4129" s="16" t="s">
        <v>2857</v>
      </c>
      <c r="M4129" s="16" t="s">
        <v>183</v>
      </c>
      <c r="N4129" s="15">
        <v>46</v>
      </c>
      <c r="O4129" s="15">
        <v>2011</v>
      </c>
      <c r="P4129" s="15">
        <v>6</v>
      </c>
      <c r="Q4129" s="16" t="s">
        <v>1743</v>
      </c>
      <c r="R4129" s="18" t="s">
        <v>634</v>
      </c>
      <c r="S4129" s="54" t="s">
        <v>6391</v>
      </c>
      <c r="T4129" s="54"/>
      <c r="U4129" s="69"/>
      <c r="V4129" s="45" t="str">
        <f t="shared" si="614"/>
        <v>[概要]医療・その他：座長</v>
      </c>
      <c r="W4129" s="70"/>
      <c r="X4129" s="88">
        <v>4119</v>
      </c>
      <c r="Y4129" s="66"/>
      <c r="Z4129" s="16"/>
    </row>
    <row r="4130" spans="1:26" ht="13.5" hidden="1" customHeight="1">
      <c r="A4130" s="29">
        <f t="shared" ref="A4130:A4135" ca="1" si="617">IF(LEN($J4130)&gt;0,IF($J4130="●",K4130,OFFSET(A4130,IF(LEN(OFFSET(A4130,-1,0))&gt;=1,-1,-2),0)),"")</f>
        <v>96</v>
      </c>
      <c r="B4130" s="32">
        <f t="shared" ref="B4130:C4135" ca="1" si="618">IF(LEN($J4130)&gt;0,IF($J4130="●",N4130,OFFSET(B4130,IF(LEN(OFFSET(B4130,-1,0))&gt;=1,-1,-2),0)),"")</f>
        <v>2012</v>
      </c>
      <c r="C4130" s="32">
        <f t="shared" ca="1" si="618"/>
        <v>6</v>
      </c>
      <c r="D4130" s="28">
        <v>80</v>
      </c>
      <c r="E4130" s="32"/>
      <c r="F4130" s="28" t="str">
        <f>IF(RIGHT(L4130,1)=$W$24,"",M4130&amp;$W$25)&amp;J4130&amp;$W$22&amp;K4130&amp;IF(AND(LEN(N4130)&gt;0,LEN(N4130)&lt;4)," 第"&amp;N4130&amp;$W$21,N4130)&amp;$W$23&amp;O4130&amp;"/"&amp;P4130&amp;IF(RIGHT(L4130,1)=$W$24,"/"&amp;Q4130,"")&amp;"、"&amp;S4130&amp;"、"&amp;R4130&amp;IF(LEN(H4130)&gt;0,$W$27&amp;H4130,"")&amp;IF(RIGHT(L4130,1)=$W$24,"",$W$26)</f>
        <v>開催記(大会．東 第40回　2011/11、電気通信大学、調布市)</v>
      </c>
      <c r="G4130" s="40" t="s">
        <v>314</v>
      </c>
      <c r="H4130" s="41" t="s">
        <v>2820</v>
      </c>
      <c r="I4130" s="115" t="str">
        <f t="shared" ca="1" si="615"/>
        <v>.</v>
      </c>
      <c r="J4130" s="40" t="s">
        <v>1487</v>
      </c>
      <c r="K4130" s="40" t="s">
        <v>1491</v>
      </c>
      <c r="L4130" s="40" t="s">
        <v>6949</v>
      </c>
      <c r="M4130" s="40" t="s">
        <v>313</v>
      </c>
      <c r="N4130" s="47">
        <v>40</v>
      </c>
      <c r="O4130" s="47">
        <v>2011</v>
      </c>
      <c r="P4130" s="47">
        <v>11</v>
      </c>
      <c r="Q4130" s="40" t="s">
        <v>246</v>
      </c>
      <c r="R4130" s="40" t="s">
        <v>1401</v>
      </c>
      <c r="S4130" s="48" t="s">
        <v>2051</v>
      </c>
      <c r="T4130" s="48"/>
      <c r="U4130" s="31"/>
      <c r="V4130" s="45" t="str">
        <f t="shared" si="614"/>
        <v>開催記(大会．東 第40回　2011/11、電気通信大学、調布市)</v>
      </c>
      <c r="W4130" s="51"/>
      <c r="X4130" s="88">
        <v>4120</v>
      </c>
      <c r="Y4130" s="65"/>
      <c r="Z4130" s="46"/>
    </row>
    <row r="4131" spans="1:26" ht="13.5" hidden="1" customHeight="1">
      <c r="A4131" s="29">
        <f t="shared" ca="1" si="617"/>
        <v>96</v>
      </c>
      <c r="B4131" s="32">
        <f t="shared" ca="1" si="618"/>
        <v>2012</v>
      </c>
      <c r="C4131" s="32">
        <f t="shared" ca="1" si="618"/>
        <v>6</v>
      </c>
      <c r="D4131" s="28">
        <v>80</v>
      </c>
      <c r="E4131" s="32"/>
      <c r="F4131" s="40" t="s">
        <v>1676</v>
      </c>
      <c r="G4131" s="40" t="s">
        <v>1677</v>
      </c>
      <c r="H4131" s="41" t="s">
        <v>2820</v>
      </c>
      <c r="I4131" s="115" t="str">
        <f t="shared" ca="1" si="615"/>
        <v>.</v>
      </c>
      <c r="J4131" s="40" t="s">
        <v>1487</v>
      </c>
      <c r="K4131" s="40" t="s">
        <v>1491</v>
      </c>
      <c r="L4131" s="40" t="s">
        <v>313</v>
      </c>
      <c r="M4131" s="40" t="s">
        <v>7617</v>
      </c>
      <c r="N4131" s="47">
        <v>40</v>
      </c>
      <c r="O4131" s="47">
        <v>2011</v>
      </c>
      <c r="P4131" s="47">
        <v>11</v>
      </c>
      <c r="Q4131" s="40" t="s">
        <v>492</v>
      </c>
      <c r="R4131" s="40" t="s">
        <v>1401</v>
      </c>
      <c r="S4131" s="48" t="s">
        <v>2051</v>
      </c>
      <c r="T4131" s="48"/>
      <c r="U4131" s="31"/>
      <c r="V4131" s="45" t="str">
        <f t="shared" si="614"/>
        <v>優秀発表賞受賞者から</v>
      </c>
      <c r="W4131" s="51"/>
      <c r="X4131" s="88">
        <v>4121</v>
      </c>
      <c r="Y4131" s="65"/>
      <c r="Z4131" s="46"/>
    </row>
    <row r="4132" spans="1:26" ht="13.5" hidden="1" customHeight="1">
      <c r="A4132" s="29">
        <f t="shared" ca="1" si="617"/>
        <v>96</v>
      </c>
      <c r="B4132" s="32">
        <f t="shared" ca="1" si="618"/>
        <v>2012</v>
      </c>
      <c r="C4132" s="32">
        <f t="shared" ca="1" si="618"/>
        <v>6</v>
      </c>
      <c r="D4132" s="28">
        <v>81</v>
      </c>
      <c r="E4132" s="32"/>
      <c r="F4132" s="40" t="s">
        <v>919</v>
      </c>
      <c r="G4132" s="40" t="s">
        <v>1678</v>
      </c>
      <c r="H4132" s="41" t="s">
        <v>2820</v>
      </c>
      <c r="I4132" s="115" t="str">
        <f t="shared" ca="1" si="615"/>
        <v>.</v>
      </c>
      <c r="J4132" s="40" t="s">
        <v>1487</v>
      </c>
      <c r="K4132" s="40" t="s">
        <v>1491</v>
      </c>
      <c r="L4132" s="40" t="s">
        <v>313</v>
      </c>
      <c r="M4132" s="40" t="s">
        <v>7616</v>
      </c>
      <c r="N4132" s="47">
        <v>40</v>
      </c>
      <c r="O4132" s="47">
        <v>2011</v>
      </c>
      <c r="P4132" s="47">
        <v>11</v>
      </c>
      <c r="Q4132" s="40" t="s">
        <v>246</v>
      </c>
      <c r="R4132" s="40" t="s">
        <v>1401</v>
      </c>
      <c r="S4132" s="48" t="s">
        <v>2051</v>
      </c>
      <c r="T4132" s="48"/>
      <c r="U4132" s="31"/>
      <c r="V4132" s="45" t="str">
        <f t="shared" si="614"/>
        <v>参加記</v>
      </c>
      <c r="W4132" s="51"/>
      <c r="X4132" s="88">
        <v>4122</v>
      </c>
      <c r="Y4132" s="65"/>
      <c r="Z4132" s="46"/>
    </row>
    <row r="4133" spans="1:26" ht="13.5" hidden="1" customHeight="1">
      <c r="A4133" s="29">
        <f t="shared" ca="1" si="617"/>
        <v>96</v>
      </c>
      <c r="B4133" s="32">
        <f t="shared" ca="1" si="618"/>
        <v>2012</v>
      </c>
      <c r="C4133" s="32">
        <f t="shared" ca="1" si="618"/>
        <v>6</v>
      </c>
      <c r="D4133" s="28">
        <v>83</v>
      </c>
      <c r="E4133" s="32"/>
      <c r="F4133" s="40" t="s">
        <v>1680</v>
      </c>
      <c r="G4133" s="40" t="s">
        <v>7754</v>
      </c>
      <c r="H4133" s="43" t="s">
        <v>7699</v>
      </c>
      <c r="I4133" s="115" t="str">
        <f t="shared" ca="1" si="615"/>
        <v>.</v>
      </c>
      <c r="J4133" s="40" t="s">
        <v>7205</v>
      </c>
      <c r="K4133" s="40" t="s">
        <v>321</v>
      </c>
      <c r="L4133" s="43" t="s">
        <v>7689</v>
      </c>
      <c r="M4133" s="40" t="s">
        <v>1307</v>
      </c>
      <c r="N4133" s="47"/>
      <c r="O4133" s="47"/>
      <c r="P4133" s="47"/>
      <c r="Q4133" s="40"/>
      <c r="R4133" s="40"/>
      <c r="S4133" s="48"/>
      <c r="T4133" s="48"/>
      <c r="U4133" s="31"/>
      <c r="V4133" s="45" t="str">
        <f t="shared" si="614"/>
        <v>人類働態：香原志勢：対談、連載香原志勢先生が語る「私と人類働態学」（後編）</v>
      </c>
      <c r="W4133" s="51"/>
      <c r="X4133" s="88">
        <v>4123</v>
      </c>
      <c r="Y4133" s="65"/>
      <c r="Z4133" s="46"/>
    </row>
    <row r="4134" spans="1:26" ht="13.5" hidden="1" customHeight="1">
      <c r="A4134" s="29" t="str">
        <f t="shared" ca="1" si="617"/>
        <v>97</v>
      </c>
      <c r="B4134" s="32">
        <f t="shared" ca="1" si="618"/>
        <v>2012</v>
      </c>
      <c r="C4134" s="32">
        <f t="shared" ca="1" si="618"/>
        <v>11</v>
      </c>
      <c r="D4134" s="28">
        <v>0</v>
      </c>
      <c r="E4134" s="32"/>
      <c r="F4134" s="28" t="str">
        <f ca="1">$W$11&amp;$A4134&amp;$W$12&amp;B4134&amp;$W$13&amp;TEXT($C4134,"00")&amp;$W$14&amp;TEXT($P4134,"00")&amp;IF(LEN(U4134)&gt;=1,$W$15&amp;$U4134&amp;$W$16,"")&amp;$W$17&amp;$H4134</f>
        <v>第97号2012年11/10:東地41／西地37</v>
      </c>
      <c r="G4134" s="40"/>
      <c r="H4134" s="43" t="s">
        <v>6925</v>
      </c>
      <c r="I4134" s="115" t="str">
        <f t="shared" ca="1" si="615"/>
        <v>.</v>
      </c>
      <c r="J4134" s="40" t="s">
        <v>1179</v>
      </c>
      <c r="K4134" s="40" t="s">
        <v>2391</v>
      </c>
      <c r="L4134" s="43"/>
      <c r="M4134" s="40"/>
      <c r="N4134" s="47">
        <v>2012</v>
      </c>
      <c r="O4134" s="47">
        <v>11</v>
      </c>
      <c r="P4134" s="47">
        <v>10</v>
      </c>
      <c r="Q4134" s="40"/>
      <c r="R4134" s="40"/>
      <c r="S4134" s="48"/>
      <c r="T4134" s="48"/>
      <c r="U4134" s="31"/>
      <c r="V4134" s="45" t="str">
        <f t="shared" ca="1" si="614"/>
        <v>東地41／西地37第97号2012年11/10:東地41／西地37</v>
      </c>
      <c r="W4134" s="51"/>
      <c r="X4134" s="88">
        <v>4124</v>
      </c>
      <c r="Y4134" s="65"/>
      <c r="Z4134" s="46"/>
    </row>
    <row r="4135" spans="1:26" ht="13.5" hidden="1" customHeight="1">
      <c r="A4135" s="29" t="str">
        <f t="shared" ca="1" si="617"/>
        <v>97</v>
      </c>
      <c r="B4135" s="32">
        <f t="shared" ca="1" si="618"/>
        <v>2012</v>
      </c>
      <c r="C4135" s="32">
        <f t="shared" ca="1" si="618"/>
        <v>11</v>
      </c>
      <c r="D4135" s="28">
        <v>1</v>
      </c>
      <c r="E4135" s="32"/>
      <c r="F4135" s="28" t="str">
        <f>IF(RIGHT(L4135,1)=$W$24,"",M4135&amp;$W$25)&amp;J4135&amp;$W$22&amp;K4135&amp;IF(AND(LEN(N4135)&gt;0,LEN(N4135)&lt;4)," 第"&amp;N4135&amp;$W$21,N4135)&amp;$W$23&amp;O4135&amp;"/"&amp;P4135&amp;IF(RIGHT(L4135,1)=$W$24,"/"&amp;Q4135,"")&amp;"、"&amp;S4135&amp;"、"&amp;R4135&amp;IF(LEN(H4135)&gt;0,$W$27&amp;H4135,"")&amp;IF(RIGHT(L4135,1)=$W$24,"",$W$26)</f>
        <v>シンポジウム．共 第9回　2012/11/10、電気通信大学、調布市/自転車との共生－自転車利用者からみた共生を目指した交通システム構築に向けて－</v>
      </c>
      <c r="G4135" s="40" t="s">
        <v>882</v>
      </c>
      <c r="H4135" s="43" t="s">
        <v>881</v>
      </c>
      <c r="I4135" s="115" t="str">
        <f t="shared" ca="1" si="615"/>
        <v>.</v>
      </c>
      <c r="J4135" s="26" t="s">
        <v>878</v>
      </c>
      <c r="K4135" s="16" t="s">
        <v>6141</v>
      </c>
      <c r="L4135" s="16" t="s">
        <v>7589</v>
      </c>
      <c r="M4135" s="40" t="s">
        <v>2742</v>
      </c>
      <c r="N4135" s="15">
        <v>9</v>
      </c>
      <c r="O4135" s="15">
        <v>2012</v>
      </c>
      <c r="P4135" s="15">
        <v>11</v>
      </c>
      <c r="Q4135" s="16">
        <v>10</v>
      </c>
      <c r="R4135" s="18" t="s">
        <v>6345</v>
      </c>
      <c r="S4135" s="54" t="s">
        <v>6346</v>
      </c>
      <c r="T4135" s="54"/>
      <c r="U4135" s="31"/>
      <c r="V4135" s="45" t="str">
        <f t="shared" si="614"/>
        <v>自転車との共生－自転車利用者からみた共生を目指した交通システム構築に向けて－シンポジウム．共 第9回　2012/11/10、電気通信大学、調布市/自転車との共生－自転車利用者からみた共生を目指した交通システム構築に向けて－</v>
      </c>
      <c r="W4135" s="51"/>
      <c r="X4135" s="88">
        <v>4125</v>
      </c>
      <c r="Y4135" s="65"/>
      <c r="Z4135" s="46"/>
    </row>
    <row r="4136" spans="1:26" s="12" customFormat="1" ht="13.5" hidden="1" customHeight="1">
      <c r="A4136" s="18">
        <v>97</v>
      </c>
      <c r="B4136" s="15">
        <v>2012</v>
      </c>
      <c r="C4136" s="15">
        <v>11</v>
      </c>
      <c r="D4136" s="18">
        <v>1</v>
      </c>
      <c r="E4136" s="15"/>
      <c r="F4136" s="16" t="s">
        <v>6612</v>
      </c>
      <c r="G4136" s="16" t="s">
        <v>882</v>
      </c>
      <c r="H4136" s="17"/>
      <c r="I4136" s="115" t="str">
        <f t="shared" ca="1" si="615"/>
        <v>.</v>
      </c>
      <c r="J4136" s="26" t="s">
        <v>6354</v>
      </c>
      <c r="K4136" s="16" t="s">
        <v>6141</v>
      </c>
      <c r="L4136" s="16" t="s">
        <v>7004</v>
      </c>
      <c r="M4136" s="16" t="s">
        <v>1302</v>
      </c>
      <c r="N4136" s="15">
        <v>9</v>
      </c>
      <c r="O4136" s="15">
        <v>2012</v>
      </c>
      <c r="P4136" s="15">
        <v>11</v>
      </c>
      <c r="Q4136" s="16">
        <v>10</v>
      </c>
      <c r="R4136" s="18" t="s">
        <v>6345</v>
      </c>
      <c r="S4136" s="54" t="s">
        <v>6346</v>
      </c>
      <c r="T4136" s="54"/>
      <c r="U4136" s="69"/>
      <c r="V4136" s="45" t="str">
        <f t="shared" si="614"/>
        <v>自転車利用者からみた共生を目指した交通システム構築に向けて</v>
      </c>
      <c r="W4136" s="70"/>
      <c r="X4136" s="88">
        <v>4126</v>
      </c>
      <c r="Y4136" s="66"/>
      <c r="Z4136" s="16"/>
    </row>
    <row r="4137" spans="1:26" s="12" customFormat="1" ht="13.5" hidden="1" customHeight="1">
      <c r="A4137" s="18">
        <v>97</v>
      </c>
      <c r="B4137" s="15">
        <v>2012</v>
      </c>
      <c r="C4137" s="15">
        <v>11</v>
      </c>
      <c r="D4137" s="18"/>
      <c r="E4137" s="15"/>
      <c r="F4137" s="19" t="s">
        <v>6593</v>
      </c>
      <c r="G4137" s="16" t="s">
        <v>4985</v>
      </c>
      <c r="H4137" s="17" t="s">
        <v>6612</v>
      </c>
      <c r="I4137" s="115" t="str">
        <f t="shared" ca="1" si="615"/>
        <v>.</v>
      </c>
      <c r="J4137" s="26" t="s">
        <v>6354</v>
      </c>
      <c r="K4137" s="16" t="s">
        <v>6141</v>
      </c>
      <c r="L4137" s="16" t="s">
        <v>2918</v>
      </c>
      <c r="M4137" s="16" t="s">
        <v>1302</v>
      </c>
      <c r="N4137" s="15">
        <v>9</v>
      </c>
      <c r="O4137" s="15">
        <v>2012</v>
      </c>
      <c r="P4137" s="15">
        <v>11</v>
      </c>
      <c r="Q4137" s="16">
        <v>10</v>
      </c>
      <c r="R4137" s="18" t="s">
        <v>6345</v>
      </c>
      <c r="S4137" s="54" t="s">
        <v>6346</v>
      </c>
      <c r="T4137" s="54"/>
      <c r="U4137" s="69"/>
      <c r="V4137" s="45" t="str">
        <f t="shared" si="614"/>
        <v>自転車利用者からみた共生を目指した交通システム構築に向けて趣旨説明</v>
      </c>
      <c r="W4137" s="70"/>
      <c r="X4137" s="88">
        <v>4127</v>
      </c>
      <c r="Y4137" s="66"/>
      <c r="Z4137" s="16"/>
    </row>
    <row r="4138" spans="1:26" s="12" customFormat="1" ht="13.5" hidden="1" customHeight="1">
      <c r="A4138" s="18">
        <v>97</v>
      </c>
      <c r="B4138" s="15">
        <v>2012</v>
      </c>
      <c r="C4138" s="15">
        <v>11</v>
      </c>
      <c r="D4138" s="18"/>
      <c r="E4138" s="15"/>
      <c r="F4138" s="19" t="s">
        <v>6613</v>
      </c>
      <c r="G4138" s="16" t="s">
        <v>6614</v>
      </c>
      <c r="H4138" s="17" t="s">
        <v>6612</v>
      </c>
      <c r="I4138" s="115" t="str">
        <f t="shared" ca="1" si="615"/>
        <v>.</v>
      </c>
      <c r="J4138" s="26" t="s">
        <v>6354</v>
      </c>
      <c r="K4138" s="16" t="s">
        <v>6141</v>
      </c>
      <c r="L4138" s="16" t="s">
        <v>2918</v>
      </c>
      <c r="M4138" s="16" t="s">
        <v>1302</v>
      </c>
      <c r="N4138" s="15">
        <v>9</v>
      </c>
      <c r="O4138" s="15">
        <v>2012</v>
      </c>
      <c r="P4138" s="15">
        <v>11</v>
      </c>
      <c r="Q4138" s="16">
        <v>10</v>
      </c>
      <c r="R4138" s="18" t="s">
        <v>6345</v>
      </c>
      <c r="S4138" s="54" t="s">
        <v>6346</v>
      </c>
      <c r="T4138" s="54"/>
      <c r="U4138" s="69"/>
      <c r="V4138" s="45" t="str">
        <f t="shared" si="614"/>
        <v>自転車利用者からみた共生を目指した交通システム構築に向けてメーカーが考えるインフラと自転車との共生</v>
      </c>
      <c r="W4138" s="70"/>
      <c r="X4138" s="88">
        <v>4128</v>
      </c>
      <c r="Y4138" s="66"/>
      <c r="Z4138" s="16"/>
    </row>
    <row r="4139" spans="1:26" s="12" customFormat="1" ht="13.5" hidden="1" customHeight="1">
      <c r="A4139" s="18">
        <v>97</v>
      </c>
      <c r="B4139" s="15">
        <v>2012</v>
      </c>
      <c r="C4139" s="15">
        <v>11</v>
      </c>
      <c r="D4139" s="18"/>
      <c r="E4139" s="15"/>
      <c r="F4139" s="19" t="s">
        <v>6615</v>
      </c>
      <c r="G4139" s="16" t="s">
        <v>2820</v>
      </c>
      <c r="H4139" s="17" t="s">
        <v>6612</v>
      </c>
      <c r="I4139" s="115" t="str">
        <f t="shared" ca="1" si="615"/>
        <v>.</v>
      </c>
      <c r="J4139" s="26" t="s">
        <v>6354</v>
      </c>
      <c r="K4139" s="16" t="s">
        <v>6141</v>
      </c>
      <c r="L4139" s="16" t="s">
        <v>2918</v>
      </c>
      <c r="M4139" s="16" t="s">
        <v>1302</v>
      </c>
      <c r="N4139" s="15">
        <v>9</v>
      </c>
      <c r="O4139" s="15">
        <v>2012</v>
      </c>
      <c r="P4139" s="15">
        <v>11</v>
      </c>
      <c r="Q4139" s="16">
        <v>10</v>
      </c>
      <c r="R4139" s="18" t="s">
        <v>6345</v>
      </c>
      <c r="S4139" s="54" t="s">
        <v>6346</v>
      </c>
      <c r="T4139" s="54"/>
      <c r="U4139" s="69"/>
      <c r="V4139" s="45" t="str">
        <f t="shared" si="614"/>
        <v>自転車利用者からみた共生を目指した交通システム構築に向けて自転車事故要因分析グループ</v>
      </c>
      <c r="W4139" s="70"/>
      <c r="X4139" s="88">
        <v>4129</v>
      </c>
      <c r="Y4139" s="66"/>
      <c r="Z4139" s="16"/>
    </row>
    <row r="4140" spans="1:26" s="12" customFormat="1" ht="13.5" hidden="1" customHeight="1">
      <c r="A4140" s="18">
        <v>97</v>
      </c>
      <c r="B4140" s="15">
        <v>2012</v>
      </c>
      <c r="C4140" s="15">
        <v>11</v>
      </c>
      <c r="D4140" s="18"/>
      <c r="E4140" s="15"/>
      <c r="F4140" s="19" t="s">
        <v>1717</v>
      </c>
      <c r="G4140" s="16" t="s">
        <v>2820</v>
      </c>
      <c r="H4140" s="17" t="s">
        <v>6612</v>
      </c>
      <c r="I4140" s="115" t="str">
        <f t="shared" ca="1" si="615"/>
        <v>.</v>
      </c>
      <c r="J4140" s="26" t="s">
        <v>6354</v>
      </c>
      <c r="K4140" s="16" t="s">
        <v>6141</v>
      </c>
      <c r="L4140" s="16" t="s">
        <v>2918</v>
      </c>
      <c r="M4140" s="16" t="s">
        <v>1302</v>
      </c>
      <c r="N4140" s="15">
        <v>9</v>
      </c>
      <c r="O4140" s="15">
        <v>2012</v>
      </c>
      <c r="P4140" s="15">
        <v>11</v>
      </c>
      <c r="Q4140" s="16">
        <v>10</v>
      </c>
      <c r="R4140" s="18" t="s">
        <v>6345</v>
      </c>
      <c r="S4140" s="54" t="s">
        <v>6346</v>
      </c>
      <c r="T4140" s="54"/>
      <c r="U4140" s="69"/>
      <c r="V4140" s="45" t="str">
        <f t="shared" si="614"/>
        <v>自転車利用者からみた共生を目指した交通システム構築に向けて自転車利用者働態研究グループ</v>
      </c>
      <c r="W4140" s="70"/>
      <c r="X4140" s="88">
        <v>4130</v>
      </c>
      <c r="Y4140" s="66"/>
      <c r="Z4140" s="16"/>
    </row>
    <row r="4141" spans="1:26" s="12" customFormat="1" ht="13.5" hidden="1" customHeight="1">
      <c r="A4141" s="18">
        <v>97</v>
      </c>
      <c r="B4141" s="15">
        <v>2012</v>
      </c>
      <c r="C4141" s="15">
        <v>11</v>
      </c>
      <c r="D4141" s="18"/>
      <c r="E4141" s="15"/>
      <c r="F4141" s="19" t="s">
        <v>1721</v>
      </c>
      <c r="G4141" s="16" t="s">
        <v>2820</v>
      </c>
      <c r="H4141" s="17" t="s">
        <v>6612</v>
      </c>
      <c r="I4141" s="115" t="str">
        <f t="shared" ca="1" si="615"/>
        <v>.</v>
      </c>
      <c r="J4141" s="26" t="s">
        <v>6354</v>
      </c>
      <c r="K4141" s="16" t="s">
        <v>6141</v>
      </c>
      <c r="L4141" s="16" t="s">
        <v>2918</v>
      </c>
      <c r="M4141" s="16" t="s">
        <v>1302</v>
      </c>
      <c r="N4141" s="15">
        <v>9</v>
      </c>
      <c r="O4141" s="15">
        <v>2012</v>
      </c>
      <c r="P4141" s="15">
        <v>11</v>
      </c>
      <c r="Q4141" s="16">
        <v>10</v>
      </c>
      <c r="R4141" s="18" t="s">
        <v>6345</v>
      </c>
      <c r="S4141" s="54" t="s">
        <v>6346</v>
      </c>
      <c r="T4141" s="54"/>
      <c r="U4141" s="69"/>
      <c r="V4141" s="45" t="str">
        <f t="shared" si="614"/>
        <v>自転車利用者からみた共生を目指した交通システム構築に向けて自転車・道路デザイングループ</v>
      </c>
      <c r="W4141" s="70"/>
      <c r="X4141" s="88">
        <v>4131</v>
      </c>
      <c r="Y4141" s="66"/>
      <c r="Z4141" s="16"/>
    </row>
    <row r="4142" spans="1:26" s="12" customFormat="1" ht="13.5" hidden="1" customHeight="1">
      <c r="A4142" s="18">
        <v>97</v>
      </c>
      <c r="B4142" s="15">
        <v>2012</v>
      </c>
      <c r="C4142" s="15">
        <v>11</v>
      </c>
      <c r="D4142" s="18"/>
      <c r="E4142" s="15"/>
      <c r="F4142" s="19" t="s">
        <v>1719</v>
      </c>
      <c r="G4142" s="16" t="s">
        <v>2820</v>
      </c>
      <c r="H4142" s="17" t="s">
        <v>6612</v>
      </c>
      <c r="I4142" s="115" t="str">
        <f t="shared" ca="1" si="615"/>
        <v>.</v>
      </c>
      <c r="J4142" s="26" t="s">
        <v>6354</v>
      </c>
      <c r="K4142" s="16" t="s">
        <v>6141</v>
      </c>
      <c r="L4142" s="16" t="s">
        <v>2918</v>
      </c>
      <c r="M4142" s="16" t="s">
        <v>1302</v>
      </c>
      <c r="N4142" s="15">
        <v>9</v>
      </c>
      <c r="O4142" s="15">
        <v>2012</v>
      </c>
      <c r="P4142" s="15">
        <v>11</v>
      </c>
      <c r="Q4142" s="16">
        <v>10</v>
      </c>
      <c r="R4142" s="18" t="s">
        <v>6345</v>
      </c>
      <c r="S4142" s="54" t="s">
        <v>6346</v>
      </c>
      <c r="T4142" s="54"/>
      <c r="U4142" s="69"/>
      <c r="V4142" s="45" t="str">
        <f t="shared" ref="V4142:V4204" si="619">$H4142&amp;$F4142</f>
        <v>自転車利用者からみた共生を目指した交通システム構築に向けて住民参加型事業提案グループ</v>
      </c>
      <c r="W4142" s="70"/>
      <c r="X4142" s="88">
        <v>4132</v>
      </c>
      <c r="Y4142" s="66"/>
      <c r="Z4142" s="16"/>
    </row>
    <row r="4143" spans="1:26" ht="13.5" hidden="1" customHeight="1">
      <c r="A4143" s="29">
        <f ca="1">IF(LEN($J4143)&gt;0,IF($J4143="●",K4143,OFFSET(A4143,IF(LEN(OFFSET(A4143,-1,0))&gt;=1,-1,-2),0)),"")</f>
        <v>97</v>
      </c>
      <c r="B4143" s="32">
        <f t="shared" ref="B4143:C4145" ca="1" si="620">IF(LEN($J4143)&gt;0,IF($J4143="●",N4143,OFFSET(B4143,IF(LEN(OFFSET(B4143,-1,0))&gt;=1,-1,-2),0)),"")</f>
        <v>2012</v>
      </c>
      <c r="C4143" s="32">
        <f t="shared" ca="1" si="620"/>
        <v>11</v>
      </c>
      <c r="D4143" s="28">
        <v>2</v>
      </c>
      <c r="E4143" s="32"/>
      <c r="F4143" s="28" t="str">
        <f>IF(RIGHT(L4143,1)=$W$24,"",M4143&amp;$W$25)&amp;J4143&amp;$W$22&amp;K4143&amp;IF(AND(LEN(N4143)&gt;0,LEN(N4143)&lt;4)," 第"&amp;N4143&amp;$W$21,N4143)&amp;$W$23&amp;O4143&amp;"/"&amp;P4143&amp;IF(RIGHT(L4143,1)=$W$24,"/"&amp;Q4143,"")&amp;"、"&amp;S4143&amp;"、"&amp;R4143&amp;IF(LEN(H4143)&gt;0,$W$27&amp;H4143,"")&amp;IF(RIGHT(L4143,1)=$W$24,"",$W$26)</f>
        <v>大会．東 第41回　2012/11/11、電気通信大学、調布市</v>
      </c>
      <c r="G4143" s="40" t="s">
        <v>1784</v>
      </c>
      <c r="H4143" s="41"/>
      <c r="I4143" s="115" t="str">
        <f t="shared" ca="1" si="615"/>
        <v>.</v>
      </c>
      <c r="J4143" s="40" t="s">
        <v>1487</v>
      </c>
      <c r="K4143" s="40" t="s">
        <v>1491</v>
      </c>
      <c r="L4143" s="40" t="s">
        <v>6942</v>
      </c>
      <c r="M4143" s="40" t="s">
        <v>182</v>
      </c>
      <c r="N4143" s="15">
        <v>41</v>
      </c>
      <c r="O4143" s="15">
        <v>2012</v>
      </c>
      <c r="P4143" s="15">
        <v>11</v>
      </c>
      <c r="Q4143" s="16">
        <v>11</v>
      </c>
      <c r="R4143" s="40" t="s">
        <v>1401</v>
      </c>
      <c r="S4143" s="48" t="s">
        <v>2051</v>
      </c>
      <c r="T4143" s="48"/>
      <c r="U4143" s="31"/>
      <c r="V4143" s="45" t="str">
        <f t="shared" si="619"/>
        <v>大会．東 第41回　2012/11/11、電気通信大学、調布市</v>
      </c>
      <c r="W4143" s="51"/>
      <c r="X4143" s="88">
        <v>4133</v>
      </c>
      <c r="Y4143" s="65"/>
      <c r="Z4143" s="46"/>
    </row>
    <row r="4144" spans="1:26" ht="13.5" hidden="1" customHeight="1">
      <c r="A4144" s="29">
        <f ca="1">IF(LEN($J4144)&gt;0,IF($J4144="●",K4144,OFFSET(A4144,IF(LEN(OFFSET(A4144,-1,0))&gt;=1,-1,-2),0)),"")</f>
        <v>97</v>
      </c>
      <c r="B4144" s="32">
        <f t="shared" ca="1" si="620"/>
        <v>2012</v>
      </c>
      <c r="C4144" s="32">
        <f t="shared" ca="1" si="620"/>
        <v>11</v>
      </c>
      <c r="D4144" s="28">
        <v>3</v>
      </c>
      <c r="E4144" s="32"/>
      <c r="F4144" s="28" t="str">
        <f>IF(RIGHT(L4144,1)=$W$24,"",M4144&amp;$W$25)&amp;J4144&amp;$W$22&amp;K4144&amp;IF(AND(LEN(N4144)&gt;0,LEN(N4144)&lt;4)," 第"&amp;N4144&amp;$W$21,N4144)&amp;$W$23&amp;O4144&amp;"/"&amp;P4144&amp;IF(RIGHT(L4144,1)=$W$24,"/"&amp;Q4144,"")&amp;"、"&amp;S4144&amp;"、"&amp;R4144&amp;IF(LEN(H4144)&gt;0,$W$27&amp;H4144,"")&amp;IF(RIGHT(L4144,1)=$W$24,"",$W$26)</f>
        <v>プログラム(大会．東 第41回　2012/11、電気通信大学、調布市)</v>
      </c>
      <c r="G4144" s="40"/>
      <c r="H4144" s="43"/>
      <c r="I4144" s="115" t="str">
        <f t="shared" ca="1" si="615"/>
        <v>.</v>
      </c>
      <c r="J4144" s="40" t="s">
        <v>1487</v>
      </c>
      <c r="K4144" s="40" t="s">
        <v>1491</v>
      </c>
      <c r="L4144" s="40" t="s">
        <v>325</v>
      </c>
      <c r="M4144" s="40" t="s">
        <v>2636</v>
      </c>
      <c r="N4144" s="15">
        <v>41</v>
      </c>
      <c r="O4144" s="15">
        <v>2012</v>
      </c>
      <c r="P4144" s="15">
        <v>11</v>
      </c>
      <c r="Q4144" s="16">
        <v>11</v>
      </c>
      <c r="R4144" s="40" t="s">
        <v>1401</v>
      </c>
      <c r="S4144" s="48" t="s">
        <v>2051</v>
      </c>
      <c r="T4144" s="48"/>
      <c r="U4144" s="31"/>
      <c r="V4144" s="45" t="str">
        <f t="shared" si="619"/>
        <v>プログラム(大会．東 第41回　2012/11、電気通信大学、調布市)</v>
      </c>
      <c r="W4144" s="51"/>
      <c r="X4144" s="88">
        <v>4134</v>
      </c>
      <c r="Y4144" s="65"/>
      <c r="Z4144" s="46"/>
    </row>
    <row r="4145" spans="1:26" ht="13.5" hidden="1" customHeight="1">
      <c r="A4145" s="29">
        <f ca="1">IF(LEN($J4145)&gt;0,IF($J4145="●",K4145,OFFSET(A4145,IF(LEN(OFFSET(A4145,-1,0))&gt;=1,-1,-2),0)),"")</f>
        <v>97</v>
      </c>
      <c r="B4145" s="32">
        <f t="shared" ca="1" si="620"/>
        <v>2012</v>
      </c>
      <c r="C4145" s="32">
        <f t="shared" ca="1" si="620"/>
        <v>11</v>
      </c>
      <c r="D4145" s="28">
        <v>4</v>
      </c>
      <c r="E4145" s="32"/>
      <c r="F4145" s="28" t="str">
        <f>M4145&amp;"（"&amp;J4145&amp;$W$19&amp;K4145&amp;IF(LEN(N4145)&gt;0," 第"&amp;N4145&amp;$W$21,"")&amp;" "&amp;O4145&amp;"/"&amp;P4145&amp;$W$20&amp;S4145&amp;IF(LEN(H4145)&gt;0,$W$19&amp;H4145,"")&amp;"）"</f>
        <v>抄録（大会/東 第41回 2012/11、電気通信大学）</v>
      </c>
      <c r="G4145" s="40"/>
      <c r="H4145" s="43"/>
      <c r="I4145" s="115" t="str">
        <f t="shared" ca="1" si="615"/>
        <v>.</v>
      </c>
      <c r="J4145" s="40" t="s">
        <v>1487</v>
      </c>
      <c r="K4145" s="40" t="s">
        <v>1491</v>
      </c>
      <c r="L4145" s="40" t="s">
        <v>6939</v>
      </c>
      <c r="M4145" s="40" t="s">
        <v>183</v>
      </c>
      <c r="N4145" s="15">
        <v>41</v>
      </c>
      <c r="O4145" s="15">
        <v>2012</v>
      </c>
      <c r="P4145" s="15">
        <v>11</v>
      </c>
      <c r="Q4145" s="16">
        <v>11</v>
      </c>
      <c r="R4145" s="40" t="s">
        <v>1401</v>
      </c>
      <c r="S4145" s="48" t="s">
        <v>2051</v>
      </c>
      <c r="T4145" s="48"/>
      <c r="U4145" s="31"/>
      <c r="V4145" s="45" t="str">
        <f t="shared" si="619"/>
        <v>抄録（大会/東 第41回 2012/11、電気通信大学）</v>
      </c>
      <c r="W4145" s="51"/>
      <c r="X4145" s="88">
        <v>4135</v>
      </c>
      <c r="Y4145" s="65"/>
      <c r="Z4145" s="46"/>
    </row>
    <row r="4146" spans="1:26" s="13" customFormat="1" ht="13.5" hidden="1" customHeight="1">
      <c r="A4146" s="18">
        <v>97</v>
      </c>
      <c r="B4146" s="15">
        <v>2012</v>
      </c>
      <c r="C4146" s="15">
        <v>11</v>
      </c>
      <c r="D4146" s="18">
        <v>5</v>
      </c>
      <c r="E4146" s="15"/>
      <c r="F4146" s="19" t="s">
        <v>6616</v>
      </c>
      <c r="G4146" s="16" t="s">
        <v>6617</v>
      </c>
      <c r="H4146" s="17"/>
      <c r="I4146" s="115" t="str">
        <f t="shared" ca="1" si="615"/>
        <v>.</v>
      </c>
      <c r="J4146" s="16" t="s">
        <v>2856</v>
      </c>
      <c r="K4146" s="16" t="s">
        <v>1185</v>
      </c>
      <c r="L4146" s="16" t="s">
        <v>2857</v>
      </c>
      <c r="M4146" s="16" t="s">
        <v>183</v>
      </c>
      <c r="N4146" s="15">
        <v>41</v>
      </c>
      <c r="O4146" s="15">
        <v>2012</v>
      </c>
      <c r="P4146" s="15">
        <v>11</v>
      </c>
      <c r="Q4146" s="16">
        <v>11</v>
      </c>
      <c r="R4146" s="18" t="s">
        <v>6345</v>
      </c>
      <c r="S4146" s="54" t="s">
        <v>6346</v>
      </c>
      <c r="T4146" s="54"/>
      <c r="U4146" s="69"/>
      <c r="V4146" s="45" t="str">
        <f t="shared" si="619"/>
        <v>大学体育におけるアダプテッド・スポーツ教育の導入</v>
      </c>
      <c r="W4146" s="70"/>
      <c r="X4146" s="88">
        <v>4136</v>
      </c>
      <c r="Y4146" s="66"/>
      <c r="Z4146" s="16"/>
    </row>
    <row r="4147" spans="1:26" s="13" customFormat="1" ht="13.5" hidden="1" customHeight="1">
      <c r="A4147" s="18">
        <v>97</v>
      </c>
      <c r="B4147" s="15">
        <v>2012</v>
      </c>
      <c r="C4147" s="15">
        <v>11</v>
      </c>
      <c r="D4147" s="18">
        <v>6</v>
      </c>
      <c r="E4147" s="15"/>
      <c r="F4147" s="19" t="s">
        <v>6618</v>
      </c>
      <c r="G4147" s="16" t="s">
        <v>6619</v>
      </c>
      <c r="H4147" s="17"/>
      <c r="I4147" s="115" t="str">
        <f t="shared" ca="1" si="615"/>
        <v>.</v>
      </c>
      <c r="J4147" s="16" t="s">
        <v>2856</v>
      </c>
      <c r="K4147" s="16" t="s">
        <v>1185</v>
      </c>
      <c r="L4147" s="16" t="s">
        <v>2857</v>
      </c>
      <c r="M4147" s="16" t="s">
        <v>183</v>
      </c>
      <c r="N4147" s="15">
        <v>41</v>
      </c>
      <c r="O4147" s="15">
        <v>2012</v>
      </c>
      <c r="P4147" s="15">
        <v>11</v>
      </c>
      <c r="Q4147" s="16">
        <v>11</v>
      </c>
      <c r="R4147" s="18" t="s">
        <v>6345</v>
      </c>
      <c r="S4147" s="54" t="s">
        <v>6346</v>
      </c>
      <c r="T4147" s="54"/>
      <c r="U4147" s="69"/>
      <c r="V4147" s="45" t="str">
        <f t="shared" si="619"/>
        <v>一般従業員における運動実施状況とレジリエンスの関連</v>
      </c>
      <c r="W4147" s="70"/>
      <c r="X4147" s="88">
        <v>4137</v>
      </c>
      <c r="Y4147" s="66"/>
      <c r="Z4147" s="16"/>
    </row>
    <row r="4148" spans="1:26" s="13" customFormat="1" ht="13.5" hidden="1" customHeight="1">
      <c r="A4148" s="18">
        <v>97</v>
      </c>
      <c r="B4148" s="15">
        <v>2012</v>
      </c>
      <c r="C4148" s="15">
        <v>11</v>
      </c>
      <c r="D4148" s="18">
        <v>8</v>
      </c>
      <c r="E4148" s="15"/>
      <c r="F4148" s="19" t="s">
        <v>6620</v>
      </c>
      <c r="G4148" s="16" t="s">
        <v>6621</v>
      </c>
      <c r="H4148" s="17"/>
      <c r="I4148" s="115" t="str">
        <f t="shared" ca="1" si="615"/>
        <v>.</v>
      </c>
      <c r="J4148" s="16" t="s">
        <v>2856</v>
      </c>
      <c r="K4148" s="16" t="s">
        <v>1185</v>
      </c>
      <c r="L4148" s="16" t="s">
        <v>2857</v>
      </c>
      <c r="M4148" s="16" t="s">
        <v>183</v>
      </c>
      <c r="N4148" s="15">
        <v>41</v>
      </c>
      <c r="O4148" s="15">
        <v>2012</v>
      </c>
      <c r="P4148" s="15">
        <v>11</v>
      </c>
      <c r="Q4148" s="16">
        <v>11</v>
      </c>
      <c r="R4148" s="18" t="s">
        <v>6345</v>
      </c>
      <c r="S4148" s="54" t="s">
        <v>6346</v>
      </c>
      <c r="T4148" s="54"/>
      <c r="U4148" s="69"/>
      <c r="V4148" s="45" t="str">
        <f t="shared" si="619"/>
        <v>看護師に多重役割マップ（MRM）を用いた介入研究を実施する際の留意点</v>
      </c>
      <c r="W4148" s="70"/>
      <c r="X4148" s="88">
        <v>4138</v>
      </c>
      <c r="Y4148" s="66"/>
      <c r="Z4148" s="16"/>
    </row>
    <row r="4149" spans="1:26" s="13" customFormat="1" ht="13.5" hidden="1" customHeight="1">
      <c r="A4149" s="18">
        <v>97</v>
      </c>
      <c r="B4149" s="15">
        <v>2012</v>
      </c>
      <c r="C4149" s="15">
        <v>11</v>
      </c>
      <c r="D4149" s="18">
        <v>9</v>
      </c>
      <c r="E4149" s="15"/>
      <c r="F4149" s="19" t="s">
        <v>6622</v>
      </c>
      <c r="G4149" s="16" t="s">
        <v>6623</v>
      </c>
      <c r="H4149" s="17"/>
      <c r="I4149" s="115" t="str">
        <f t="shared" ca="1" si="615"/>
        <v>.</v>
      </c>
      <c r="J4149" s="16" t="s">
        <v>2856</v>
      </c>
      <c r="K4149" s="16" t="s">
        <v>1185</v>
      </c>
      <c r="L4149" s="16" t="s">
        <v>2857</v>
      </c>
      <c r="M4149" s="16" t="s">
        <v>183</v>
      </c>
      <c r="N4149" s="15">
        <v>41</v>
      </c>
      <c r="O4149" s="15">
        <v>2012</v>
      </c>
      <c r="P4149" s="15">
        <v>11</v>
      </c>
      <c r="Q4149" s="16">
        <v>11</v>
      </c>
      <c r="R4149" s="18" t="s">
        <v>6345</v>
      </c>
      <c r="S4149" s="54" t="s">
        <v>6346</v>
      </c>
      <c r="T4149" s="54"/>
      <c r="U4149" s="69"/>
      <c r="V4149" s="45" t="str">
        <f t="shared" si="619"/>
        <v>メンタルモデルをデザインに反映させる一提案</v>
      </c>
      <c r="W4149" s="70"/>
      <c r="X4149" s="88">
        <v>4139</v>
      </c>
      <c r="Y4149" s="66"/>
      <c r="Z4149" s="16"/>
    </row>
    <row r="4150" spans="1:26" s="13" customFormat="1" ht="13.5" hidden="1" customHeight="1">
      <c r="A4150" s="18">
        <v>97</v>
      </c>
      <c r="B4150" s="15">
        <v>2012</v>
      </c>
      <c r="C4150" s="15">
        <v>11</v>
      </c>
      <c r="D4150" s="18">
        <v>11</v>
      </c>
      <c r="E4150" s="15"/>
      <c r="F4150" s="19" t="s">
        <v>6624</v>
      </c>
      <c r="G4150" s="16" t="s">
        <v>6625</v>
      </c>
      <c r="H4150" s="17"/>
      <c r="I4150" s="115" t="str">
        <f t="shared" ca="1" si="615"/>
        <v>.</v>
      </c>
      <c r="J4150" s="16" t="s">
        <v>2856</v>
      </c>
      <c r="K4150" s="16" t="s">
        <v>1185</v>
      </c>
      <c r="L4150" s="16" t="s">
        <v>2857</v>
      </c>
      <c r="M4150" s="16" t="s">
        <v>183</v>
      </c>
      <c r="N4150" s="15">
        <v>41</v>
      </c>
      <c r="O4150" s="15">
        <v>2012</v>
      </c>
      <c r="P4150" s="15">
        <v>11</v>
      </c>
      <c r="Q4150" s="16">
        <v>11</v>
      </c>
      <c r="R4150" s="18" t="s">
        <v>6345</v>
      </c>
      <c r="S4150" s="54" t="s">
        <v>6346</v>
      </c>
      <c r="T4150" s="54"/>
      <c r="U4150" s="69"/>
      <c r="V4150" s="45" t="str">
        <f t="shared" si="619"/>
        <v>夏期終夜睡眠時の寝床内温度コントロールが睡眠質に与える影響 －その1生理計測から見た睡眠質向上に関する検討－</v>
      </c>
      <c r="W4150" s="70"/>
      <c r="X4150" s="88">
        <v>4140</v>
      </c>
      <c r="Y4150" s="66"/>
      <c r="Z4150" s="16"/>
    </row>
    <row r="4151" spans="1:26" s="13" customFormat="1" ht="13.5" hidden="1" customHeight="1">
      <c r="A4151" s="18">
        <v>97</v>
      </c>
      <c r="B4151" s="15">
        <v>2012</v>
      </c>
      <c r="C4151" s="15">
        <v>11</v>
      </c>
      <c r="D4151" s="18">
        <v>13</v>
      </c>
      <c r="E4151" s="15"/>
      <c r="F4151" s="19" t="s">
        <v>6626</v>
      </c>
      <c r="G4151" s="16" t="s">
        <v>6627</v>
      </c>
      <c r="H4151" s="17"/>
      <c r="I4151" s="115" t="str">
        <f t="shared" ca="1" si="615"/>
        <v>.</v>
      </c>
      <c r="J4151" s="16" t="s">
        <v>2856</v>
      </c>
      <c r="K4151" s="16" t="s">
        <v>1185</v>
      </c>
      <c r="L4151" s="16" t="s">
        <v>2857</v>
      </c>
      <c r="M4151" s="16" t="s">
        <v>183</v>
      </c>
      <c r="N4151" s="15">
        <v>41</v>
      </c>
      <c r="O4151" s="15">
        <v>2012</v>
      </c>
      <c r="P4151" s="15">
        <v>11</v>
      </c>
      <c r="Q4151" s="16">
        <v>11</v>
      </c>
      <c r="R4151" s="18" t="s">
        <v>6345</v>
      </c>
      <c r="S4151" s="54" t="s">
        <v>6346</v>
      </c>
      <c r="T4151" s="54"/>
      <c r="U4151" s="69"/>
      <c r="V4151" s="45" t="str">
        <f t="shared" si="619"/>
        <v>夏季終夜睡眠時の寝床内温度コントロールが睡眠質に与える影響 －その2心理計測から見た睡眠感向上の検討－</v>
      </c>
      <c r="W4151" s="70"/>
      <c r="X4151" s="88">
        <v>4141</v>
      </c>
      <c r="Y4151" s="66"/>
      <c r="Z4151" s="16"/>
    </row>
    <row r="4152" spans="1:26" s="13" customFormat="1" ht="13.5" hidden="1" customHeight="1">
      <c r="A4152" s="18">
        <v>97</v>
      </c>
      <c r="B4152" s="15">
        <v>2012</v>
      </c>
      <c r="C4152" s="15">
        <v>11</v>
      </c>
      <c r="D4152" s="18">
        <v>15</v>
      </c>
      <c r="E4152" s="15"/>
      <c r="F4152" s="19" t="s">
        <v>6628</v>
      </c>
      <c r="G4152" s="16" t="s">
        <v>6629</v>
      </c>
      <c r="H4152" s="17"/>
      <c r="I4152" s="115" t="str">
        <f t="shared" ca="1" si="615"/>
        <v>.</v>
      </c>
      <c r="J4152" s="16" t="s">
        <v>2856</v>
      </c>
      <c r="K4152" s="16" t="s">
        <v>1185</v>
      </c>
      <c r="L4152" s="16" t="s">
        <v>2857</v>
      </c>
      <c r="M4152" s="16" t="s">
        <v>183</v>
      </c>
      <c r="N4152" s="15">
        <v>41</v>
      </c>
      <c r="O4152" s="15">
        <v>2012</v>
      </c>
      <c r="P4152" s="15">
        <v>11</v>
      </c>
      <c r="Q4152" s="16">
        <v>11</v>
      </c>
      <c r="R4152" s="18" t="s">
        <v>6345</v>
      </c>
      <c r="S4152" s="54" t="s">
        <v>6346</v>
      </c>
      <c r="T4152" s="54"/>
      <c r="U4152" s="69"/>
      <c r="V4152" s="45" t="str">
        <f t="shared" si="619"/>
        <v>温水マットによる寝床内温度制御の設定温度の違いが冬季の睡眠に与える影響</v>
      </c>
      <c r="W4152" s="70"/>
      <c r="X4152" s="88">
        <v>4142</v>
      </c>
      <c r="Y4152" s="66"/>
      <c r="Z4152" s="16"/>
    </row>
    <row r="4153" spans="1:26" s="13" customFormat="1" ht="13.5" hidden="1" customHeight="1">
      <c r="A4153" s="18">
        <v>97</v>
      </c>
      <c r="B4153" s="15">
        <v>2012</v>
      </c>
      <c r="C4153" s="15">
        <v>11</v>
      </c>
      <c r="D4153" s="18">
        <v>17</v>
      </c>
      <c r="E4153" s="15"/>
      <c r="F4153" s="19" t="s">
        <v>6630</v>
      </c>
      <c r="G4153" s="16" t="s">
        <v>6631</v>
      </c>
      <c r="H4153" s="17"/>
      <c r="I4153" s="115" t="str">
        <f t="shared" ca="1" si="615"/>
        <v>.</v>
      </c>
      <c r="J4153" s="16" t="s">
        <v>2856</v>
      </c>
      <c r="K4153" s="16" t="s">
        <v>1185</v>
      </c>
      <c r="L4153" s="16" t="s">
        <v>2857</v>
      </c>
      <c r="M4153" s="16" t="s">
        <v>183</v>
      </c>
      <c r="N4153" s="15">
        <v>41</v>
      </c>
      <c r="O4153" s="15">
        <v>2012</v>
      </c>
      <c r="P4153" s="15">
        <v>11</v>
      </c>
      <c r="Q4153" s="16">
        <v>11</v>
      </c>
      <c r="R4153" s="18" t="s">
        <v>6345</v>
      </c>
      <c r="S4153" s="54" t="s">
        <v>6346</v>
      </c>
      <c r="T4153" s="54"/>
      <c r="U4153" s="69"/>
      <c r="V4153" s="45" t="str">
        <f t="shared" si="619"/>
        <v>日本人の色字共感覚者に関する研究</v>
      </c>
      <c r="W4153" s="70"/>
      <c r="X4153" s="88">
        <v>4143</v>
      </c>
      <c r="Y4153" s="66"/>
      <c r="Z4153" s="16"/>
    </row>
    <row r="4154" spans="1:26" s="13" customFormat="1" ht="13.5" hidden="1" customHeight="1">
      <c r="A4154" s="18">
        <v>97</v>
      </c>
      <c r="B4154" s="15">
        <v>2012</v>
      </c>
      <c r="C4154" s="15">
        <v>11</v>
      </c>
      <c r="D4154" s="18">
        <v>19</v>
      </c>
      <c r="E4154" s="15"/>
      <c r="F4154" s="19" t="s">
        <v>6632</v>
      </c>
      <c r="G4154" s="16" t="s">
        <v>6633</v>
      </c>
      <c r="H4154" s="17"/>
      <c r="I4154" s="115" t="str">
        <f t="shared" ca="1" si="615"/>
        <v>.</v>
      </c>
      <c r="J4154" s="16" t="s">
        <v>2856</v>
      </c>
      <c r="K4154" s="16" t="s">
        <v>1185</v>
      </c>
      <c r="L4154" s="16" t="s">
        <v>2857</v>
      </c>
      <c r="M4154" s="16" t="s">
        <v>183</v>
      </c>
      <c r="N4154" s="15">
        <v>41</v>
      </c>
      <c r="O4154" s="15">
        <v>2012</v>
      </c>
      <c r="P4154" s="15">
        <v>11</v>
      </c>
      <c r="Q4154" s="16">
        <v>11</v>
      </c>
      <c r="R4154" s="18" t="s">
        <v>6345</v>
      </c>
      <c r="S4154" s="54" t="s">
        <v>6346</v>
      </c>
      <c r="T4154" s="54"/>
      <c r="U4154" s="69"/>
      <c r="V4154" s="45" t="str">
        <f t="shared" si="619"/>
        <v>片流れ斜面歩行時における下肢筋群の筋電図学的特徴</v>
      </c>
      <c r="W4154" s="70"/>
      <c r="X4154" s="88">
        <v>4144</v>
      </c>
      <c r="Y4154" s="66"/>
      <c r="Z4154" s="16"/>
    </row>
    <row r="4155" spans="1:26" s="13" customFormat="1" ht="13.5" hidden="1" customHeight="1">
      <c r="A4155" s="18">
        <v>97</v>
      </c>
      <c r="B4155" s="15">
        <v>2012</v>
      </c>
      <c r="C4155" s="15">
        <v>11</v>
      </c>
      <c r="D4155" s="18">
        <v>20</v>
      </c>
      <c r="E4155" s="15"/>
      <c r="F4155" s="19" t="s">
        <v>6634</v>
      </c>
      <c r="G4155" s="16" t="s">
        <v>6635</v>
      </c>
      <c r="H4155" s="17"/>
      <c r="I4155" s="115" t="str">
        <f t="shared" ca="1" si="615"/>
        <v>.</v>
      </c>
      <c r="J4155" s="16" t="s">
        <v>2856</v>
      </c>
      <c r="K4155" s="16" t="s">
        <v>1185</v>
      </c>
      <c r="L4155" s="16" t="s">
        <v>2857</v>
      </c>
      <c r="M4155" s="16" t="s">
        <v>183</v>
      </c>
      <c r="N4155" s="15">
        <v>41</v>
      </c>
      <c r="O4155" s="15">
        <v>2012</v>
      </c>
      <c r="P4155" s="15">
        <v>11</v>
      </c>
      <c r="Q4155" s="16">
        <v>11</v>
      </c>
      <c r="R4155" s="18" t="s">
        <v>6345</v>
      </c>
      <c r="S4155" s="54" t="s">
        <v>6346</v>
      </c>
      <c r="T4155" s="54"/>
      <c r="U4155" s="69"/>
      <c r="V4155" s="45" t="str">
        <f t="shared" si="619"/>
        <v>振動刺激によって生起する力覚のような感覚</v>
      </c>
      <c r="W4155" s="70"/>
      <c r="X4155" s="88">
        <v>4145</v>
      </c>
      <c r="Y4155" s="66"/>
      <c r="Z4155" s="16"/>
    </row>
    <row r="4156" spans="1:26" s="13" customFormat="1" ht="13.5" hidden="1" customHeight="1">
      <c r="A4156" s="18">
        <v>97</v>
      </c>
      <c r="B4156" s="15">
        <v>2012</v>
      </c>
      <c r="C4156" s="15">
        <v>11</v>
      </c>
      <c r="D4156" s="18">
        <v>21</v>
      </c>
      <c r="E4156" s="15"/>
      <c r="F4156" s="19" t="s">
        <v>6636</v>
      </c>
      <c r="G4156" s="16" t="s">
        <v>6564</v>
      </c>
      <c r="H4156" s="17"/>
      <c r="I4156" s="115" t="str">
        <f t="shared" ca="1" si="615"/>
        <v>.</v>
      </c>
      <c r="J4156" s="16" t="s">
        <v>2856</v>
      </c>
      <c r="K4156" s="16" t="s">
        <v>1185</v>
      </c>
      <c r="L4156" s="16" t="s">
        <v>2857</v>
      </c>
      <c r="M4156" s="16" t="s">
        <v>183</v>
      </c>
      <c r="N4156" s="15">
        <v>41</v>
      </c>
      <c r="O4156" s="15">
        <v>2012</v>
      </c>
      <c r="P4156" s="15">
        <v>11</v>
      </c>
      <c r="Q4156" s="16">
        <v>11</v>
      </c>
      <c r="R4156" s="18" t="s">
        <v>6345</v>
      </c>
      <c r="S4156" s="54" t="s">
        <v>6346</v>
      </c>
      <c r="T4156" s="54"/>
      <c r="U4156" s="69"/>
      <c r="V4156" s="45" t="str">
        <f t="shared" si="619"/>
        <v>博物館での回想法の取組み　-大妻女子大での試み-</v>
      </c>
      <c r="W4156" s="70"/>
      <c r="X4156" s="88">
        <v>4146</v>
      </c>
      <c r="Y4156" s="66"/>
      <c r="Z4156" s="16"/>
    </row>
    <row r="4157" spans="1:26" s="13" customFormat="1" ht="13.5" hidden="1" customHeight="1">
      <c r="A4157" s="18">
        <v>97</v>
      </c>
      <c r="B4157" s="15">
        <v>2012</v>
      </c>
      <c r="C4157" s="15">
        <v>11</v>
      </c>
      <c r="D4157" s="18">
        <v>22</v>
      </c>
      <c r="E4157" s="15"/>
      <c r="F4157" s="19" t="s">
        <v>6637</v>
      </c>
      <c r="G4157" s="16" t="s">
        <v>6638</v>
      </c>
      <c r="H4157" s="17"/>
      <c r="I4157" s="115" t="str">
        <f t="shared" ca="1" si="615"/>
        <v>.</v>
      </c>
      <c r="J4157" s="16" t="s">
        <v>2856</v>
      </c>
      <c r="K4157" s="16" t="s">
        <v>1185</v>
      </c>
      <c r="L4157" s="16" t="s">
        <v>2857</v>
      </c>
      <c r="M4157" s="16" t="s">
        <v>183</v>
      </c>
      <c r="N4157" s="15">
        <v>41</v>
      </c>
      <c r="O4157" s="15">
        <v>2012</v>
      </c>
      <c r="P4157" s="15">
        <v>11</v>
      </c>
      <c r="Q4157" s="16">
        <v>11</v>
      </c>
      <c r="R4157" s="18" t="s">
        <v>6345</v>
      </c>
      <c r="S4157" s="54" t="s">
        <v>6346</v>
      </c>
      <c r="T4157" s="54"/>
      <c r="U4157" s="69"/>
      <c r="V4157" s="45" t="str">
        <f t="shared" si="619"/>
        <v>電動アシスト自転車の重心測定からみた駐輪時の安定性</v>
      </c>
      <c r="W4157" s="70"/>
      <c r="X4157" s="88">
        <v>4147</v>
      </c>
      <c r="Y4157" s="66"/>
      <c r="Z4157" s="16"/>
    </row>
    <row r="4158" spans="1:26" s="13" customFormat="1" ht="13.5" hidden="1" customHeight="1">
      <c r="A4158" s="18">
        <v>97</v>
      </c>
      <c r="B4158" s="15">
        <v>2012</v>
      </c>
      <c r="C4158" s="15">
        <v>11</v>
      </c>
      <c r="D4158" s="18">
        <v>23</v>
      </c>
      <c r="E4158" s="15"/>
      <c r="F4158" s="19" t="s">
        <v>6639</v>
      </c>
      <c r="G4158" s="16" t="s">
        <v>6539</v>
      </c>
      <c r="H4158" s="17"/>
      <c r="I4158" s="115" t="str">
        <f t="shared" ca="1" si="615"/>
        <v>.</v>
      </c>
      <c r="J4158" s="16" t="s">
        <v>2856</v>
      </c>
      <c r="K4158" s="16" t="s">
        <v>1185</v>
      </c>
      <c r="L4158" s="16" t="s">
        <v>2857</v>
      </c>
      <c r="M4158" s="16" t="s">
        <v>183</v>
      </c>
      <c r="N4158" s="15">
        <v>41</v>
      </c>
      <c r="O4158" s="15">
        <v>2012</v>
      </c>
      <c r="P4158" s="15">
        <v>11</v>
      </c>
      <c r="Q4158" s="16">
        <v>11</v>
      </c>
      <c r="R4158" s="18" t="s">
        <v>6345</v>
      </c>
      <c r="S4158" s="54" t="s">
        <v>6346</v>
      </c>
      <c r="T4158" s="54"/>
      <c r="U4158" s="69"/>
      <c r="V4158" s="45" t="str">
        <f t="shared" si="619"/>
        <v>地域のレイヤー構造とヒヤリ・ハット体験を誘発する交差点との間の関係</v>
      </c>
      <c r="W4158" s="70"/>
      <c r="X4158" s="88">
        <v>4148</v>
      </c>
      <c r="Y4158" s="66"/>
      <c r="Z4158" s="16"/>
    </row>
    <row r="4159" spans="1:26" s="13" customFormat="1" ht="13.5" hidden="1" customHeight="1">
      <c r="A4159" s="18">
        <v>97</v>
      </c>
      <c r="B4159" s="15">
        <v>2012</v>
      </c>
      <c r="C4159" s="15">
        <v>11</v>
      </c>
      <c r="D4159" s="18">
        <v>25</v>
      </c>
      <c r="E4159" s="15"/>
      <c r="F4159" s="19" t="s">
        <v>6640</v>
      </c>
      <c r="G4159" s="16" t="s">
        <v>6184</v>
      </c>
      <c r="H4159" s="17"/>
      <c r="I4159" s="115" t="str">
        <f t="shared" ca="1" si="615"/>
        <v>.</v>
      </c>
      <c r="J4159" s="16" t="s">
        <v>2856</v>
      </c>
      <c r="K4159" s="16" t="s">
        <v>1185</v>
      </c>
      <c r="L4159" s="16" t="s">
        <v>2857</v>
      </c>
      <c r="M4159" s="16" t="s">
        <v>183</v>
      </c>
      <c r="N4159" s="15">
        <v>41</v>
      </c>
      <c r="O4159" s="15">
        <v>2012</v>
      </c>
      <c r="P4159" s="15">
        <v>11</v>
      </c>
      <c r="Q4159" s="16">
        <v>11</v>
      </c>
      <c r="R4159" s="18" t="s">
        <v>6345</v>
      </c>
      <c r="S4159" s="54" t="s">
        <v>6346</v>
      </c>
      <c r="T4159" s="54"/>
      <c r="U4159" s="69"/>
      <c r="V4159" s="45" t="str">
        <f t="shared" si="619"/>
        <v>自転車の調査（1）海外（オランダ他）と国内での簡易実態調査</v>
      </c>
      <c r="W4159" s="70"/>
      <c r="X4159" s="88">
        <v>4149</v>
      </c>
      <c r="Y4159" s="66"/>
      <c r="Z4159" s="16"/>
    </row>
    <row r="4160" spans="1:26" s="13" customFormat="1" ht="13.5" hidden="1" customHeight="1">
      <c r="A4160" s="18">
        <v>97</v>
      </c>
      <c r="B4160" s="15">
        <v>2012</v>
      </c>
      <c r="C4160" s="15">
        <v>11</v>
      </c>
      <c r="D4160" s="18">
        <v>26</v>
      </c>
      <c r="E4160" s="15"/>
      <c r="F4160" s="19" t="s">
        <v>6641</v>
      </c>
      <c r="G4160" s="16" t="s">
        <v>6642</v>
      </c>
      <c r="H4160" s="17"/>
      <c r="I4160" s="115" t="str">
        <f t="shared" ca="1" si="615"/>
        <v>.</v>
      </c>
      <c r="J4160" s="16" t="s">
        <v>2856</v>
      </c>
      <c r="K4160" s="16" t="s">
        <v>1185</v>
      </c>
      <c r="L4160" s="16" t="s">
        <v>2857</v>
      </c>
      <c r="M4160" s="16" t="s">
        <v>183</v>
      </c>
      <c r="N4160" s="15">
        <v>41</v>
      </c>
      <c r="O4160" s="15">
        <v>2012</v>
      </c>
      <c r="P4160" s="15">
        <v>11</v>
      </c>
      <c r="Q4160" s="16">
        <v>11</v>
      </c>
      <c r="R4160" s="18" t="s">
        <v>6345</v>
      </c>
      <c r="S4160" s="54" t="s">
        <v>6346</v>
      </c>
      <c r="T4160" s="54"/>
      <c r="U4160" s="69"/>
      <c r="V4160" s="45" t="str">
        <f t="shared" si="619"/>
        <v>自転車の調査（2）国内外の動向から導出される自転車利用促進施策の方針</v>
      </c>
      <c r="W4160" s="70"/>
      <c r="X4160" s="88">
        <v>4150</v>
      </c>
      <c r="Y4160" s="66"/>
      <c r="Z4160" s="16"/>
    </row>
    <row r="4161" spans="1:26" s="13" customFormat="1" ht="13.5" hidden="1" customHeight="1">
      <c r="A4161" s="18">
        <v>97</v>
      </c>
      <c r="B4161" s="15">
        <v>2012</v>
      </c>
      <c r="C4161" s="15">
        <v>11</v>
      </c>
      <c r="D4161" s="18">
        <v>28</v>
      </c>
      <c r="E4161" s="15"/>
      <c r="F4161" s="19" t="s">
        <v>6643</v>
      </c>
      <c r="G4161" s="16" t="s">
        <v>6644</v>
      </c>
      <c r="H4161" s="17"/>
      <c r="I4161" s="115" t="str">
        <f t="shared" ca="1" si="615"/>
        <v>.</v>
      </c>
      <c r="J4161" s="16" t="s">
        <v>2856</v>
      </c>
      <c r="K4161" s="16" t="s">
        <v>1185</v>
      </c>
      <c r="L4161" s="16" t="s">
        <v>2857</v>
      </c>
      <c r="M4161" s="16" t="s">
        <v>183</v>
      </c>
      <c r="N4161" s="15">
        <v>41</v>
      </c>
      <c r="O4161" s="15">
        <v>2012</v>
      </c>
      <c r="P4161" s="15">
        <v>11</v>
      </c>
      <c r="Q4161" s="16">
        <v>11</v>
      </c>
      <c r="R4161" s="18" t="s">
        <v>6345</v>
      </c>
      <c r="S4161" s="54" t="s">
        <v>6346</v>
      </c>
      <c r="T4161" s="54"/>
      <c r="U4161" s="69"/>
      <c r="V4161" s="45" t="str">
        <f t="shared" si="619"/>
        <v>自転車の調査（3）自転車の利用実態調査他</v>
      </c>
      <c r="W4161" s="70"/>
      <c r="X4161" s="88">
        <v>4151</v>
      </c>
      <c r="Y4161" s="66"/>
      <c r="Z4161" s="16"/>
    </row>
    <row r="4162" spans="1:26" ht="13.5" hidden="1" customHeight="1">
      <c r="A4162" s="29">
        <f ca="1">IF(LEN($J4162)&gt;0,IF($J4162="●",K4162,OFFSET(A4162,IF(LEN(OFFSET(A4162,-1,0))&gt;=1,-1,-2),0)),"")</f>
        <v>97</v>
      </c>
      <c r="B4162" s="32">
        <f t="shared" ref="B4162:C4164" ca="1" si="621">IF(LEN($J4162)&gt;0,IF($J4162="●",N4162,OFFSET(B4162,IF(LEN(OFFSET(B4162,-1,0))&gt;=1,-1,-2),0)),"")</f>
        <v>2012</v>
      </c>
      <c r="C4162" s="32">
        <f t="shared" ca="1" si="621"/>
        <v>11</v>
      </c>
      <c r="D4162" s="28">
        <v>30</v>
      </c>
      <c r="E4162" s="32"/>
      <c r="F4162" s="28" t="str">
        <f>IF(RIGHT(L4162,1)=$W$24,"",M4162&amp;$W$25)&amp;J4162&amp;$W$22&amp;K4162&amp;IF(AND(LEN(N4162)&gt;0,LEN(N4162)&lt;4)," 第"&amp;N4162&amp;$W$21,N4162)&amp;$W$23&amp;O4162&amp;"/"&amp;P4162&amp;IF(RIGHT(L4162,1)=$W$24,"/"&amp;Q4162,"")&amp;"、"&amp;S4162&amp;"、"&amp;R4162&amp;IF(LEN(H4162)&gt;0,$W$27&amp;H4162,"")&amp;IF(RIGHT(L4162,1)=$W$24,"",$W$26)</f>
        <v>大会．西 第37回　2012/11/17、西日本工業大学、北九州市/日本人間工学会九州・沖縄支部会第33回大会との合同開催</v>
      </c>
      <c r="G4162" s="40" t="s">
        <v>1784</v>
      </c>
      <c r="H4162" s="41" t="s">
        <v>6935</v>
      </c>
      <c r="I4162" s="115" t="str">
        <f t="shared" ca="1" si="615"/>
        <v>.</v>
      </c>
      <c r="J4162" s="40" t="s">
        <v>1487</v>
      </c>
      <c r="K4162" s="40" t="s">
        <v>2109</v>
      </c>
      <c r="L4162" s="40" t="s">
        <v>6942</v>
      </c>
      <c r="M4162" s="40" t="s">
        <v>2742</v>
      </c>
      <c r="N4162" s="47">
        <v>37</v>
      </c>
      <c r="O4162" s="47">
        <v>2012</v>
      </c>
      <c r="P4162" s="47">
        <v>11</v>
      </c>
      <c r="Q4162" s="40" t="s">
        <v>1308</v>
      </c>
      <c r="R4162" s="40" t="s">
        <v>1391</v>
      </c>
      <c r="S4162" s="48" t="s">
        <v>1696</v>
      </c>
      <c r="T4162" s="48"/>
      <c r="U4162" s="31"/>
      <c r="V4162" s="45" t="str">
        <f t="shared" si="619"/>
        <v>日本人間工学会九州・沖縄支部会第33回大会との合同開催大会．西 第37回　2012/11/17、西日本工業大学、北九州市/日本人間工学会九州・沖縄支部会第33回大会との合同開催</v>
      </c>
      <c r="W4162" s="51"/>
      <c r="X4162" s="88">
        <v>4152</v>
      </c>
      <c r="Y4162" s="65"/>
      <c r="Z4162" s="46"/>
    </row>
    <row r="4163" spans="1:26" ht="13.5" hidden="1" customHeight="1">
      <c r="A4163" s="29">
        <f ca="1">IF(LEN($J4163)&gt;0,IF($J4163="●",K4163,OFFSET(A4163,IF(LEN(OFFSET(A4163,-1,0))&gt;=1,-1,-2),0)),"")</f>
        <v>97</v>
      </c>
      <c r="B4163" s="32">
        <f t="shared" ca="1" si="621"/>
        <v>2012</v>
      </c>
      <c r="C4163" s="32">
        <f t="shared" ca="1" si="621"/>
        <v>11</v>
      </c>
      <c r="D4163" s="28">
        <v>31</v>
      </c>
      <c r="E4163" s="32"/>
      <c r="F4163" s="28" t="str">
        <f>IF(RIGHT(L4163,1)=$W$24,"",M4163&amp;$W$25)&amp;J4163&amp;$W$22&amp;K4163&amp;IF(AND(LEN(N4163)&gt;0,LEN(N4163)&lt;4)," 第"&amp;N4163&amp;$W$21,N4163)&amp;$W$23&amp;O4163&amp;"/"&amp;P4163&amp;IF(RIGHT(L4163,1)=$W$24,"/"&amp;Q4163,"")&amp;"、"&amp;S4163&amp;"、"&amp;R4163&amp;IF(LEN(H4163)&gt;0,$W$27&amp;H4163,"")&amp;IF(RIGHT(L4163,1)=$W$24,"",$W$26)</f>
        <v>プログラム(大会．西 第37回　2012/11、西日本工業大学、北九州市)</v>
      </c>
      <c r="G4163" s="40"/>
      <c r="H4163" s="17"/>
      <c r="I4163" s="115" t="str">
        <f t="shared" ca="1" si="615"/>
        <v>.</v>
      </c>
      <c r="J4163" s="40" t="s">
        <v>1487</v>
      </c>
      <c r="K4163" s="40" t="s">
        <v>2109</v>
      </c>
      <c r="L4163" s="40" t="s">
        <v>325</v>
      </c>
      <c r="M4163" s="40" t="s">
        <v>2636</v>
      </c>
      <c r="N4163" s="47">
        <v>37</v>
      </c>
      <c r="O4163" s="47">
        <v>2012</v>
      </c>
      <c r="P4163" s="47">
        <v>11</v>
      </c>
      <c r="Q4163" s="40" t="s">
        <v>1308</v>
      </c>
      <c r="R4163" s="40" t="s">
        <v>1391</v>
      </c>
      <c r="S4163" s="48" t="s">
        <v>1696</v>
      </c>
      <c r="T4163" s="48"/>
      <c r="U4163" s="31"/>
      <c r="V4163" s="45" t="str">
        <f t="shared" si="619"/>
        <v>プログラム(大会．西 第37回　2012/11、西日本工業大学、北九州市)</v>
      </c>
      <c r="W4163" s="51"/>
      <c r="X4163" s="88">
        <v>4153</v>
      </c>
      <c r="Y4163" s="65"/>
      <c r="Z4163" s="46"/>
    </row>
    <row r="4164" spans="1:26" ht="13.5" hidden="1" customHeight="1">
      <c r="A4164" s="29">
        <f ca="1">IF(LEN($J4164)&gt;0,IF($J4164="●",K4164,OFFSET(A4164,IF(LEN(OFFSET(A4164,-1,0))&gt;=1,-1,-2),0)),"")</f>
        <v>97</v>
      </c>
      <c r="B4164" s="32">
        <f t="shared" ca="1" si="621"/>
        <v>2012</v>
      </c>
      <c r="C4164" s="32">
        <f t="shared" ca="1" si="621"/>
        <v>11</v>
      </c>
      <c r="D4164" s="28">
        <v>32</v>
      </c>
      <c r="E4164" s="32"/>
      <c r="F4164" s="28" t="str">
        <f>M4164&amp;"（"&amp;J4164&amp;$W$19&amp;K4164&amp;IF(LEN(N4164)&gt;0," 第"&amp;N4164&amp;$W$21,"")&amp;" "&amp;O4164&amp;"/"&amp;P4164&amp;$W$20&amp;S4164&amp;IF(LEN(H4164)&gt;0,$W$19&amp;H4164,"")&amp;"）"</f>
        <v>抄録（大会/西 第37回 2012/11、西日本工業大学）</v>
      </c>
      <c r="G4164" s="40"/>
      <c r="H4164" s="17"/>
      <c r="I4164" s="115" t="str">
        <f t="shared" ca="1" si="615"/>
        <v>.</v>
      </c>
      <c r="J4164" s="40" t="s">
        <v>1487</v>
      </c>
      <c r="K4164" s="40" t="s">
        <v>2109</v>
      </c>
      <c r="L4164" s="40" t="s">
        <v>6939</v>
      </c>
      <c r="M4164" s="40" t="s">
        <v>183</v>
      </c>
      <c r="N4164" s="47">
        <v>37</v>
      </c>
      <c r="O4164" s="47">
        <v>2012</v>
      </c>
      <c r="P4164" s="47">
        <v>11</v>
      </c>
      <c r="Q4164" s="40" t="s">
        <v>1308</v>
      </c>
      <c r="R4164" s="40" t="s">
        <v>1391</v>
      </c>
      <c r="S4164" s="48" t="s">
        <v>1696</v>
      </c>
      <c r="T4164" s="48"/>
      <c r="U4164" s="31"/>
      <c r="V4164" s="45" t="str">
        <f t="shared" si="619"/>
        <v>抄録（大会/西 第37回 2012/11、西日本工業大学）</v>
      </c>
      <c r="W4164" s="51"/>
      <c r="X4164" s="88">
        <v>4154</v>
      </c>
      <c r="Y4164" s="65"/>
      <c r="Z4164" s="46"/>
    </row>
    <row r="4165" spans="1:26" s="13" customFormat="1" ht="13.5" hidden="1" customHeight="1">
      <c r="A4165" s="18">
        <v>97</v>
      </c>
      <c r="B4165" s="15">
        <v>2012</v>
      </c>
      <c r="C4165" s="15">
        <v>11</v>
      </c>
      <c r="D4165" s="18">
        <v>32</v>
      </c>
      <c r="E4165" s="15"/>
      <c r="F4165" s="19" t="s">
        <v>6647</v>
      </c>
      <c r="G4165" s="16" t="s">
        <v>6648</v>
      </c>
      <c r="H4165" s="17"/>
      <c r="I4165" s="115" t="str">
        <f t="shared" ca="1" si="615"/>
        <v>.</v>
      </c>
      <c r="J4165" s="16" t="s">
        <v>2856</v>
      </c>
      <c r="K4165" s="16" t="s">
        <v>1769</v>
      </c>
      <c r="L4165" s="16" t="s">
        <v>2857</v>
      </c>
      <c r="M4165" s="16" t="s">
        <v>183</v>
      </c>
      <c r="N4165" s="15">
        <v>37</v>
      </c>
      <c r="O4165" s="15">
        <v>2012</v>
      </c>
      <c r="P4165" s="15">
        <v>11</v>
      </c>
      <c r="Q4165" s="16" t="s">
        <v>1275</v>
      </c>
      <c r="R4165" s="18" t="s">
        <v>6645</v>
      </c>
      <c r="S4165" s="54" t="s">
        <v>6646</v>
      </c>
      <c r="T4165" s="54"/>
      <c r="U4165" s="69"/>
      <c r="V4165" s="45" t="str">
        <f t="shared" si="619"/>
        <v>超音波エコー画像のテクスチャと筋力との相関</v>
      </c>
      <c r="W4165" s="70"/>
      <c r="X4165" s="88">
        <v>4155</v>
      </c>
      <c r="Y4165" s="66"/>
      <c r="Z4165" s="16"/>
    </row>
    <row r="4166" spans="1:26" s="13" customFormat="1" ht="13.5" hidden="1" customHeight="1">
      <c r="A4166" s="18">
        <v>97</v>
      </c>
      <c r="B4166" s="15">
        <v>2012</v>
      </c>
      <c r="C4166" s="15">
        <v>11</v>
      </c>
      <c r="D4166" s="18">
        <v>34</v>
      </c>
      <c r="E4166" s="15"/>
      <c r="F4166" s="19" t="s">
        <v>6650</v>
      </c>
      <c r="G4166" s="16" t="s">
        <v>6651</v>
      </c>
      <c r="H4166" s="17"/>
      <c r="I4166" s="115" t="str">
        <f t="shared" ca="1" si="615"/>
        <v>.</v>
      </c>
      <c r="J4166" s="16" t="s">
        <v>2856</v>
      </c>
      <c r="K4166" s="16" t="s">
        <v>1769</v>
      </c>
      <c r="L4166" s="16" t="s">
        <v>2857</v>
      </c>
      <c r="M4166" s="16" t="s">
        <v>183</v>
      </c>
      <c r="N4166" s="15">
        <v>37</v>
      </c>
      <c r="O4166" s="15">
        <v>2012</v>
      </c>
      <c r="P4166" s="15">
        <v>11</v>
      </c>
      <c r="Q4166" s="16" t="s">
        <v>1275</v>
      </c>
      <c r="R4166" s="18" t="s">
        <v>599</v>
      </c>
      <c r="S4166" s="54" t="s">
        <v>6649</v>
      </c>
      <c r="T4166" s="54"/>
      <c r="U4166" s="69"/>
      <c r="V4166" s="45" t="str">
        <f t="shared" si="619"/>
        <v>高齢者の下肢筋量と歩行動作との関係</v>
      </c>
      <c r="W4166" s="70"/>
      <c r="X4166" s="88">
        <v>4156</v>
      </c>
      <c r="Y4166" s="66"/>
      <c r="Z4166" s="16"/>
    </row>
    <row r="4167" spans="1:26" s="13" customFormat="1" ht="13.5" hidden="1" customHeight="1">
      <c r="A4167" s="18">
        <v>97</v>
      </c>
      <c r="B4167" s="15">
        <v>2012</v>
      </c>
      <c r="C4167" s="15">
        <v>11</v>
      </c>
      <c r="D4167" s="18">
        <v>36</v>
      </c>
      <c r="E4167" s="15"/>
      <c r="F4167" s="19" t="s">
        <v>6652</v>
      </c>
      <c r="G4167" s="16" t="s">
        <v>6653</v>
      </c>
      <c r="H4167" s="17"/>
      <c r="I4167" s="115" t="str">
        <f t="shared" ca="1" si="615"/>
        <v>.</v>
      </c>
      <c r="J4167" s="16" t="s">
        <v>2856</v>
      </c>
      <c r="K4167" s="16" t="s">
        <v>1769</v>
      </c>
      <c r="L4167" s="16" t="s">
        <v>2857</v>
      </c>
      <c r="M4167" s="16" t="s">
        <v>183</v>
      </c>
      <c r="N4167" s="15">
        <v>37</v>
      </c>
      <c r="O4167" s="15">
        <v>2012</v>
      </c>
      <c r="P4167" s="15">
        <v>11</v>
      </c>
      <c r="Q4167" s="16" t="s">
        <v>1275</v>
      </c>
      <c r="R4167" s="18" t="s">
        <v>599</v>
      </c>
      <c r="S4167" s="54" t="s">
        <v>6649</v>
      </c>
      <c r="T4167" s="54"/>
      <c r="U4167" s="69"/>
      <c r="V4167" s="45" t="str">
        <f t="shared" si="619"/>
        <v>言語文化が図形認知に及ぼす影響</v>
      </c>
      <c r="W4167" s="70"/>
      <c r="X4167" s="88">
        <v>4157</v>
      </c>
      <c r="Y4167" s="66"/>
      <c r="Z4167" s="16"/>
    </row>
    <row r="4168" spans="1:26" s="13" customFormat="1" ht="13.5" hidden="1" customHeight="1">
      <c r="A4168" s="18">
        <v>97</v>
      </c>
      <c r="B4168" s="15">
        <v>2012</v>
      </c>
      <c r="C4168" s="15">
        <v>11</v>
      </c>
      <c r="D4168" s="18">
        <v>38</v>
      </c>
      <c r="E4168" s="15"/>
      <c r="F4168" s="19" t="s">
        <v>6654</v>
      </c>
      <c r="G4168" s="16" t="s">
        <v>6655</v>
      </c>
      <c r="H4168" s="17"/>
      <c r="I4168" s="115" t="str">
        <f t="shared" ca="1" si="615"/>
        <v>.</v>
      </c>
      <c r="J4168" s="16" t="s">
        <v>2856</v>
      </c>
      <c r="K4168" s="16" t="s">
        <v>1769</v>
      </c>
      <c r="L4168" s="16" t="s">
        <v>2857</v>
      </c>
      <c r="M4168" s="16" t="s">
        <v>183</v>
      </c>
      <c r="N4168" s="15">
        <v>37</v>
      </c>
      <c r="O4168" s="15">
        <v>2012</v>
      </c>
      <c r="P4168" s="15">
        <v>11</v>
      </c>
      <c r="Q4168" s="16" t="s">
        <v>1275</v>
      </c>
      <c r="R4168" s="18" t="s">
        <v>599</v>
      </c>
      <c r="S4168" s="54" t="s">
        <v>6649</v>
      </c>
      <c r="T4168" s="54"/>
      <c r="U4168" s="69"/>
      <c r="V4168" s="45" t="str">
        <f t="shared" si="619"/>
        <v>メンタルヘルス状態が安全意識に及ぼす影響</v>
      </c>
      <c r="W4168" s="70"/>
      <c r="X4168" s="88">
        <v>4158</v>
      </c>
      <c r="Y4168" s="66"/>
      <c r="Z4168" s="16"/>
    </row>
    <row r="4169" spans="1:26" s="13" customFormat="1" ht="13.5" hidden="1" customHeight="1">
      <c r="A4169" s="18">
        <v>97</v>
      </c>
      <c r="B4169" s="15">
        <v>2012</v>
      </c>
      <c r="C4169" s="15">
        <v>11</v>
      </c>
      <c r="D4169" s="18">
        <v>40</v>
      </c>
      <c r="E4169" s="15"/>
      <c r="F4169" s="19" t="s">
        <v>6656</v>
      </c>
      <c r="G4169" s="16" t="s">
        <v>6657</v>
      </c>
      <c r="H4169" s="17"/>
      <c r="I4169" s="115" t="str">
        <f t="shared" ca="1" si="615"/>
        <v>.</v>
      </c>
      <c r="J4169" s="16" t="s">
        <v>2856</v>
      </c>
      <c r="K4169" s="16" t="s">
        <v>1769</v>
      </c>
      <c r="L4169" s="16" t="s">
        <v>2857</v>
      </c>
      <c r="M4169" s="16" t="s">
        <v>183</v>
      </c>
      <c r="N4169" s="15">
        <v>37</v>
      </c>
      <c r="O4169" s="15">
        <v>2012</v>
      </c>
      <c r="P4169" s="15">
        <v>11</v>
      </c>
      <c r="Q4169" s="16" t="s">
        <v>1275</v>
      </c>
      <c r="R4169" s="18" t="s">
        <v>599</v>
      </c>
      <c r="S4169" s="54" t="s">
        <v>6649</v>
      </c>
      <c r="T4169" s="54"/>
      <c r="U4169" s="69"/>
      <c r="V4169" s="45" t="str">
        <f t="shared" si="619"/>
        <v>職場における効果的な管理者向けメンタルヘルス教育に関する研究</v>
      </c>
      <c r="W4169" s="70"/>
      <c r="X4169" s="88">
        <v>4159</v>
      </c>
      <c r="Y4169" s="66"/>
      <c r="Z4169" s="16"/>
    </row>
    <row r="4170" spans="1:26" s="13" customFormat="1" ht="13.5" hidden="1" customHeight="1">
      <c r="A4170" s="18">
        <v>97</v>
      </c>
      <c r="B4170" s="15">
        <v>2012</v>
      </c>
      <c r="C4170" s="15">
        <v>11</v>
      </c>
      <c r="D4170" s="18">
        <v>42</v>
      </c>
      <c r="E4170" s="15"/>
      <c r="F4170" s="19" t="s">
        <v>6658</v>
      </c>
      <c r="G4170" s="16" t="s">
        <v>6659</v>
      </c>
      <c r="H4170" s="17"/>
      <c r="I4170" s="115" t="str">
        <f t="shared" ca="1" si="615"/>
        <v>.</v>
      </c>
      <c r="J4170" s="16" t="s">
        <v>2856</v>
      </c>
      <c r="K4170" s="16" t="s">
        <v>1769</v>
      </c>
      <c r="L4170" s="16" t="s">
        <v>2857</v>
      </c>
      <c r="M4170" s="16" t="s">
        <v>183</v>
      </c>
      <c r="N4170" s="15">
        <v>37</v>
      </c>
      <c r="O4170" s="15">
        <v>2012</v>
      </c>
      <c r="P4170" s="15">
        <v>11</v>
      </c>
      <c r="Q4170" s="16" t="s">
        <v>1275</v>
      </c>
      <c r="R4170" s="18" t="s">
        <v>599</v>
      </c>
      <c r="S4170" s="54" t="s">
        <v>6649</v>
      </c>
      <c r="T4170" s="54"/>
      <c r="U4170" s="69"/>
      <c r="V4170" s="45" t="str">
        <f t="shared" si="619"/>
        <v>ヒトの寿命に影響を及ぼす職場環境～歴代プロ野球監督のチーム成績とその年数との関係について～</v>
      </c>
      <c r="W4170" s="70"/>
      <c r="X4170" s="88">
        <v>4160</v>
      </c>
      <c r="Y4170" s="66"/>
      <c r="Z4170" s="16"/>
    </row>
    <row r="4171" spans="1:26" s="13" customFormat="1" ht="13.5" hidden="1" customHeight="1">
      <c r="A4171" s="18">
        <v>97</v>
      </c>
      <c r="B4171" s="15">
        <v>2012</v>
      </c>
      <c r="C4171" s="15">
        <v>11</v>
      </c>
      <c r="D4171" s="18">
        <v>44</v>
      </c>
      <c r="E4171" s="15"/>
      <c r="F4171" s="19" t="s">
        <v>6660</v>
      </c>
      <c r="G4171" s="16" t="s">
        <v>6661</v>
      </c>
      <c r="H4171" s="17"/>
      <c r="I4171" s="115" t="str">
        <f t="shared" ca="1" si="615"/>
        <v>.</v>
      </c>
      <c r="J4171" s="16" t="s">
        <v>2856</v>
      </c>
      <c r="K4171" s="16" t="s">
        <v>1769</v>
      </c>
      <c r="L4171" s="16" t="s">
        <v>2857</v>
      </c>
      <c r="M4171" s="16" t="s">
        <v>183</v>
      </c>
      <c r="N4171" s="15">
        <v>37</v>
      </c>
      <c r="O4171" s="15">
        <v>2012</v>
      </c>
      <c r="P4171" s="15">
        <v>11</v>
      </c>
      <c r="Q4171" s="16" t="s">
        <v>1275</v>
      </c>
      <c r="R4171" s="18" t="s">
        <v>599</v>
      </c>
      <c r="S4171" s="54" t="s">
        <v>6649</v>
      </c>
      <c r="T4171" s="54"/>
      <c r="U4171" s="69"/>
      <c r="V4171" s="45" t="str">
        <f t="shared" si="619"/>
        <v>手振れ補正ペン入力システムの開発</v>
      </c>
      <c r="W4171" s="70"/>
      <c r="X4171" s="88">
        <v>4161</v>
      </c>
      <c r="Y4171" s="66"/>
      <c r="Z4171" s="16"/>
    </row>
    <row r="4172" spans="1:26" s="13" customFormat="1" ht="13.5" hidden="1" customHeight="1">
      <c r="A4172" s="18">
        <v>97</v>
      </c>
      <c r="B4172" s="15">
        <v>2012</v>
      </c>
      <c r="C4172" s="15">
        <v>11</v>
      </c>
      <c r="D4172" s="18">
        <v>46</v>
      </c>
      <c r="E4172" s="15"/>
      <c r="F4172" s="19" t="s">
        <v>6662</v>
      </c>
      <c r="G4172" s="16" t="s">
        <v>6663</v>
      </c>
      <c r="H4172" s="17"/>
      <c r="I4172" s="115" t="str">
        <f t="shared" ref="I4172:I4235" ca="1" si="622">IF(OR($S$1,IF($N$2,OFFSET($O$2,0,ISERROR(FIND($F$2,OFFSET($G4172,0,$T$2)))+$S$2),0)+IF($N$3,OFFSET($O$3,0,ISERROR(FIND($F$3,OFFSET($G4172,0,$T$3)))+$S$3),0)+IF($N$4,OFFSET($O$4,0,ISERROR(FIND($F$4,OFFSET($G4172,0,$T$4)))+$S$4),0)+IF($N$5,OFFSET($O$5,0,ISERROR(FIND($F$5,OFFSET($G4172,0,$T$5)))+$S$5),0)+IF($N$6,OFFSET($O$6,0,ISERROR(FIND($F$6,OFFSET($G4172,0,$T$6)))+$S$6),0)+IF($N$7,OFFSET($O$7,0,ISERROR(FIND($F$7,OFFSET($G4172,0,$T$7)))+$S$7),0)+IF($N$8,OFFSET($O$8,0,ISERROR(FIND($F$8,OFFSET($G4172,0,$T$8)))+$S$8),0)&gt;$Y$1),$W$28,$W$29)</f>
        <v>.</v>
      </c>
      <c r="J4172" s="16" t="s">
        <v>2856</v>
      </c>
      <c r="K4172" s="16" t="s">
        <v>1769</v>
      </c>
      <c r="L4172" s="16" t="s">
        <v>2857</v>
      </c>
      <c r="M4172" s="16" t="s">
        <v>183</v>
      </c>
      <c r="N4172" s="15">
        <v>37</v>
      </c>
      <c r="O4172" s="15">
        <v>2012</v>
      </c>
      <c r="P4172" s="15">
        <v>11</v>
      </c>
      <c r="Q4172" s="16" t="s">
        <v>1275</v>
      </c>
      <c r="R4172" s="18" t="s">
        <v>599</v>
      </c>
      <c r="S4172" s="54" t="s">
        <v>6649</v>
      </c>
      <c r="T4172" s="54"/>
      <c r="U4172" s="69"/>
      <c r="V4172" s="45" t="str">
        <f t="shared" si="619"/>
        <v>Thumb Behavior on Smartphone Screen when Held by One Hand</v>
      </c>
      <c r="W4172" s="70"/>
      <c r="X4172" s="88">
        <v>4162</v>
      </c>
      <c r="Y4172" s="66"/>
      <c r="Z4172" s="16"/>
    </row>
    <row r="4173" spans="1:26" s="13" customFormat="1" ht="13.5" hidden="1" customHeight="1">
      <c r="A4173" s="18">
        <v>97</v>
      </c>
      <c r="B4173" s="15">
        <v>2012</v>
      </c>
      <c r="C4173" s="15">
        <v>11</v>
      </c>
      <c r="D4173" s="18">
        <v>48</v>
      </c>
      <c r="E4173" s="15"/>
      <c r="F4173" s="19" t="s">
        <v>6664</v>
      </c>
      <c r="G4173" s="16" t="s">
        <v>6665</v>
      </c>
      <c r="H4173" s="17"/>
      <c r="I4173" s="115" t="str">
        <f t="shared" ca="1" si="622"/>
        <v>.</v>
      </c>
      <c r="J4173" s="16" t="s">
        <v>2856</v>
      </c>
      <c r="K4173" s="16" t="s">
        <v>1769</v>
      </c>
      <c r="L4173" s="16" t="s">
        <v>2857</v>
      </c>
      <c r="M4173" s="16" t="s">
        <v>183</v>
      </c>
      <c r="N4173" s="15">
        <v>37</v>
      </c>
      <c r="O4173" s="15">
        <v>2012</v>
      </c>
      <c r="P4173" s="15">
        <v>11</v>
      </c>
      <c r="Q4173" s="16" t="s">
        <v>1275</v>
      </c>
      <c r="R4173" s="18" t="s">
        <v>599</v>
      </c>
      <c r="S4173" s="54" t="s">
        <v>6649</v>
      </c>
      <c r="T4173" s="54"/>
      <c r="U4173" s="69"/>
      <c r="V4173" s="45" t="str">
        <f t="shared" si="619"/>
        <v>Thumb Muscle Fatigue on Smartphone Touchscreen Operation in Young Adults</v>
      </c>
      <c r="W4173" s="70"/>
      <c r="X4173" s="88">
        <v>4163</v>
      </c>
      <c r="Y4173" s="66"/>
      <c r="Z4173" s="16"/>
    </row>
    <row r="4174" spans="1:26" s="13" customFormat="1" ht="13.5" hidden="1" customHeight="1">
      <c r="A4174" s="18">
        <v>97</v>
      </c>
      <c r="B4174" s="15">
        <v>2012</v>
      </c>
      <c r="C4174" s="15">
        <v>11</v>
      </c>
      <c r="D4174" s="18">
        <v>50</v>
      </c>
      <c r="E4174" s="15"/>
      <c r="F4174" s="19" t="s">
        <v>6666</v>
      </c>
      <c r="G4174" s="16" t="s">
        <v>5903</v>
      </c>
      <c r="H4174" s="17"/>
      <c r="I4174" s="115" t="str">
        <f t="shared" ca="1" si="622"/>
        <v>.</v>
      </c>
      <c r="J4174" s="16" t="s">
        <v>2856</v>
      </c>
      <c r="K4174" s="16" t="s">
        <v>1769</v>
      </c>
      <c r="L4174" s="16" t="s">
        <v>2857</v>
      </c>
      <c r="M4174" s="16" t="s">
        <v>183</v>
      </c>
      <c r="N4174" s="15">
        <v>37</v>
      </c>
      <c r="O4174" s="15">
        <v>2012</v>
      </c>
      <c r="P4174" s="15">
        <v>11</v>
      </c>
      <c r="Q4174" s="16" t="s">
        <v>1275</v>
      </c>
      <c r="R4174" s="18" t="s">
        <v>599</v>
      </c>
      <c r="S4174" s="54" t="s">
        <v>6649</v>
      </c>
      <c r="T4174" s="54"/>
      <c r="U4174" s="69"/>
      <c r="V4174" s="45" t="str">
        <f t="shared" si="619"/>
        <v>生活におけるエネルギー消費交換表の提案　－ものは考えようでの省エネ活動への導き－</v>
      </c>
      <c r="W4174" s="70"/>
      <c r="X4174" s="88">
        <v>4164</v>
      </c>
      <c r="Y4174" s="66"/>
      <c r="Z4174" s="16"/>
    </row>
    <row r="4175" spans="1:26" s="13" customFormat="1" ht="13.5" hidden="1" customHeight="1">
      <c r="A4175" s="18">
        <v>97</v>
      </c>
      <c r="B4175" s="15">
        <v>2012</v>
      </c>
      <c r="C4175" s="15">
        <v>11</v>
      </c>
      <c r="D4175" s="18"/>
      <c r="E4175" s="15"/>
      <c r="F4175" s="19" t="s">
        <v>6667</v>
      </c>
      <c r="G4175" s="16" t="s">
        <v>6668</v>
      </c>
      <c r="H4175" s="17" t="s">
        <v>7083</v>
      </c>
      <c r="I4175" s="115" t="str">
        <f t="shared" ca="1" si="622"/>
        <v>.</v>
      </c>
      <c r="J4175" s="16" t="s">
        <v>1487</v>
      </c>
      <c r="K4175" s="16" t="s">
        <v>1769</v>
      </c>
      <c r="L4175" s="16" t="s">
        <v>7079</v>
      </c>
      <c r="M4175" s="16" t="s">
        <v>1302</v>
      </c>
      <c r="N4175" s="15">
        <v>37</v>
      </c>
      <c r="O4175" s="15">
        <v>2012</v>
      </c>
      <c r="P4175" s="15">
        <v>11</v>
      </c>
      <c r="Q4175" s="16" t="s">
        <v>1275</v>
      </c>
      <c r="R4175" s="18" t="s">
        <v>599</v>
      </c>
      <c r="S4175" s="54" t="s">
        <v>6649</v>
      </c>
      <c r="T4175" s="54"/>
      <c r="U4175" s="69"/>
      <c r="V4175" s="45" t="str">
        <f t="shared" si="619"/>
        <v>特別講演トイレの歴史とウォシュレット誕生秘話</v>
      </c>
      <c r="W4175" s="70"/>
      <c r="X4175" s="88">
        <v>4165</v>
      </c>
      <c r="Y4175" s="66"/>
      <c r="Z4175" s="16"/>
    </row>
    <row r="4176" spans="1:26" ht="13.5" hidden="1" customHeight="1">
      <c r="A4176" s="29">
        <f t="shared" ref="A4176:A4183" ca="1" si="623">IF(LEN($J4176)&gt;0,IF($J4176="●",K4176,OFFSET(A4176,IF(LEN(OFFSET(A4176,-1,0))&gt;=1,-1,-2),0)),"")</f>
        <v>97</v>
      </c>
      <c r="B4176" s="32">
        <f t="shared" ref="B4176:B4183" ca="1" si="624">IF(LEN($J4176)&gt;0,IF($J4176="●",N4176,OFFSET(B4176,IF(LEN(OFFSET(B4176,-1,0))&gt;=1,-1,-2),0)),"")</f>
        <v>2012</v>
      </c>
      <c r="C4176" s="32">
        <f t="shared" ref="C4176:C4183" ca="1" si="625">IF(LEN($J4176)&gt;0,IF($J4176="●",O4176,OFFSET(C4176,IF(LEN(OFFSET(C4176,-1,0))&gt;=1,-1,-2),0)),"")</f>
        <v>11</v>
      </c>
      <c r="D4176" s="28">
        <v>52</v>
      </c>
      <c r="E4176" s="32"/>
      <c r="F4176" s="28" t="str">
        <f>IF(RIGHT(L4176,1)=$W$24,"",M4176&amp;$W$25)&amp;J4176&amp;$W$22&amp;K4176&amp;IF(AND(LEN(N4176)&gt;0,LEN(N4176)&lt;4)," 第"&amp;N4176&amp;$W$21,N4176)&amp;$W$23&amp;O4176&amp;"/"&amp;P4176&amp;IF(RIGHT(L4176,1)=$W$24,"/"&amp;Q4176,"")&amp;"、"&amp;S4176&amp;"、"&amp;R4176&amp;IF(LEN(H4176)&gt;0,$W$27&amp;H4176,"")&amp;IF(RIGHT(L4176,1)=$W$24,"",$W$26)</f>
        <v>開催記(大会．全 第47回　2012/6、所沢市中央公民館、所沢市)</v>
      </c>
      <c r="G4176" s="40" t="s">
        <v>314</v>
      </c>
      <c r="H4176" s="41" t="s">
        <v>2820</v>
      </c>
      <c r="I4176" s="115" t="str">
        <f t="shared" ca="1" si="622"/>
        <v>.</v>
      </c>
      <c r="J4176" s="40" t="s">
        <v>1487</v>
      </c>
      <c r="K4176" s="40" t="s">
        <v>1292</v>
      </c>
      <c r="L4176" s="40" t="s">
        <v>6949</v>
      </c>
      <c r="M4176" s="40" t="s">
        <v>313</v>
      </c>
      <c r="N4176" s="47">
        <v>47</v>
      </c>
      <c r="O4176" s="47">
        <v>2012</v>
      </c>
      <c r="P4176" s="47">
        <v>6</v>
      </c>
      <c r="Q4176" s="40" t="s">
        <v>1339</v>
      </c>
      <c r="R4176" s="40" t="s">
        <v>1405</v>
      </c>
      <c r="S4176" s="48" t="s">
        <v>1697</v>
      </c>
      <c r="T4176" s="48"/>
      <c r="U4176" s="31"/>
      <c r="V4176" s="45" t="str">
        <f t="shared" si="619"/>
        <v>開催記(大会．全 第47回　2012/6、所沢市中央公民館、所沢市)</v>
      </c>
      <c r="W4176" s="51"/>
      <c r="X4176" s="88">
        <v>4166</v>
      </c>
      <c r="Y4176" s="65"/>
      <c r="Z4176" s="46"/>
    </row>
    <row r="4177" spans="1:26" ht="13.5" hidden="1" customHeight="1">
      <c r="A4177" s="29">
        <f t="shared" ca="1" si="623"/>
        <v>97</v>
      </c>
      <c r="B4177" s="32">
        <f t="shared" ca="1" si="624"/>
        <v>2012</v>
      </c>
      <c r="C4177" s="32">
        <f t="shared" ca="1" si="625"/>
        <v>11</v>
      </c>
      <c r="D4177" s="28">
        <v>52</v>
      </c>
      <c r="E4177" s="32"/>
      <c r="F4177" s="40" t="s">
        <v>1691</v>
      </c>
      <c r="G4177" s="40" t="s">
        <v>1698</v>
      </c>
      <c r="H4177" s="17"/>
      <c r="I4177" s="115" t="str">
        <f t="shared" ca="1" si="622"/>
        <v>.</v>
      </c>
      <c r="J4177" s="40" t="s">
        <v>1487</v>
      </c>
      <c r="K4177" s="40" t="s">
        <v>1292</v>
      </c>
      <c r="L4177" s="40" t="s">
        <v>313</v>
      </c>
      <c r="M4177" s="40" t="s">
        <v>7617</v>
      </c>
      <c r="N4177" s="47">
        <v>47</v>
      </c>
      <c r="O4177" s="47">
        <v>2012</v>
      </c>
      <c r="P4177" s="47">
        <v>6</v>
      </c>
      <c r="Q4177" s="40" t="s">
        <v>1339</v>
      </c>
      <c r="R4177" s="40" t="s">
        <v>1405</v>
      </c>
      <c r="S4177" s="48" t="s">
        <v>1697</v>
      </c>
      <c r="T4177" s="48"/>
      <c r="U4177" s="31"/>
      <c r="V4177" s="45" t="str">
        <f t="shared" si="619"/>
        <v>優秀発表賞・受賞からの感想</v>
      </c>
      <c r="W4177" s="51"/>
      <c r="X4177" s="88">
        <v>4167</v>
      </c>
      <c r="Y4177" s="65"/>
      <c r="Z4177" s="46"/>
    </row>
    <row r="4178" spans="1:26" ht="13.5" hidden="1" customHeight="1">
      <c r="A4178" s="29">
        <f t="shared" ca="1" si="623"/>
        <v>97</v>
      </c>
      <c r="B4178" s="32">
        <f t="shared" ca="1" si="624"/>
        <v>2012</v>
      </c>
      <c r="C4178" s="32">
        <f t="shared" ca="1" si="625"/>
        <v>11</v>
      </c>
      <c r="D4178" s="28">
        <v>54</v>
      </c>
      <c r="E4178" s="32"/>
      <c r="F4178" s="40" t="s">
        <v>919</v>
      </c>
      <c r="G4178" s="40" t="s">
        <v>1699</v>
      </c>
      <c r="H4178" s="17"/>
      <c r="I4178" s="115" t="str">
        <f t="shared" ca="1" si="622"/>
        <v>.</v>
      </c>
      <c r="J4178" s="40" t="s">
        <v>1487</v>
      </c>
      <c r="K4178" s="40" t="s">
        <v>1292</v>
      </c>
      <c r="L4178" s="40" t="s">
        <v>313</v>
      </c>
      <c r="M4178" s="40" t="s">
        <v>7616</v>
      </c>
      <c r="N4178" s="47">
        <v>47</v>
      </c>
      <c r="O4178" s="47">
        <v>2012</v>
      </c>
      <c r="P4178" s="47">
        <v>6</v>
      </c>
      <c r="Q4178" s="40" t="s">
        <v>1339</v>
      </c>
      <c r="R4178" s="40" t="s">
        <v>1405</v>
      </c>
      <c r="S4178" s="48" t="s">
        <v>1697</v>
      </c>
      <c r="T4178" s="48"/>
      <c r="U4178" s="31"/>
      <c r="V4178" s="45" t="str">
        <f t="shared" si="619"/>
        <v>参加記</v>
      </c>
      <c r="W4178" s="51"/>
      <c r="X4178" s="88">
        <v>4168</v>
      </c>
      <c r="Y4178" s="65"/>
      <c r="Z4178" s="46"/>
    </row>
    <row r="4179" spans="1:26" ht="13.5" hidden="1" customHeight="1">
      <c r="A4179" s="29">
        <f t="shared" ca="1" si="623"/>
        <v>97</v>
      </c>
      <c r="B4179" s="32">
        <f t="shared" ca="1" si="624"/>
        <v>2012</v>
      </c>
      <c r="C4179" s="32">
        <f t="shared" ca="1" si="625"/>
        <v>11</v>
      </c>
      <c r="D4179" s="28">
        <v>56</v>
      </c>
      <c r="E4179" s="32"/>
      <c r="F4179" s="40" t="s">
        <v>1704</v>
      </c>
      <c r="G4179" s="40" t="s">
        <v>7505</v>
      </c>
      <c r="H4179" s="17"/>
      <c r="I4179" s="115" t="str">
        <f t="shared" ca="1" si="622"/>
        <v>.</v>
      </c>
      <c r="J4179" s="40" t="s">
        <v>1700</v>
      </c>
      <c r="K4179" s="40" t="s">
        <v>1701</v>
      </c>
      <c r="L4179" s="43"/>
      <c r="M4179" s="40"/>
      <c r="N4179" s="47"/>
      <c r="O4179" s="47"/>
      <c r="P4179" s="47"/>
      <c r="Q4179" s="40"/>
      <c r="R4179" s="40"/>
      <c r="S4179" s="48"/>
      <c r="T4179" s="48"/>
      <c r="U4179" s="31"/>
      <c r="V4179" s="45" t="str">
        <f t="shared" si="619"/>
        <v>論理的思考によるデザイン 造形工学の基本と実践（山岡俊樹著）ビー・エヌ・エヌ新社,2012</v>
      </c>
      <c r="W4179" s="51"/>
      <c r="X4179" s="88">
        <v>4169</v>
      </c>
      <c r="Y4179" s="65"/>
      <c r="Z4179" s="46"/>
    </row>
    <row r="4180" spans="1:26" ht="13.5" hidden="1" customHeight="1">
      <c r="A4180" s="29">
        <f t="shared" ca="1" si="623"/>
        <v>97</v>
      </c>
      <c r="B4180" s="32">
        <f t="shared" ca="1" si="624"/>
        <v>2012</v>
      </c>
      <c r="C4180" s="32">
        <f t="shared" ca="1" si="625"/>
        <v>11</v>
      </c>
      <c r="D4180" s="28">
        <v>58</v>
      </c>
      <c r="E4180" s="32"/>
      <c r="F4180" s="40" t="s">
        <v>7510</v>
      </c>
      <c r="G4180" s="40"/>
      <c r="H4180" s="17"/>
      <c r="I4180" s="115" t="str">
        <f t="shared" ca="1" si="622"/>
        <v>.</v>
      </c>
      <c r="J4180" s="40" t="s">
        <v>7111</v>
      </c>
      <c r="K4180" s="40" t="s">
        <v>1199</v>
      </c>
      <c r="L4180" s="40" t="s">
        <v>1436</v>
      </c>
      <c r="M4180" s="40" t="s">
        <v>7631</v>
      </c>
      <c r="N4180" s="47"/>
      <c r="O4180" s="47"/>
      <c r="P4180" s="47"/>
      <c r="Q4180" s="40"/>
      <c r="R4180" s="40"/>
      <c r="S4180" s="48"/>
      <c r="T4180" s="48"/>
      <c r="U4180" s="31"/>
      <c r="V4180" s="45" t="str">
        <f t="shared" si="619"/>
        <v>JHE論文原稿募集</v>
      </c>
      <c r="W4180" s="51"/>
      <c r="X4180" s="88">
        <v>4170</v>
      </c>
      <c r="Y4180" s="65"/>
      <c r="Z4180" s="46"/>
    </row>
    <row r="4181" spans="1:26" ht="13.5" hidden="1" customHeight="1">
      <c r="A4181" s="29" t="str">
        <f t="shared" ca="1" si="623"/>
        <v>98</v>
      </c>
      <c r="B4181" s="32">
        <f t="shared" ca="1" si="624"/>
        <v>2013</v>
      </c>
      <c r="C4181" s="32">
        <f t="shared" ca="1" si="625"/>
        <v>6</v>
      </c>
      <c r="D4181" s="28">
        <v>0</v>
      </c>
      <c r="E4181" s="32"/>
      <c r="F4181" s="28" t="str">
        <f ca="1">$W$11&amp;$A4181&amp;$W$12&amp;B4181&amp;$W$13&amp;TEXT($C4181,"00")&amp;$W$14&amp;TEXT($P4181,"00")&amp;IF(LEN(U4181)&gt;=1,$W$15&amp;$U4181&amp;$W$16,"")&amp;$W$17&amp;$H4181</f>
        <v>第98号2013年06/15:第48回大会／統計ソフト講習会</v>
      </c>
      <c r="G4181" s="40"/>
      <c r="H4181" s="43" t="s">
        <v>6926</v>
      </c>
      <c r="I4181" s="115" t="str">
        <f t="shared" ca="1" si="622"/>
        <v>.</v>
      </c>
      <c r="J4181" s="40" t="s">
        <v>1179</v>
      </c>
      <c r="K4181" s="40" t="s">
        <v>1380</v>
      </c>
      <c r="L4181" s="43"/>
      <c r="M4181" s="40"/>
      <c r="N4181" s="47">
        <v>2013</v>
      </c>
      <c r="O4181" s="47">
        <v>6</v>
      </c>
      <c r="P4181" s="47">
        <v>15</v>
      </c>
      <c r="Q4181" s="40"/>
      <c r="R4181" s="40"/>
      <c r="S4181" s="48"/>
      <c r="T4181" s="48"/>
      <c r="U4181" s="31"/>
      <c r="V4181" s="45" t="str">
        <f t="shared" ca="1" si="619"/>
        <v>第48回大会／統計ソフト講習会第98号2013年06/15:第48回大会／統計ソフト講習会</v>
      </c>
      <c r="W4181" s="51"/>
      <c r="X4181" s="88">
        <v>4171</v>
      </c>
      <c r="Y4181" s="65"/>
      <c r="Z4181" s="46"/>
    </row>
    <row r="4182" spans="1:26" ht="13.5" hidden="1" customHeight="1">
      <c r="A4182" s="29" t="str">
        <f t="shared" ca="1" si="623"/>
        <v>98</v>
      </c>
      <c r="B4182" s="32">
        <f t="shared" ca="1" si="624"/>
        <v>2013</v>
      </c>
      <c r="C4182" s="32">
        <f t="shared" ca="1" si="625"/>
        <v>6</v>
      </c>
      <c r="D4182" s="28">
        <v>1</v>
      </c>
      <c r="E4182" s="32"/>
      <c r="F4182" s="28" t="str">
        <f>IF(RIGHT(L4182,1)=$W$24,"",M4182&amp;$W$25)&amp;J4182&amp;$W$22&amp;K4182&amp;IF(AND(LEN(N4182)&gt;0,LEN(N4182)&lt;4)," 第"&amp;N4182&amp;$W$21,N4182)&amp;$W$23&amp;O4182&amp;"/"&amp;P4182&amp;IF(RIGHT(L4182,1)=$W$24,"/"&amp;Q4182,"")&amp;"、"&amp;S4182&amp;"、"&amp;R4182&amp;IF(LEN(H4182)&gt;0,$W$27&amp;H4182,"")&amp;IF(RIGHT(L4182,1)=$W$24,"",$W$26)</f>
        <v>大会．全 第48回　2013/6/15-16、和歌山大、和歌山市</v>
      </c>
      <c r="G4182" s="40" t="s">
        <v>1784</v>
      </c>
      <c r="H4182" s="41" t="s">
        <v>2820</v>
      </c>
      <c r="I4182" s="115" t="str">
        <f t="shared" ca="1" si="622"/>
        <v>.</v>
      </c>
      <c r="J4182" s="40" t="s">
        <v>1487</v>
      </c>
      <c r="K4182" s="40" t="s">
        <v>1292</v>
      </c>
      <c r="L4182" s="40" t="s">
        <v>6942</v>
      </c>
      <c r="M4182" s="40" t="s">
        <v>2742</v>
      </c>
      <c r="N4182" s="47">
        <v>48</v>
      </c>
      <c r="O4182" s="47">
        <v>2013</v>
      </c>
      <c r="P4182" s="47">
        <v>6</v>
      </c>
      <c r="Q4182" s="40" t="s">
        <v>619</v>
      </c>
      <c r="R4182" s="40" t="s">
        <v>1406</v>
      </c>
      <c r="S4182" s="48" t="s">
        <v>1732</v>
      </c>
      <c r="T4182" s="48"/>
      <c r="U4182" s="31"/>
      <c r="V4182" s="45" t="str">
        <f t="shared" si="619"/>
        <v>大会．全 第48回　2013/6/15-16、和歌山大、和歌山市</v>
      </c>
      <c r="W4182" s="51"/>
      <c r="X4182" s="88">
        <v>4172</v>
      </c>
      <c r="Y4182" s="65"/>
      <c r="Z4182" s="46"/>
    </row>
    <row r="4183" spans="1:26" ht="13.5" hidden="1" customHeight="1">
      <c r="A4183" s="29" t="str">
        <f t="shared" ca="1" si="623"/>
        <v>98</v>
      </c>
      <c r="B4183" s="32">
        <f t="shared" ca="1" si="624"/>
        <v>2013</v>
      </c>
      <c r="C4183" s="32">
        <f t="shared" ca="1" si="625"/>
        <v>6</v>
      </c>
      <c r="D4183" s="28">
        <v>4</v>
      </c>
      <c r="E4183" s="32"/>
      <c r="F4183" s="28" t="str">
        <f>IF(RIGHT(L4183,1)=$W$24,"",M4183&amp;$W$25)&amp;J4183&amp;$W$22&amp;K4183&amp;IF(AND(LEN(N4183)&gt;0,LEN(N4183)&lt;4)," 第"&amp;N4183&amp;$W$21,N4183)&amp;$W$23&amp;O4183&amp;"/"&amp;P4183&amp;IF(RIGHT(L4183,1)=$W$24,"/"&amp;Q4183,"")&amp;"、"&amp;S4183&amp;"、"&amp;R4183&amp;IF(LEN(H4183)&gt;0,$W$27&amp;H4183,"")&amp;IF(RIGHT(L4183,1)=$W$24,"",$W$26)</f>
        <v>プログラム(大会．全 第48回　2013/6、和歌山大、和歌山市)</v>
      </c>
      <c r="G4183" s="40"/>
      <c r="H4183" s="17"/>
      <c r="I4183" s="115" t="str">
        <f t="shared" ca="1" si="622"/>
        <v>.</v>
      </c>
      <c r="J4183" s="40" t="s">
        <v>1487</v>
      </c>
      <c r="K4183" s="40" t="s">
        <v>1292</v>
      </c>
      <c r="L4183" s="40" t="s">
        <v>325</v>
      </c>
      <c r="M4183" s="40" t="s">
        <v>2636</v>
      </c>
      <c r="N4183" s="47">
        <v>48</v>
      </c>
      <c r="O4183" s="47">
        <v>2013</v>
      </c>
      <c r="P4183" s="47">
        <v>6</v>
      </c>
      <c r="Q4183" s="40" t="s">
        <v>619</v>
      </c>
      <c r="R4183" s="40" t="s">
        <v>1406</v>
      </c>
      <c r="S4183" s="48" t="s">
        <v>1732</v>
      </c>
      <c r="T4183" s="48"/>
      <c r="U4183" s="31"/>
      <c r="V4183" s="45" t="str">
        <f t="shared" si="619"/>
        <v>プログラム(大会．全 第48回　2013/6、和歌山大、和歌山市)</v>
      </c>
      <c r="W4183" s="51"/>
      <c r="X4183" s="88">
        <v>4173</v>
      </c>
      <c r="Y4183" s="65"/>
      <c r="Z4183" s="46"/>
    </row>
    <row r="4184" spans="1:26" s="12" customFormat="1" ht="13.5" hidden="1" customHeight="1">
      <c r="A4184" s="18">
        <v>98</v>
      </c>
      <c r="B4184" s="15">
        <v>2013</v>
      </c>
      <c r="C4184" s="15">
        <v>6</v>
      </c>
      <c r="D4184" s="18">
        <v>5</v>
      </c>
      <c r="E4184" s="15"/>
      <c r="F4184" s="40" t="s">
        <v>7003</v>
      </c>
      <c r="G4184" s="16" t="s">
        <v>6996</v>
      </c>
      <c r="H4184" s="17"/>
      <c r="I4184" s="115" t="str">
        <f t="shared" ca="1" si="622"/>
        <v>.</v>
      </c>
      <c r="J4184" s="26" t="s">
        <v>5489</v>
      </c>
      <c r="K4184" s="16" t="s">
        <v>1194</v>
      </c>
      <c r="L4184" s="16" t="s">
        <v>7004</v>
      </c>
      <c r="M4184" s="16" t="s">
        <v>1302</v>
      </c>
      <c r="N4184" s="15">
        <v>48</v>
      </c>
      <c r="O4184" s="15">
        <v>2013</v>
      </c>
      <c r="P4184" s="15">
        <v>6</v>
      </c>
      <c r="Q4184" s="16" t="s">
        <v>697</v>
      </c>
      <c r="R4184" s="18" t="s">
        <v>6678</v>
      </c>
      <c r="S4184" s="54" t="s">
        <v>6679</v>
      </c>
      <c r="T4184" s="54"/>
      <c r="U4184" s="69"/>
      <c r="V4184" s="45" t="str">
        <f t="shared" si="619"/>
        <v>自転車：各グループの活動報告</v>
      </c>
      <c r="W4184" s="70"/>
      <c r="X4184" s="88">
        <v>4174</v>
      </c>
      <c r="Y4184" s="66"/>
      <c r="Z4184" s="16"/>
    </row>
    <row r="4185" spans="1:26" s="12" customFormat="1" ht="13.5" hidden="1" customHeight="1">
      <c r="A4185" s="18">
        <v>98</v>
      </c>
      <c r="B4185" s="15">
        <v>2013</v>
      </c>
      <c r="C4185" s="15">
        <v>6</v>
      </c>
      <c r="D4185" s="18"/>
      <c r="E4185" s="15"/>
      <c r="F4185" s="19" t="s">
        <v>1714</v>
      </c>
      <c r="G4185" s="16" t="s">
        <v>1715</v>
      </c>
      <c r="H4185" s="17" t="s">
        <v>2821</v>
      </c>
      <c r="I4185" s="115" t="str">
        <f t="shared" ca="1" si="622"/>
        <v>.</v>
      </c>
      <c r="J4185" s="26" t="s">
        <v>5489</v>
      </c>
      <c r="K4185" s="16" t="s">
        <v>1194</v>
      </c>
      <c r="L4185" s="16" t="s">
        <v>2918</v>
      </c>
      <c r="M4185" s="16" t="s">
        <v>1302</v>
      </c>
      <c r="N4185" s="15">
        <v>48</v>
      </c>
      <c r="O4185" s="15">
        <v>2013</v>
      </c>
      <c r="P4185" s="15">
        <v>6</v>
      </c>
      <c r="Q4185" s="16" t="s">
        <v>697</v>
      </c>
      <c r="R4185" s="18" t="s">
        <v>6678</v>
      </c>
      <c r="S4185" s="54" t="s">
        <v>6679</v>
      </c>
      <c r="T4185" s="54"/>
      <c r="U4185" s="69"/>
      <c r="V4185" s="45" t="str">
        <f t="shared" si="619"/>
        <v>自転車概要紹介</v>
      </c>
      <c r="W4185" s="70"/>
      <c r="X4185" s="88">
        <v>4175</v>
      </c>
      <c r="Y4185" s="66"/>
      <c r="Z4185" s="16"/>
    </row>
    <row r="4186" spans="1:26" s="12" customFormat="1" ht="13.5" hidden="1" customHeight="1">
      <c r="A4186" s="18">
        <v>98</v>
      </c>
      <c r="B4186" s="15">
        <v>2013</v>
      </c>
      <c r="C4186" s="15">
        <v>6</v>
      </c>
      <c r="D4186" s="18"/>
      <c r="E4186" s="15"/>
      <c r="F4186" s="19" t="s">
        <v>6753</v>
      </c>
      <c r="G4186" s="16" t="s">
        <v>6754</v>
      </c>
      <c r="H4186" s="17" t="s">
        <v>2821</v>
      </c>
      <c r="I4186" s="115" t="str">
        <f t="shared" ca="1" si="622"/>
        <v>.</v>
      </c>
      <c r="J4186" s="26" t="s">
        <v>5489</v>
      </c>
      <c r="K4186" s="16" t="s">
        <v>1194</v>
      </c>
      <c r="L4186" s="16" t="s">
        <v>2918</v>
      </c>
      <c r="M4186" s="16" t="s">
        <v>1302</v>
      </c>
      <c r="N4186" s="15">
        <v>48</v>
      </c>
      <c r="O4186" s="15">
        <v>2013</v>
      </c>
      <c r="P4186" s="15">
        <v>6</v>
      </c>
      <c r="Q4186" s="16" t="s">
        <v>697</v>
      </c>
      <c r="R4186" s="18" t="s">
        <v>6678</v>
      </c>
      <c r="S4186" s="54" t="s">
        <v>6679</v>
      </c>
      <c r="T4186" s="54"/>
      <c r="U4186" s="69"/>
      <c r="V4186" s="45" t="str">
        <f t="shared" si="619"/>
        <v>自転車自動車事故要因グループ・活動報告</v>
      </c>
      <c r="W4186" s="70"/>
      <c r="X4186" s="88">
        <v>4176</v>
      </c>
      <c r="Y4186" s="66"/>
      <c r="Z4186" s="16"/>
    </row>
    <row r="4187" spans="1:26" s="12" customFormat="1" ht="13.5" hidden="1" customHeight="1">
      <c r="A4187" s="18">
        <v>98</v>
      </c>
      <c r="B4187" s="15">
        <v>2013</v>
      </c>
      <c r="C4187" s="15">
        <v>6</v>
      </c>
      <c r="D4187" s="18"/>
      <c r="E4187" s="15"/>
      <c r="F4187" s="19" t="s">
        <v>6755</v>
      </c>
      <c r="G4187" s="16" t="s">
        <v>1718</v>
      </c>
      <c r="H4187" s="17" t="s">
        <v>2821</v>
      </c>
      <c r="I4187" s="115" t="str">
        <f t="shared" ca="1" si="622"/>
        <v>.</v>
      </c>
      <c r="J4187" s="26" t="s">
        <v>5489</v>
      </c>
      <c r="K4187" s="16" t="s">
        <v>1194</v>
      </c>
      <c r="L4187" s="16" t="s">
        <v>2918</v>
      </c>
      <c r="M4187" s="16" t="s">
        <v>1302</v>
      </c>
      <c r="N4187" s="15">
        <v>48</v>
      </c>
      <c r="O4187" s="15">
        <v>2013</v>
      </c>
      <c r="P4187" s="15">
        <v>6</v>
      </c>
      <c r="Q4187" s="16" t="s">
        <v>697</v>
      </c>
      <c r="R4187" s="18" t="s">
        <v>6678</v>
      </c>
      <c r="S4187" s="54" t="s">
        <v>6679</v>
      </c>
      <c r="T4187" s="54"/>
      <c r="U4187" s="69"/>
      <c r="V4187" s="45" t="str">
        <f t="shared" si="619"/>
        <v>自転車自転車利用者働態研究グループ・活動報告</v>
      </c>
      <c r="W4187" s="70"/>
      <c r="X4187" s="88">
        <v>4177</v>
      </c>
      <c r="Y4187" s="66"/>
      <c r="Z4187" s="16"/>
    </row>
    <row r="4188" spans="1:26" s="12" customFormat="1" ht="13.5" hidden="1" customHeight="1">
      <c r="A4188" s="18">
        <v>98</v>
      </c>
      <c r="B4188" s="15">
        <v>2013</v>
      </c>
      <c r="C4188" s="15">
        <v>6</v>
      </c>
      <c r="D4188" s="18"/>
      <c r="E4188" s="15"/>
      <c r="F4188" s="19" t="s">
        <v>6756</v>
      </c>
      <c r="G4188" s="16" t="s">
        <v>1720</v>
      </c>
      <c r="H4188" s="17" t="s">
        <v>2821</v>
      </c>
      <c r="I4188" s="115" t="str">
        <f t="shared" ca="1" si="622"/>
        <v>.</v>
      </c>
      <c r="J4188" s="26" t="s">
        <v>5489</v>
      </c>
      <c r="K4188" s="16" t="s">
        <v>1194</v>
      </c>
      <c r="L4188" s="16" t="s">
        <v>2918</v>
      </c>
      <c r="M4188" s="16" t="s">
        <v>1302</v>
      </c>
      <c r="N4188" s="15">
        <v>48</v>
      </c>
      <c r="O4188" s="15">
        <v>2013</v>
      </c>
      <c r="P4188" s="15">
        <v>6</v>
      </c>
      <c r="Q4188" s="16" t="s">
        <v>697</v>
      </c>
      <c r="R4188" s="18" t="s">
        <v>6678</v>
      </c>
      <c r="S4188" s="54" t="s">
        <v>6679</v>
      </c>
      <c r="T4188" s="54"/>
      <c r="U4188" s="69"/>
      <c r="V4188" s="45" t="str">
        <f t="shared" si="619"/>
        <v>自転車住民参加型事業提案グループ・活動報告</v>
      </c>
      <c r="W4188" s="70"/>
      <c r="X4188" s="88">
        <v>4178</v>
      </c>
      <c r="Y4188" s="66"/>
      <c r="Z4188" s="16"/>
    </row>
    <row r="4189" spans="1:26" s="12" customFormat="1" ht="13.5" hidden="1" customHeight="1">
      <c r="A4189" s="18">
        <v>98</v>
      </c>
      <c r="B4189" s="15">
        <v>2013</v>
      </c>
      <c r="C4189" s="15">
        <v>6</v>
      </c>
      <c r="D4189" s="18"/>
      <c r="E4189" s="15"/>
      <c r="F4189" s="19" t="s">
        <v>6757</v>
      </c>
      <c r="G4189" s="16" t="s">
        <v>1722</v>
      </c>
      <c r="H4189" s="17" t="s">
        <v>2821</v>
      </c>
      <c r="I4189" s="115" t="str">
        <f t="shared" ca="1" si="622"/>
        <v>.</v>
      </c>
      <c r="J4189" s="26" t="s">
        <v>5489</v>
      </c>
      <c r="K4189" s="16" t="s">
        <v>1194</v>
      </c>
      <c r="L4189" s="16" t="s">
        <v>2918</v>
      </c>
      <c r="M4189" s="16" t="s">
        <v>1302</v>
      </c>
      <c r="N4189" s="15">
        <v>48</v>
      </c>
      <c r="O4189" s="15">
        <v>2013</v>
      </c>
      <c r="P4189" s="15">
        <v>6</v>
      </c>
      <c r="Q4189" s="16" t="s">
        <v>697</v>
      </c>
      <c r="R4189" s="18" t="s">
        <v>6678</v>
      </c>
      <c r="S4189" s="54" t="s">
        <v>6679</v>
      </c>
      <c r="T4189" s="54"/>
      <c r="U4189" s="69"/>
      <c r="V4189" s="45" t="str">
        <f t="shared" si="619"/>
        <v>自転車自転車・道路デザイングループ・活動報告</v>
      </c>
      <c r="W4189" s="70"/>
      <c r="X4189" s="88">
        <v>4179</v>
      </c>
      <c r="Y4189" s="66"/>
      <c r="Z4189" s="16"/>
    </row>
    <row r="4190" spans="1:26" ht="13.5" hidden="1" customHeight="1">
      <c r="A4190" s="29">
        <f ca="1">IF(LEN($J4190)&gt;0,IF($J4190="●",K4190,OFFSET(A4190,IF(LEN(OFFSET(A4190,-1,0))&gt;=1,-1,-2),0)),"")</f>
        <v>98</v>
      </c>
      <c r="B4190" s="32">
        <f ca="1">IF(LEN($J4190)&gt;0,IF($J4190="●",N4190,OFFSET(B4190,IF(LEN(OFFSET(B4190,-1,0))&gt;=1,-1,-2),0)),"")</f>
        <v>2013</v>
      </c>
      <c r="C4190" s="32">
        <f ca="1">IF(LEN($J4190)&gt;0,IF($J4190="●",O4190,OFFSET(C4190,IF(LEN(OFFSET(C4190,-1,0))&gt;=1,-1,-2),0)),"")</f>
        <v>6</v>
      </c>
      <c r="D4190" s="28">
        <v>8</v>
      </c>
      <c r="E4190" s="32"/>
      <c r="F4190" s="40" t="s">
        <v>1733</v>
      </c>
      <c r="G4190" s="40" t="s">
        <v>1734</v>
      </c>
      <c r="H4190" s="17" t="s">
        <v>2821</v>
      </c>
      <c r="I4190" s="115" t="str">
        <f t="shared" ca="1" si="622"/>
        <v>.</v>
      </c>
      <c r="J4190" s="40" t="s">
        <v>1009</v>
      </c>
      <c r="K4190" s="40" t="s">
        <v>1292</v>
      </c>
      <c r="L4190" s="16" t="s">
        <v>2918</v>
      </c>
      <c r="M4190" s="40" t="s">
        <v>1486</v>
      </c>
      <c r="N4190" s="47">
        <v>48</v>
      </c>
      <c r="O4190" s="47">
        <v>2013</v>
      </c>
      <c r="P4190" s="47">
        <v>6</v>
      </c>
      <c r="Q4190" s="40" t="s">
        <v>619</v>
      </c>
      <c r="R4190" s="40" t="s">
        <v>1406</v>
      </c>
      <c r="S4190" s="53" t="s">
        <v>1732</v>
      </c>
      <c r="T4190" s="53"/>
      <c r="U4190" s="31"/>
      <c r="V4190" s="45" t="str">
        <f t="shared" si="619"/>
        <v>自転車人間工学４M 視点で誰もが安心できる新交通システム構築</v>
      </c>
      <c r="W4190" s="51"/>
      <c r="X4190" s="88">
        <v>4180</v>
      </c>
      <c r="Y4190" s="65"/>
      <c r="Z4190" s="46"/>
    </row>
    <row r="4191" spans="1:26" ht="13.5" hidden="1" customHeight="1">
      <c r="A4191" s="29">
        <f ca="1">IF(LEN($J4191)&gt;0,IF($J4191="●",K4191,OFFSET(A4191,IF(LEN(OFFSET(A4191,-1,0))&gt;=1,-1,-2),0)),"")</f>
        <v>98</v>
      </c>
      <c r="B4191" s="32">
        <f ca="1">IF(LEN($J4191)&gt;0,IF($J4191="●",N4191,OFFSET(B4191,IF(LEN(OFFSET(B4191,-1,0))&gt;=1,-1,-2),0)),"")</f>
        <v>2013</v>
      </c>
      <c r="C4191" s="32">
        <f ca="1">IF(LEN($J4191)&gt;0,IF($J4191="●",O4191,OFFSET(C4191,IF(LEN(OFFSET(C4191,-1,0))&gt;=1,-1,-2),0)),"")</f>
        <v>6</v>
      </c>
      <c r="D4191" s="28">
        <v>10</v>
      </c>
      <c r="E4191" s="32"/>
      <c r="F4191" s="28" t="str">
        <f>M4191&amp;"（"&amp;J4191&amp;$W$19&amp;K4191&amp;IF(LEN(N4191)&gt;0," 第"&amp;N4191&amp;$W$21,"")&amp;" "&amp;O4191&amp;"/"&amp;P4191&amp;$W$20&amp;S4191&amp;IF(LEN(H4191)&gt;0,$W$19&amp;H4191,"")&amp;"）"</f>
        <v>抄録（大会/全 第48回 2013/6、和歌山大）</v>
      </c>
      <c r="G4191" s="40"/>
      <c r="H4191" s="17"/>
      <c r="I4191" s="115" t="str">
        <f t="shared" ca="1" si="622"/>
        <v>.</v>
      </c>
      <c r="J4191" s="40" t="s">
        <v>1487</v>
      </c>
      <c r="K4191" s="40" t="s">
        <v>1292</v>
      </c>
      <c r="L4191" s="40" t="s">
        <v>6939</v>
      </c>
      <c r="M4191" s="40" t="s">
        <v>183</v>
      </c>
      <c r="N4191" s="47">
        <v>48</v>
      </c>
      <c r="O4191" s="47">
        <v>2013</v>
      </c>
      <c r="P4191" s="47">
        <v>6</v>
      </c>
      <c r="Q4191" s="40" t="s">
        <v>619</v>
      </c>
      <c r="R4191" s="40" t="s">
        <v>1406</v>
      </c>
      <c r="S4191" s="48" t="s">
        <v>1732</v>
      </c>
      <c r="T4191" s="48"/>
      <c r="U4191" s="31"/>
      <c r="V4191" s="45" t="str">
        <f t="shared" si="619"/>
        <v>抄録（大会/全 第48回 2013/6、和歌山大）</v>
      </c>
      <c r="W4191" s="51"/>
      <c r="X4191" s="88">
        <v>4181</v>
      </c>
      <c r="Y4191" s="65"/>
      <c r="Z4191" s="46"/>
    </row>
    <row r="4192" spans="1:26" s="13" customFormat="1" ht="13.5" hidden="1" customHeight="1">
      <c r="A4192" s="18">
        <v>98</v>
      </c>
      <c r="B4192" s="15">
        <v>2013</v>
      </c>
      <c r="C4192" s="15">
        <v>6</v>
      </c>
      <c r="D4192" s="18">
        <v>10</v>
      </c>
      <c r="E4192" s="15"/>
      <c r="F4192" s="19" t="s">
        <v>6680</v>
      </c>
      <c r="G4192" s="16" t="s">
        <v>6681</v>
      </c>
      <c r="H4192" s="17" t="s">
        <v>7083</v>
      </c>
      <c r="I4192" s="115" t="str">
        <f t="shared" ca="1" si="622"/>
        <v>.</v>
      </c>
      <c r="J4192" s="16" t="s">
        <v>1487</v>
      </c>
      <c r="K4192" s="16" t="s">
        <v>1194</v>
      </c>
      <c r="L4192" s="16" t="s">
        <v>7079</v>
      </c>
      <c r="M4192" s="16" t="s">
        <v>1302</v>
      </c>
      <c r="N4192" s="15">
        <v>48</v>
      </c>
      <c r="O4192" s="15">
        <v>2013</v>
      </c>
      <c r="P4192" s="15">
        <v>6</v>
      </c>
      <c r="Q4192" s="16" t="s">
        <v>697</v>
      </c>
      <c r="R4192" s="18" t="s">
        <v>6678</v>
      </c>
      <c r="S4192" s="54" t="s">
        <v>6679</v>
      </c>
      <c r="T4192" s="54"/>
      <c r="U4192" s="69"/>
      <c r="V4192" s="45" t="str">
        <f t="shared" si="619"/>
        <v>特別講演認知症高齢者の行動特性とケア環境</v>
      </c>
      <c r="W4192" s="70"/>
      <c r="X4192" s="88">
        <v>4182</v>
      </c>
      <c r="Y4192" s="66"/>
      <c r="Z4192" s="16"/>
    </row>
    <row r="4193" spans="1:26" s="13" customFormat="1" ht="13.5" hidden="1" customHeight="1">
      <c r="A4193" s="18">
        <v>98</v>
      </c>
      <c r="B4193" s="15">
        <v>2013</v>
      </c>
      <c r="C4193" s="15">
        <v>6</v>
      </c>
      <c r="D4193" s="18">
        <v>10</v>
      </c>
      <c r="E4193" s="15"/>
      <c r="F4193" s="19" t="s">
        <v>6682</v>
      </c>
      <c r="G4193" s="16" t="s">
        <v>6683</v>
      </c>
      <c r="H4193" s="17"/>
      <c r="I4193" s="115" t="str">
        <f t="shared" ca="1" si="622"/>
        <v>.</v>
      </c>
      <c r="J4193" s="16" t="s">
        <v>2856</v>
      </c>
      <c r="K4193" s="16" t="s">
        <v>1194</v>
      </c>
      <c r="L4193" s="16" t="s">
        <v>2857</v>
      </c>
      <c r="M4193" s="16" t="s">
        <v>183</v>
      </c>
      <c r="N4193" s="15">
        <v>48</v>
      </c>
      <c r="O4193" s="15">
        <v>2013</v>
      </c>
      <c r="P4193" s="15">
        <v>6</v>
      </c>
      <c r="Q4193" s="16" t="s">
        <v>697</v>
      </c>
      <c r="R4193" s="18" t="s">
        <v>6678</v>
      </c>
      <c r="S4193" s="54" t="s">
        <v>6679</v>
      </c>
      <c r="T4193" s="54"/>
      <c r="U4193" s="69"/>
      <c r="V4193" s="45" t="str">
        <f t="shared" si="619"/>
        <v>文化伝承のツールとしての回想法の活用</v>
      </c>
      <c r="W4193" s="70"/>
      <c r="X4193" s="88">
        <v>4183</v>
      </c>
      <c r="Y4193" s="66"/>
      <c r="Z4193" s="16"/>
    </row>
    <row r="4194" spans="1:26" s="13" customFormat="1" ht="13.5" hidden="1" customHeight="1">
      <c r="A4194" s="18">
        <v>98</v>
      </c>
      <c r="B4194" s="15">
        <v>2013</v>
      </c>
      <c r="C4194" s="15">
        <v>6</v>
      </c>
      <c r="D4194" s="18">
        <v>11</v>
      </c>
      <c r="E4194" s="15"/>
      <c r="F4194" s="19" t="s">
        <v>6684</v>
      </c>
      <c r="G4194" s="16" t="s">
        <v>6685</v>
      </c>
      <c r="H4194" s="17"/>
      <c r="I4194" s="115" t="str">
        <f t="shared" ca="1" si="622"/>
        <v>.</v>
      </c>
      <c r="J4194" s="16" t="s">
        <v>2856</v>
      </c>
      <c r="K4194" s="16" t="s">
        <v>1194</v>
      </c>
      <c r="L4194" s="16" t="s">
        <v>2857</v>
      </c>
      <c r="M4194" s="16" t="s">
        <v>183</v>
      </c>
      <c r="N4194" s="15">
        <v>48</v>
      </c>
      <c r="O4194" s="15">
        <v>2013</v>
      </c>
      <c r="P4194" s="15">
        <v>6</v>
      </c>
      <c r="Q4194" s="16" t="s">
        <v>697</v>
      </c>
      <c r="R4194" s="18" t="s">
        <v>6678</v>
      </c>
      <c r="S4194" s="54" t="s">
        <v>6679</v>
      </c>
      <c r="T4194" s="54"/>
      <c r="U4194" s="69"/>
      <c r="V4194" s="45" t="str">
        <f t="shared" si="619"/>
        <v>Narrative evidence of the work-family positive spillover in Japanese midwives: A descriptive study using the Multiple Role Map program</v>
      </c>
      <c r="W4194" s="70"/>
      <c r="X4194" s="88">
        <v>4184</v>
      </c>
      <c r="Y4194" s="66"/>
      <c r="Z4194" s="16"/>
    </row>
    <row r="4195" spans="1:26" s="13" customFormat="1" ht="13.5" hidden="1" customHeight="1">
      <c r="A4195" s="18">
        <v>98</v>
      </c>
      <c r="B4195" s="15">
        <v>2013</v>
      </c>
      <c r="C4195" s="15">
        <v>6</v>
      </c>
      <c r="D4195" s="18">
        <v>12</v>
      </c>
      <c r="E4195" s="15"/>
      <c r="F4195" s="19" t="s">
        <v>6686</v>
      </c>
      <c r="G4195" s="16" t="s">
        <v>6687</v>
      </c>
      <c r="H4195" s="17"/>
      <c r="I4195" s="115" t="str">
        <f t="shared" ca="1" si="622"/>
        <v>.</v>
      </c>
      <c r="J4195" s="16" t="s">
        <v>2856</v>
      </c>
      <c r="K4195" s="16" t="s">
        <v>1194</v>
      </c>
      <c r="L4195" s="16" t="s">
        <v>2857</v>
      </c>
      <c r="M4195" s="16" t="s">
        <v>183</v>
      </c>
      <c r="N4195" s="15">
        <v>48</v>
      </c>
      <c r="O4195" s="15">
        <v>2013</v>
      </c>
      <c r="P4195" s="15">
        <v>6</v>
      </c>
      <c r="Q4195" s="16" t="s">
        <v>697</v>
      </c>
      <c r="R4195" s="18" t="s">
        <v>6678</v>
      </c>
      <c r="S4195" s="54" t="s">
        <v>6679</v>
      </c>
      <c r="T4195" s="54"/>
      <c r="U4195" s="69"/>
      <c r="V4195" s="45" t="str">
        <f t="shared" si="619"/>
        <v>駅利用者の人間行動～上野駅エスカレーター及び階段利用者の人間行動の比較～</v>
      </c>
      <c r="W4195" s="70"/>
      <c r="X4195" s="88">
        <v>4185</v>
      </c>
      <c r="Y4195" s="66"/>
      <c r="Z4195" s="16"/>
    </row>
    <row r="4196" spans="1:26" s="13" customFormat="1" ht="13.5" hidden="1" customHeight="1">
      <c r="A4196" s="18">
        <v>98</v>
      </c>
      <c r="B4196" s="15">
        <v>2013</v>
      </c>
      <c r="C4196" s="15">
        <v>6</v>
      </c>
      <c r="D4196" s="18">
        <v>12</v>
      </c>
      <c r="E4196" s="15"/>
      <c r="F4196" s="19" t="s">
        <v>6688</v>
      </c>
      <c r="G4196" s="16" t="s">
        <v>6689</v>
      </c>
      <c r="H4196" s="17"/>
      <c r="I4196" s="115" t="str">
        <f t="shared" ca="1" si="622"/>
        <v>.</v>
      </c>
      <c r="J4196" s="16" t="s">
        <v>2856</v>
      </c>
      <c r="K4196" s="16" t="s">
        <v>1194</v>
      </c>
      <c r="L4196" s="16" t="s">
        <v>2857</v>
      </c>
      <c r="M4196" s="16" t="s">
        <v>183</v>
      </c>
      <c r="N4196" s="15">
        <v>48</v>
      </c>
      <c r="O4196" s="15">
        <v>2013</v>
      </c>
      <c r="P4196" s="15">
        <v>6</v>
      </c>
      <c r="Q4196" s="16" t="s">
        <v>697</v>
      </c>
      <c r="R4196" s="18" t="s">
        <v>6678</v>
      </c>
      <c r="S4196" s="54" t="s">
        <v>6679</v>
      </c>
      <c r="T4196" s="54"/>
      <c r="U4196" s="69"/>
      <c r="V4196" s="45" t="str">
        <f t="shared" si="619"/>
        <v>観察による職場環境調査票の試み</v>
      </c>
      <c r="W4196" s="70"/>
      <c r="X4196" s="88">
        <v>4186</v>
      </c>
      <c r="Y4196" s="66"/>
      <c r="Z4196" s="16"/>
    </row>
    <row r="4197" spans="1:26" s="13" customFormat="1" ht="13.5" hidden="1" customHeight="1">
      <c r="A4197" s="18">
        <v>98</v>
      </c>
      <c r="B4197" s="15">
        <v>2013</v>
      </c>
      <c r="C4197" s="15">
        <v>6</v>
      </c>
      <c r="D4197" s="18">
        <v>16</v>
      </c>
      <c r="E4197" s="15"/>
      <c r="F4197" s="19" t="s">
        <v>6690</v>
      </c>
      <c r="G4197" s="16" t="s">
        <v>6691</v>
      </c>
      <c r="H4197" s="17"/>
      <c r="I4197" s="115" t="str">
        <f t="shared" ca="1" si="622"/>
        <v>.</v>
      </c>
      <c r="J4197" s="16" t="s">
        <v>2856</v>
      </c>
      <c r="K4197" s="16" t="s">
        <v>1194</v>
      </c>
      <c r="L4197" s="16" t="s">
        <v>2857</v>
      </c>
      <c r="M4197" s="16" t="s">
        <v>183</v>
      </c>
      <c r="N4197" s="15">
        <v>48</v>
      </c>
      <c r="O4197" s="15">
        <v>2013</v>
      </c>
      <c r="P4197" s="15">
        <v>6</v>
      </c>
      <c r="Q4197" s="16" t="s">
        <v>697</v>
      </c>
      <c r="R4197" s="18" t="s">
        <v>6678</v>
      </c>
      <c r="S4197" s="54" t="s">
        <v>6679</v>
      </c>
      <c r="T4197" s="54"/>
      <c r="U4197" s="69"/>
      <c r="V4197" s="45" t="str">
        <f t="shared" si="619"/>
        <v>文脈に基づく観察フレームワークの提案</v>
      </c>
      <c r="W4197" s="70"/>
      <c r="X4197" s="88">
        <v>4187</v>
      </c>
      <c r="Y4197" s="66"/>
      <c r="Z4197" s="16"/>
    </row>
    <row r="4198" spans="1:26" s="13" customFormat="1" ht="13.5" hidden="1" customHeight="1">
      <c r="A4198" s="18">
        <v>98</v>
      </c>
      <c r="B4198" s="15">
        <v>2013</v>
      </c>
      <c r="C4198" s="15">
        <v>6</v>
      </c>
      <c r="D4198" s="18">
        <v>19</v>
      </c>
      <c r="E4198" s="15"/>
      <c r="F4198" s="19" t="s">
        <v>6692</v>
      </c>
      <c r="G4198" s="16" t="s">
        <v>6693</v>
      </c>
      <c r="H4198" s="17"/>
      <c r="I4198" s="115" t="str">
        <f t="shared" ca="1" si="622"/>
        <v>.</v>
      </c>
      <c r="J4198" s="16" t="s">
        <v>2856</v>
      </c>
      <c r="K4198" s="16" t="s">
        <v>1194</v>
      </c>
      <c r="L4198" s="16" t="s">
        <v>2857</v>
      </c>
      <c r="M4198" s="16" t="s">
        <v>183</v>
      </c>
      <c r="N4198" s="15">
        <v>48</v>
      </c>
      <c r="O4198" s="15">
        <v>2013</v>
      </c>
      <c r="P4198" s="15">
        <v>6</v>
      </c>
      <c r="Q4198" s="16" t="s">
        <v>697</v>
      </c>
      <c r="R4198" s="18" t="s">
        <v>6678</v>
      </c>
      <c r="S4198" s="54" t="s">
        <v>6679</v>
      </c>
      <c r="T4198" s="54"/>
      <c r="U4198" s="69"/>
      <c r="V4198" s="45" t="str">
        <f t="shared" si="619"/>
        <v>果樹栽培における高齢作業者の生活と健康</v>
      </c>
      <c r="W4198" s="70"/>
      <c r="X4198" s="88">
        <v>4188</v>
      </c>
      <c r="Y4198" s="66"/>
      <c r="Z4198" s="16"/>
    </row>
    <row r="4199" spans="1:26" s="13" customFormat="1" ht="13.5" hidden="1" customHeight="1">
      <c r="A4199" s="18">
        <v>98</v>
      </c>
      <c r="B4199" s="15">
        <v>2013</v>
      </c>
      <c r="C4199" s="15">
        <v>6</v>
      </c>
      <c r="D4199" s="18">
        <v>21</v>
      </c>
      <c r="E4199" s="15"/>
      <c r="F4199" s="19" t="s">
        <v>6694</v>
      </c>
      <c r="G4199" s="16" t="s">
        <v>6695</v>
      </c>
      <c r="H4199" s="17"/>
      <c r="I4199" s="115" t="str">
        <f t="shared" ca="1" si="622"/>
        <v>.</v>
      </c>
      <c r="J4199" s="16" t="s">
        <v>2856</v>
      </c>
      <c r="K4199" s="16" t="s">
        <v>1194</v>
      </c>
      <c r="L4199" s="16" t="s">
        <v>2857</v>
      </c>
      <c r="M4199" s="16" t="s">
        <v>183</v>
      </c>
      <c r="N4199" s="15">
        <v>48</v>
      </c>
      <c r="O4199" s="15">
        <v>2013</v>
      </c>
      <c r="P4199" s="15">
        <v>6</v>
      </c>
      <c r="Q4199" s="16" t="s">
        <v>697</v>
      </c>
      <c r="R4199" s="18" t="s">
        <v>6678</v>
      </c>
      <c r="S4199" s="54" t="s">
        <v>6679</v>
      </c>
      <c r="T4199" s="54"/>
      <c r="U4199" s="69"/>
      <c r="V4199" s="45" t="str">
        <f t="shared" si="619"/>
        <v>マーカーレス3次元動作計測システムの開発</v>
      </c>
      <c r="W4199" s="70"/>
      <c r="X4199" s="88">
        <v>4189</v>
      </c>
      <c r="Y4199" s="66"/>
      <c r="Z4199" s="16"/>
    </row>
    <row r="4200" spans="1:26" s="13" customFormat="1" ht="13.5" hidden="1" customHeight="1">
      <c r="A4200" s="18">
        <v>98</v>
      </c>
      <c r="B4200" s="15">
        <v>2013</v>
      </c>
      <c r="C4200" s="15">
        <v>6</v>
      </c>
      <c r="D4200" s="18">
        <v>23</v>
      </c>
      <c r="E4200" s="15"/>
      <c r="F4200" s="19" t="s">
        <v>6696</v>
      </c>
      <c r="G4200" s="16" t="s">
        <v>6697</v>
      </c>
      <c r="H4200" s="17"/>
      <c r="I4200" s="115" t="str">
        <f t="shared" ca="1" si="622"/>
        <v>.</v>
      </c>
      <c r="J4200" s="16" t="s">
        <v>2856</v>
      </c>
      <c r="K4200" s="16" t="s">
        <v>1194</v>
      </c>
      <c r="L4200" s="16" t="s">
        <v>2857</v>
      </c>
      <c r="M4200" s="16" t="s">
        <v>183</v>
      </c>
      <c r="N4200" s="15">
        <v>48</v>
      </c>
      <c r="O4200" s="15">
        <v>2013</v>
      </c>
      <c r="P4200" s="15">
        <v>6</v>
      </c>
      <c r="Q4200" s="16" t="s">
        <v>697</v>
      </c>
      <c r="R4200" s="18" t="s">
        <v>6678</v>
      </c>
      <c r="S4200" s="54" t="s">
        <v>6679</v>
      </c>
      <c r="T4200" s="54"/>
      <c r="U4200" s="69"/>
      <c r="V4200" s="45" t="str">
        <f t="shared" si="619"/>
        <v>首都圏における自転車利用の実態把握Ⅰ－自転車利用時の行動特性と意識に関する質問紙調査からのアプローチ－</v>
      </c>
      <c r="W4200" s="70"/>
      <c r="X4200" s="88">
        <v>4190</v>
      </c>
      <c r="Y4200" s="66"/>
      <c r="Z4200" s="16"/>
    </row>
    <row r="4201" spans="1:26" s="13" customFormat="1" ht="13.5" hidden="1" customHeight="1">
      <c r="A4201" s="18">
        <v>98</v>
      </c>
      <c r="B4201" s="15">
        <v>2013</v>
      </c>
      <c r="C4201" s="15">
        <v>6</v>
      </c>
      <c r="D4201" s="18">
        <v>25</v>
      </c>
      <c r="E4201" s="15"/>
      <c r="F4201" s="19" t="s">
        <v>6698</v>
      </c>
      <c r="G4201" s="16" t="s">
        <v>6699</v>
      </c>
      <c r="H4201" s="17"/>
      <c r="I4201" s="115" t="str">
        <f t="shared" ca="1" si="622"/>
        <v>.</v>
      </c>
      <c r="J4201" s="16" t="s">
        <v>2856</v>
      </c>
      <c r="K4201" s="16" t="s">
        <v>1194</v>
      </c>
      <c r="L4201" s="16" t="s">
        <v>2857</v>
      </c>
      <c r="M4201" s="16" t="s">
        <v>183</v>
      </c>
      <c r="N4201" s="15">
        <v>48</v>
      </c>
      <c r="O4201" s="15">
        <v>2013</v>
      </c>
      <c r="P4201" s="15">
        <v>6</v>
      </c>
      <c r="Q4201" s="16" t="s">
        <v>697</v>
      </c>
      <c r="R4201" s="18" t="s">
        <v>6678</v>
      </c>
      <c r="S4201" s="54" t="s">
        <v>6679</v>
      </c>
      <c r="T4201" s="54"/>
      <c r="U4201" s="69"/>
      <c r="V4201" s="45" t="str">
        <f t="shared" si="619"/>
        <v>首都圏における自転車利用の実態把握Ⅱ－事故およびヒヤリ・ハット体験レポートからのアプローチ－</v>
      </c>
      <c r="W4201" s="70"/>
      <c r="X4201" s="88">
        <v>4191</v>
      </c>
      <c r="Y4201" s="66"/>
      <c r="Z4201" s="16"/>
    </row>
    <row r="4202" spans="1:26" s="13" customFormat="1" ht="13.5" hidden="1" customHeight="1">
      <c r="A4202" s="18">
        <v>98</v>
      </c>
      <c r="B4202" s="15">
        <v>2013</v>
      </c>
      <c r="C4202" s="15">
        <v>6</v>
      </c>
      <c r="D4202" s="18">
        <v>26</v>
      </c>
      <c r="E4202" s="15"/>
      <c r="F4202" s="19" t="s">
        <v>6700</v>
      </c>
      <c r="G4202" s="16" t="s">
        <v>6701</v>
      </c>
      <c r="H4202" s="17"/>
      <c r="I4202" s="115" t="str">
        <f t="shared" ca="1" si="622"/>
        <v>.</v>
      </c>
      <c r="J4202" s="16" t="s">
        <v>2856</v>
      </c>
      <c r="K4202" s="16" t="s">
        <v>1194</v>
      </c>
      <c r="L4202" s="16" t="s">
        <v>2857</v>
      </c>
      <c r="M4202" s="16" t="s">
        <v>183</v>
      </c>
      <c r="N4202" s="15">
        <v>48</v>
      </c>
      <c r="O4202" s="15">
        <v>2013</v>
      </c>
      <c r="P4202" s="15">
        <v>6</v>
      </c>
      <c r="Q4202" s="16" t="s">
        <v>697</v>
      </c>
      <c r="R4202" s="18" t="s">
        <v>6678</v>
      </c>
      <c r="S4202" s="54" t="s">
        <v>6679</v>
      </c>
      <c r="T4202" s="54"/>
      <c r="U4202" s="69"/>
      <c r="V4202" s="45" t="str">
        <f t="shared" si="619"/>
        <v>日本の道路環境への適合を考慮したトレーラ付き自転車のデザイン開発</v>
      </c>
      <c r="W4202" s="70"/>
      <c r="X4202" s="88">
        <v>4192</v>
      </c>
      <c r="Y4202" s="66"/>
      <c r="Z4202" s="16"/>
    </row>
    <row r="4203" spans="1:26" s="13" customFormat="1" ht="13.5" hidden="1" customHeight="1">
      <c r="A4203" s="18">
        <v>98</v>
      </c>
      <c r="B4203" s="15">
        <v>2013</v>
      </c>
      <c r="C4203" s="15">
        <v>6</v>
      </c>
      <c r="D4203" s="18"/>
      <c r="E4203" s="15"/>
      <c r="F4203" s="19" t="s">
        <v>6702</v>
      </c>
      <c r="G4203" s="16" t="s">
        <v>6191</v>
      </c>
      <c r="H4203" s="17"/>
      <c r="I4203" s="115" t="str">
        <f t="shared" ca="1" si="622"/>
        <v>.</v>
      </c>
      <c r="J4203" s="16" t="s">
        <v>2856</v>
      </c>
      <c r="K4203" s="16" t="s">
        <v>1194</v>
      </c>
      <c r="L4203" s="16" t="s">
        <v>2857</v>
      </c>
      <c r="M4203" s="16" t="s">
        <v>1302</v>
      </c>
      <c r="N4203" s="15">
        <v>48</v>
      </c>
      <c r="O4203" s="15">
        <v>2013</v>
      </c>
      <c r="P4203" s="15">
        <v>6</v>
      </c>
      <c r="Q4203" s="16" t="s">
        <v>697</v>
      </c>
      <c r="R4203" s="18" t="s">
        <v>6678</v>
      </c>
      <c r="S4203" s="54" t="s">
        <v>6679</v>
      </c>
      <c r="T4203" s="54"/>
      <c r="U4203" s="69"/>
      <c r="V4203" s="45" t="str">
        <f t="shared" si="619"/>
        <v>自転車ドライブレコーダーで判るリスクと背景要因：横浜とニュージーランドネルソンの走行比較</v>
      </c>
      <c r="W4203" s="70"/>
      <c r="X4203" s="88">
        <v>4193</v>
      </c>
      <c r="Y4203" s="66"/>
      <c r="Z4203" s="16"/>
    </row>
    <row r="4204" spans="1:26" s="13" customFormat="1" ht="13.5" hidden="1" customHeight="1">
      <c r="A4204" s="18">
        <v>98</v>
      </c>
      <c r="B4204" s="15">
        <v>2013</v>
      </c>
      <c r="C4204" s="15">
        <v>6</v>
      </c>
      <c r="D4204" s="18">
        <v>29</v>
      </c>
      <c r="E4204" s="15"/>
      <c r="F4204" s="19" t="s">
        <v>6703</v>
      </c>
      <c r="G4204" s="16" t="s">
        <v>6704</v>
      </c>
      <c r="H4204" s="17"/>
      <c r="I4204" s="115" t="str">
        <f t="shared" ca="1" si="622"/>
        <v>.</v>
      </c>
      <c r="J4204" s="16" t="s">
        <v>2856</v>
      </c>
      <c r="K4204" s="16" t="s">
        <v>1194</v>
      </c>
      <c r="L4204" s="16" t="s">
        <v>2857</v>
      </c>
      <c r="M4204" s="16" t="s">
        <v>183</v>
      </c>
      <c r="N4204" s="15">
        <v>48</v>
      </c>
      <c r="O4204" s="15">
        <v>2013</v>
      </c>
      <c r="P4204" s="15">
        <v>6</v>
      </c>
      <c r="Q4204" s="16" t="s">
        <v>697</v>
      </c>
      <c r="R4204" s="18" t="s">
        <v>6678</v>
      </c>
      <c r="S4204" s="54" t="s">
        <v>6679</v>
      </c>
      <c r="T4204" s="54"/>
      <c r="U4204" s="69"/>
      <c r="V4204" s="45" t="str">
        <f t="shared" si="619"/>
        <v>自転車と走行帯を共有する自動二輪車からのドライブレコーダーによる自転車走行の実態</v>
      </c>
      <c r="W4204" s="70"/>
      <c r="X4204" s="88">
        <v>4194</v>
      </c>
      <c r="Y4204" s="66"/>
      <c r="Z4204" s="16"/>
    </row>
    <row r="4205" spans="1:26" s="13" customFormat="1" ht="13.5" hidden="1" customHeight="1">
      <c r="A4205" s="18">
        <v>98</v>
      </c>
      <c r="B4205" s="15">
        <v>2013</v>
      </c>
      <c r="C4205" s="15">
        <v>6</v>
      </c>
      <c r="D4205" s="18">
        <v>30</v>
      </c>
      <c r="E4205" s="15"/>
      <c r="F4205" s="19" t="s">
        <v>6705</v>
      </c>
      <c r="G4205" s="16" t="s">
        <v>6515</v>
      </c>
      <c r="H4205" s="17"/>
      <c r="I4205" s="115" t="str">
        <f t="shared" ca="1" si="622"/>
        <v>.</v>
      </c>
      <c r="J4205" s="16" t="s">
        <v>2856</v>
      </c>
      <c r="K4205" s="16" t="s">
        <v>1194</v>
      </c>
      <c r="L4205" s="16" t="s">
        <v>2857</v>
      </c>
      <c r="M4205" s="16" t="s">
        <v>183</v>
      </c>
      <c r="N4205" s="15">
        <v>48</v>
      </c>
      <c r="O4205" s="15">
        <v>2013</v>
      </c>
      <c r="P4205" s="15">
        <v>6</v>
      </c>
      <c r="Q4205" s="16" t="s">
        <v>697</v>
      </c>
      <c r="R4205" s="18" t="s">
        <v>6678</v>
      </c>
      <c r="S4205" s="54" t="s">
        <v>6679</v>
      </c>
      <c r="T4205" s="54"/>
      <c r="U4205" s="69"/>
      <c r="V4205" s="45" t="str">
        <f t="shared" ref="V4205:V4267" si="626">$H4205&amp;$F4205</f>
        <v>アイカメラを用いた自転車走行中の若年者及び高齢者の行動比較</v>
      </c>
      <c r="W4205" s="70"/>
      <c r="X4205" s="88">
        <v>4195</v>
      </c>
      <c r="Y4205" s="66"/>
      <c r="Z4205" s="16"/>
    </row>
    <row r="4206" spans="1:26" s="13" customFormat="1" ht="13.5" hidden="1" customHeight="1">
      <c r="A4206" s="18">
        <v>98</v>
      </c>
      <c r="B4206" s="15">
        <v>2013</v>
      </c>
      <c r="C4206" s="15">
        <v>6</v>
      </c>
      <c r="D4206" s="18">
        <v>31</v>
      </c>
      <c r="E4206" s="15"/>
      <c r="F4206" s="19" t="s">
        <v>6706</v>
      </c>
      <c r="G4206" s="16" t="s">
        <v>6707</v>
      </c>
      <c r="H4206" s="17"/>
      <c r="I4206" s="115" t="str">
        <f t="shared" ca="1" si="622"/>
        <v>.</v>
      </c>
      <c r="J4206" s="16" t="s">
        <v>2856</v>
      </c>
      <c r="K4206" s="16" t="s">
        <v>1194</v>
      </c>
      <c r="L4206" s="16" t="s">
        <v>2857</v>
      </c>
      <c r="M4206" s="16" t="s">
        <v>183</v>
      </c>
      <c r="N4206" s="15">
        <v>48</v>
      </c>
      <c r="O4206" s="15">
        <v>2013</v>
      </c>
      <c r="P4206" s="15">
        <v>6</v>
      </c>
      <c r="Q4206" s="16" t="s">
        <v>697</v>
      </c>
      <c r="R4206" s="18" t="s">
        <v>6678</v>
      </c>
      <c r="S4206" s="54" t="s">
        <v>6679</v>
      </c>
      <c r="T4206" s="54"/>
      <c r="U4206" s="69"/>
      <c r="V4206" s="45" t="str">
        <f t="shared" si="626"/>
        <v>自転車ブレーキの適切な操作形態に関する人間工学的研究</v>
      </c>
      <c r="W4206" s="70"/>
      <c r="X4206" s="88">
        <v>4196</v>
      </c>
      <c r="Y4206" s="66"/>
      <c r="Z4206" s="16"/>
    </row>
    <row r="4207" spans="1:26" s="13" customFormat="1" ht="13.5" hidden="1" customHeight="1">
      <c r="A4207" s="18">
        <v>98</v>
      </c>
      <c r="B4207" s="15">
        <v>2013</v>
      </c>
      <c r="C4207" s="15">
        <v>6</v>
      </c>
      <c r="D4207" s="18">
        <v>33</v>
      </c>
      <c r="E4207" s="15"/>
      <c r="F4207" s="19" t="s">
        <v>6708</v>
      </c>
      <c r="G4207" s="16" t="s">
        <v>6709</v>
      </c>
      <c r="H4207" s="17"/>
      <c r="I4207" s="115" t="str">
        <f t="shared" ca="1" si="622"/>
        <v>.</v>
      </c>
      <c r="J4207" s="16" t="s">
        <v>2856</v>
      </c>
      <c r="K4207" s="16" t="s">
        <v>1194</v>
      </c>
      <c r="L4207" s="16" t="s">
        <v>2857</v>
      </c>
      <c r="M4207" s="16" t="s">
        <v>183</v>
      </c>
      <c r="N4207" s="15">
        <v>48</v>
      </c>
      <c r="O4207" s="15">
        <v>2013</v>
      </c>
      <c r="P4207" s="15">
        <v>6</v>
      </c>
      <c r="Q4207" s="16" t="s">
        <v>697</v>
      </c>
      <c r="R4207" s="18" t="s">
        <v>6678</v>
      </c>
      <c r="S4207" s="54" t="s">
        <v>6679</v>
      </c>
      <c r="T4207" s="54"/>
      <c r="U4207" s="69"/>
      <c r="V4207" s="45" t="str">
        <f t="shared" si="626"/>
        <v>交差点における自転車運転者の行動</v>
      </c>
      <c r="W4207" s="70"/>
      <c r="X4207" s="88">
        <v>4197</v>
      </c>
      <c r="Y4207" s="66"/>
      <c r="Z4207" s="16"/>
    </row>
    <row r="4208" spans="1:26" s="13" customFormat="1" ht="13.5" hidden="1" customHeight="1">
      <c r="A4208" s="18">
        <v>98</v>
      </c>
      <c r="B4208" s="15">
        <v>2013</v>
      </c>
      <c r="C4208" s="15">
        <v>6</v>
      </c>
      <c r="D4208" s="18">
        <v>34</v>
      </c>
      <c r="E4208" s="15"/>
      <c r="F4208" s="19" t="s">
        <v>6710</v>
      </c>
      <c r="G4208" s="16" t="s">
        <v>6711</v>
      </c>
      <c r="H4208" s="17"/>
      <c r="I4208" s="115" t="str">
        <f t="shared" ca="1" si="622"/>
        <v>.</v>
      </c>
      <c r="J4208" s="16" t="s">
        <v>2856</v>
      </c>
      <c r="K4208" s="16" t="s">
        <v>1194</v>
      </c>
      <c r="L4208" s="16" t="s">
        <v>2857</v>
      </c>
      <c r="M4208" s="16" t="s">
        <v>183</v>
      </c>
      <c r="N4208" s="15">
        <v>48</v>
      </c>
      <c r="O4208" s="15">
        <v>2013</v>
      </c>
      <c r="P4208" s="15">
        <v>6</v>
      </c>
      <c r="Q4208" s="16" t="s">
        <v>697</v>
      </c>
      <c r="R4208" s="18" t="s">
        <v>6678</v>
      </c>
      <c r="S4208" s="54" t="s">
        <v>6679</v>
      </c>
      <c r="T4208" s="54"/>
      <c r="U4208" s="69"/>
      <c r="V4208" s="45" t="str">
        <f t="shared" si="626"/>
        <v>生活道路交差点の視認距離が交通参加者の認知的負荷に及ぼす影響</v>
      </c>
      <c r="W4208" s="70"/>
      <c r="X4208" s="88">
        <v>4198</v>
      </c>
      <c r="Y4208" s="66"/>
      <c r="Z4208" s="16"/>
    </row>
    <row r="4209" spans="1:26" s="13" customFormat="1" ht="13.5" hidden="1" customHeight="1">
      <c r="A4209" s="18">
        <v>98</v>
      </c>
      <c r="B4209" s="15">
        <v>2013</v>
      </c>
      <c r="C4209" s="15">
        <v>6</v>
      </c>
      <c r="D4209" s="18">
        <v>36</v>
      </c>
      <c r="E4209" s="15"/>
      <c r="F4209" s="19" t="s">
        <v>6712</v>
      </c>
      <c r="G4209" s="16" t="s">
        <v>6713</v>
      </c>
      <c r="H4209" s="17"/>
      <c r="I4209" s="115" t="str">
        <f t="shared" ca="1" si="622"/>
        <v>.</v>
      </c>
      <c r="J4209" s="16" t="s">
        <v>2856</v>
      </c>
      <c r="K4209" s="16" t="s">
        <v>1194</v>
      </c>
      <c r="L4209" s="16" t="s">
        <v>2857</v>
      </c>
      <c r="M4209" s="16" t="s">
        <v>183</v>
      </c>
      <c r="N4209" s="15">
        <v>48</v>
      </c>
      <c r="O4209" s="15">
        <v>2013</v>
      </c>
      <c r="P4209" s="15">
        <v>6</v>
      </c>
      <c r="Q4209" s="16" t="s">
        <v>697</v>
      </c>
      <c r="R4209" s="18" t="s">
        <v>6678</v>
      </c>
      <c r="S4209" s="54" t="s">
        <v>6679</v>
      </c>
      <c r="T4209" s="54"/>
      <c r="U4209" s="69"/>
      <c r="V4209" s="45" t="str">
        <f t="shared" si="626"/>
        <v>メンタルモデル形成過程にみる高齢者と若年者の違い</v>
      </c>
      <c r="W4209" s="70"/>
      <c r="X4209" s="88">
        <v>4199</v>
      </c>
      <c r="Y4209" s="66"/>
      <c r="Z4209" s="16"/>
    </row>
    <row r="4210" spans="1:26" s="13" customFormat="1" ht="13.5" hidden="1" customHeight="1">
      <c r="A4210" s="18">
        <v>98</v>
      </c>
      <c r="B4210" s="15">
        <v>2013</v>
      </c>
      <c r="C4210" s="15">
        <v>6</v>
      </c>
      <c r="D4210" s="18">
        <v>37</v>
      </c>
      <c r="E4210" s="15"/>
      <c r="F4210" s="19" t="s">
        <v>6714</v>
      </c>
      <c r="G4210" s="16" t="s">
        <v>6715</v>
      </c>
      <c r="H4210" s="17"/>
      <c r="I4210" s="115" t="str">
        <f t="shared" ca="1" si="622"/>
        <v>.</v>
      </c>
      <c r="J4210" s="16" t="s">
        <v>2856</v>
      </c>
      <c r="K4210" s="16" t="s">
        <v>1194</v>
      </c>
      <c r="L4210" s="16" t="s">
        <v>2857</v>
      </c>
      <c r="M4210" s="16" t="s">
        <v>183</v>
      </c>
      <c r="N4210" s="15">
        <v>48</v>
      </c>
      <c r="O4210" s="15">
        <v>2013</v>
      </c>
      <c r="P4210" s="15">
        <v>6</v>
      </c>
      <c r="Q4210" s="16" t="s">
        <v>697</v>
      </c>
      <c r="R4210" s="18" t="s">
        <v>6678</v>
      </c>
      <c r="S4210" s="54" t="s">
        <v>6679</v>
      </c>
      <c r="T4210" s="54"/>
      <c r="U4210" s="69"/>
      <c r="V4210" s="45" t="str">
        <f t="shared" si="626"/>
        <v>組み込み型機器のためのGUI設計手法の提案</v>
      </c>
      <c r="W4210" s="70"/>
      <c r="X4210" s="88">
        <v>4200</v>
      </c>
      <c r="Y4210" s="66"/>
      <c r="Z4210" s="16"/>
    </row>
    <row r="4211" spans="1:26" s="13" customFormat="1" ht="13.5" hidden="1" customHeight="1">
      <c r="A4211" s="18">
        <v>98</v>
      </c>
      <c r="B4211" s="15">
        <v>2013</v>
      </c>
      <c r="C4211" s="15">
        <v>6</v>
      </c>
      <c r="D4211" s="18">
        <v>39</v>
      </c>
      <c r="E4211" s="15"/>
      <c r="F4211" s="19" t="s">
        <v>6716</v>
      </c>
      <c r="G4211" s="16" t="s">
        <v>6717</v>
      </c>
      <c r="H4211" s="17"/>
      <c r="I4211" s="115" t="str">
        <f t="shared" ca="1" si="622"/>
        <v>.</v>
      </c>
      <c r="J4211" s="16" t="s">
        <v>2856</v>
      </c>
      <c r="K4211" s="16" t="s">
        <v>1194</v>
      </c>
      <c r="L4211" s="16" t="s">
        <v>2857</v>
      </c>
      <c r="M4211" s="16" t="s">
        <v>183</v>
      </c>
      <c r="N4211" s="15">
        <v>48</v>
      </c>
      <c r="O4211" s="15">
        <v>2013</v>
      </c>
      <c r="P4211" s="15">
        <v>6</v>
      </c>
      <c r="Q4211" s="16" t="s">
        <v>697</v>
      </c>
      <c r="R4211" s="18" t="s">
        <v>6678</v>
      </c>
      <c r="S4211" s="54" t="s">
        <v>6679</v>
      </c>
      <c r="T4211" s="54"/>
      <c r="U4211" s="69"/>
      <c r="V4211" s="45" t="str">
        <f t="shared" si="626"/>
        <v>タッチパネル搭載端末での読書における視線および操作の特性把握</v>
      </c>
      <c r="W4211" s="70"/>
      <c r="X4211" s="88">
        <v>4201</v>
      </c>
      <c r="Y4211" s="66"/>
      <c r="Z4211" s="16"/>
    </row>
    <row r="4212" spans="1:26" s="13" customFormat="1" ht="13.5" hidden="1" customHeight="1">
      <c r="A4212" s="18">
        <v>98</v>
      </c>
      <c r="B4212" s="15">
        <v>2013</v>
      </c>
      <c r="C4212" s="15">
        <v>6</v>
      </c>
      <c r="D4212" s="18">
        <v>43</v>
      </c>
      <c r="E4212" s="15"/>
      <c r="F4212" s="19" t="s">
        <v>6718</v>
      </c>
      <c r="G4212" s="16" t="s">
        <v>6752</v>
      </c>
      <c r="H4212" s="17"/>
      <c r="I4212" s="115" t="str">
        <f t="shared" ca="1" si="622"/>
        <v>.</v>
      </c>
      <c r="J4212" s="16" t="s">
        <v>2856</v>
      </c>
      <c r="K4212" s="16" t="s">
        <v>1194</v>
      </c>
      <c r="L4212" s="16" t="s">
        <v>2857</v>
      </c>
      <c r="M4212" s="16" t="s">
        <v>183</v>
      </c>
      <c r="N4212" s="15">
        <v>48</v>
      </c>
      <c r="O4212" s="15">
        <v>2013</v>
      </c>
      <c r="P4212" s="15">
        <v>6</v>
      </c>
      <c r="Q4212" s="16" t="s">
        <v>697</v>
      </c>
      <c r="R4212" s="18" t="s">
        <v>6678</v>
      </c>
      <c r="S4212" s="54" t="s">
        <v>6679</v>
      </c>
      <c r="T4212" s="54"/>
      <c r="U4212" s="69"/>
      <c r="V4212" s="45" t="str">
        <f t="shared" si="626"/>
        <v>暗視環境下の安全視距離：高速道中央分離帯衝突車追突死亡事故裁判に関与して</v>
      </c>
      <c r="W4212" s="70"/>
      <c r="X4212" s="88">
        <v>4202</v>
      </c>
      <c r="Y4212" s="66"/>
      <c r="Z4212" s="16"/>
    </row>
    <row r="4213" spans="1:26" s="13" customFormat="1" ht="13.5" hidden="1" customHeight="1">
      <c r="A4213" s="18">
        <v>98</v>
      </c>
      <c r="B4213" s="15">
        <v>2013</v>
      </c>
      <c r="C4213" s="15">
        <v>6</v>
      </c>
      <c r="D4213" s="18">
        <v>46</v>
      </c>
      <c r="E4213" s="15"/>
      <c r="F4213" s="19" t="s">
        <v>6719</v>
      </c>
      <c r="G4213" s="16" t="s">
        <v>6720</v>
      </c>
      <c r="H4213" s="17"/>
      <c r="I4213" s="115" t="str">
        <f t="shared" ca="1" si="622"/>
        <v>.</v>
      </c>
      <c r="J4213" s="16" t="s">
        <v>2856</v>
      </c>
      <c r="K4213" s="16" t="s">
        <v>1194</v>
      </c>
      <c r="L4213" s="16" t="s">
        <v>2857</v>
      </c>
      <c r="M4213" s="16" t="s">
        <v>183</v>
      </c>
      <c r="N4213" s="15">
        <v>48</v>
      </c>
      <c r="O4213" s="15">
        <v>2013</v>
      </c>
      <c r="P4213" s="15">
        <v>6</v>
      </c>
      <c r="Q4213" s="16" t="s">
        <v>697</v>
      </c>
      <c r="R4213" s="18" t="s">
        <v>6678</v>
      </c>
      <c r="S4213" s="54" t="s">
        <v>6679</v>
      </c>
      <c r="T4213" s="54"/>
      <c r="U4213" s="69"/>
      <c r="V4213" s="45" t="str">
        <f t="shared" si="626"/>
        <v>車両減速時の立位方向の違いによる生理学的及び心理学的評価研究</v>
      </c>
      <c r="W4213" s="70"/>
      <c r="X4213" s="88">
        <v>4203</v>
      </c>
      <c r="Y4213" s="66"/>
      <c r="Z4213" s="16"/>
    </row>
    <row r="4214" spans="1:26" s="13" customFormat="1" ht="13.5" hidden="1" customHeight="1">
      <c r="A4214" s="18">
        <v>98</v>
      </c>
      <c r="B4214" s="15">
        <v>2013</v>
      </c>
      <c r="C4214" s="15">
        <v>6</v>
      </c>
      <c r="D4214" s="18">
        <v>48</v>
      </c>
      <c r="E4214" s="15"/>
      <c r="F4214" s="19" t="s">
        <v>6721</v>
      </c>
      <c r="G4214" s="16" t="s">
        <v>6722</v>
      </c>
      <c r="H4214" s="17"/>
      <c r="I4214" s="115" t="str">
        <f t="shared" ca="1" si="622"/>
        <v>.</v>
      </c>
      <c r="J4214" s="16" t="s">
        <v>2856</v>
      </c>
      <c r="K4214" s="16" t="s">
        <v>1194</v>
      </c>
      <c r="L4214" s="16" t="s">
        <v>2857</v>
      </c>
      <c r="M4214" s="16" t="s">
        <v>183</v>
      </c>
      <c r="N4214" s="15">
        <v>48</v>
      </c>
      <c r="O4214" s="15">
        <v>2013</v>
      </c>
      <c r="P4214" s="15">
        <v>6</v>
      </c>
      <c r="Q4214" s="16" t="s">
        <v>697</v>
      </c>
      <c r="R4214" s="18" t="s">
        <v>6678</v>
      </c>
      <c r="S4214" s="54" t="s">
        <v>6679</v>
      </c>
      <c r="T4214" s="54"/>
      <c r="U4214" s="69"/>
      <c r="V4214" s="45" t="str">
        <f t="shared" si="626"/>
        <v>フィットネスクラブ従業員のレジリエンス向上のための組織的支援</v>
      </c>
      <c r="W4214" s="70"/>
      <c r="X4214" s="88">
        <v>4204</v>
      </c>
      <c r="Y4214" s="66"/>
      <c r="Z4214" s="16"/>
    </row>
    <row r="4215" spans="1:26" s="13" customFormat="1" ht="13.5" hidden="1" customHeight="1">
      <c r="A4215" s="18">
        <v>98</v>
      </c>
      <c r="B4215" s="15">
        <v>2013</v>
      </c>
      <c r="C4215" s="15">
        <v>6</v>
      </c>
      <c r="D4215" s="18">
        <v>50</v>
      </c>
      <c r="E4215" s="15"/>
      <c r="F4215" s="19" t="s">
        <v>6723</v>
      </c>
      <c r="G4215" s="16" t="s">
        <v>6724</v>
      </c>
      <c r="H4215" s="17"/>
      <c r="I4215" s="115" t="str">
        <f t="shared" ca="1" si="622"/>
        <v>.</v>
      </c>
      <c r="J4215" s="16" t="s">
        <v>2856</v>
      </c>
      <c r="K4215" s="16" t="s">
        <v>1194</v>
      </c>
      <c r="L4215" s="16" t="s">
        <v>2857</v>
      </c>
      <c r="M4215" s="16" t="s">
        <v>183</v>
      </c>
      <c r="N4215" s="15">
        <v>48</v>
      </c>
      <c r="O4215" s="15">
        <v>2013</v>
      </c>
      <c r="P4215" s="15">
        <v>6</v>
      </c>
      <c r="Q4215" s="16" t="s">
        <v>697</v>
      </c>
      <c r="R4215" s="18" t="s">
        <v>6678</v>
      </c>
      <c r="S4215" s="54" t="s">
        <v>6679</v>
      </c>
      <c r="T4215" s="54"/>
      <c r="U4215" s="69"/>
      <c r="V4215" s="45" t="str">
        <f t="shared" si="626"/>
        <v>発話音声とNIRSを用いた作業負担評価法に関する検討1</v>
      </c>
      <c r="W4215" s="70"/>
      <c r="X4215" s="88">
        <v>4205</v>
      </c>
      <c r="Y4215" s="66"/>
      <c r="Z4215" s="16"/>
    </row>
    <row r="4216" spans="1:26" s="13" customFormat="1" ht="13.5" hidden="1" customHeight="1">
      <c r="A4216" s="18">
        <v>98</v>
      </c>
      <c r="B4216" s="15">
        <v>2013</v>
      </c>
      <c r="C4216" s="15">
        <v>6</v>
      </c>
      <c r="D4216" s="18">
        <v>52</v>
      </c>
      <c r="E4216" s="15"/>
      <c r="F4216" s="19" t="s">
        <v>6725</v>
      </c>
      <c r="G4216" s="16" t="s">
        <v>6726</v>
      </c>
      <c r="H4216" s="17"/>
      <c r="I4216" s="115" t="str">
        <f t="shared" ca="1" si="622"/>
        <v>.</v>
      </c>
      <c r="J4216" s="16" t="s">
        <v>2856</v>
      </c>
      <c r="K4216" s="16" t="s">
        <v>1194</v>
      </c>
      <c r="L4216" s="16" t="s">
        <v>2857</v>
      </c>
      <c r="M4216" s="16" t="s">
        <v>183</v>
      </c>
      <c r="N4216" s="15">
        <v>48</v>
      </c>
      <c r="O4216" s="15">
        <v>2013</v>
      </c>
      <c r="P4216" s="15">
        <v>6</v>
      </c>
      <c r="Q4216" s="16" t="s">
        <v>697</v>
      </c>
      <c r="R4216" s="18" t="s">
        <v>6678</v>
      </c>
      <c r="S4216" s="54" t="s">
        <v>6679</v>
      </c>
      <c r="T4216" s="54"/>
      <c r="U4216" s="69"/>
      <c r="V4216" s="45" t="str">
        <f t="shared" si="626"/>
        <v>指示内容が曖昧な視覚記号に対する動作の同期に関する筋電図学的検討</v>
      </c>
      <c r="W4216" s="70"/>
      <c r="X4216" s="88">
        <v>4206</v>
      </c>
      <c r="Y4216" s="66"/>
      <c r="Z4216" s="16"/>
    </row>
    <row r="4217" spans="1:26" s="13" customFormat="1" ht="13.5" hidden="1" customHeight="1">
      <c r="A4217" s="18">
        <v>98</v>
      </c>
      <c r="B4217" s="15">
        <v>2013</v>
      </c>
      <c r="C4217" s="15">
        <v>6</v>
      </c>
      <c r="D4217" s="18">
        <v>54</v>
      </c>
      <c r="E4217" s="15"/>
      <c r="F4217" s="19" t="s">
        <v>6727</v>
      </c>
      <c r="G4217" s="16" t="s">
        <v>8047</v>
      </c>
      <c r="H4217" s="17"/>
      <c r="I4217" s="115" t="str">
        <f t="shared" ca="1" si="622"/>
        <v>.</v>
      </c>
      <c r="J4217" s="16" t="s">
        <v>2856</v>
      </c>
      <c r="K4217" s="16" t="s">
        <v>1194</v>
      </c>
      <c r="L4217" s="16" t="s">
        <v>2857</v>
      </c>
      <c r="M4217" s="16" t="s">
        <v>183</v>
      </c>
      <c r="N4217" s="15">
        <v>48</v>
      </c>
      <c r="O4217" s="15">
        <v>2013</v>
      </c>
      <c r="P4217" s="15">
        <v>6</v>
      </c>
      <c r="Q4217" s="16" t="s">
        <v>697</v>
      </c>
      <c r="R4217" s="18" t="s">
        <v>6678</v>
      </c>
      <c r="S4217" s="54" t="s">
        <v>6679</v>
      </c>
      <c r="T4217" s="54"/>
      <c r="U4217" s="69"/>
      <c r="V4217" s="45" t="str">
        <f t="shared" si="626"/>
        <v>ヒトの運動行動様式と利き手利き足との関係</v>
      </c>
      <c r="W4217" s="70"/>
      <c r="X4217" s="88">
        <v>4207</v>
      </c>
      <c r="Y4217" s="66"/>
      <c r="Z4217" s="16"/>
    </row>
    <row r="4218" spans="1:26" s="13" customFormat="1" ht="13.5" hidden="1" customHeight="1">
      <c r="A4218" s="18">
        <v>98</v>
      </c>
      <c r="B4218" s="15">
        <v>2013</v>
      </c>
      <c r="C4218" s="15">
        <v>6</v>
      </c>
      <c r="D4218" s="18">
        <v>55</v>
      </c>
      <c r="E4218" s="15"/>
      <c r="F4218" s="19" t="s">
        <v>6728</v>
      </c>
      <c r="G4218" s="16" t="s">
        <v>6729</v>
      </c>
      <c r="H4218" s="17"/>
      <c r="I4218" s="115" t="str">
        <f t="shared" ca="1" si="622"/>
        <v>.</v>
      </c>
      <c r="J4218" s="16" t="s">
        <v>2856</v>
      </c>
      <c r="K4218" s="16" t="s">
        <v>1194</v>
      </c>
      <c r="L4218" s="16" t="s">
        <v>2857</v>
      </c>
      <c r="M4218" s="16" t="s">
        <v>183</v>
      </c>
      <c r="N4218" s="15">
        <v>48</v>
      </c>
      <c r="O4218" s="15">
        <v>2013</v>
      </c>
      <c r="P4218" s="15">
        <v>6</v>
      </c>
      <c r="Q4218" s="16" t="s">
        <v>697</v>
      </c>
      <c r="R4218" s="18" t="s">
        <v>6678</v>
      </c>
      <c r="S4218" s="54" t="s">
        <v>6679</v>
      </c>
      <c r="T4218" s="54"/>
      <c r="U4218" s="69"/>
      <c r="V4218" s="45" t="str">
        <f t="shared" si="626"/>
        <v>急激な室温の変化が血圧と心電図におよぼす影響</v>
      </c>
      <c r="W4218" s="70"/>
      <c r="X4218" s="88">
        <v>4208</v>
      </c>
      <c r="Y4218" s="66"/>
      <c r="Z4218" s="16"/>
    </row>
    <row r="4219" spans="1:26" s="13" customFormat="1" ht="13.5" hidden="1" customHeight="1">
      <c r="A4219" s="18">
        <v>98</v>
      </c>
      <c r="B4219" s="15">
        <v>2013</v>
      </c>
      <c r="C4219" s="15">
        <v>6</v>
      </c>
      <c r="D4219" s="18">
        <v>56</v>
      </c>
      <c r="E4219" s="15"/>
      <c r="F4219" s="19" t="s">
        <v>6730</v>
      </c>
      <c r="G4219" s="16" t="s">
        <v>6731</v>
      </c>
      <c r="H4219" s="17"/>
      <c r="I4219" s="115" t="str">
        <f t="shared" ca="1" si="622"/>
        <v>.</v>
      </c>
      <c r="J4219" s="16" t="s">
        <v>2856</v>
      </c>
      <c r="K4219" s="16" t="s">
        <v>1194</v>
      </c>
      <c r="L4219" s="16" t="s">
        <v>2857</v>
      </c>
      <c r="M4219" s="16" t="s">
        <v>183</v>
      </c>
      <c r="N4219" s="15">
        <v>48</v>
      </c>
      <c r="O4219" s="15">
        <v>2013</v>
      </c>
      <c r="P4219" s="15">
        <v>6</v>
      </c>
      <c r="Q4219" s="16" t="s">
        <v>697</v>
      </c>
      <c r="R4219" s="18" t="s">
        <v>6678</v>
      </c>
      <c r="S4219" s="54" t="s">
        <v>6679</v>
      </c>
      <c r="T4219" s="54"/>
      <c r="U4219" s="69"/>
      <c r="V4219" s="45" t="str">
        <f t="shared" si="626"/>
        <v>下肢開脚幅が股関節回旋角度並びに荷重動揺軌跡に及ぼす影響</v>
      </c>
      <c r="W4219" s="70"/>
      <c r="X4219" s="88">
        <v>4209</v>
      </c>
      <c r="Y4219" s="66"/>
      <c r="Z4219" s="16"/>
    </row>
    <row r="4220" spans="1:26" s="13" customFormat="1" ht="13.5" hidden="1" customHeight="1">
      <c r="A4220" s="18">
        <v>98</v>
      </c>
      <c r="B4220" s="15">
        <v>2013</v>
      </c>
      <c r="C4220" s="15">
        <v>6</v>
      </c>
      <c r="D4220" s="18">
        <v>59</v>
      </c>
      <c r="E4220" s="15"/>
      <c r="F4220" s="19" t="s">
        <v>6732</v>
      </c>
      <c r="G4220" s="16" t="s">
        <v>6733</v>
      </c>
      <c r="H4220" s="17"/>
      <c r="I4220" s="115" t="str">
        <f t="shared" ca="1" si="622"/>
        <v>.</v>
      </c>
      <c r="J4220" s="16" t="s">
        <v>2856</v>
      </c>
      <c r="K4220" s="16" t="s">
        <v>1194</v>
      </c>
      <c r="L4220" s="16" t="s">
        <v>2857</v>
      </c>
      <c r="M4220" s="16" t="s">
        <v>183</v>
      </c>
      <c r="N4220" s="15">
        <v>48</v>
      </c>
      <c r="O4220" s="15">
        <v>2013</v>
      </c>
      <c r="P4220" s="15">
        <v>6</v>
      </c>
      <c r="Q4220" s="16" t="s">
        <v>697</v>
      </c>
      <c r="R4220" s="18" t="s">
        <v>6678</v>
      </c>
      <c r="S4220" s="54" t="s">
        <v>6679</v>
      </c>
      <c r="T4220" s="54"/>
      <c r="U4220" s="69"/>
      <c r="V4220" s="45" t="str">
        <f t="shared" si="626"/>
        <v>大学生の進路選択に対する自己効力とソーシャル・サポートに関する研究</v>
      </c>
      <c r="W4220" s="70"/>
      <c r="X4220" s="88">
        <v>4210</v>
      </c>
      <c r="Y4220" s="66"/>
      <c r="Z4220" s="16"/>
    </row>
    <row r="4221" spans="1:26" s="13" customFormat="1" ht="13.5" hidden="1" customHeight="1">
      <c r="A4221" s="18">
        <v>98</v>
      </c>
      <c r="B4221" s="15">
        <v>2013</v>
      </c>
      <c r="C4221" s="15">
        <v>6</v>
      </c>
      <c r="D4221" s="18">
        <v>61</v>
      </c>
      <c r="E4221" s="15"/>
      <c r="F4221" s="19" t="s">
        <v>6734</v>
      </c>
      <c r="G4221" s="16" t="s">
        <v>6735</v>
      </c>
      <c r="H4221" s="17"/>
      <c r="I4221" s="115" t="str">
        <f t="shared" ca="1" si="622"/>
        <v>.</v>
      </c>
      <c r="J4221" s="16" t="s">
        <v>2856</v>
      </c>
      <c r="K4221" s="16" t="s">
        <v>1194</v>
      </c>
      <c r="L4221" s="16" t="s">
        <v>2857</v>
      </c>
      <c r="M4221" s="16" t="s">
        <v>183</v>
      </c>
      <c r="N4221" s="15">
        <v>48</v>
      </c>
      <c r="O4221" s="15">
        <v>2013</v>
      </c>
      <c r="P4221" s="15">
        <v>6</v>
      </c>
      <c r="Q4221" s="16" t="s">
        <v>697</v>
      </c>
      <c r="R4221" s="18" t="s">
        <v>6678</v>
      </c>
      <c r="S4221" s="54" t="s">
        <v>6679</v>
      </c>
      <c r="T4221" s="54"/>
      <c r="U4221" s="69"/>
      <c r="V4221" s="45" t="str">
        <f t="shared" si="626"/>
        <v>自転車のための標識のデザイン要素と設置位置が視認性に及ぼす影響</v>
      </c>
      <c r="W4221" s="70"/>
      <c r="X4221" s="88">
        <v>4211</v>
      </c>
      <c r="Y4221" s="66"/>
      <c r="Z4221" s="16"/>
    </row>
    <row r="4222" spans="1:26" s="13" customFormat="1" ht="13.5" hidden="1" customHeight="1">
      <c r="A4222" s="18">
        <v>98</v>
      </c>
      <c r="B4222" s="15">
        <v>2013</v>
      </c>
      <c r="C4222" s="15">
        <v>6</v>
      </c>
      <c r="D4222" s="18">
        <v>63</v>
      </c>
      <c r="E4222" s="15"/>
      <c r="F4222" s="19" t="s">
        <v>6736</v>
      </c>
      <c r="G4222" s="16" t="s">
        <v>6737</v>
      </c>
      <c r="H4222" s="17"/>
      <c r="I4222" s="115" t="str">
        <f t="shared" ca="1" si="622"/>
        <v>.</v>
      </c>
      <c r="J4222" s="16" t="s">
        <v>2856</v>
      </c>
      <c r="K4222" s="16" t="s">
        <v>1194</v>
      </c>
      <c r="L4222" s="16" t="s">
        <v>2857</v>
      </c>
      <c r="M4222" s="16" t="s">
        <v>183</v>
      </c>
      <c r="N4222" s="15">
        <v>48</v>
      </c>
      <c r="O4222" s="15">
        <v>2013</v>
      </c>
      <c r="P4222" s="15">
        <v>6</v>
      </c>
      <c r="Q4222" s="16" t="s">
        <v>697</v>
      </c>
      <c r="R4222" s="18" t="s">
        <v>6678</v>
      </c>
      <c r="S4222" s="54" t="s">
        <v>6679</v>
      </c>
      <c r="T4222" s="54"/>
      <c r="U4222" s="69"/>
      <c r="V4222" s="45" t="str">
        <f t="shared" si="626"/>
        <v>国内の主要学会における自転車研究の研究動向の把握</v>
      </c>
      <c r="W4222" s="70"/>
      <c r="X4222" s="88">
        <v>4212</v>
      </c>
      <c r="Y4222" s="66"/>
      <c r="Z4222" s="16"/>
    </row>
    <row r="4223" spans="1:26" s="13" customFormat="1" ht="13.5" hidden="1" customHeight="1">
      <c r="A4223" s="18">
        <v>98</v>
      </c>
      <c r="B4223" s="15">
        <v>2013</v>
      </c>
      <c r="C4223" s="15">
        <v>6</v>
      </c>
      <c r="D4223" s="18">
        <v>64</v>
      </c>
      <c r="E4223" s="15"/>
      <c r="F4223" s="19" t="s">
        <v>6738</v>
      </c>
      <c r="G4223" s="16" t="s">
        <v>6739</v>
      </c>
      <c r="H4223" s="17"/>
      <c r="I4223" s="115" t="str">
        <f t="shared" ca="1" si="622"/>
        <v>.</v>
      </c>
      <c r="J4223" s="16" t="s">
        <v>2856</v>
      </c>
      <c r="K4223" s="16" t="s">
        <v>1194</v>
      </c>
      <c r="L4223" s="16" t="s">
        <v>2857</v>
      </c>
      <c r="M4223" s="16" t="s">
        <v>183</v>
      </c>
      <c r="N4223" s="15">
        <v>48</v>
      </c>
      <c r="O4223" s="15">
        <v>2013</v>
      </c>
      <c r="P4223" s="15">
        <v>6</v>
      </c>
      <c r="Q4223" s="16" t="s">
        <v>697</v>
      </c>
      <c r="R4223" s="18" t="s">
        <v>6678</v>
      </c>
      <c r="S4223" s="54" t="s">
        <v>6679</v>
      </c>
      <c r="T4223" s="54"/>
      <c r="U4223" s="69"/>
      <c r="V4223" s="45" t="str">
        <f t="shared" si="626"/>
        <v>大学男子サッカー選手における誕生月が人数構成に及ぼす影響</v>
      </c>
      <c r="W4223" s="70"/>
      <c r="X4223" s="88">
        <v>4213</v>
      </c>
      <c r="Y4223" s="66"/>
      <c r="Z4223" s="16"/>
    </row>
    <row r="4224" spans="1:26" s="13" customFormat="1" ht="13.5" hidden="1" customHeight="1">
      <c r="A4224" s="18">
        <v>98</v>
      </c>
      <c r="B4224" s="15">
        <v>2013</v>
      </c>
      <c r="C4224" s="15">
        <v>6</v>
      </c>
      <c r="D4224" s="18">
        <v>66</v>
      </c>
      <c r="E4224" s="15"/>
      <c r="F4224" s="19" t="s">
        <v>6740</v>
      </c>
      <c r="G4224" s="16" t="s">
        <v>6741</v>
      </c>
      <c r="H4224" s="17"/>
      <c r="I4224" s="115" t="str">
        <f t="shared" ca="1" si="622"/>
        <v>.</v>
      </c>
      <c r="J4224" s="16" t="s">
        <v>2856</v>
      </c>
      <c r="K4224" s="16" t="s">
        <v>1194</v>
      </c>
      <c r="L4224" s="16" t="s">
        <v>2857</v>
      </c>
      <c r="M4224" s="16" t="s">
        <v>183</v>
      </c>
      <c r="N4224" s="15">
        <v>48</v>
      </c>
      <c r="O4224" s="15">
        <v>2013</v>
      </c>
      <c r="P4224" s="15">
        <v>6</v>
      </c>
      <c r="Q4224" s="16" t="s">
        <v>697</v>
      </c>
      <c r="R4224" s="18" t="s">
        <v>6678</v>
      </c>
      <c r="S4224" s="54" t="s">
        <v>6679</v>
      </c>
      <c r="T4224" s="54"/>
      <c r="U4224" s="69"/>
      <c r="V4224" s="45" t="str">
        <f t="shared" si="626"/>
        <v>避難行動のための手すり誘導システムの研究　第2報：触覚サインの開発</v>
      </c>
      <c r="W4224" s="70"/>
      <c r="X4224" s="88">
        <v>4214</v>
      </c>
      <c r="Y4224" s="66"/>
      <c r="Z4224" s="16"/>
    </row>
    <row r="4225" spans="1:26" s="13" customFormat="1" ht="13.5" hidden="1" customHeight="1">
      <c r="A4225" s="18">
        <v>98</v>
      </c>
      <c r="B4225" s="15">
        <v>2013</v>
      </c>
      <c r="C4225" s="15">
        <v>6</v>
      </c>
      <c r="D4225" s="18">
        <v>68</v>
      </c>
      <c r="E4225" s="15"/>
      <c r="F4225" s="19" t="s">
        <v>6742</v>
      </c>
      <c r="G4225" s="16" t="s">
        <v>6743</v>
      </c>
      <c r="H4225" s="17"/>
      <c r="I4225" s="115" t="str">
        <f t="shared" ca="1" si="622"/>
        <v>.</v>
      </c>
      <c r="J4225" s="16" t="s">
        <v>2856</v>
      </c>
      <c r="K4225" s="16" t="s">
        <v>1194</v>
      </c>
      <c r="L4225" s="16" t="s">
        <v>2857</v>
      </c>
      <c r="M4225" s="16" t="s">
        <v>183</v>
      </c>
      <c r="N4225" s="15">
        <v>48</v>
      </c>
      <c r="O4225" s="15">
        <v>2013</v>
      </c>
      <c r="P4225" s="15">
        <v>6</v>
      </c>
      <c r="Q4225" s="16" t="s">
        <v>697</v>
      </c>
      <c r="R4225" s="18" t="s">
        <v>6678</v>
      </c>
      <c r="S4225" s="54" t="s">
        <v>6679</v>
      </c>
      <c r="T4225" s="54"/>
      <c r="U4225" s="69"/>
      <c r="V4225" s="45" t="str">
        <f t="shared" si="626"/>
        <v>絵本の画面構成の分析とGUIへの応用の提案</v>
      </c>
      <c r="W4225" s="70"/>
      <c r="X4225" s="88">
        <v>4215</v>
      </c>
      <c r="Y4225" s="66"/>
      <c r="Z4225" s="16"/>
    </row>
    <row r="4226" spans="1:26" s="13" customFormat="1" ht="13.5" hidden="1" customHeight="1">
      <c r="A4226" s="18">
        <v>98</v>
      </c>
      <c r="B4226" s="15">
        <v>2013</v>
      </c>
      <c r="C4226" s="15">
        <v>6</v>
      </c>
      <c r="D4226" s="18">
        <v>70</v>
      </c>
      <c r="E4226" s="15"/>
      <c r="F4226" s="19" t="s">
        <v>6744</v>
      </c>
      <c r="G4226" s="16" t="s">
        <v>6745</v>
      </c>
      <c r="H4226" s="17"/>
      <c r="I4226" s="115" t="str">
        <f t="shared" ca="1" si="622"/>
        <v>.</v>
      </c>
      <c r="J4226" s="16" t="s">
        <v>2856</v>
      </c>
      <c r="K4226" s="16" t="s">
        <v>1194</v>
      </c>
      <c r="L4226" s="16" t="s">
        <v>2857</v>
      </c>
      <c r="M4226" s="16" t="s">
        <v>183</v>
      </c>
      <c r="N4226" s="15">
        <v>48</v>
      </c>
      <c r="O4226" s="15">
        <v>2013</v>
      </c>
      <c r="P4226" s="15">
        <v>6</v>
      </c>
      <c r="Q4226" s="16" t="s">
        <v>697</v>
      </c>
      <c r="R4226" s="18" t="s">
        <v>6678</v>
      </c>
      <c r="S4226" s="54" t="s">
        <v>6679</v>
      </c>
      <c r="T4226" s="54"/>
      <c r="U4226" s="69"/>
      <c r="V4226" s="45" t="str">
        <f t="shared" si="626"/>
        <v>大学生における衝動性とレジリエンスとの関連</v>
      </c>
      <c r="W4226" s="70"/>
      <c r="X4226" s="88">
        <v>4216</v>
      </c>
      <c r="Y4226" s="66"/>
      <c r="Z4226" s="16"/>
    </row>
    <row r="4227" spans="1:26" s="13" customFormat="1" ht="13.5" hidden="1" customHeight="1">
      <c r="A4227" s="18">
        <v>98</v>
      </c>
      <c r="B4227" s="15">
        <v>2013</v>
      </c>
      <c r="C4227" s="15">
        <v>6</v>
      </c>
      <c r="D4227" s="18">
        <v>72</v>
      </c>
      <c r="E4227" s="15"/>
      <c r="F4227" s="19" t="s">
        <v>6746</v>
      </c>
      <c r="G4227" s="16" t="s">
        <v>6747</v>
      </c>
      <c r="H4227" s="17"/>
      <c r="I4227" s="115" t="str">
        <f t="shared" ca="1" si="622"/>
        <v>.</v>
      </c>
      <c r="J4227" s="16" t="s">
        <v>2856</v>
      </c>
      <c r="K4227" s="16" t="s">
        <v>1194</v>
      </c>
      <c r="L4227" s="16" t="s">
        <v>2857</v>
      </c>
      <c r="M4227" s="16" t="s">
        <v>183</v>
      </c>
      <c r="N4227" s="15">
        <v>48</v>
      </c>
      <c r="O4227" s="15">
        <v>2013</v>
      </c>
      <c r="P4227" s="15">
        <v>6</v>
      </c>
      <c r="Q4227" s="16" t="s">
        <v>697</v>
      </c>
      <c r="R4227" s="18" t="s">
        <v>6678</v>
      </c>
      <c r="S4227" s="54" t="s">
        <v>6679</v>
      </c>
      <c r="T4227" s="54"/>
      <c r="U4227" s="69"/>
      <c r="V4227" s="45" t="str">
        <f t="shared" si="626"/>
        <v>筋出力・視覚における感覚的数値と実測値との差について</v>
      </c>
      <c r="W4227" s="70"/>
      <c r="X4227" s="88">
        <v>4217</v>
      </c>
      <c r="Y4227" s="66"/>
      <c r="Z4227" s="16"/>
    </row>
    <row r="4228" spans="1:26" s="13" customFormat="1" ht="13.5" hidden="1" customHeight="1">
      <c r="A4228" s="18">
        <v>98</v>
      </c>
      <c r="B4228" s="15">
        <v>2013</v>
      </c>
      <c r="C4228" s="15">
        <v>6</v>
      </c>
      <c r="D4228" s="18">
        <v>74</v>
      </c>
      <c r="E4228" s="15"/>
      <c r="F4228" s="19" t="s">
        <v>6748</v>
      </c>
      <c r="G4228" s="16" t="s">
        <v>6749</v>
      </c>
      <c r="H4228" s="17"/>
      <c r="I4228" s="115" t="str">
        <f t="shared" ca="1" si="622"/>
        <v>.</v>
      </c>
      <c r="J4228" s="16" t="s">
        <v>2856</v>
      </c>
      <c r="K4228" s="16" t="s">
        <v>1194</v>
      </c>
      <c r="L4228" s="16" t="s">
        <v>2857</v>
      </c>
      <c r="M4228" s="16" t="s">
        <v>183</v>
      </c>
      <c r="N4228" s="15">
        <v>48</v>
      </c>
      <c r="O4228" s="15">
        <v>2013</v>
      </c>
      <c r="P4228" s="15">
        <v>6</v>
      </c>
      <c r="Q4228" s="16" t="s">
        <v>697</v>
      </c>
      <c r="R4228" s="18" t="s">
        <v>6678</v>
      </c>
      <c r="S4228" s="54" t="s">
        <v>6679</v>
      </c>
      <c r="T4228" s="54"/>
      <c r="U4228" s="69"/>
      <c r="V4228" s="45" t="str">
        <f t="shared" si="626"/>
        <v>エコーによる下腿軟組織の解析 ―利き足と羽状角の関係―</v>
      </c>
      <c r="W4228" s="70"/>
      <c r="X4228" s="88">
        <v>4218</v>
      </c>
      <c r="Y4228" s="66"/>
      <c r="Z4228" s="16"/>
    </row>
    <row r="4229" spans="1:26" s="13" customFormat="1" ht="13.5" hidden="1" customHeight="1">
      <c r="A4229" s="18">
        <v>98</v>
      </c>
      <c r="B4229" s="15">
        <v>2013</v>
      </c>
      <c r="C4229" s="15">
        <v>6</v>
      </c>
      <c r="D4229" s="18">
        <v>75</v>
      </c>
      <c r="E4229" s="15"/>
      <c r="F4229" s="19" t="s">
        <v>6750</v>
      </c>
      <c r="G4229" s="16" t="s">
        <v>6751</v>
      </c>
      <c r="H4229" s="17"/>
      <c r="I4229" s="115" t="str">
        <f t="shared" ca="1" si="622"/>
        <v>.</v>
      </c>
      <c r="J4229" s="16" t="s">
        <v>2856</v>
      </c>
      <c r="K4229" s="16" t="s">
        <v>1194</v>
      </c>
      <c r="L4229" s="16" t="s">
        <v>2857</v>
      </c>
      <c r="M4229" s="16" t="s">
        <v>183</v>
      </c>
      <c r="N4229" s="15">
        <v>48</v>
      </c>
      <c r="O4229" s="15">
        <v>2013</v>
      </c>
      <c r="P4229" s="15">
        <v>6</v>
      </c>
      <c r="Q4229" s="16" t="s">
        <v>697</v>
      </c>
      <c r="R4229" s="18" t="s">
        <v>6678</v>
      </c>
      <c r="S4229" s="54" t="s">
        <v>6679</v>
      </c>
      <c r="T4229" s="54"/>
      <c r="U4229" s="69"/>
      <c r="V4229" s="45" t="str">
        <f t="shared" si="626"/>
        <v>大学水泳部活動選手におけるバーンアウトとソーシャル・サポートの関係性について</v>
      </c>
      <c r="W4229" s="70"/>
      <c r="X4229" s="88">
        <v>4219</v>
      </c>
      <c r="Y4229" s="66"/>
      <c r="Z4229" s="16"/>
    </row>
    <row r="4230" spans="1:26" ht="13.5" hidden="1" customHeight="1">
      <c r="A4230" s="29">
        <f ca="1">IF(LEN($J4230)&gt;0,IF($J4230="●",K4230,OFFSET(A4230,IF(LEN(OFFSET(A4230,-1,0))&gt;=1,-1,-2),0)),"")</f>
        <v>98</v>
      </c>
      <c r="B4230" s="32">
        <f ca="1">IF(LEN($J4230)&gt;0,IF($J4230="●",N4230,OFFSET(B4230,IF(LEN(OFFSET(B4230,-1,0))&gt;=1,-1,-2),0)),"")</f>
        <v>2013</v>
      </c>
      <c r="C4230" s="32">
        <f ca="1">IF(LEN($J4230)&gt;0,IF($J4230="●",O4230,OFFSET(C4230,IF(LEN(OFFSET(C4230,-1,0))&gt;=1,-1,-2),0)),"")</f>
        <v>6</v>
      </c>
      <c r="D4230" s="28">
        <v>77</v>
      </c>
      <c r="E4230" s="32"/>
      <c r="F4230" s="28" t="str">
        <f>IF(RIGHT(L4230,1)=$W$24,"",M4230&amp;$W$25)&amp;J4230&amp;$W$22&amp;K4230&amp;IF(AND(LEN(N4230)&gt;0,LEN(N4230)&lt;4)," 第"&amp;N4230&amp;$W$21,N4230)&amp;$W$23&amp;O4230&amp;"/"&amp;P4230&amp;IF(RIGHT(L4230,1)=$W$24,"/"&amp;Q4230,"")&amp;"、"&amp;S4230&amp;"、"&amp;R4230&amp;IF(LEN(H4230)&gt;0,$W$27&amp;H4230,"")&amp;IF(RIGHT(L4230,1)=$W$24,"",$W$26)</f>
        <v>開催記(大会．全 第47回　2012/6、所沢市中央公民館、所沢市)</v>
      </c>
      <c r="G4230" s="40" t="s">
        <v>2749</v>
      </c>
      <c r="H4230" s="41" t="s">
        <v>2820</v>
      </c>
      <c r="I4230" s="115" t="str">
        <f t="shared" ca="1" si="622"/>
        <v>.</v>
      </c>
      <c r="J4230" s="40" t="s">
        <v>1487</v>
      </c>
      <c r="K4230" s="40" t="s">
        <v>1292</v>
      </c>
      <c r="L4230" s="40" t="s">
        <v>6949</v>
      </c>
      <c r="M4230" s="40" t="s">
        <v>313</v>
      </c>
      <c r="N4230" s="47">
        <v>47</v>
      </c>
      <c r="O4230" s="47">
        <v>2012</v>
      </c>
      <c r="P4230" s="47">
        <v>6</v>
      </c>
      <c r="Q4230" s="40" t="s">
        <v>1339</v>
      </c>
      <c r="R4230" s="40" t="s">
        <v>1405</v>
      </c>
      <c r="S4230" s="48" t="s">
        <v>1697</v>
      </c>
      <c r="T4230" s="48"/>
      <c r="U4230" s="31"/>
      <c r="V4230" s="45" t="str">
        <f t="shared" si="626"/>
        <v>開催記(大会．全 第47回　2012/6、所沢市中央公民館、所沢市)</v>
      </c>
      <c r="W4230" s="51"/>
      <c r="X4230" s="88">
        <v>4220</v>
      </c>
      <c r="Y4230" s="65"/>
      <c r="Z4230" s="46"/>
    </row>
    <row r="4231" spans="1:26" ht="13.5" hidden="1" customHeight="1">
      <c r="A4231" s="29">
        <f ca="1">IF(LEN($J4231)&gt;0,IF($J4231="●",K4231,OFFSET(A4231,IF(LEN(OFFSET(A4231,-1,0))&gt;=1,-1,-2),0)),"")</f>
        <v>98</v>
      </c>
      <c r="B4231" s="32">
        <f ca="1">IF(LEN($J4231)&gt;0,IF($J4231="●",N4231,OFFSET(B4231,IF(LEN(OFFSET(B4231,-1,0))&gt;=1,-1,-2),0)),"")</f>
        <v>2013</v>
      </c>
      <c r="C4231" s="32">
        <f ca="1">IF(LEN($J4231)&gt;0,IF($J4231="●",O4231,OFFSET(C4231,IF(LEN(OFFSET(C4231,-1,0))&gt;=1,-1,-2),0)),"")</f>
        <v>6</v>
      </c>
      <c r="D4231" s="28">
        <v>77</v>
      </c>
      <c r="E4231" s="32"/>
      <c r="F4231" s="28" t="str">
        <f>M4231&amp;"（"&amp;L4231&amp;IF(J4231="大会",IF(LEN(L4231)&gt;0,$J$10,"")&amp;IF(K4231="全","全国",K4231&amp;"日本地方会")&amp;" 第"&amp;N4231&amp;"回、","、")&amp;O4231&amp;"/"&amp;P4231&amp;"、"&amp;S4231&amp;"）"</f>
        <v>抄録.まとめ（代表：抄録.副大分類全国 第47回、2012/6、所沢市中央公民館）</v>
      </c>
      <c r="G4231" s="43"/>
      <c r="H4231" s="43"/>
      <c r="I4231" s="115" t="str">
        <f t="shared" ca="1" si="622"/>
        <v>.</v>
      </c>
      <c r="J4231" s="40" t="s">
        <v>1487</v>
      </c>
      <c r="K4231" s="40" t="s">
        <v>1292</v>
      </c>
      <c r="L4231" s="40" t="s">
        <v>7841</v>
      </c>
      <c r="M4231" s="16" t="s">
        <v>7077</v>
      </c>
      <c r="N4231" s="47">
        <v>47</v>
      </c>
      <c r="O4231" s="47">
        <v>2012</v>
      </c>
      <c r="P4231" s="47">
        <v>6</v>
      </c>
      <c r="Q4231" s="40" t="s">
        <v>1339</v>
      </c>
      <c r="R4231" s="40" t="s">
        <v>1405</v>
      </c>
      <c r="S4231" s="48" t="s">
        <v>1697</v>
      </c>
      <c r="T4231" s="48"/>
      <c r="U4231" s="31"/>
      <c r="V4231" s="45" t="str">
        <f t="shared" si="626"/>
        <v>抄録.まとめ（代表：抄録.副大分類全国 第47回、2012/6、所沢市中央公民館）</v>
      </c>
      <c r="W4231" s="51"/>
      <c r="X4231" s="88">
        <v>4221</v>
      </c>
      <c r="Y4231" s="65"/>
      <c r="Z4231" s="46"/>
    </row>
    <row r="4232" spans="1:26" s="13" customFormat="1" ht="13.5" hidden="1" customHeight="1">
      <c r="A4232" s="18">
        <v>98</v>
      </c>
      <c r="B4232" s="15">
        <v>2013</v>
      </c>
      <c r="C4232" s="15">
        <v>6</v>
      </c>
      <c r="D4232" s="18">
        <v>77</v>
      </c>
      <c r="E4232" s="15"/>
      <c r="F4232" s="19" t="s">
        <v>6671</v>
      </c>
      <c r="G4232" s="16" t="s">
        <v>6675</v>
      </c>
      <c r="H4232" s="17"/>
      <c r="I4232" s="115" t="str">
        <f t="shared" ca="1" si="622"/>
        <v>.</v>
      </c>
      <c r="J4232" s="16" t="s">
        <v>2856</v>
      </c>
      <c r="K4232" s="16" t="s">
        <v>1194</v>
      </c>
      <c r="L4232" s="16" t="s">
        <v>2857</v>
      </c>
      <c r="M4232" s="16" t="s">
        <v>183</v>
      </c>
      <c r="N4232" s="15">
        <v>47</v>
      </c>
      <c r="O4232" s="15">
        <v>2012</v>
      </c>
      <c r="P4232" s="15">
        <v>6</v>
      </c>
      <c r="Q4232" s="16" t="s">
        <v>1036</v>
      </c>
      <c r="R4232" s="18" t="s">
        <v>6669</v>
      </c>
      <c r="S4232" s="54" t="s">
        <v>6670</v>
      </c>
      <c r="T4232" s="54"/>
      <c r="U4232" s="69"/>
      <c r="V4232" s="45" t="str">
        <f t="shared" si="626"/>
        <v>[概要]セッション1：座長</v>
      </c>
      <c r="W4232" s="70"/>
      <c r="X4232" s="88">
        <v>4222</v>
      </c>
      <c r="Y4232" s="66"/>
      <c r="Z4232" s="16"/>
    </row>
    <row r="4233" spans="1:26" s="13" customFormat="1" ht="13.5" hidden="1" customHeight="1">
      <c r="A4233" s="18">
        <v>98</v>
      </c>
      <c r="B4233" s="15">
        <v>2013</v>
      </c>
      <c r="C4233" s="15">
        <v>6</v>
      </c>
      <c r="D4233" s="18">
        <v>77</v>
      </c>
      <c r="E4233" s="15"/>
      <c r="F4233" s="19" t="s">
        <v>6672</v>
      </c>
      <c r="G4233" s="16" t="s">
        <v>6676</v>
      </c>
      <c r="H4233" s="17"/>
      <c r="I4233" s="115" t="str">
        <f t="shared" ca="1" si="622"/>
        <v>.</v>
      </c>
      <c r="J4233" s="16" t="s">
        <v>2856</v>
      </c>
      <c r="K4233" s="16" t="s">
        <v>1194</v>
      </c>
      <c r="L4233" s="16" t="s">
        <v>2857</v>
      </c>
      <c r="M4233" s="16" t="s">
        <v>183</v>
      </c>
      <c r="N4233" s="15">
        <v>47</v>
      </c>
      <c r="O4233" s="15">
        <v>2012</v>
      </c>
      <c r="P4233" s="15">
        <v>6</v>
      </c>
      <c r="Q4233" s="16" t="s">
        <v>1036</v>
      </c>
      <c r="R4233" s="18" t="s">
        <v>6527</v>
      </c>
      <c r="S4233" s="54" t="s">
        <v>6528</v>
      </c>
      <c r="T4233" s="54"/>
      <c r="U4233" s="69"/>
      <c r="V4233" s="45" t="str">
        <f t="shared" si="626"/>
        <v>[概要]セッション2：座長</v>
      </c>
      <c r="W4233" s="70"/>
      <c r="X4233" s="88">
        <v>4223</v>
      </c>
      <c r="Y4233" s="66"/>
      <c r="Z4233" s="16"/>
    </row>
    <row r="4234" spans="1:26" s="13" customFormat="1" ht="13.5" hidden="1" customHeight="1">
      <c r="A4234" s="18">
        <v>98</v>
      </c>
      <c r="B4234" s="15">
        <v>2013</v>
      </c>
      <c r="C4234" s="15">
        <v>6</v>
      </c>
      <c r="D4234" s="18">
        <v>78</v>
      </c>
      <c r="E4234" s="15"/>
      <c r="F4234" s="19" t="s">
        <v>6673</v>
      </c>
      <c r="G4234" s="16" t="s">
        <v>6677</v>
      </c>
      <c r="H4234" s="17"/>
      <c r="I4234" s="115" t="str">
        <f t="shared" ca="1" si="622"/>
        <v>.</v>
      </c>
      <c r="J4234" s="16" t="s">
        <v>2856</v>
      </c>
      <c r="K4234" s="16" t="s">
        <v>1194</v>
      </c>
      <c r="L4234" s="16" t="s">
        <v>2857</v>
      </c>
      <c r="M4234" s="16" t="s">
        <v>183</v>
      </c>
      <c r="N4234" s="15">
        <v>47</v>
      </c>
      <c r="O4234" s="15">
        <v>2012</v>
      </c>
      <c r="P4234" s="15">
        <v>6</v>
      </c>
      <c r="Q4234" s="16" t="s">
        <v>1036</v>
      </c>
      <c r="R4234" s="18" t="s">
        <v>6527</v>
      </c>
      <c r="S4234" s="54" t="s">
        <v>6528</v>
      </c>
      <c r="T4234" s="54"/>
      <c r="U4234" s="69"/>
      <c r="V4234" s="45" t="str">
        <f t="shared" si="626"/>
        <v>[概要]セッション3：座長</v>
      </c>
      <c r="W4234" s="70"/>
      <c r="X4234" s="88">
        <v>4224</v>
      </c>
      <c r="Y4234" s="66"/>
      <c r="Z4234" s="16"/>
    </row>
    <row r="4235" spans="1:26" s="13" customFormat="1" ht="13.5" hidden="1" customHeight="1">
      <c r="A4235" s="18">
        <v>98</v>
      </c>
      <c r="B4235" s="15">
        <v>2013</v>
      </c>
      <c r="C4235" s="15">
        <v>6</v>
      </c>
      <c r="D4235" s="18">
        <v>78</v>
      </c>
      <c r="E4235" s="15"/>
      <c r="F4235" s="19" t="s">
        <v>6674</v>
      </c>
      <c r="G4235" s="16" t="s">
        <v>5903</v>
      </c>
      <c r="H4235" s="17"/>
      <c r="I4235" s="115" t="str">
        <f t="shared" ca="1" si="622"/>
        <v>.</v>
      </c>
      <c r="J4235" s="16" t="s">
        <v>2856</v>
      </c>
      <c r="K4235" s="16" t="s">
        <v>1194</v>
      </c>
      <c r="L4235" s="16" t="s">
        <v>2857</v>
      </c>
      <c r="M4235" s="16" t="s">
        <v>183</v>
      </c>
      <c r="N4235" s="15">
        <v>47</v>
      </c>
      <c r="O4235" s="15">
        <v>2012</v>
      </c>
      <c r="P4235" s="15">
        <v>6</v>
      </c>
      <c r="Q4235" s="16" t="s">
        <v>1036</v>
      </c>
      <c r="R4235" s="18" t="s">
        <v>6527</v>
      </c>
      <c r="S4235" s="54" t="s">
        <v>6528</v>
      </c>
      <c r="T4235" s="54"/>
      <c r="U4235" s="69"/>
      <c r="V4235" s="45" t="str">
        <f t="shared" si="626"/>
        <v>[概要]セッション4：座長</v>
      </c>
      <c r="W4235" s="70"/>
      <c r="X4235" s="88">
        <v>4225</v>
      </c>
      <c r="Y4235" s="66"/>
      <c r="Z4235" s="16"/>
    </row>
    <row r="4236" spans="1:26" ht="13.5" hidden="1" customHeight="1">
      <c r="A4236" s="29">
        <f t="shared" ref="A4236:A4252" ca="1" si="627">IF(LEN($J4236)&gt;0,IF($J4236="●",K4236,OFFSET(A4236,IF(LEN(OFFSET(A4236,-1,0))&gt;=1,-1,-2),0)),"")</f>
        <v>98</v>
      </c>
      <c r="B4236" s="32">
        <f t="shared" ref="B4236:B4246" ca="1" si="628">IF(LEN($J4236)&gt;0,IF($J4236="●",N4236,OFFSET(B4236,IF(LEN(OFFSET(B4236,-1,0))&gt;=1,-1,-2),0)),"")</f>
        <v>2013</v>
      </c>
      <c r="C4236" s="32">
        <f t="shared" ref="C4236:C4246" ca="1" si="629">IF(LEN($J4236)&gt;0,IF($J4236="●",O4236,OFFSET(C4236,IF(LEN(OFFSET(C4236,-1,0))&gt;=1,-1,-2),0)),"")</f>
        <v>6</v>
      </c>
      <c r="D4236" s="28">
        <v>80</v>
      </c>
      <c r="E4236" s="32"/>
      <c r="F4236" s="28" t="str">
        <f>IF(RIGHT(L4236,1)=$W$24,"",M4236&amp;$W$25)&amp;J4236&amp;$W$22&amp;K4236&amp;IF(AND(LEN(N4236)&gt;0,LEN(N4236)&lt;4)," 第"&amp;N4236&amp;$W$21,N4236)&amp;$W$23&amp;O4236&amp;"/"&amp;P4236&amp;IF(RIGHT(L4236,1)=$W$24,"/"&amp;Q4236,"")&amp;"、"&amp;S4236&amp;"、"&amp;R4236&amp;IF(LEN(H4236)&gt;0,$W$27&amp;H4236,"")&amp;IF(RIGHT(L4236,1)=$W$24,"",$W$26)</f>
        <v>開催記(大会．東 第41回　2012/11、電気通信大学、調布市)</v>
      </c>
      <c r="G4236" s="40" t="s">
        <v>788</v>
      </c>
      <c r="H4236" s="41" t="s">
        <v>2820</v>
      </c>
      <c r="I4236" s="115" t="str">
        <f t="shared" ref="I4236:I4299" ca="1" si="630">IF(OR($S$1,IF($N$2,OFFSET($O$2,0,ISERROR(FIND($F$2,OFFSET($G4236,0,$T$2)))+$S$2),0)+IF($N$3,OFFSET($O$3,0,ISERROR(FIND($F$3,OFFSET($G4236,0,$T$3)))+$S$3),0)+IF($N$4,OFFSET($O$4,0,ISERROR(FIND($F$4,OFFSET($G4236,0,$T$4)))+$S$4),0)+IF($N$5,OFFSET($O$5,0,ISERROR(FIND($F$5,OFFSET($G4236,0,$T$5)))+$S$5),0)+IF($N$6,OFFSET($O$6,0,ISERROR(FIND($F$6,OFFSET($G4236,0,$T$6)))+$S$6),0)+IF($N$7,OFFSET($O$7,0,ISERROR(FIND($F$7,OFFSET($G4236,0,$T$7)))+$S$7),0)+IF($N$8,OFFSET($O$8,0,ISERROR(FIND($F$8,OFFSET($G4236,0,$T$8)))+$S$8),0)&gt;$Y$1),$W$28,$W$29)</f>
        <v>.</v>
      </c>
      <c r="J4236" s="40" t="s">
        <v>1487</v>
      </c>
      <c r="K4236" s="40" t="s">
        <v>1491</v>
      </c>
      <c r="L4236" s="40" t="s">
        <v>6949</v>
      </c>
      <c r="M4236" s="40" t="s">
        <v>313</v>
      </c>
      <c r="N4236" s="47">
        <v>41</v>
      </c>
      <c r="O4236" s="47">
        <v>2012</v>
      </c>
      <c r="P4236" s="47">
        <v>11</v>
      </c>
      <c r="Q4236" s="40" t="s">
        <v>292</v>
      </c>
      <c r="R4236" s="40" t="s">
        <v>1401</v>
      </c>
      <c r="S4236" s="48" t="s">
        <v>2051</v>
      </c>
      <c r="T4236" s="48"/>
      <c r="U4236" s="31"/>
      <c r="V4236" s="45" t="str">
        <f t="shared" si="626"/>
        <v>開催記(大会．東 第41回　2012/11、電気通信大学、調布市)</v>
      </c>
      <c r="W4236" s="51"/>
      <c r="X4236" s="88">
        <v>4226</v>
      </c>
      <c r="Y4236" s="65"/>
      <c r="Z4236" s="46"/>
    </row>
    <row r="4237" spans="1:26" ht="13.5" hidden="1" customHeight="1">
      <c r="A4237" s="29">
        <f t="shared" ca="1" si="627"/>
        <v>98</v>
      </c>
      <c r="B4237" s="32">
        <f t="shared" ca="1" si="628"/>
        <v>2013</v>
      </c>
      <c r="C4237" s="32">
        <f t="shared" ca="1" si="629"/>
        <v>6</v>
      </c>
      <c r="D4237" s="28">
        <v>80</v>
      </c>
      <c r="E4237" s="32"/>
      <c r="F4237" s="40" t="s">
        <v>1725</v>
      </c>
      <c r="G4237" s="40" t="s">
        <v>1726</v>
      </c>
      <c r="H4237" s="43"/>
      <c r="I4237" s="115" t="str">
        <f t="shared" ca="1" si="630"/>
        <v>.</v>
      </c>
      <c r="J4237" s="40" t="s">
        <v>1487</v>
      </c>
      <c r="K4237" s="40" t="s">
        <v>1491</v>
      </c>
      <c r="L4237" s="40" t="s">
        <v>313</v>
      </c>
      <c r="M4237" s="40" t="s">
        <v>313</v>
      </c>
      <c r="N4237" s="47">
        <v>41</v>
      </c>
      <c r="O4237" s="47">
        <v>2012</v>
      </c>
      <c r="P4237" s="47">
        <v>11</v>
      </c>
      <c r="Q4237" s="40" t="s">
        <v>292</v>
      </c>
      <c r="R4237" s="40" t="s">
        <v>1401</v>
      </c>
      <c r="S4237" s="48" t="s">
        <v>2051</v>
      </c>
      <c r="T4237" s="48"/>
      <c r="U4237" s="31"/>
      <c r="V4237" s="45" t="str">
        <f t="shared" si="626"/>
        <v>第41回人類働態学会東日本地方会報告</v>
      </c>
      <c r="W4237" s="51"/>
      <c r="X4237" s="88">
        <v>4227</v>
      </c>
      <c r="Y4237" s="65"/>
      <c r="Z4237" s="46"/>
    </row>
    <row r="4238" spans="1:26" ht="13.5" hidden="1" customHeight="1">
      <c r="A4238" s="29">
        <f t="shared" ca="1" si="627"/>
        <v>98</v>
      </c>
      <c r="B4238" s="32">
        <f t="shared" ca="1" si="628"/>
        <v>2013</v>
      </c>
      <c r="C4238" s="32">
        <f t="shared" ca="1" si="629"/>
        <v>6</v>
      </c>
      <c r="D4238" s="28">
        <v>80</v>
      </c>
      <c r="E4238" s="32"/>
      <c r="F4238" s="40" t="s">
        <v>1676</v>
      </c>
      <c r="G4238" s="40" t="s">
        <v>883</v>
      </c>
      <c r="H4238" s="43"/>
      <c r="I4238" s="115" t="str">
        <f t="shared" ca="1" si="630"/>
        <v>.</v>
      </c>
      <c r="J4238" s="40" t="s">
        <v>1487</v>
      </c>
      <c r="K4238" s="40" t="s">
        <v>1491</v>
      </c>
      <c r="L4238" s="40" t="s">
        <v>313</v>
      </c>
      <c r="M4238" s="40" t="s">
        <v>7617</v>
      </c>
      <c r="N4238" s="47">
        <v>41</v>
      </c>
      <c r="O4238" s="47">
        <v>2012</v>
      </c>
      <c r="P4238" s="47">
        <v>11</v>
      </c>
      <c r="Q4238" s="40" t="s">
        <v>292</v>
      </c>
      <c r="R4238" s="40" t="s">
        <v>1401</v>
      </c>
      <c r="S4238" s="48" t="s">
        <v>2051</v>
      </c>
      <c r="T4238" s="48"/>
      <c r="U4238" s="31"/>
      <c r="V4238" s="45" t="str">
        <f t="shared" si="626"/>
        <v>優秀発表賞受賞者から</v>
      </c>
      <c r="W4238" s="51"/>
      <c r="X4238" s="88">
        <v>4228</v>
      </c>
      <c r="Y4238" s="65"/>
      <c r="Z4238" s="46"/>
    </row>
    <row r="4239" spans="1:26" ht="13.5" hidden="1" customHeight="1">
      <c r="A4239" s="29">
        <f t="shared" ca="1" si="627"/>
        <v>98</v>
      </c>
      <c r="B4239" s="32">
        <f t="shared" ca="1" si="628"/>
        <v>2013</v>
      </c>
      <c r="C4239" s="32">
        <f t="shared" ca="1" si="629"/>
        <v>6</v>
      </c>
      <c r="D4239" s="28">
        <v>82</v>
      </c>
      <c r="E4239" s="32"/>
      <c r="F4239" s="40" t="s">
        <v>884</v>
      </c>
      <c r="G4239" s="40" t="s">
        <v>885</v>
      </c>
      <c r="H4239" s="43"/>
      <c r="I4239" s="115" t="str">
        <f t="shared" ca="1" si="630"/>
        <v>.</v>
      </c>
      <c r="J4239" s="40" t="s">
        <v>1487</v>
      </c>
      <c r="K4239" s="40" t="s">
        <v>1491</v>
      </c>
      <c r="L4239" s="40" t="s">
        <v>313</v>
      </c>
      <c r="M4239" s="40" t="s">
        <v>7616</v>
      </c>
      <c r="N4239" s="47">
        <v>41</v>
      </c>
      <c r="O4239" s="47">
        <v>2012</v>
      </c>
      <c r="P4239" s="47">
        <v>11</v>
      </c>
      <c r="Q4239" s="40" t="s">
        <v>292</v>
      </c>
      <c r="R4239" s="40" t="s">
        <v>1401</v>
      </c>
      <c r="S4239" s="48" t="s">
        <v>2051</v>
      </c>
      <c r="T4239" s="48"/>
      <c r="U4239" s="31"/>
      <c r="V4239" s="45" t="str">
        <f t="shared" si="626"/>
        <v>参加記</v>
      </c>
      <c r="W4239" s="51"/>
      <c r="X4239" s="88">
        <v>4229</v>
      </c>
      <c r="Y4239" s="65"/>
      <c r="Z4239" s="46"/>
    </row>
    <row r="4240" spans="1:26" ht="13.5" hidden="1" customHeight="1">
      <c r="A4240" s="29">
        <f t="shared" ca="1" si="627"/>
        <v>98</v>
      </c>
      <c r="B4240" s="32">
        <f t="shared" ca="1" si="628"/>
        <v>2013</v>
      </c>
      <c r="C4240" s="32">
        <f t="shared" ca="1" si="629"/>
        <v>6</v>
      </c>
      <c r="D4240" s="28">
        <v>83</v>
      </c>
      <c r="E4240" s="32"/>
      <c r="F4240" s="28" t="str">
        <f>IF(RIGHT(L4240,1)=$W$24,"",M4240&amp;$W$25)&amp;J4240&amp;$W$22&amp;K4240&amp;IF(AND(LEN(N4240)&gt;0,LEN(N4240)&lt;4)," 第"&amp;N4240&amp;$W$21,N4240)&amp;$W$23&amp;O4240&amp;"/"&amp;P4240&amp;IF(RIGHT(L4240,1)=$W$24,"/"&amp;Q4240,"")&amp;"、"&amp;S4240&amp;"、"&amp;R4240&amp;IF(LEN(H4240)&gt;0,$W$27&amp;H4240,"")&amp;IF(RIGHT(L4240,1)=$W$24,"",$W$26)</f>
        <v>開催記(大会．西 第37回　2012/11、西日本工業大学、北九州市/日本人間工学会九州・沖縄支部会第33回大会との合同開催)</v>
      </c>
      <c r="G4240" s="40" t="s">
        <v>788</v>
      </c>
      <c r="H4240" s="41" t="s">
        <v>6935</v>
      </c>
      <c r="I4240" s="115" t="str">
        <f t="shared" ca="1" si="630"/>
        <v>.</v>
      </c>
      <c r="J4240" s="40" t="s">
        <v>1487</v>
      </c>
      <c r="K4240" s="40" t="s">
        <v>2109</v>
      </c>
      <c r="L4240" s="40" t="s">
        <v>6949</v>
      </c>
      <c r="M4240" s="40" t="s">
        <v>313</v>
      </c>
      <c r="N4240" s="47">
        <v>37</v>
      </c>
      <c r="O4240" s="47">
        <v>2012</v>
      </c>
      <c r="P4240" s="47">
        <v>11</v>
      </c>
      <c r="Q4240" s="40" t="s">
        <v>1308</v>
      </c>
      <c r="R4240" s="40" t="s">
        <v>1391</v>
      </c>
      <c r="S4240" s="48" t="s">
        <v>1696</v>
      </c>
      <c r="T4240" s="48"/>
      <c r="U4240" s="31"/>
      <c r="V4240" s="45" t="str">
        <f t="shared" si="626"/>
        <v>日本人間工学会九州・沖縄支部会第33回大会との合同開催開催記(大会．西 第37回　2012/11、西日本工業大学、北九州市/日本人間工学会九州・沖縄支部会第33回大会との合同開催)</v>
      </c>
      <c r="W4240" s="51"/>
      <c r="X4240" s="88">
        <v>4230</v>
      </c>
      <c r="Y4240" s="65"/>
      <c r="Z4240" s="46"/>
    </row>
    <row r="4241" spans="1:26" ht="13.5" hidden="1" customHeight="1">
      <c r="A4241" s="29">
        <f t="shared" ca="1" si="627"/>
        <v>98</v>
      </c>
      <c r="B4241" s="32">
        <f t="shared" ca="1" si="628"/>
        <v>2013</v>
      </c>
      <c r="C4241" s="32">
        <f t="shared" ca="1" si="629"/>
        <v>6</v>
      </c>
      <c r="D4241" s="28">
        <v>83</v>
      </c>
      <c r="E4241" s="32"/>
      <c r="F4241" s="40" t="s">
        <v>1727</v>
      </c>
      <c r="G4241" s="40" t="s">
        <v>2378</v>
      </c>
      <c r="H4241" s="43"/>
      <c r="I4241" s="115" t="str">
        <f t="shared" ca="1" si="630"/>
        <v>.</v>
      </c>
      <c r="J4241" s="40" t="s">
        <v>1487</v>
      </c>
      <c r="K4241" s="40" t="s">
        <v>2109</v>
      </c>
      <c r="L4241" s="40" t="s">
        <v>313</v>
      </c>
      <c r="M4241" s="40" t="s">
        <v>313</v>
      </c>
      <c r="N4241" s="47">
        <v>37</v>
      </c>
      <c r="O4241" s="47">
        <v>2012</v>
      </c>
      <c r="P4241" s="47">
        <v>11</v>
      </c>
      <c r="Q4241" s="40" t="s">
        <v>1308</v>
      </c>
      <c r="R4241" s="40" t="s">
        <v>1391</v>
      </c>
      <c r="S4241" s="48" t="s">
        <v>1696</v>
      </c>
      <c r="T4241" s="48"/>
      <c r="U4241" s="31"/>
      <c r="V4241" s="45" t="str">
        <f t="shared" si="626"/>
        <v>大会および地方会についての報告</v>
      </c>
      <c r="W4241" s="51"/>
      <c r="X4241" s="88">
        <v>4231</v>
      </c>
      <c r="Y4241" s="65"/>
      <c r="Z4241" s="46"/>
    </row>
    <row r="4242" spans="1:26" ht="13.5" hidden="1" customHeight="1">
      <c r="A4242" s="29">
        <f t="shared" ca="1" si="627"/>
        <v>98</v>
      </c>
      <c r="B4242" s="32">
        <f t="shared" ca="1" si="628"/>
        <v>2013</v>
      </c>
      <c r="C4242" s="32">
        <f t="shared" ca="1" si="629"/>
        <v>6</v>
      </c>
      <c r="D4242" s="28">
        <v>84</v>
      </c>
      <c r="E4242" s="32"/>
      <c r="F4242" s="40" t="s">
        <v>1676</v>
      </c>
      <c r="G4242" s="40" t="s">
        <v>7888</v>
      </c>
      <c r="H4242" s="43"/>
      <c r="I4242" s="115" t="str">
        <f t="shared" ca="1" si="630"/>
        <v>.</v>
      </c>
      <c r="J4242" s="40" t="s">
        <v>1487</v>
      </c>
      <c r="K4242" s="40" t="s">
        <v>2109</v>
      </c>
      <c r="L4242" s="40" t="s">
        <v>313</v>
      </c>
      <c r="M4242" s="40" t="s">
        <v>7617</v>
      </c>
      <c r="N4242" s="47">
        <v>37</v>
      </c>
      <c r="O4242" s="47">
        <v>2012</v>
      </c>
      <c r="P4242" s="47">
        <v>11</v>
      </c>
      <c r="Q4242" s="40" t="s">
        <v>1308</v>
      </c>
      <c r="R4242" s="40" t="s">
        <v>1391</v>
      </c>
      <c r="S4242" s="48" t="s">
        <v>1696</v>
      </c>
      <c r="T4242" s="48"/>
      <c r="U4242" s="31"/>
      <c r="V4242" s="45" t="str">
        <f t="shared" si="626"/>
        <v>優秀発表賞受賞者から</v>
      </c>
      <c r="W4242" s="51"/>
      <c r="X4242" s="88">
        <v>4232</v>
      </c>
      <c r="Y4242" s="65"/>
      <c r="Z4242" s="46"/>
    </row>
    <row r="4243" spans="1:26" ht="13.5" hidden="1" customHeight="1">
      <c r="A4243" s="29">
        <f t="shared" ca="1" si="627"/>
        <v>98</v>
      </c>
      <c r="B4243" s="32">
        <f t="shared" ca="1" si="628"/>
        <v>2013</v>
      </c>
      <c r="C4243" s="32">
        <f t="shared" ca="1" si="629"/>
        <v>6</v>
      </c>
      <c r="D4243" s="28">
        <v>86</v>
      </c>
      <c r="E4243" s="32"/>
      <c r="F4243" s="28" t="str">
        <f>IF(RIGHT(L4243,1)=$W$24,"",M4243&amp;$W$25)&amp;J4243&amp;$W$22&amp;K4243&amp;IF(AND(LEN(N4243)&gt;0,LEN(N4243)&lt;4)," 第"&amp;N4243&amp;$W$21,N4243)&amp;$W$23&amp;O4243&amp;"/"&amp;P4243&amp;IF(RIGHT(L4243,1)=$W$24,"/"&amp;Q4243,"")&amp;"、"&amp;S4243&amp;"、"&amp;R4243&amp;IF(LEN(H4243)&gt;0,$W$27&amp;H4243,"")&amp;IF(RIGHT(L4243,1)=$W$24,"",$W$26)</f>
        <v>研修・催事．講習会　2013/4/27-28、順天堂大学大学院、東京都/フリー統計ソフト「Ｒ」を用いたやさしい統計解析講座【基礎コース】</v>
      </c>
      <c r="G4243" s="46" t="s">
        <v>1582</v>
      </c>
      <c r="H4243" s="58" t="s">
        <v>1729</v>
      </c>
      <c r="I4243" s="115" t="str">
        <f t="shared" ca="1" si="630"/>
        <v>.</v>
      </c>
      <c r="J4243" s="40" t="s">
        <v>7780</v>
      </c>
      <c r="K4243" s="40" t="s">
        <v>7782</v>
      </c>
      <c r="L4243" s="40" t="s">
        <v>7012</v>
      </c>
      <c r="M4243" s="40" t="s">
        <v>1302</v>
      </c>
      <c r="N4243" s="47"/>
      <c r="O4243" s="47">
        <v>2013</v>
      </c>
      <c r="P4243" s="47">
        <v>4</v>
      </c>
      <c r="Q4243" s="40" t="s">
        <v>1476</v>
      </c>
      <c r="R4243" s="40" t="s">
        <v>2317</v>
      </c>
      <c r="S4243" s="48" t="s">
        <v>886</v>
      </c>
      <c r="T4243" s="48"/>
      <c r="U4243" s="31"/>
      <c r="V4243" s="45" t="str">
        <f t="shared" si="626"/>
        <v>フリー統計ソフト「Ｒ」を用いたやさしい統計解析講座【基礎コース】研修・催事．講習会　2013/4/27-28、順天堂大学大学院、東京都/フリー統計ソフト「Ｒ」を用いたやさしい統計解析講座【基礎コース】</v>
      </c>
      <c r="W4243" s="51"/>
      <c r="X4243" s="88">
        <v>4233</v>
      </c>
      <c r="Y4243" s="65"/>
      <c r="Z4243" s="46"/>
    </row>
    <row r="4244" spans="1:26" ht="13.5" hidden="1" customHeight="1">
      <c r="A4244" s="29">
        <f t="shared" ca="1" si="627"/>
        <v>98</v>
      </c>
      <c r="B4244" s="32">
        <f t="shared" ca="1" si="628"/>
        <v>2013</v>
      </c>
      <c r="C4244" s="32">
        <f t="shared" ca="1" si="629"/>
        <v>6</v>
      </c>
      <c r="D4244" s="28">
        <v>86</v>
      </c>
      <c r="E4244" s="32"/>
      <c r="F4244" s="46" t="s">
        <v>1729</v>
      </c>
      <c r="G4244" s="46" t="s">
        <v>887</v>
      </c>
      <c r="H4244" s="43" t="s">
        <v>7620</v>
      </c>
      <c r="I4244" s="115" t="str">
        <f t="shared" ca="1" si="630"/>
        <v>.</v>
      </c>
      <c r="J4244" s="40" t="s">
        <v>7780</v>
      </c>
      <c r="K4244" s="40" t="s">
        <v>7782</v>
      </c>
      <c r="L4244" s="40" t="s">
        <v>313</v>
      </c>
      <c r="M4244" s="40" t="s">
        <v>313</v>
      </c>
      <c r="N4244" s="47"/>
      <c r="O4244" s="47">
        <v>2013</v>
      </c>
      <c r="P4244" s="47">
        <v>4</v>
      </c>
      <c r="Q4244" s="40" t="s">
        <v>1476</v>
      </c>
      <c r="R4244" s="40" t="s">
        <v>2317</v>
      </c>
      <c r="S4244" s="48" t="s">
        <v>886</v>
      </c>
      <c r="T4244" s="48"/>
      <c r="U4244" s="31"/>
      <c r="V4244" s="45" t="str">
        <f t="shared" si="626"/>
        <v>概要報告フリー統計ソフト「Ｒ」を用いたやさしい統計解析講座【基礎コース】</v>
      </c>
      <c r="W4244" s="51"/>
      <c r="X4244" s="88">
        <v>4234</v>
      </c>
      <c r="Y4244" s="65"/>
      <c r="Z4244" s="46"/>
    </row>
    <row r="4245" spans="1:26" ht="13.5" hidden="1" customHeight="1">
      <c r="A4245" s="29">
        <f t="shared" ca="1" si="627"/>
        <v>98</v>
      </c>
      <c r="B4245" s="32">
        <f t="shared" ca="1" si="628"/>
        <v>2013</v>
      </c>
      <c r="C4245" s="32">
        <f t="shared" ca="1" si="629"/>
        <v>6</v>
      </c>
      <c r="D4245" s="28">
        <v>87</v>
      </c>
      <c r="E4245" s="32"/>
      <c r="F4245" s="28" t="str">
        <f>IF(RIGHT(L4245,1)=$W$24,"",M4245&amp;$W$25)&amp;J4245&amp;$W$22&amp;K4245&amp;IF(AND(LEN(N4245)&gt;0,LEN(N4245)&lt;4)," 第"&amp;N4245&amp;$W$21,N4245)&amp;$W$23&amp;O4245&amp;"/"&amp;P4245&amp;IF(RIGHT(L4245,1)=$W$24,"/"&amp;Q4245,"")&amp;"、"&amp;S4245&amp;"、"&amp;R4245&amp;IF(LEN(H4245)&gt;0,$W$27&amp;H4245,"")&amp;IF(RIGHT(L4245,1)=$W$24,"",$W$26)</f>
        <v>参加記(研修・催事．講習会　2013/4、順天堂大学大学院、東京都/統計)</v>
      </c>
      <c r="G4245" s="40" t="s">
        <v>1730</v>
      </c>
      <c r="H4245" s="43" t="s">
        <v>7781</v>
      </c>
      <c r="I4245" s="115" t="str">
        <f t="shared" ca="1" si="630"/>
        <v>.</v>
      </c>
      <c r="J4245" s="40" t="s">
        <v>7780</v>
      </c>
      <c r="K4245" s="40" t="s">
        <v>7782</v>
      </c>
      <c r="L4245" s="40" t="s">
        <v>313</v>
      </c>
      <c r="M4245" s="40" t="s">
        <v>2362</v>
      </c>
      <c r="N4245" s="47"/>
      <c r="O4245" s="47">
        <v>2013</v>
      </c>
      <c r="P4245" s="47">
        <v>4</v>
      </c>
      <c r="Q4245" s="40" t="s">
        <v>1476</v>
      </c>
      <c r="R4245" s="40" t="s">
        <v>2317</v>
      </c>
      <c r="S4245" s="48" t="s">
        <v>886</v>
      </c>
      <c r="T4245" s="48"/>
      <c r="U4245" s="31"/>
      <c r="V4245" s="45" t="str">
        <f t="shared" si="626"/>
        <v>統計参加記(研修・催事．講習会　2013/4、順天堂大学大学院、東京都/統計)</v>
      </c>
      <c r="W4245" s="51"/>
      <c r="X4245" s="88">
        <v>4235</v>
      </c>
      <c r="Y4245" s="65"/>
      <c r="Z4245" s="46"/>
    </row>
    <row r="4246" spans="1:26" ht="13.5" hidden="1" customHeight="1">
      <c r="A4246" s="29">
        <f t="shared" ca="1" si="627"/>
        <v>98</v>
      </c>
      <c r="B4246" s="32">
        <f t="shared" ca="1" si="628"/>
        <v>2013</v>
      </c>
      <c r="C4246" s="32">
        <f t="shared" ca="1" si="629"/>
        <v>6</v>
      </c>
      <c r="D4246" s="28">
        <v>88</v>
      </c>
      <c r="E4246" s="32"/>
      <c r="F4246" s="28" t="str">
        <f t="shared" ref="F4246:F4250" si="631">H4246&amp;IF(LEN(O4246)&gt;0,$W$18&amp;IF(LEN(O4246)&gt;3,O4246&amp;"年度","第"&amp;O4246&amp;IF(LEN(P4246)&gt;0,"期","回"))&amp;IF(LEN(P4246)&gt;0,"第"&amp;P4246&amp;"回",""),"")</f>
        <v>総会.資料：2013年度</v>
      </c>
      <c r="G4246" s="40"/>
      <c r="H4246" s="40" t="s">
        <v>7104</v>
      </c>
      <c r="I4246" s="115" t="str">
        <f t="shared" ca="1" si="630"/>
        <v>.</v>
      </c>
      <c r="J4246" s="40" t="s">
        <v>7111</v>
      </c>
      <c r="K4246" s="40" t="s">
        <v>1050</v>
      </c>
      <c r="L4246" s="40" t="s">
        <v>7100</v>
      </c>
      <c r="M4246" s="40" t="s">
        <v>7776</v>
      </c>
      <c r="N4246" s="47"/>
      <c r="O4246" s="47">
        <v>2013</v>
      </c>
      <c r="P4246" s="47"/>
      <c r="Q4246" s="40"/>
      <c r="R4246" s="40"/>
      <c r="S4246" s="48"/>
      <c r="T4246" s="48"/>
      <c r="U4246" s="31"/>
      <c r="V4246" s="45" t="str">
        <f t="shared" si="626"/>
        <v>総会.資料総会.資料：2013年度</v>
      </c>
      <c r="W4246" s="51"/>
      <c r="X4246" s="88">
        <v>4236</v>
      </c>
      <c r="Y4246" s="65"/>
      <c r="Z4246" s="46"/>
    </row>
    <row r="4247" spans="1:26" ht="13.5" hidden="1" customHeight="1">
      <c r="A4247" s="29">
        <f t="shared" ca="1" si="627"/>
        <v>98</v>
      </c>
      <c r="B4247" s="32">
        <f ca="1">IF(LEN($J4247)&gt;0,IF($J4247="●",O4247,OFFSET(B4247,IF(LEN(OFFSET(B4247,-1,0))&gt;=1,-1,-2),0)),"")</f>
        <v>2013</v>
      </c>
      <c r="C4247" s="32">
        <f ca="1">IF(LEN($J4247)&gt;0,IF($J4247="●",#REF!,OFFSET(C4247,IF(LEN(OFFSET(C4247,-1,0))&gt;=1,-1,-2),0)),"")</f>
        <v>6</v>
      </c>
      <c r="D4247" s="28">
        <v>92</v>
      </c>
      <c r="E4247" s="32"/>
      <c r="F4247" s="28" t="str">
        <f t="shared" si="631"/>
        <v>理事会：第22期第1回</v>
      </c>
      <c r="G4247" s="40"/>
      <c r="H4247" s="43" t="s">
        <v>7774</v>
      </c>
      <c r="I4247" s="115" t="str">
        <f t="shared" ca="1" si="630"/>
        <v>.</v>
      </c>
      <c r="J4247" s="40" t="s">
        <v>7111</v>
      </c>
      <c r="K4247" s="40" t="s">
        <v>1050</v>
      </c>
      <c r="L4247" s="40" t="s">
        <v>7103</v>
      </c>
      <c r="M4247" s="40"/>
      <c r="N4247" s="47"/>
      <c r="O4247" s="47">
        <v>22</v>
      </c>
      <c r="P4247" s="47">
        <v>1</v>
      </c>
      <c r="Q4247" s="40"/>
      <c r="R4247" s="40"/>
      <c r="S4247" s="48"/>
      <c r="T4247" s="48"/>
      <c r="U4247" s="31"/>
      <c r="V4247" s="45" t="str">
        <f t="shared" si="626"/>
        <v>理事会理事会：第22期第1回</v>
      </c>
      <c r="W4247" s="51"/>
      <c r="X4247" s="88">
        <v>4237</v>
      </c>
      <c r="Y4247" s="65"/>
      <c r="Z4247" s="46"/>
    </row>
    <row r="4248" spans="1:26" ht="13.5" hidden="1" customHeight="1">
      <c r="A4248" s="29">
        <f t="shared" ca="1" si="627"/>
        <v>98</v>
      </c>
      <c r="B4248" s="32">
        <f ca="1">IF(LEN($J4248)&gt;0,IF($J4248="●",O4248,OFFSET(B4248,IF(LEN(OFFSET(B4248,-1,0))&gt;=1,-1,-2),0)),"")</f>
        <v>2013</v>
      </c>
      <c r="C4248" s="32">
        <f ca="1">IF(LEN($J4248)&gt;0,IF($J4248="●",#REF!,OFFSET(C4248,IF(LEN(OFFSET(C4248,-1,0))&gt;=1,-1,-2),0)),"")</f>
        <v>6</v>
      </c>
      <c r="D4248" s="28">
        <v>93</v>
      </c>
      <c r="E4248" s="32"/>
      <c r="F4248" s="28" t="str">
        <f t="shared" si="631"/>
        <v>理事会：第22期第2回</v>
      </c>
      <c r="G4248" s="40"/>
      <c r="H4248" s="43" t="s">
        <v>7774</v>
      </c>
      <c r="I4248" s="115" t="str">
        <f t="shared" ca="1" si="630"/>
        <v>.</v>
      </c>
      <c r="J4248" s="40" t="s">
        <v>7111</v>
      </c>
      <c r="K4248" s="40" t="s">
        <v>1050</v>
      </c>
      <c r="L4248" s="40" t="s">
        <v>7103</v>
      </c>
      <c r="M4248" s="40"/>
      <c r="N4248" s="47"/>
      <c r="O4248" s="47">
        <v>22</v>
      </c>
      <c r="P4248" s="47">
        <v>2</v>
      </c>
      <c r="Q4248" s="40"/>
      <c r="R4248" s="40"/>
      <c r="S4248" s="48"/>
      <c r="T4248" s="48"/>
      <c r="U4248" s="31"/>
      <c r="V4248" s="45" t="str">
        <f t="shared" si="626"/>
        <v>理事会理事会：第22期第2回</v>
      </c>
      <c r="W4248" s="51"/>
      <c r="X4248" s="88">
        <v>4238</v>
      </c>
      <c r="Y4248" s="65"/>
      <c r="Z4248" s="46"/>
    </row>
    <row r="4249" spans="1:26" ht="13.5" hidden="1" customHeight="1">
      <c r="A4249" s="29">
        <f t="shared" ca="1" si="627"/>
        <v>98</v>
      </c>
      <c r="B4249" s="32">
        <f ca="1">IF(LEN($J4249)&gt;0,IF($J4249="●",O4249,OFFSET(B4249,IF(LEN(OFFSET(B4249,-1,0))&gt;=1,-1,-2),0)),"")</f>
        <v>2013</v>
      </c>
      <c r="C4249" s="32">
        <f ca="1">IF(LEN($J4249)&gt;0,IF($J4249="●",#REF!,OFFSET(C4249,IF(LEN(OFFSET(C4249,-1,0))&gt;=1,-1,-2),0)),"")</f>
        <v>6</v>
      </c>
      <c r="D4249" s="28">
        <v>94</v>
      </c>
      <c r="E4249" s="32"/>
      <c r="F4249" s="28" t="str">
        <f t="shared" si="631"/>
        <v>理事会：第22期第3回</v>
      </c>
      <c r="G4249" s="40"/>
      <c r="H4249" s="43" t="s">
        <v>7774</v>
      </c>
      <c r="I4249" s="115" t="str">
        <f t="shared" ca="1" si="630"/>
        <v>.</v>
      </c>
      <c r="J4249" s="40" t="s">
        <v>7111</v>
      </c>
      <c r="K4249" s="40" t="s">
        <v>1050</v>
      </c>
      <c r="L4249" s="40" t="s">
        <v>7103</v>
      </c>
      <c r="M4249" s="40"/>
      <c r="N4249" s="47"/>
      <c r="O4249" s="47">
        <v>22</v>
      </c>
      <c r="P4249" s="47">
        <v>3</v>
      </c>
      <c r="Q4249" s="40"/>
      <c r="R4249" s="40"/>
      <c r="S4249" s="48"/>
      <c r="T4249" s="48"/>
      <c r="U4249" s="31"/>
      <c r="V4249" s="45" t="str">
        <f t="shared" si="626"/>
        <v>理事会理事会：第22期第3回</v>
      </c>
      <c r="W4249" s="51"/>
      <c r="X4249" s="88">
        <v>4239</v>
      </c>
      <c r="Y4249" s="65"/>
      <c r="Z4249" s="46"/>
    </row>
    <row r="4250" spans="1:26" ht="13.5" hidden="1" customHeight="1">
      <c r="A4250" s="29">
        <f t="shared" ca="1" si="627"/>
        <v>98</v>
      </c>
      <c r="B4250" s="32">
        <f ca="1">IF(LEN($J4250)&gt;0,IF($J4250="●",O4250,OFFSET(B4250,IF(LEN(OFFSET(B4250,-1,0))&gt;=1,-1,-2),0)),"")</f>
        <v>2013</v>
      </c>
      <c r="C4250" s="32">
        <f ca="1">IF(LEN($J4250)&gt;0,IF($J4250="●",#REF!,OFFSET(C4250,IF(LEN(OFFSET(C4250,-1,0))&gt;=1,-1,-2),0)),"")</f>
        <v>6</v>
      </c>
      <c r="D4250" s="28">
        <v>96</v>
      </c>
      <c r="E4250" s="32"/>
      <c r="F4250" s="28" t="str">
        <f t="shared" si="631"/>
        <v>理事会：第22期第4回</v>
      </c>
      <c r="G4250" s="40"/>
      <c r="H4250" s="43" t="s">
        <v>7774</v>
      </c>
      <c r="I4250" s="115" t="str">
        <f t="shared" ca="1" si="630"/>
        <v>.</v>
      </c>
      <c r="J4250" s="40" t="s">
        <v>7111</v>
      </c>
      <c r="K4250" s="40" t="s">
        <v>1050</v>
      </c>
      <c r="L4250" s="40" t="s">
        <v>7103</v>
      </c>
      <c r="M4250" s="40"/>
      <c r="N4250" s="47"/>
      <c r="O4250" s="47">
        <v>22</v>
      </c>
      <c r="P4250" s="47">
        <v>4</v>
      </c>
      <c r="Q4250" s="40"/>
      <c r="R4250" s="40"/>
      <c r="S4250" s="48"/>
      <c r="T4250" s="48"/>
      <c r="U4250" s="31"/>
      <c r="V4250" s="45" t="str">
        <f t="shared" si="626"/>
        <v>理事会理事会：第22期第4回</v>
      </c>
      <c r="W4250" s="51"/>
      <c r="X4250" s="88">
        <v>4240</v>
      </c>
      <c r="Y4250" s="65"/>
      <c r="Z4250" s="46"/>
    </row>
    <row r="4251" spans="1:26" ht="13.5" hidden="1" customHeight="1">
      <c r="A4251" s="29" t="str">
        <f t="shared" ca="1" si="627"/>
        <v>99</v>
      </c>
      <c r="B4251" s="32">
        <f t="shared" ref="B4251:C4252" ca="1" si="632">IF(LEN($J4251)&gt;0,IF($J4251="●",N4251,OFFSET(B4251,IF(LEN(OFFSET(B4251,-1,0))&gt;=1,-1,-2),0)),"")</f>
        <v>2014</v>
      </c>
      <c r="C4251" s="32">
        <f t="shared" ca="1" si="632"/>
        <v>6</v>
      </c>
      <c r="D4251" s="28">
        <v>0</v>
      </c>
      <c r="E4251" s="32"/>
      <c r="F4251" s="28" t="str">
        <f ca="1">$W$11&amp;$A4251&amp;$W$12&amp;B4251&amp;$W$13&amp;TEXT($C4251,"00")&amp;$W$14&amp;TEXT($P4251,"00")&amp;IF(LEN(U4251)&gt;=1,$W$15&amp;$U4251&amp;$W$16,"")&amp;$W$17&amp;$H4251</f>
        <v>第99号2014年06/20:東地42／西地38</v>
      </c>
      <c r="G4251" s="40"/>
      <c r="H4251" s="43" t="s">
        <v>6927</v>
      </c>
      <c r="I4251" s="115" t="str">
        <f t="shared" ca="1" si="630"/>
        <v>.</v>
      </c>
      <c r="J4251" s="40" t="s">
        <v>1179</v>
      </c>
      <c r="K4251" s="40" t="s">
        <v>1381</v>
      </c>
      <c r="L4251" s="43"/>
      <c r="M4251" s="40"/>
      <c r="N4251" s="47">
        <v>2014</v>
      </c>
      <c r="O4251" s="47">
        <v>6</v>
      </c>
      <c r="P4251" s="47">
        <v>20</v>
      </c>
      <c r="Q4251" s="40"/>
      <c r="R4251" s="40"/>
      <c r="S4251" s="48"/>
      <c r="T4251" s="48"/>
      <c r="U4251" s="31"/>
      <c r="V4251" s="45" t="str">
        <f t="shared" ca="1" si="626"/>
        <v>東地42／西地38第99号2014年06/20:東地42／西地38</v>
      </c>
      <c r="W4251" s="51"/>
      <c r="X4251" s="88">
        <v>4241</v>
      </c>
      <c r="Y4251" s="65"/>
      <c r="Z4251" s="46"/>
    </row>
    <row r="4252" spans="1:26" ht="13.5" hidden="1" customHeight="1">
      <c r="A4252" s="29" t="str">
        <f t="shared" ca="1" si="627"/>
        <v>99</v>
      </c>
      <c r="B4252" s="32">
        <f t="shared" ca="1" si="632"/>
        <v>2014</v>
      </c>
      <c r="C4252" s="32">
        <f t="shared" ca="1" si="632"/>
        <v>6</v>
      </c>
      <c r="D4252" s="28">
        <v>1</v>
      </c>
      <c r="E4252" s="32"/>
      <c r="F4252" s="28" t="str">
        <f>IF(RIGHT(L4252,1)=$W$24,"",M4252&amp;$W$25)&amp;J4252&amp;$W$22&amp;K4252&amp;IF(AND(LEN(N4252)&gt;0,LEN(N4252)&lt;4)," 第"&amp;N4252&amp;$W$21,N4252)&amp;$W$23&amp;O4252&amp;"/"&amp;P4252&amp;IF(RIGHT(L4252,1)=$W$24,"/"&amp;Q4252,"")&amp;"、"&amp;S4252&amp;"、"&amp;R4252&amp;IF(LEN(H4252)&gt;0,$W$27&amp;H4252,"")&amp;IF(RIGHT(L4252,1)=$W$24,"",$W$26)</f>
        <v>シンポジウム．共 第10回　2013/11/16、武蔵野大学、東京都/自転車との共生－ドイツ・オランダ訪問調査報告－</v>
      </c>
      <c r="G4252" s="40"/>
      <c r="H4252" s="17" t="s">
        <v>6759</v>
      </c>
      <c r="I4252" s="115" t="str">
        <f t="shared" ca="1" si="630"/>
        <v>.</v>
      </c>
      <c r="J4252" s="40" t="s">
        <v>1009</v>
      </c>
      <c r="K4252" s="16" t="s">
        <v>6141</v>
      </c>
      <c r="L4252" s="16" t="s">
        <v>7012</v>
      </c>
      <c r="M4252" s="40" t="s">
        <v>2742</v>
      </c>
      <c r="N4252" s="15">
        <v>10</v>
      </c>
      <c r="O4252" s="15">
        <v>2013</v>
      </c>
      <c r="P4252" s="15">
        <v>11</v>
      </c>
      <c r="Q4252" s="16">
        <v>16</v>
      </c>
      <c r="R4252" s="40" t="s">
        <v>2317</v>
      </c>
      <c r="S4252" s="53" t="s">
        <v>2353</v>
      </c>
      <c r="T4252" s="53"/>
      <c r="U4252" s="31"/>
      <c r="V4252" s="45" t="str">
        <f t="shared" si="626"/>
        <v>自転車との共生－ドイツ・オランダ訪問調査報告－シンポジウム．共 第10回　2013/11/16、武蔵野大学、東京都/自転車との共生－ドイツ・オランダ訪問調査報告－</v>
      </c>
      <c r="W4252" s="51"/>
      <c r="X4252" s="88">
        <v>4242</v>
      </c>
      <c r="Y4252" s="65"/>
      <c r="Z4252" s="46"/>
    </row>
    <row r="4253" spans="1:26" s="12" customFormat="1" ht="13.5" hidden="1" customHeight="1">
      <c r="A4253" s="18">
        <v>99</v>
      </c>
      <c r="B4253" s="15">
        <v>2013</v>
      </c>
      <c r="C4253" s="15">
        <v>11</v>
      </c>
      <c r="D4253" s="18">
        <v>1</v>
      </c>
      <c r="E4253" s="15"/>
      <c r="F4253" s="16" t="s">
        <v>6759</v>
      </c>
      <c r="G4253" s="16" t="s">
        <v>2820</v>
      </c>
      <c r="H4253" s="17"/>
      <c r="I4253" s="115" t="str">
        <f t="shared" ca="1" si="630"/>
        <v>.</v>
      </c>
      <c r="J4253" s="26" t="s">
        <v>878</v>
      </c>
      <c r="K4253" s="16" t="s">
        <v>6141</v>
      </c>
      <c r="L4253" s="16" t="s">
        <v>7004</v>
      </c>
      <c r="M4253" s="16" t="s">
        <v>1302</v>
      </c>
      <c r="N4253" s="15">
        <v>10</v>
      </c>
      <c r="O4253" s="15">
        <v>2013</v>
      </c>
      <c r="P4253" s="15">
        <v>11</v>
      </c>
      <c r="Q4253" s="16">
        <v>16</v>
      </c>
      <c r="R4253" s="18" t="s">
        <v>804</v>
      </c>
      <c r="S4253" s="54" t="s">
        <v>6758</v>
      </c>
      <c r="T4253" s="54"/>
      <c r="U4253" s="69"/>
      <c r="V4253" s="45" t="str">
        <f t="shared" si="626"/>
        <v>自転車との共生－ドイツ・オランダ訪問調査報告－</v>
      </c>
      <c r="W4253" s="70"/>
      <c r="X4253" s="88">
        <v>4243</v>
      </c>
      <c r="Y4253" s="66"/>
      <c r="Z4253" s="16"/>
    </row>
    <row r="4254" spans="1:26" s="12" customFormat="1" ht="13.5" hidden="1" customHeight="1">
      <c r="A4254" s="18">
        <v>99</v>
      </c>
      <c r="B4254" s="15">
        <v>2013</v>
      </c>
      <c r="C4254" s="15">
        <v>11</v>
      </c>
      <c r="D4254" s="18"/>
      <c r="E4254" s="15"/>
      <c r="F4254" s="19" t="s">
        <v>7075</v>
      </c>
      <c r="G4254" s="16" t="s">
        <v>4985</v>
      </c>
      <c r="H4254" s="17" t="s">
        <v>6759</v>
      </c>
      <c r="I4254" s="115" t="str">
        <f t="shared" ca="1" si="630"/>
        <v>.</v>
      </c>
      <c r="J4254" s="26" t="s">
        <v>878</v>
      </c>
      <c r="K4254" s="16" t="s">
        <v>6141</v>
      </c>
      <c r="L4254" s="16" t="s">
        <v>2918</v>
      </c>
      <c r="M4254" s="16" t="s">
        <v>1302</v>
      </c>
      <c r="N4254" s="15">
        <v>10</v>
      </c>
      <c r="O4254" s="15">
        <v>2013</v>
      </c>
      <c r="P4254" s="15">
        <v>11</v>
      </c>
      <c r="Q4254" s="16">
        <v>16</v>
      </c>
      <c r="R4254" s="18" t="s">
        <v>804</v>
      </c>
      <c r="S4254" s="54" t="s">
        <v>6758</v>
      </c>
      <c r="T4254" s="54"/>
      <c r="U4254" s="69"/>
      <c r="V4254" s="45" t="str">
        <f t="shared" si="626"/>
        <v>自転車との共生－ドイツ・オランダ訪問調査報告－趣旨説明：本研究の概要とドイツ・オランダ訪問調査に至る経緯の説明</v>
      </c>
      <c r="W4254" s="70"/>
      <c r="X4254" s="88">
        <v>4244</v>
      </c>
      <c r="Y4254" s="66"/>
      <c r="Z4254" s="16"/>
    </row>
    <row r="4255" spans="1:26" s="12" customFormat="1" ht="13.5" hidden="1" customHeight="1">
      <c r="A4255" s="18">
        <v>99</v>
      </c>
      <c r="B4255" s="15">
        <v>2013</v>
      </c>
      <c r="C4255" s="15">
        <v>11</v>
      </c>
      <c r="D4255" s="18"/>
      <c r="E4255" s="15"/>
      <c r="F4255" s="19" t="s">
        <v>7076</v>
      </c>
      <c r="G4255" s="16" t="s">
        <v>6760</v>
      </c>
      <c r="H4255" s="17" t="s">
        <v>6759</v>
      </c>
      <c r="I4255" s="115" t="str">
        <f t="shared" ca="1" si="630"/>
        <v>.</v>
      </c>
      <c r="J4255" s="26" t="s">
        <v>878</v>
      </c>
      <c r="K4255" s="16" t="s">
        <v>6141</v>
      </c>
      <c r="L4255" s="16" t="s">
        <v>2918</v>
      </c>
      <c r="M4255" s="16" t="s">
        <v>1302</v>
      </c>
      <c r="N4255" s="15">
        <v>10</v>
      </c>
      <c r="O4255" s="15">
        <v>2013</v>
      </c>
      <c r="P4255" s="15">
        <v>11</v>
      </c>
      <c r="Q4255" s="16">
        <v>16</v>
      </c>
      <c r="R4255" s="18" t="s">
        <v>804</v>
      </c>
      <c r="S4255" s="54" t="s">
        <v>6758</v>
      </c>
      <c r="T4255" s="54"/>
      <c r="U4255" s="69"/>
      <c r="V4255" s="45" t="str">
        <f t="shared" si="626"/>
        <v>自転車との共生－ドイツ・オランダ訪問調査報告－調査報告：ドイツ・オランダ訪問調査参加者各自による報告</v>
      </c>
      <c r="W4255" s="70"/>
      <c r="X4255" s="88">
        <v>4245</v>
      </c>
      <c r="Y4255" s="66"/>
      <c r="Z4255" s="16"/>
    </row>
    <row r="4256" spans="1:26" ht="13.5" hidden="1" customHeight="1">
      <c r="A4256" s="29">
        <f ca="1">IF(LEN($J4256)&gt;0,IF($J4256="●",K4256,OFFSET(A4256,IF(LEN(OFFSET(A4256,-1,0))&gt;=1,-1,-2),0)),"")</f>
        <v>99</v>
      </c>
      <c r="B4256" s="32">
        <f t="shared" ref="B4256:C4258" ca="1" si="633">IF(LEN($J4256)&gt;0,IF($J4256="●",N4256,OFFSET(B4256,IF(LEN(OFFSET(B4256,-1,0))&gt;=1,-1,-2),0)),"")</f>
        <v>2013</v>
      </c>
      <c r="C4256" s="32">
        <f t="shared" ca="1" si="633"/>
        <v>11</v>
      </c>
      <c r="D4256" s="28">
        <v>2</v>
      </c>
      <c r="E4256" s="32"/>
      <c r="F4256" s="28" t="str">
        <f>IF(RIGHT(L4256,1)=$W$24,"",M4256&amp;$W$25)&amp;J4256&amp;$W$22&amp;K4256&amp;IF(AND(LEN(N4256)&gt;0,LEN(N4256)&lt;4)," 第"&amp;N4256&amp;$W$21,N4256)&amp;$W$23&amp;O4256&amp;"/"&amp;P4256&amp;IF(RIGHT(L4256,1)=$W$24,"/"&amp;Q4256,"")&amp;"、"&amp;S4256&amp;"、"&amp;R4256&amp;IF(LEN(H4256)&gt;0,$W$27&amp;H4256,"")&amp;IF(RIGHT(L4256,1)=$W$24,"",$W$26)</f>
        <v>大会．東 第42回　2013/11/17、武蔵野大学、東京都</v>
      </c>
      <c r="G4256" s="40" t="s">
        <v>1784</v>
      </c>
      <c r="H4256" s="41"/>
      <c r="I4256" s="115" t="str">
        <f t="shared" ca="1" si="630"/>
        <v>.</v>
      </c>
      <c r="J4256" s="40" t="s">
        <v>1487</v>
      </c>
      <c r="K4256" s="40" t="s">
        <v>1491</v>
      </c>
      <c r="L4256" s="40" t="s">
        <v>6942</v>
      </c>
      <c r="M4256" s="40" t="s">
        <v>182</v>
      </c>
      <c r="N4256" s="15">
        <v>42</v>
      </c>
      <c r="O4256" s="15">
        <v>2013</v>
      </c>
      <c r="P4256" s="15">
        <v>11</v>
      </c>
      <c r="Q4256" s="16">
        <v>17</v>
      </c>
      <c r="R4256" s="40" t="s">
        <v>2317</v>
      </c>
      <c r="S4256" s="48" t="s">
        <v>2353</v>
      </c>
      <c r="T4256" s="48"/>
      <c r="U4256" s="31"/>
      <c r="V4256" s="45" t="str">
        <f t="shared" si="626"/>
        <v>大会．東 第42回　2013/11/17、武蔵野大学、東京都</v>
      </c>
      <c r="W4256" s="51"/>
      <c r="X4256" s="88">
        <v>4246</v>
      </c>
      <c r="Y4256" s="65"/>
      <c r="Z4256" s="46"/>
    </row>
    <row r="4257" spans="1:26" ht="13.5" hidden="1" customHeight="1">
      <c r="A4257" s="29">
        <f ca="1">IF(LEN($J4257)&gt;0,IF($J4257="●",K4257,OFFSET(A4257,IF(LEN(OFFSET(A4257,-1,0))&gt;=1,-1,-2),0)),"")</f>
        <v>99</v>
      </c>
      <c r="B4257" s="32">
        <f t="shared" ca="1" si="633"/>
        <v>2013</v>
      </c>
      <c r="C4257" s="32">
        <f t="shared" ca="1" si="633"/>
        <v>11</v>
      </c>
      <c r="D4257" s="28">
        <v>4</v>
      </c>
      <c r="E4257" s="32"/>
      <c r="F4257" s="28" t="str">
        <f>IF(RIGHT(L4257,1)=$W$24,"",M4257&amp;$W$25)&amp;J4257&amp;$W$22&amp;K4257&amp;IF(AND(LEN(N4257)&gt;0,LEN(N4257)&lt;4)," 第"&amp;N4257&amp;$W$21,N4257)&amp;$W$23&amp;O4257&amp;"/"&amp;P4257&amp;IF(RIGHT(L4257,1)=$W$24,"/"&amp;Q4257,"")&amp;"、"&amp;S4257&amp;"、"&amp;R4257&amp;IF(LEN(H4257)&gt;0,$W$27&amp;H4257,"")&amp;IF(RIGHT(L4257,1)=$W$24,"",$W$26)</f>
        <v>プログラム(大会．東 第42回　2013/11、武蔵野大学、東京都)</v>
      </c>
      <c r="G4257" s="40"/>
      <c r="H4257" s="43"/>
      <c r="I4257" s="115" t="str">
        <f t="shared" ca="1" si="630"/>
        <v>.</v>
      </c>
      <c r="J4257" s="40" t="s">
        <v>1487</v>
      </c>
      <c r="K4257" s="40" t="s">
        <v>1491</v>
      </c>
      <c r="L4257" s="40" t="s">
        <v>325</v>
      </c>
      <c r="M4257" s="40" t="s">
        <v>2636</v>
      </c>
      <c r="N4257" s="15">
        <v>42</v>
      </c>
      <c r="O4257" s="15">
        <v>2013</v>
      </c>
      <c r="P4257" s="15">
        <v>11</v>
      </c>
      <c r="Q4257" s="16">
        <v>17</v>
      </c>
      <c r="R4257" s="40" t="s">
        <v>2317</v>
      </c>
      <c r="S4257" s="48" t="s">
        <v>2353</v>
      </c>
      <c r="T4257" s="48"/>
      <c r="U4257" s="31"/>
      <c r="V4257" s="45" t="str">
        <f t="shared" si="626"/>
        <v>プログラム(大会．東 第42回　2013/11、武蔵野大学、東京都)</v>
      </c>
      <c r="W4257" s="51"/>
      <c r="X4257" s="88">
        <v>4247</v>
      </c>
      <c r="Y4257" s="65"/>
      <c r="Z4257" s="46"/>
    </row>
    <row r="4258" spans="1:26" ht="13.5" hidden="1" customHeight="1">
      <c r="A4258" s="29">
        <f ca="1">IF(LEN($J4258)&gt;0,IF($J4258="●",K4258,OFFSET(A4258,IF(LEN(OFFSET(A4258,-1,0))&gt;=1,-1,-2),0)),"")</f>
        <v>99</v>
      </c>
      <c r="B4258" s="32">
        <f t="shared" ca="1" si="633"/>
        <v>2013</v>
      </c>
      <c r="C4258" s="32">
        <f t="shared" ca="1" si="633"/>
        <v>11</v>
      </c>
      <c r="D4258" s="28">
        <v>5</v>
      </c>
      <c r="E4258" s="32"/>
      <c r="F4258" s="28" t="str">
        <f>M4258&amp;"（"&amp;J4258&amp;$W$19&amp;K4258&amp;IF(LEN(N4258)&gt;0," 第"&amp;N4258&amp;$W$21,"")&amp;" "&amp;O4258&amp;"/"&amp;P4258&amp;$W$20&amp;S4258&amp;IF(LEN(H4258)&gt;0,$W$19&amp;H4258,"")&amp;"）"</f>
        <v>抄録（大会/東 第42回 2013/11、武蔵野大学）</v>
      </c>
      <c r="G4258" s="40"/>
      <c r="H4258" s="43"/>
      <c r="I4258" s="115" t="str">
        <f t="shared" ca="1" si="630"/>
        <v>.</v>
      </c>
      <c r="J4258" s="40" t="s">
        <v>1487</v>
      </c>
      <c r="K4258" s="40" t="s">
        <v>1491</v>
      </c>
      <c r="L4258" s="40" t="s">
        <v>6939</v>
      </c>
      <c r="M4258" s="40" t="s">
        <v>183</v>
      </c>
      <c r="N4258" s="15">
        <v>42</v>
      </c>
      <c r="O4258" s="15">
        <v>2013</v>
      </c>
      <c r="P4258" s="15">
        <v>11</v>
      </c>
      <c r="Q4258" s="16">
        <v>17</v>
      </c>
      <c r="R4258" s="40" t="s">
        <v>2317</v>
      </c>
      <c r="S4258" s="48" t="s">
        <v>2353</v>
      </c>
      <c r="T4258" s="48"/>
      <c r="U4258" s="31"/>
      <c r="V4258" s="45" t="str">
        <f t="shared" si="626"/>
        <v>抄録（大会/東 第42回 2013/11、武蔵野大学）</v>
      </c>
      <c r="W4258" s="51"/>
      <c r="X4258" s="88">
        <v>4248</v>
      </c>
      <c r="Y4258" s="65"/>
      <c r="Z4258" s="46"/>
    </row>
    <row r="4259" spans="1:26" s="13" customFormat="1" ht="13.5" hidden="1" customHeight="1">
      <c r="A4259" s="18">
        <v>99</v>
      </c>
      <c r="B4259" s="15">
        <v>2013</v>
      </c>
      <c r="C4259" s="15">
        <v>11</v>
      </c>
      <c r="D4259" s="18">
        <v>6</v>
      </c>
      <c r="E4259" s="15"/>
      <c r="F4259" s="19" t="s">
        <v>6761</v>
      </c>
      <c r="G4259" s="16" t="s">
        <v>6762</v>
      </c>
      <c r="H4259" s="17"/>
      <c r="I4259" s="115" t="str">
        <f t="shared" ca="1" si="630"/>
        <v>.</v>
      </c>
      <c r="J4259" s="16" t="s">
        <v>2856</v>
      </c>
      <c r="K4259" s="16" t="s">
        <v>1185</v>
      </c>
      <c r="L4259" s="16" t="s">
        <v>2857</v>
      </c>
      <c r="M4259" s="16" t="s">
        <v>183</v>
      </c>
      <c r="N4259" s="15">
        <v>42</v>
      </c>
      <c r="O4259" s="15">
        <v>2013</v>
      </c>
      <c r="P4259" s="15">
        <v>11</v>
      </c>
      <c r="Q4259" s="16">
        <v>17</v>
      </c>
      <c r="R4259" s="18" t="s">
        <v>804</v>
      </c>
      <c r="S4259" s="54" t="s">
        <v>6758</v>
      </c>
      <c r="T4259" s="54"/>
      <c r="U4259" s="69"/>
      <c r="V4259" s="45" t="str">
        <f t="shared" si="626"/>
        <v>スペインにおける自転車利用調査報告（第1報）</v>
      </c>
      <c r="W4259" s="70"/>
      <c r="X4259" s="88">
        <v>4249</v>
      </c>
      <c r="Y4259" s="66"/>
      <c r="Z4259" s="16"/>
    </row>
    <row r="4260" spans="1:26" s="13" customFormat="1" ht="13.5" hidden="1" customHeight="1">
      <c r="A4260" s="18">
        <v>99</v>
      </c>
      <c r="B4260" s="15">
        <v>2013</v>
      </c>
      <c r="C4260" s="15">
        <v>11</v>
      </c>
      <c r="D4260" s="18">
        <v>7</v>
      </c>
      <c r="E4260" s="15"/>
      <c r="F4260" s="19" t="s">
        <v>6763</v>
      </c>
      <c r="G4260" s="16" t="s">
        <v>6764</v>
      </c>
      <c r="H4260" s="17"/>
      <c r="I4260" s="115" t="str">
        <f t="shared" ca="1" si="630"/>
        <v>.</v>
      </c>
      <c r="J4260" s="16" t="s">
        <v>2856</v>
      </c>
      <c r="K4260" s="16" t="s">
        <v>1185</v>
      </c>
      <c r="L4260" s="16" t="s">
        <v>2857</v>
      </c>
      <c r="M4260" s="16" t="s">
        <v>183</v>
      </c>
      <c r="N4260" s="15">
        <v>42</v>
      </c>
      <c r="O4260" s="15">
        <v>2013</v>
      </c>
      <c r="P4260" s="15">
        <v>11</v>
      </c>
      <c r="Q4260" s="16">
        <v>17</v>
      </c>
      <c r="R4260" s="18" t="s">
        <v>804</v>
      </c>
      <c r="S4260" s="54" t="s">
        <v>6758</v>
      </c>
      <c r="T4260" s="54"/>
      <c r="U4260" s="69"/>
      <c r="V4260" s="45" t="str">
        <f t="shared" si="626"/>
        <v>対「自転車」における事故及びヒヤリ・ハットの実態把握</v>
      </c>
      <c r="W4260" s="70"/>
      <c r="X4260" s="88">
        <v>4250</v>
      </c>
      <c r="Y4260" s="66"/>
      <c r="Z4260" s="16"/>
    </row>
    <row r="4261" spans="1:26" s="13" customFormat="1" ht="13.5" hidden="1" customHeight="1">
      <c r="A4261" s="18">
        <v>99</v>
      </c>
      <c r="B4261" s="15">
        <v>2013</v>
      </c>
      <c r="C4261" s="15">
        <v>11</v>
      </c>
      <c r="D4261" s="18">
        <v>9</v>
      </c>
      <c r="E4261" s="15"/>
      <c r="F4261" s="19" t="s">
        <v>6765</v>
      </c>
      <c r="G4261" s="16" t="s">
        <v>6766</v>
      </c>
      <c r="H4261" s="17"/>
      <c r="I4261" s="115" t="str">
        <f t="shared" ca="1" si="630"/>
        <v>.</v>
      </c>
      <c r="J4261" s="16" t="s">
        <v>2856</v>
      </c>
      <c r="K4261" s="16" t="s">
        <v>1185</v>
      </c>
      <c r="L4261" s="16" t="s">
        <v>2857</v>
      </c>
      <c r="M4261" s="16" t="s">
        <v>183</v>
      </c>
      <c r="N4261" s="15">
        <v>42</v>
      </c>
      <c r="O4261" s="15">
        <v>2013</v>
      </c>
      <c r="P4261" s="15">
        <v>11</v>
      </c>
      <c r="Q4261" s="16">
        <v>17</v>
      </c>
      <c r="R4261" s="18" t="s">
        <v>804</v>
      </c>
      <c r="S4261" s="54" t="s">
        <v>6758</v>
      </c>
      <c r="T4261" s="54"/>
      <c r="U4261" s="69"/>
      <c r="V4261" s="45" t="str">
        <f t="shared" si="626"/>
        <v>自転車操作における大学生と高齢者の比較</v>
      </c>
      <c r="W4261" s="70"/>
      <c r="X4261" s="88">
        <v>4251</v>
      </c>
      <c r="Y4261" s="66"/>
      <c r="Z4261" s="16"/>
    </row>
    <row r="4262" spans="1:26" s="13" customFormat="1" ht="13.5" hidden="1" customHeight="1">
      <c r="A4262" s="18">
        <v>99</v>
      </c>
      <c r="B4262" s="15">
        <v>2013</v>
      </c>
      <c r="C4262" s="15">
        <v>11</v>
      </c>
      <c r="D4262" s="18">
        <v>10</v>
      </c>
      <c r="E4262" s="15"/>
      <c r="F4262" s="19" t="s">
        <v>6767</v>
      </c>
      <c r="G4262" s="16" t="s">
        <v>6768</v>
      </c>
      <c r="H4262" s="17"/>
      <c r="I4262" s="115" t="str">
        <f t="shared" ca="1" si="630"/>
        <v>.</v>
      </c>
      <c r="J4262" s="16" t="s">
        <v>2856</v>
      </c>
      <c r="K4262" s="16" t="s">
        <v>1185</v>
      </c>
      <c r="L4262" s="16" t="s">
        <v>2857</v>
      </c>
      <c r="M4262" s="16" t="s">
        <v>183</v>
      </c>
      <c r="N4262" s="15">
        <v>42</v>
      </c>
      <c r="O4262" s="15">
        <v>2013</v>
      </c>
      <c r="P4262" s="15">
        <v>11</v>
      </c>
      <c r="Q4262" s="16">
        <v>17</v>
      </c>
      <c r="R4262" s="18" t="s">
        <v>804</v>
      </c>
      <c r="S4262" s="54" t="s">
        <v>6758</v>
      </c>
      <c r="T4262" s="54"/>
      <c r="U4262" s="69"/>
      <c r="V4262" s="45" t="str">
        <f t="shared" si="626"/>
        <v>自転車運転者の不安全行動を引き起こす心理的要因に関する研究　－政令指定都市の事故およびヒヤリ・ハットレポートからのアプローチ－</v>
      </c>
      <c r="W4262" s="70"/>
      <c r="X4262" s="88">
        <v>4252</v>
      </c>
      <c r="Y4262" s="66"/>
      <c r="Z4262" s="16"/>
    </row>
    <row r="4263" spans="1:26" s="13" customFormat="1" ht="13.5" hidden="1" customHeight="1">
      <c r="A4263" s="18">
        <v>99</v>
      </c>
      <c r="B4263" s="15">
        <v>2013</v>
      </c>
      <c r="C4263" s="15">
        <v>11</v>
      </c>
      <c r="D4263" s="18">
        <v>12</v>
      </c>
      <c r="E4263" s="15"/>
      <c r="F4263" s="19" t="s">
        <v>6769</v>
      </c>
      <c r="G4263" s="16" t="s">
        <v>6770</v>
      </c>
      <c r="H4263" s="17"/>
      <c r="I4263" s="115" t="str">
        <f t="shared" ca="1" si="630"/>
        <v>.</v>
      </c>
      <c r="J4263" s="16" t="s">
        <v>2856</v>
      </c>
      <c r="K4263" s="16" t="s">
        <v>1185</v>
      </c>
      <c r="L4263" s="16" t="s">
        <v>2857</v>
      </c>
      <c r="M4263" s="16" t="s">
        <v>183</v>
      </c>
      <c r="N4263" s="15">
        <v>42</v>
      </c>
      <c r="O4263" s="15">
        <v>2013</v>
      </c>
      <c r="P4263" s="15">
        <v>11</v>
      </c>
      <c r="Q4263" s="16">
        <v>17</v>
      </c>
      <c r="R4263" s="18" t="s">
        <v>804</v>
      </c>
      <c r="S4263" s="54" t="s">
        <v>6758</v>
      </c>
      <c r="T4263" s="54"/>
      <c r="U4263" s="69"/>
      <c r="V4263" s="45" t="str">
        <f t="shared" si="626"/>
        <v>自転車利用者に対する安全教育の在り方に関する研究　－武蔵野市を対象地域として－</v>
      </c>
      <c r="W4263" s="70"/>
      <c r="X4263" s="88">
        <v>4253</v>
      </c>
      <c r="Y4263" s="66"/>
      <c r="Z4263" s="16"/>
    </row>
    <row r="4264" spans="1:26" s="13" customFormat="1" ht="13.5" hidden="1" customHeight="1">
      <c r="A4264" s="18">
        <v>99</v>
      </c>
      <c r="B4264" s="15">
        <v>2013</v>
      </c>
      <c r="C4264" s="15">
        <v>11</v>
      </c>
      <c r="D4264" s="18">
        <v>14</v>
      </c>
      <c r="E4264" s="15"/>
      <c r="F4264" s="19" t="s">
        <v>6771</v>
      </c>
      <c r="G4264" s="16" t="s">
        <v>6772</v>
      </c>
      <c r="H4264" s="17"/>
      <c r="I4264" s="115" t="str">
        <f t="shared" ca="1" si="630"/>
        <v>.</v>
      </c>
      <c r="J4264" s="16" t="s">
        <v>2856</v>
      </c>
      <c r="K4264" s="16" t="s">
        <v>1185</v>
      </c>
      <c r="L4264" s="16" t="s">
        <v>2857</v>
      </c>
      <c r="M4264" s="16" t="s">
        <v>183</v>
      </c>
      <c r="N4264" s="15">
        <v>42</v>
      </c>
      <c r="O4264" s="15">
        <v>2013</v>
      </c>
      <c r="P4264" s="15">
        <v>11</v>
      </c>
      <c r="Q4264" s="16">
        <v>17</v>
      </c>
      <c r="R4264" s="18" t="s">
        <v>804</v>
      </c>
      <c r="S4264" s="54" t="s">
        <v>6758</v>
      </c>
      <c r="T4264" s="54"/>
      <c r="U4264" s="69"/>
      <c r="V4264" s="45" t="str">
        <f t="shared" si="626"/>
        <v>自転車の安全通行問題と道路環境に関する研究　－武蔵野市を対象として－</v>
      </c>
      <c r="W4264" s="70"/>
      <c r="X4264" s="88">
        <v>4254</v>
      </c>
      <c r="Y4264" s="66"/>
      <c r="Z4264" s="16"/>
    </row>
    <row r="4265" spans="1:26" s="13" customFormat="1" ht="13.5" hidden="1" customHeight="1">
      <c r="A4265" s="18">
        <v>99</v>
      </c>
      <c r="B4265" s="15">
        <v>2013</v>
      </c>
      <c r="C4265" s="15">
        <v>11</v>
      </c>
      <c r="D4265" s="18">
        <v>16</v>
      </c>
      <c r="E4265" s="15"/>
      <c r="F4265" s="19" t="s">
        <v>6773</v>
      </c>
      <c r="G4265" s="16" t="s">
        <v>6774</v>
      </c>
      <c r="H4265" s="17"/>
      <c r="I4265" s="115" t="str">
        <f t="shared" ca="1" si="630"/>
        <v>.</v>
      </c>
      <c r="J4265" s="16" t="s">
        <v>2856</v>
      </c>
      <c r="K4265" s="16" t="s">
        <v>1185</v>
      </c>
      <c r="L4265" s="16" t="s">
        <v>2857</v>
      </c>
      <c r="M4265" s="16" t="s">
        <v>183</v>
      </c>
      <c r="N4265" s="15">
        <v>42</v>
      </c>
      <c r="O4265" s="15">
        <v>2013</v>
      </c>
      <c r="P4265" s="15">
        <v>11</v>
      </c>
      <c r="Q4265" s="16">
        <v>17</v>
      </c>
      <c r="R4265" s="18" t="s">
        <v>804</v>
      </c>
      <c r="S4265" s="54" t="s">
        <v>6758</v>
      </c>
      <c r="T4265" s="54"/>
      <c r="U4265" s="69"/>
      <c r="V4265" s="45" t="str">
        <f t="shared" si="626"/>
        <v>自転車と走行帯を共有する自動二輪車からのドライブレコーダーによる自転車走行の実態（第2報）</v>
      </c>
      <c r="W4265" s="70"/>
      <c r="X4265" s="88">
        <v>4255</v>
      </c>
      <c r="Y4265" s="66"/>
      <c r="Z4265" s="16"/>
    </row>
    <row r="4266" spans="1:26" s="13" customFormat="1" ht="13.5" hidden="1" customHeight="1">
      <c r="A4266" s="18">
        <v>99</v>
      </c>
      <c r="B4266" s="15">
        <v>2013</v>
      </c>
      <c r="C4266" s="15">
        <v>11</v>
      </c>
      <c r="D4266" s="18">
        <v>17</v>
      </c>
      <c r="E4266" s="15"/>
      <c r="F4266" s="19" t="s">
        <v>6775</v>
      </c>
      <c r="G4266" s="16" t="s">
        <v>6776</v>
      </c>
      <c r="H4266" s="17"/>
      <c r="I4266" s="115" t="str">
        <f t="shared" ca="1" si="630"/>
        <v>.</v>
      </c>
      <c r="J4266" s="16" t="s">
        <v>2856</v>
      </c>
      <c r="K4266" s="16" t="s">
        <v>1185</v>
      </c>
      <c r="L4266" s="16" t="s">
        <v>2857</v>
      </c>
      <c r="M4266" s="16" t="s">
        <v>183</v>
      </c>
      <c r="N4266" s="15">
        <v>42</v>
      </c>
      <c r="O4266" s="15">
        <v>2013</v>
      </c>
      <c r="P4266" s="15">
        <v>11</v>
      </c>
      <c r="Q4266" s="16">
        <v>17</v>
      </c>
      <c r="R4266" s="18" t="s">
        <v>804</v>
      </c>
      <c r="S4266" s="54" t="s">
        <v>6758</v>
      </c>
      <c r="T4266" s="54"/>
      <c r="U4266" s="69"/>
      <c r="V4266" s="45" t="str">
        <f t="shared" si="626"/>
        <v>回転後眼振持続時間と傾斜感覚との関係</v>
      </c>
      <c r="W4266" s="70"/>
      <c r="X4266" s="88">
        <v>4256</v>
      </c>
      <c r="Y4266" s="66"/>
      <c r="Z4266" s="16"/>
    </row>
    <row r="4267" spans="1:26" s="13" customFormat="1" ht="13.5" hidden="1" customHeight="1">
      <c r="A4267" s="18">
        <v>99</v>
      </c>
      <c r="B4267" s="15">
        <v>2013</v>
      </c>
      <c r="C4267" s="15">
        <v>11</v>
      </c>
      <c r="D4267" s="18">
        <v>18</v>
      </c>
      <c r="E4267" s="15"/>
      <c r="F4267" s="19" t="s">
        <v>6777</v>
      </c>
      <c r="G4267" s="16" t="s">
        <v>6778</v>
      </c>
      <c r="H4267" s="17"/>
      <c r="I4267" s="115" t="str">
        <f t="shared" ca="1" si="630"/>
        <v>.</v>
      </c>
      <c r="J4267" s="16" t="s">
        <v>2856</v>
      </c>
      <c r="K4267" s="16" t="s">
        <v>1185</v>
      </c>
      <c r="L4267" s="16" t="s">
        <v>2857</v>
      </c>
      <c r="M4267" s="16" t="s">
        <v>183</v>
      </c>
      <c r="N4267" s="15">
        <v>42</v>
      </c>
      <c r="O4267" s="15">
        <v>2013</v>
      </c>
      <c r="P4267" s="15">
        <v>11</v>
      </c>
      <c r="Q4267" s="16">
        <v>17</v>
      </c>
      <c r="R4267" s="18" t="s">
        <v>804</v>
      </c>
      <c r="S4267" s="54" t="s">
        <v>6758</v>
      </c>
      <c r="T4267" s="54"/>
      <c r="U4267" s="69"/>
      <c r="V4267" s="45" t="str">
        <f t="shared" si="626"/>
        <v>色字共感覚と学習効果の関係に関する検討－その1学習効果が色字共感覚に及ぼす可能性について－</v>
      </c>
      <c r="W4267" s="70"/>
      <c r="X4267" s="88">
        <v>4257</v>
      </c>
      <c r="Y4267" s="66"/>
      <c r="Z4267" s="16"/>
    </row>
    <row r="4268" spans="1:26" s="13" customFormat="1" ht="13.5" hidden="1" customHeight="1">
      <c r="A4268" s="18">
        <v>99</v>
      </c>
      <c r="B4268" s="15">
        <v>2013</v>
      </c>
      <c r="C4268" s="15">
        <v>11</v>
      </c>
      <c r="D4268" s="18">
        <v>20</v>
      </c>
      <c r="E4268" s="15"/>
      <c r="F4268" s="19" t="s">
        <v>6779</v>
      </c>
      <c r="G4268" s="16" t="s">
        <v>6780</v>
      </c>
      <c r="H4268" s="17"/>
      <c r="I4268" s="115" t="str">
        <f t="shared" ca="1" si="630"/>
        <v>.</v>
      </c>
      <c r="J4268" s="16" t="s">
        <v>2856</v>
      </c>
      <c r="K4268" s="16" t="s">
        <v>1185</v>
      </c>
      <c r="L4268" s="16" t="s">
        <v>2857</v>
      </c>
      <c r="M4268" s="16" t="s">
        <v>183</v>
      </c>
      <c r="N4268" s="15">
        <v>42</v>
      </c>
      <c r="O4268" s="15">
        <v>2013</v>
      </c>
      <c r="P4268" s="15">
        <v>11</v>
      </c>
      <c r="Q4268" s="16">
        <v>17</v>
      </c>
      <c r="R4268" s="18" t="s">
        <v>804</v>
      </c>
      <c r="S4268" s="54" t="s">
        <v>6758</v>
      </c>
      <c r="T4268" s="54"/>
      <c r="U4268" s="69"/>
      <c r="V4268" s="45" t="str">
        <f t="shared" ref="V4268:V4329" si="634">$H4268&amp;$F4268</f>
        <v>色字共感覚と学習効果の関係に関する検討－その2事象関連電位Ｎ400による検討－</v>
      </c>
      <c r="W4268" s="70"/>
      <c r="X4268" s="88">
        <v>4258</v>
      </c>
      <c r="Y4268" s="66"/>
      <c r="Z4268" s="16"/>
    </row>
    <row r="4269" spans="1:26" s="13" customFormat="1" ht="13.5" hidden="1" customHeight="1">
      <c r="A4269" s="18">
        <v>99</v>
      </c>
      <c r="B4269" s="15">
        <v>2013</v>
      </c>
      <c r="C4269" s="15">
        <v>11</v>
      </c>
      <c r="D4269" s="18">
        <v>22</v>
      </c>
      <c r="E4269" s="15"/>
      <c r="F4269" s="19" t="s">
        <v>6781</v>
      </c>
      <c r="G4269" s="16" t="s">
        <v>6782</v>
      </c>
      <c r="H4269" s="17"/>
      <c r="I4269" s="115" t="str">
        <f t="shared" ca="1" si="630"/>
        <v>.</v>
      </c>
      <c r="J4269" s="16" t="s">
        <v>2856</v>
      </c>
      <c r="K4269" s="16" t="s">
        <v>1185</v>
      </c>
      <c r="L4269" s="16" t="s">
        <v>2857</v>
      </c>
      <c r="M4269" s="16" t="s">
        <v>183</v>
      </c>
      <c r="N4269" s="15">
        <v>42</v>
      </c>
      <c r="O4269" s="15">
        <v>2013</v>
      </c>
      <c r="P4269" s="15">
        <v>11</v>
      </c>
      <c r="Q4269" s="16">
        <v>17</v>
      </c>
      <c r="R4269" s="18" t="s">
        <v>804</v>
      </c>
      <c r="S4269" s="54" t="s">
        <v>6758</v>
      </c>
      <c r="T4269" s="54"/>
      <c r="U4269" s="69"/>
      <c r="V4269" s="45" t="str">
        <f t="shared" si="634"/>
        <v>夏期終夜睡眠時の寝床内温度コントロールが睡眠質に与える影響　－その1生理・心理計測から見た睡眠質向上に関する検討－</v>
      </c>
      <c r="W4269" s="70"/>
      <c r="X4269" s="88">
        <v>4259</v>
      </c>
      <c r="Y4269" s="66"/>
      <c r="Z4269" s="16"/>
    </row>
    <row r="4270" spans="1:26" s="13" customFormat="1" ht="13.5" hidden="1" customHeight="1">
      <c r="A4270" s="18">
        <v>99</v>
      </c>
      <c r="B4270" s="15">
        <v>2013</v>
      </c>
      <c r="C4270" s="15">
        <v>11</v>
      </c>
      <c r="D4270" s="18">
        <v>24</v>
      </c>
      <c r="E4270" s="15"/>
      <c r="F4270" s="19" t="s">
        <v>6783</v>
      </c>
      <c r="G4270" s="16" t="s">
        <v>6784</v>
      </c>
      <c r="H4270" s="17"/>
      <c r="I4270" s="115" t="str">
        <f t="shared" ca="1" si="630"/>
        <v>.</v>
      </c>
      <c r="J4270" s="16" t="s">
        <v>2856</v>
      </c>
      <c r="K4270" s="16" t="s">
        <v>1185</v>
      </c>
      <c r="L4270" s="16" t="s">
        <v>2857</v>
      </c>
      <c r="M4270" s="16" t="s">
        <v>183</v>
      </c>
      <c r="N4270" s="15">
        <v>42</v>
      </c>
      <c r="O4270" s="15">
        <v>2013</v>
      </c>
      <c r="P4270" s="15">
        <v>11</v>
      </c>
      <c r="Q4270" s="16">
        <v>17</v>
      </c>
      <c r="R4270" s="18" t="s">
        <v>804</v>
      </c>
      <c r="S4270" s="54" t="s">
        <v>6758</v>
      </c>
      <c r="T4270" s="54"/>
      <c r="U4270" s="69"/>
      <c r="V4270" s="45" t="str">
        <f t="shared" si="634"/>
        <v>夏期終夜睡眠時の寝床内温度コントロールが睡眠質に与える影響　－その2 心理計測及び体動から見た睡眠感向上の検討－</v>
      </c>
      <c r="W4270" s="70"/>
      <c r="X4270" s="88">
        <v>4260</v>
      </c>
      <c r="Y4270" s="66"/>
      <c r="Z4270" s="16"/>
    </row>
    <row r="4271" spans="1:26" s="13" customFormat="1" ht="13.5" hidden="1" customHeight="1">
      <c r="A4271" s="18">
        <v>99</v>
      </c>
      <c r="B4271" s="15">
        <v>2013</v>
      </c>
      <c r="C4271" s="15">
        <v>11</v>
      </c>
      <c r="D4271" s="18">
        <v>26</v>
      </c>
      <c r="E4271" s="15"/>
      <c r="F4271" s="19" t="s">
        <v>6785</v>
      </c>
      <c r="G4271" s="16" t="s">
        <v>6786</v>
      </c>
      <c r="H4271" s="17"/>
      <c r="I4271" s="115" t="str">
        <f t="shared" ca="1" si="630"/>
        <v>.</v>
      </c>
      <c r="J4271" s="16" t="s">
        <v>2856</v>
      </c>
      <c r="K4271" s="16" t="s">
        <v>1185</v>
      </c>
      <c r="L4271" s="16" t="s">
        <v>2857</v>
      </c>
      <c r="M4271" s="16" t="s">
        <v>183</v>
      </c>
      <c r="N4271" s="15">
        <v>42</v>
      </c>
      <c r="O4271" s="15">
        <v>2013</v>
      </c>
      <c r="P4271" s="15">
        <v>11</v>
      </c>
      <c r="Q4271" s="16">
        <v>17</v>
      </c>
      <c r="R4271" s="18" t="s">
        <v>804</v>
      </c>
      <c r="S4271" s="54" t="s">
        <v>6758</v>
      </c>
      <c r="T4271" s="54"/>
      <c r="U4271" s="69"/>
      <c r="V4271" s="45" t="str">
        <f t="shared" si="634"/>
        <v>サービス改善フレームワークの提案－たこ焼き屋のサービス改善を事例として－</v>
      </c>
      <c r="W4271" s="70"/>
      <c r="X4271" s="88">
        <v>4261</v>
      </c>
      <c r="Y4271" s="66"/>
      <c r="Z4271" s="16"/>
    </row>
    <row r="4272" spans="1:26" s="13" customFormat="1" ht="13.5" hidden="1" customHeight="1">
      <c r="A4272" s="18">
        <v>99</v>
      </c>
      <c r="B4272" s="15">
        <v>2013</v>
      </c>
      <c r="C4272" s="15">
        <v>11</v>
      </c>
      <c r="D4272" s="18">
        <v>30</v>
      </c>
      <c r="E4272" s="15"/>
      <c r="F4272" s="19" t="s">
        <v>6787</v>
      </c>
      <c r="G4272" s="16" t="s">
        <v>6184</v>
      </c>
      <c r="H4272" s="17"/>
      <c r="I4272" s="115" t="str">
        <f t="shared" ca="1" si="630"/>
        <v>.</v>
      </c>
      <c r="J4272" s="16" t="s">
        <v>2856</v>
      </c>
      <c r="K4272" s="16" t="s">
        <v>1185</v>
      </c>
      <c r="L4272" s="16" t="s">
        <v>2857</v>
      </c>
      <c r="M4272" s="16" t="s">
        <v>183</v>
      </c>
      <c r="N4272" s="15">
        <v>42</v>
      </c>
      <c r="O4272" s="15">
        <v>2013</v>
      </c>
      <c r="P4272" s="15">
        <v>11</v>
      </c>
      <c r="Q4272" s="16">
        <v>17</v>
      </c>
      <c r="R4272" s="18" t="s">
        <v>804</v>
      </c>
      <c r="S4272" s="54" t="s">
        <v>6758</v>
      </c>
      <c r="T4272" s="54"/>
      <c r="U4272" s="69"/>
      <c r="V4272" s="45" t="str">
        <f t="shared" si="634"/>
        <v>メンタルモデルに基づくユーザインタフェースデザインのポイント</v>
      </c>
      <c r="W4272" s="70"/>
      <c r="X4272" s="88">
        <v>4262</v>
      </c>
      <c r="Y4272" s="66"/>
      <c r="Z4272" s="16"/>
    </row>
    <row r="4273" spans="1:26" s="13" customFormat="1" ht="13.5" hidden="1" customHeight="1">
      <c r="A4273" s="18">
        <v>99</v>
      </c>
      <c r="B4273" s="15">
        <v>2013</v>
      </c>
      <c r="C4273" s="15">
        <v>11</v>
      </c>
      <c r="D4273" s="18">
        <v>32</v>
      </c>
      <c r="E4273" s="15"/>
      <c r="F4273" s="19" t="s">
        <v>6788</v>
      </c>
      <c r="G4273" s="16" t="s">
        <v>6789</v>
      </c>
      <c r="H4273" s="17"/>
      <c r="I4273" s="115" t="str">
        <f t="shared" ca="1" si="630"/>
        <v>.</v>
      </c>
      <c r="J4273" s="16" t="s">
        <v>2856</v>
      </c>
      <c r="K4273" s="16" t="s">
        <v>1185</v>
      </c>
      <c r="L4273" s="16" t="s">
        <v>2857</v>
      </c>
      <c r="M4273" s="16" t="s">
        <v>183</v>
      </c>
      <c r="N4273" s="15">
        <v>42</v>
      </c>
      <c r="O4273" s="15">
        <v>2013</v>
      </c>
      <c r="P4273" s="15">
        <v>11</v>
      </c>
      <c r="Q4273" s="16">
        <v>17</v>
      </c>
      <c r="R4273" s="18" t="s">
        <v>804</v>
      </c>
      <c r="S4273" s="54" t="s">
        <v>6758</v>
      </c>
      <c r="T4273" s="54"/>
      <c r="U4273" s="69"/>
      <c r="V4273" s="45" t="str">
        <f t="shared" si="634"/>
        <v>体育系大学生における進路選択セルフエフィカシーの特徴</v>
      </c>
      <c r="W4273" s="70"/>
      <c r="X4273" s="88">
        <v>4263</v>
      </c>
      <c r="Y4273" s="66"/>
      <c r="Z4273" s="16"/>
    </row>
    <row r="4274" spans="1:26" s="13" customFormat="1" ht="13.5" hidden="1" customHeight="1">
      <c r="A4274" s="18">
        <v>99</v>
      </c>
      <c r="B4274" s="15">
        <v>2013</v>
      </c>
      <c r="C4274" s="15">
        <v>11</v>
      </c>
      <c r="D4274" s="18">
        <v>34</v>
      </c>
      <c r="E4274" s="15"/>
      <c r="F4274" s="19" t="s">
        <v>6790</v>
      </c>
      <c r="G4274" s="16" t="s">
        <v>6791</v>
      </c>
      <c r="H4274" s="17"/>
      <c r="I4274" s="115" t="str">
        <f t="shared" ca="1" si="630"/>
        <v>.</v>
      </c>
      <c r="J4274" s="16" t="s">
        <v>2856</v>
      </c>
      <c r="K4274" s="16" t="s">
        <v>1185</v>
      </c>
      <c r="L4274" s="16" t="s">
        <v>2857</v>
      </c>
      <c r="M4274" s="16" t="s">
        <v>183</v>
      </c>
      <c r="N4274" s="15">
        <v>42</v>
      </c>
      <c r="O4274" s="15">
        <v>2013</v>
      </c>
      <c r="P4274" s="15">
        <v>11</v>
      </c>
      <c r="Q4274" s="16">
        <v>17</v>
      </c>
      <c r="R4274" s="18" t="s">
        <v>804</v>
      </c>
      <c r="S4274" s="54" t="s">
        <v>6758</v>
      </c>
      <c r="T4274" s="54"/>
      <c r="U4274" s="69"/>
      <c r="V4274" s="45" t="str">
        <f t="shared" si="634"/>
        <v>運動部活動におけるインセンティブの類型化に関する予備的研究</v>
      </c>
      <c r="W4274" s="70"/>
      <c r="X4274" s="88">
        <v>4264</v>
      </c>
      <c r="Y4274" s="66"/>
      <c r="Z4274" s="16"/>
    </row>
    <row r="4275" spans="1:26" s="13" customFormat="1" ht="13.5" hidden="1" customHeight="1">
      <c r="A4275" s="18">
        <v>99</v>
      </c>
      <c r="B4275" s="15">
        <v>2013</v>
      </c>
      <c r="C4275" s="15">
        <v>11</v>
      </c>
      <c r="D4275" s="18">
        <v>36</v>
      </c>
      <c r="E4275" s="15"/>
      <c r="F4275" s="19" t="s">
        <v>6792</v>
      </c>
      <c r="G4275" s="16" t="s">
        <v>6793</v>
      </c>
      <c r="H4275" s="17"/>
      <c r="I4275" s="115" t="str">
        <f t="shared" ca="1" si="630"/>
        <v>.</v>
      </c>
      <c r="J4275" s="16" t="s">
        <v>2856</v>
      </c>
      <c r="K4275" s="16" t="s">
        <v>1185</v>
      </c>
      <c r="L4275" s="16" t="s">
        <v>2857</v>
      </c>
      <c r="M4275" s="16" t="s">
        <v>183</v>
      </c>
      <c r="N4275" s="15">
        <v>42</v>
      </c>
      <c r="O4275" s="15">
        <v>2013</v>
      </c>
      <c r="P4275" s="15">
        <v>11</v>
      </c>
      <c r="Q4275" s="16">
        <v>17</v>
      </c>
      <c r="R4275" s="18" t="s">
        <v>804</v>
      </c>
      <c r="S4275" s="54" t="s">
        <v>6758</v>
      </c>
      <c r="T4275" s="54"/>
      <c r="U4275" s="69"/>
      <c r="V4275" s="45" t="str">
        <f t="shared" si="634"/>
        <v>体育系大学生の電子機器利用状況からみたインターネット依存傾向</v>
      </c>
      <c r="W4275" s="70"/>
      <c r="X4275" s="88">
        <v>4265</v>
      </c>
      <c r="Y4275" s="66"/>
      <c r="Z4275" s="16"/>
    </row>
    <row r="4276" spans="1:26" s="13" customFormat="1" ht="13.5" hidden="1" customHeight="1">
      <c r="A4276" s="18">
        <v>99</v>
      </c>
      <c r="B4276" s="15">
        <v>2013</v>
      </c>
      <c r="C4276" s="15">
        <v>11</v>
      </c>
      <c r="D4276" s="18">
        <v>38</v>
      </c>
      <c r="E4276" s="15"/>
      <c r="F4276" s="19" t="s">
        <v>6794</v>
      </c>
      <c r="G4276" s="16" t="s">
        <v>6795</v>
      </c>
      <c r="H4276" s="17"/>
      <c r="I4276" s="115" t="str">
        <f t="shared" ca="1" si="630"/>
        <v>.</v>
      </c>
      <c r="J4276" s="16" t="s">
        <v>2856</v>
      </c>
      <c r="K4276" s="16" t="s">
        <v>1185</v>
      </c>
      <c r="L4276" s="16" t="s">
        <v>2857</v>
      </c>
      <c r="M4276" s="16" t="s">
        <v>183</v>
      </c>
      <c r="N4276" s="15">
        <v>42</v>
      </c>
      <c r="O4276" s="15">
        <v>2013</v>
      </c>
      <c r="P4276" s="15">
        <v>11</v>
      </c>
      <c r="Q4276" s="16">
        <v>17</v>
      </c>
      <c r="R4276" s="18" t="s">
        <v>804</v>
      </c>
      <c r="S4276" s="54" t="s">
        <v>6758</v>
      </c>
      <c r="T4276" s="54"/>
      <c r="U4276" s="69"/>
      <c r="V4276" s="45" t="str">
        <f t="shared" si="634"/>
        <v>中国の大学生における他者からの否定的評価への不安と親の養育態度との関連</v>
      </c>
      <c r="W4276" s="70"/>
      <c r="X4276" s="88">
        <v>4266</v>
      </c>
      <c r="Y4276" s="66"/>
      <c r="Z4276" s="16"/>
    </row>
    <row r="4277" spans="1:26" s="13" customFormat="1" ht="13.5" hidden="1" customHeight="1">
      <c r="A4277" s="18">
        <v>99</v>
      </c>
      <c r="B4277" s="15">
        <v>2013</v>
      </c>
      <c r="C4277" s="15">
        <v>11</v>
      </c>
      <c r="D4277" s="18">
        <v>40</v>
      </c>
      <c r="E4277" s="15"/>
      <c r="F4277" s="19" t="s">
        <v>6796</v>
      </c>
      <c r="G4277" s="16" t="s">
        <v>6797</v>
      </c>
      <c r="H4277" s="17"/>
      <c r="I4277" s="115" t="str">
        <f t="shared" ca="1" si="630"/>
        <v>.</v>
      </c>
      <c r="J4277" s="16" t="s">
        <v>2856</v>
      </c>
      <c r="K4277" s="16" t="s">
        <v>1185</v>
      </c>
      <c r="L4277" s="16" t="s">
        <v>2857</v>
      </c>
      <c r="M4277" s="16" t="s">
        <v>183</v>
      </c>
      <c r="N4277" s="15">
        <v>42</v>
      </c>
      <c r="O4277" s="15">
        <v>2013</v>
      </c>
      <c r="P4277" s="15">
        <v>11</v>
      </c>
      <c r="Q4277" s="16">
        <v>17</v>
      </c>
      <c r="R4277" s="18" t="s">
        <v>804</v>
      </c>
      <c r="S4277" s="54" t="s">
        <v>6758</v>
      </c>
      <c r="T4277" s="54"/>
      <c r="U4277" s="69"/>
      <c r="V4277" s="45" t="str">
        <f t="shared" si="634"/>
        <v>種々のストレス負荷課題と性格特性の関係についての検討</v>
      </c>
      <c r="W4277" s="70"/>
      <c r="X4277" s="88">
        <v>4267</v>
      </c>
      <c r="Y4277" s="66"/>
      <c r="Z4277" s="16"/>
    </row>
    <row r="4278" spans="1:26" s="13" customFormat="1" ht="13.5" hidden="1" customHeight="1">
      <c r="A4278" s="18">
        <v>99</v>
      </c>
      <c r="B4278" s="15">
        <v>2013</v>
      </c>
      <c r="C4278" s="15">
        <v>11</v>
      </c>
      <c r="D4278" s="18">
        <v>42</v>
      </c>
      <c r="E4278" s="15"/>
      <c r="F4278" s="19" t="s">
        <v>6798</v>
      </c>
      <c r="G4278" s="16" t="s">
        <v>6724</v>
      </c>
      <c r="H4278" s="17"/>
      <c r="I4278" s="115" t="str">
        <f t="shared" ca="1" si="630"/>
        <v>.</v>
      </c>
      <c r="J4278" s="16" t="s">
        <v>2856</v>
      </c>
      <c r="K4278" s="16" t="s">
        <v>1185</v>
      </c>
      <c r="L4278" s="16" t="s">
        <v>2857</v>
      </c>
      <c r="M4278" s="16" t="s">
        <v>183</v>
      </c>
      <c r="N4278" s="15">
        <v>42</v>
      </c>
      <c r="O4278" s="15">
        <v>2013</v>
      </c>
      <c r="P4278" s="15">
        <v>11</v>
      </c>
      <c r="Q4278" s="16">
        <v>17</v>
      </c>
      <c r="R4278" s="18" t="s">
        <v>804</v>
      </c>
      <c r="S4278" s="54" t="s">
        <v>6758</v>
      </c>
      <c r="T4278" s="54"/>
      <c r="U4278" s="69"/>
      <c r="V4278" s="45" t="str">
        <f t="shared" si="634"/>
        <v>発話音声とNIRSを用いた作業負担評価法に関する検討2</v>
      </c>
      <c r="W4278" s="70"/>
      <c r="X4278" s="88">
        <v>4268</v>
      </c>
      <c r="Y4278" s="66"/>
      <c r="Z4278" s="16"/>
    </row>
    <row r="4279" spans="1:26" ht="13.5" hidden="1" customHeight="1">
      <c r="A4279" s="29">
        <f ca="1">IF(LEN($J4279)&gt;0,IF($J4279="●",K4279,OFFSET(A4279,IF(LEN(OFFSET(A4279,-1,0))&gt;=1,-1,-2),0)),"")</f>
        <v>99</v>
      </c>
      <c r="B4279" s="32">
        <f ca="1">IF(LEN($J4279)&gt;0,IF($J4279="●",N4279,OFFSET(B4279,IF(LEN(OFFSET(B4279,-1,0))&gt;=1,-1,-2),0)),"")</f>
        <v>2013</v>
      </c>
      <c r="C4279" s="32">
        <f ca="1">IF(LEN($J4279)&gt;0,IF($J4279="●",O4279,OFFSET(C4279,IF(LEN(OFFSET(C4279,-1,0))&gt;=1,-1,-2),0)),"")</f>
        <v>11</v>
      </c>
      <c r="D4279" s="28">
        <v>44</v>
      </c>
      <c r="E4279" s="32"/>
      <c r="F4279" s="28" t="str">
        <f>IF(RIGHT(L4279,1)=$W$24,"",M4279&amp;$W$25)&amp;J4279&amp;$W$22&amp;K4279&amp;IF(AND(LEN(N4279)&gt;0,LEN(N4279)&lt;4)," 第"&amp;N4279&amp;$W$21,N4279)&amp;$W$23&amp;O4279&amp;"/"&amp;P4279&amp;IF(RIGHT(L4279,1)=$W$24,"/"&amp;Q4279,"")&amp;"、"&amp;S4279&amp;"、"&amp;R4279&amp;IF(LEN(H4279)&gt;0,$W$27&amp;H4279,"")&amp;IF(RIGHT(L4279,1)=$W$24,"",$W$26)</f>
        <v>大会．西 第38回　2013/10/26-27、霧島国際ホテル、霧島市/日本人間工学会九州・沖縄支部第34回大会との併催</v>
      </c>
      <c r="G4279" s="40" t="s">
        <v>1784</v>
      </c>
      <c r="H4279" s="41" t="s">
        <v>6936</v>
      </c>
      <c r="I4279" s="115" t="str">
        <f t="shared" ca="1" si="630"/>
        <v>.</v>
      </c>
      <c r="J4279" s="40" t="s">
        <v>1487</v>
      </c>
      <c r="K4279" s="40" t="s">
        <v>2109</v>
      </c>
      <c r="L4279" s="40" t="s">
        <v>6942</v>
      </c>
      <c r="M4279" s="40" t="s">
        <v>2636</v>
      </c>
      <c r="N4279" s="47">
        <v>38</v>
      </c>
      <c r="O4279" s="47">
        <v>2013</v>
      </c>
      <c r="P4279" s="47">
        <v>10</v>
      </c>
      <c r="Q4279" s="40" t="s">
        <v>2283</v>
      </c>
      <c r="R4279" s="40" t="s">
        <v>1407</v>
      </c>
      <c r="S4279" s="48" t="s">
        <v>1427</v>
      </c>
      <c r="T4279" s="48"/>
      <c r="U4279" s="31"/>
      <c r="V4279" s="45" t="str">
        <f t="shared" si="634"/>
        <v>日本人間工学会九州・沖縄支部第34回大会との併催大会．西 第38回　2013/10/26-27、霧島国際ホテル、霧島市/日本人間工学会九州・沖縄支部第34回大会との併催</v>
      </c>
      <c r="W4279" s="51"/>
      <c r="X4279" s="88">
        <v>4269</v>
      </c>
      <c r="Y4279" s="65"/>
      <c r="Z4279" s="46"/>
    </row>
    <row r="4280" spans="1:26" ht="13.5" hidden="1" customHeight="1">
      <c r="A4280" s="29">
        <f ca="1">IF(LEN($J4280)&gt;0,IF($J4280="●",K4280,OFFSET(A4280,IF(LEN(OFFSET(A4280,-1,0))&gt;=1,-1,-2),0)),"")</f>
        <v>99</v>
      </c>
      <c r="B4280" s="32">
        <f ca="1">IF(LEN($J4280)&gt;0,IF($J4280="●",N4280,OFFSET(B4280,IF(LEN(OFFSET(B4280,-1,0))&gt;=1,-1,-2),0)),"")</f>
        <v>2013</v>
      </c>
      <c r="C4280" s="32">
        <f ca="1">IF(LEN($J4280)&gt;0,IF($J4280="●",O4280,OFFSET(C4280,IF(LEN(OFFSET(C4280,-1,0))&gt;=1,-1,-2),0)),"")</f>
        <v>11</v>
      </c>
      <c r="D4280" s="28">
        <v>44</v>
      </c>
      <c r="E4280" s="32"/>
      <c r="F4280" s="28" t="str">
        <f>M4280&amp;"（"&amp;J4280&amp;$W$19&amp;K4280&amp;IF(LEN(N4280)&gt;0," 第"&amp;N4280&amp;$W$21,"")&amp;" "&amp;O4280&amp;"/"&amp;P4280&amp;$W$20&amp;S4280&amp;IF(LEN(H4280)&gt;0,$W$19&amp;H4280,"")&amp;"）"</f>
        <v>抄録（大会/西 第38回 2013/10、霧島国際ホテル）</v>
      </c>
      <c r="G4280" s="40"/>
      <c r="H4280" s="43"/>
      <c r="I4280" s="115" t="str">
        <f t="shared" ca="1" si="630"/>
        <v>.</v>
      </c>
      <c r="J4280" s="40" t="s">
        <v>1487</v>
      </c>
      <c r="K4280" s="40" t="s">
        <v>2109</v>
      </c>
      <c r="L4280" s="40" t="s">
        <v>6939</v>
      </c>
      <c r="M4280" s="40" t="s">
        <v>183</v>
      </c>
      <c r="N4280" s="47">
        <v>38</v>
      </c>
      <c r="O4280" s="47">
        <v>2013</v>
      </c>
      <c r="P4280" s="47">
        <v>10</v>
      </c>
      <c r="Q4280" s="40" t="s">
        <v>2283</v>
      </c>
      <c r="R4280" s="40" t="s">
        <v>1407</v>
      </c>
      <c r="S4280" s="48" t="s">
        <v>1427</v>
      </c>
      <c r="T4280" s="48"/>
      <c r="U4280" s="31"/>
      <c r="V4280" s="45" t="str">
        <f t="shared" si="634"/>
        <v>抄録（大会/西 第38回 2013/10、霧島国際ホテル）</v>
      </c>
      <c r="W4280" s="51"/>
      <c r="X4280" s="88">
        <v>4270</v>
      </c>
      <c r="Y4280" s="65"/>
      <c r="Z4280" s="46"/>
    </row>
    <row r="4281" spans="1:26" s="13" customFormat="1" ht="13.5" hidden="1" customHeight="1">
      <c r="A4281" s="18">
        <v>99</v>
      </c>
      <c r="B4281" s="15">
        <v>2013</v>
      </c>
      <c r="C4281" s="15">
        <v>11</v>
      </c>
      <c r="D4281" s="18">
        <v>44</v>
      </c>
      <c r="E4281" s="15"/>
      <c r="F4281" s="19" t="s">
        <v>6801</v>
      </c>
      <c r="G4281" s="16" t="s">
        <v>6802</v>
      </c>
      <c r="H4281" s="17"/>
      <c r="I4281" s="115" t="str">
        <f t="shared" ca="1" si="630"/>
        <v>.</v>
      </c>
      <c r="J4281" s="16" t="s">
        <v>2856</v>
      </c>
      <c r="K4281" s="16" t="s">
        <v>1769</v>
      </c>
      <c r="L4281" s="16" t="s">
        <v>2857</v>
      </c>
      <c r="M4281" s="16" t="s">
        <v>183</v>
      </c>
      <c r="N4281" s="15">
        <v>38</v>
      </c>
      <c r="O4281" s="15">
        <v>2013</v>
      </c>
      <c r="P4281" s="15">
        <v>10</v>
      </c>
      <c r="Q4281" s="16" t="s">
        <v>45</v>
      </c>
      <c r="R4281" s="18" t="s">
        <v>6799</v>
      </c>
      <c r="S4281" s="54" t="s">
        <v>6800</v>
      </c>
      <c r="T4281" s="54"/>
      <c r="U4281" s="69"/>
      <c r="V4281" s="45" t="str">
        <f t="shared" si="634"/>
        <v>入場単価から見たJ2降格ダメージの指標仮説</v>
      </c>
      <c r="W4281" s="70"/>
      <c r="X4281" s="88">
        <v>4271</v>
      </c>
      <c r="Y4281" s="66"/>
      <c r="Z4281" s="16"/>
    </row>
    <row r="4282" spans="1:26" s="13" customFormat="1" ht="13.5" hidden="1" customHeight="1">
      <c r="A4282" s="18">
        <v>99</v>
      </c>
      <c r="B4282" s="15">
        <v>2013</v>
      </c>
      <c r="C4282" s="15">
        <v>11</v>
      </c>
      <c r="D4282" s="18">
        <v>45</v>
      </c>
      <c r="E4282" s="15"/>
      <c r="F4282" s="19" t="s">
        <v>6803</v>
      </c>
      <c r="G4282" s="16" t="s">
        <v>6804</v>
      </c>
      <c r="H4282" s="17"/>
      <c r="I4282" s="115" t="str">
        <f t="shared" ca="1" si="630"/>
        <v>.</v>
      </c>
      <c r="J4282" s="16" t="s">
        <v>2856</v>
      </c>
      <c r="K4282" s="16" t="s">
        <v>1769</v>
      </c>
      <c r="L4282" s="16" t="s">
        <v>2857</v>
      </c>
      <c r="M4282" s="16" t="s">
        <v>183</v>
      </c>
      <c r="N4282" s="15">
        <v>38</v>
      </c>
      <c r="O4282" s="15">
        <v>2013</v>
      </c>
      <c r="P4282" s="15">
        <v>10</v>
      </c>
      <c r="Q4282" s="16" t="s">
        <v>45</v>
      </c>
      <c r="R4282" s="18" t="s">
        <v>6799</v>
      </c>
      <c r="S4282" s="54" t="s">
        <v>6800</v>
      </c>
      <c r="T4282" s="54"/>
      <c r="U4282" s="69"/>
      <c r="V4282" s="45" t="str">
        <f t="shared" si="634"/>
        <v>女子スポーツ選手の初経遅延評価構築の論議</v>
      </c>
      <c r="W4282" s="70"/>
      <c r="X4282" s="88">
        <v>4272</v>
      </c>
      <c r="Y4282" s="66"/>
      <c r="Z4282" s="16"/>
    </row>
    <row r="4283" spans="1:26" s="13" customFormat="1" ht="13.5" hidden="1" customHeight="1">
      <c r="A4283" s="18">
        <v>99</v>
      </c>
      <c r="B4283" s="15">
        <v>2013</v>
      </c>
      <c r="C4283" s="15">
        <v>11</v>
      </c>
      <c r="D4283" s="18">
        <v>45</v>
      </c>
      <c r="E4283" s="15"/>
      <c r="F4283" s="19" t="s">
        <v>6805</v>
      </c>
      <c r="G4283" s="16" t="s">
        <v>6806</v>
      </c>
      <c r="H4283" s="17"/>
      <c r="I4283" s="115" t="str">
        <f t="shared" ca="1" si="630"/>
        <v>.</v>
      </c>
      <c r="J4283" s="16" t="s">
        <v>2856</v>
      </c>
      <c r="K4283" s="16" t="s">
        <v>1769</v>
      </c>
      <c r="L4283" s="16" t="s">
        <v>2857</v>
      </c>
      <c r="M4283" s="16" t="s">
        <v>183</v>
      </c>
      <c r="N4283" s="15">
        <v>38</v>
      </c>
      <c r="O4283" s="15">
        <v>2013</v>
      </c>
      <c r="P4283" s="15">
        <v>10</v>
      </c>
      <c r="Q4283" s="16" t="s">
        <v>45</v>
      </c>
      <c r="R4283" s="18" t="s">
        <v>6799</v>
      </c>
      <c r="S4283" s="54" t="s">
        <v>6800</v>
      </c>
      <c r="T4283" s="54"/>
      <c r="U4283" s="69"/>
      <c r="V4283" s="45" t="str">
        <f t="shared" si="634"/>
        <v>作業面高に起因する姿勢拘束が手先関節トルクの伝達経路に及ぼす影響</v>
      </c>
      <c r="W4283" s="70"/>
      <c r="X4283" s="88">
        <v>4273</v>
      </c>
      <c r="Y4283" s="66"/>
      <c r="Z4283" s="16"/>
    </row>
    <row r="4284" spans="1:26" s="13" customFormat="1" ht="13.5" hidden="1" customHeight="1">
      <c r="A4284" s="18">
        <v>99</v>
      </c>
      <c r="B4284" s="15">
        <v>2013</v>
      </c>
      <c r="C4284" s="15">
        <v>11</v>
      </c>
      <c r="D4284" s="18">
        <v>46</v>
      </c>
      <c r="E4284" s="15"/>
      <c r="F4284" s="19" t="s">
        <v>6807</v>
      </c>
      <c r="G4284" s="16" t="s">
        <v>6808</v>
      </c>
      <c r="H4284" s="17"/>
      <c r="I4284" s="115" t="str">
        <f t="shared" ca="1" si="630"/>
        <v>.</v>
      </c>
      <c r="J4284" s="16" t="s">
        <v>2856</v>
      </c>
      <c r="K4284" s="16" t="s">
        <v>1769</v>
      </c>
      <c r="L4284" s="16" t="s">
        <v>2857</v>
      </c>
      <c r="M4284" s="16" t="s">
        <v>183</v>
      </c>
      <c r="N4284" s="15">
        <v>38</v>
      </c>
      <c r="O4284" s="15">
        <v>2013</v>
      </c>
      <c r="P4284" s="15">
        <v>10</v>
      </c>
      <c r="Q4284" s="16" t="s">
        <v>45</v>
      </c>
      <c r="R4284" s="18" t="s">
        <v>6799</v>
      </c>
      <c r="S4284" s="54" t="s">
        <v>6800</v>
      </c>
      <c r="T4284" s="54"/>
      <c r="U4284" s="69"/>
      <c r="V4284" s="45" t="str">
        <f t="shared" si="634"/>
        <v>生活道路の危険性評価指標の妥当性に関する研究</v>
      </c>
      <c r="W4284" s="70"/>
      <c r="X4284" s="88">
        <v>4274</v>
      </c>
      <c r="Y4284" s="66"/>
      <c r="Z4284" s="16"/>
    </row>
    <row r="4285" spans="1:26" s="13" customFormat="1" ht="13.5" hidden="1" customHeight="1">
      <c r="A4285" s="18">
        <v>99</v>
      </c>
      <c r="B4285" s="15">
        <v>2013</v>
      </c>
      <c r="C4285" s="15">
        <v>11</v>
      </c>
      <c r="D4285" s="18">
        <v>47</v>
      </c>
      <c r="E4285" s="15"/>
      <c r="F4285" s="19" t="s">
        <v>6809</v>
      </c>
      <c r="G4285" s="16" t="s">
        <v>6810</v>
      </c>
      <c r="H4285" s="17"/>
      <c r="I4285" s="115" t="str">
        <f t="shared" ca="1" si="630"/>
        <v>.</v>
      </c>
      <c r="J4285" s="16" t="s">
        <v>2856</v>
      </c>
      <c r="K4285" s="16" t="s">
        <v>1769</v>
      </c>
      <c r="L4285" s="16" t="s">
        <v>2857</v>
      </c>
      <c r="M4285" s="16" t="s">
        <v>183</v>
      </c>
      <c r="N4285" s="15">
        <v>38</v>
      </c>
      <c r="O4285" s="15">
        <v>2013</v>
      </c>
      <c r="P4285" s="15">
        <v>10</v>
      </c>
      <c r="Q4285" s="16" t="s">
        <v>45</v>
      </c>
      <c r="R4285" s="18" t="s">
        <v>6799</v>
      </c>
      <c r="S4285" s="54" t="s">
        <v>6800</v>
      </c>
      <c r="T4285" s="54"/>
      <c r="U4285" s="69"/>
      <c r="V4285" s="45" t="str">
        <f t="shared" si="634"/>
        <v>光を用いた自転車向け安全装置の検討と提案</v>
      </c>
      <c r="W4285" s="70"/>
      <c r="X4285" s="88">
        <v>4275</v>
      </c>
      <c r="Y4285" s="66"/>
      <c r="Z4285" s="16"/>
    </row>
    <row r="4286" spans="1:26" s="13" customFormat="1" ht="13.5" hidden="1" customHeight="1">
      <c r="A4286" s="18">
        <v>99</v>
      </c>
      <c r="B4286" s="15">
        <v>2013</v>
      </c>
      <c r="C4286" s="15">
        <v>11</v>
      </c>
      <c r="D4286" s="18">
        <v>48</v>
      </c>
      <c r="E4286" s="15"/>
      <c r="F4286" s="19" t="s">
        <v>6811</v>
      </c>
      <c r="G4286" s="16" t="s">
        <v>6184</v>
      </c>
      <c r="H4286" s="17"/>
      <c r="I4286" s="115" t="str">
        <f t="shared" ca="1" si="630"/>
        <v>.</v>
      </c>
      <c r="J4286" s="16" t="s">
        <v>2856</v>
      </c>
      <c r="K4286" s="16" t="s">
        <v>1769</v>
      </c>
      <c r="L4286" s="16" t="s">
        <v>2857</v>
      </c>
      <c r="M4286" s="16" t="s">
        <v>183</v>
      </c>
      <c r="N4286" s="15">
        <v>38</v>
      </c>
      <c r="O4286" s="15">
        <v>2013</v>
      </c>
      <c r="P4286" s="15">
        <v>10</v>
      </c>
      <c r="Q4286" s="16" t="s">
        <v>45</v>
      </c>
      <c r="R4286" s="18" t="s">
        <v>6799</v>
      </c>
      <c r="S4286" s="54" t="s">
        <v>6800</v>
      </c>
      <c r="T4286" s="54"/>
      <c r="U4286" s="69"/>
      <c r="V4286" s="45" t="str">
        <f t="shared" si="634"/>
        <v>メンタルモデルをデザインに反映させる方法の考察</v>
      </c>
      <c r="W4286" s="70"/>
      <c r="X4286" s="88">
        <v>4276</v>
      </c>
      <c r="Y4286" s="66"/>
      <c r="Z4286" s="16"/>
    </row>
    <row r="4287" spans="1:26" s="13" customFormat="1" ht="13.5" hidden="1" customHeight="1">
      <c r="A4287" s="18">
        <v>99</v>
      </c>
      <c r="B4287" s="15">
        <v>2013</v>
      </c>
      <c r="C4287" s="15">
        <v>11</v>
      </c>
      <c r="D4287" s="18">
        <v>49</v>
      </c>
      <c r="E4287" s="15"/>
      <c r="F4287" s="19" t="s">
        <v>6812</v>
      </c>
      <c r="G4287" s="16" t="s">
        <v>5903</v>
      </c>
      <c r="H4287" s="17"/>
      <c r="I4287" s="115" t="str">
        <f t="shared" ca="1" si="630"/>
        <v>.</v>
      </c>
      <c r="J4287" s="16" t="s">
        <v>2856</v>
      </c>
      <c r="K4287" s="16" t="s">
        <v>1769</v>
      </c>
      <c r="L4287" s="16" t="s">
        <v>2857</v>
      </c>
      <c r="M4287" s="16" t="s">
        <v>183</v>
      </c>
      <c r="N4287" s="15">
        <v>38</v>
      </c>
      <c r="O4287" s="15">
        <v>2013</v>
      </c>
      <c r="P4287" s="15">
        <v>10</v>
      </c>
      <c r="Q4287" s="16" t="s">
        <v>45</v>
      </c>
      <c r="R4287" s="18" t="s">
        <v>6799</v>
      </c>
      <c r="S4287" s="54" t="s">
        <v>6800</v>
      </c>
      <c r="T4287" s="54"/>
      <c r="U4287" s="69"/>
      <c r="V4287" s="45" t="str">
        <f t="shared" si="634"/>
        <v>食卓栄養計算ソフトの紹介と計画</v>
      </c>
      <c r="W4287" s="70"/>
      <c r="X4287" s="88">
        <v>4277</v>
      </c>
      <c r="Y4287" s="66"/>
      <c r="Z4287" s="16"/>
    </row>
    <row r="4288" spans="1:26" ht="13.5" hidden="1" customHeight="1">
      <c r="A4288" s="29">
        <f t="shared" ref="A4288:A4294" ca="1" si="635">IF(LEN($J4288)&gt;0,IF($J4288="●",K4288,OFFSET(A4288,IF(LEN(OFFSET(A4288,-1,0))&gt;=1,-1,-2),0)),"")</f>
        <v>99</v>
      </c>
      <c r="B4288" s="32">
        <f t="shared" ref="B4288:C4293" ca="1" si="636">IF(LEN($J4288)&gt;0,IF($J4288="●",N4288,OFFSET(B4288,IF(LEN(OFFSET(B4288,-1,0))&gt;=1,-1,-2),0)),"")</f>
        <v>2013</v>
      </c>
      <c r="C4288" s="32">
        <f t="shared" ca="1" si="636"/>
        <v>11</v>
      </c>
      <c r="D4288" s="28">
        <v>50</v>
      </c>
      <c r="E4288" s="32"/>
      <c r="F4288" s="28" t="str">
        <f>IF(RIGHT(L4288,1)=$W$24,"",M4288&amp;$W$25)&amp;J4288&amp;$W$22&amp;K4288&amp;IF(AND(LEN(N4288)&gt;0,LEN(N4288)&lt;4)," 第"&amp;N4288&amp;$W$21,N4288)&amp;$W$23&amp;O4288&amp;"/"&amp;P4288&amp;IF(RIGHT(L4288,1)=$W$24,"/"&amp;Q4288,"")&amp;"、"&amp;S4288&amp;"、"&amp;R4288&amp;IF(LEN(H4288)&gt;0,$W$27&amp;H4288,"")&amp;IF(RIGHT(L4288,1)=$W$24,"",$W$26)</f>
        <v>開催記(大会．西 第38回　2013/10、霧島国際ホテル、霧島市/日本人間工学会九州・沖縄支部第34回大会との併催)</v>
      </c>
      <c r="G4288" s="40" t="s">
        <v>788</v>
      </c>
      <c r="H4288" s="41" t="s">
        <v>6936</v>
      </c>
      <c r="I4288" s="115" t="str">
        <f t="shared" ca="1" si="630"/>
        <v>.</v>
      </c>
      <c r="J4288" s="40" t="s">
        <v>1487</v>
      </c>
      <c r="K4288" s="40" t="s">
        <v>2109</v>
      </c>
      <c r="L4288" s="40" t="s">
        <v>6949</v>
      </c>
      <c r="M4288" s="40" t="s">
        <v>313</v>
      </c>
      <c r="N4288" s="47">
        <v>38</v>
      </c>
      <c r="O4288" s="47">
        <v>2013</v>
      </c>
      <c r="P4288" s="47">
        <v>10</v>
      </c>
      <c r="Q4288" s="40" t="s">
        <v>2283</v>
      </c>
      <c r="R4288" s="40" t="s">
        <v>1407</v>
      </c>
      <c r="S4288" s="48" t="s">
        <v>1427</v>
      </c>
      <c r="T4288" s="48"/>
      <c r="U4288" s="31"/>
      <c r="V4288" s="45" t="str">
        <f t="shared" si="634"/>
        <v>日本人間工学会九州・沖縄支部第34回大会との併催開催記(大会．西 第38回　2013/10、霧島国際ホテル、霧島市/日本人間工学会九州・沖縄支部第34回大会との併催)</v>
      </c>
      <c r="W4288" s="51"/>
      <c r="X4288" s="88">
        <v>4278</v>
      </c>
      <c r="Y4288" s="65"/>
      <c r="Z4288" s="46"/>
    </row>
    <row r="4289" spans="1:26" ht="13.5" hidden="1" customHeight="1">
      <c r="A4289" s="29">
        <f t="shared" ca="1" si="635"/>
        <v>99</v>
      </c>
      <c r="B4289" s="32">
        <f t="shared" ca="1" si="636"/>
        <v>2013</v>
      </c>
      <c r="C4289" s="32">
        <f t="shared" ca="1" si="636"/>
        <v>11</v>
      </c>
      <c r="D4289" s="28">
        <v>50</v>
      </c>
      <c r="E4289" s="32"/>
      <c r="F4289" s="28" t="str">
        <f>M4289&amp;"（"&amp;L4289&amp;IF(J4289="大会",IF(LEN(L4289)&gt;0,$J$10,"")&amp;IF(K4289="全","全国",K4289&amp;"日本地方会")&amp;" 第"&amp;N4289&amp;"回、","、")&amp;O4289&amp;"/"&amp;P4289&amp;"、"&amp;S4289&amp;"）"</f>
        <v>開催記（開催記大分類西日本地方会 第38回、2013/10、霧島国際ホテル）</v>
      </c>
      <c r="G4289" s="40" t="s">
        <v>2378</v>
      </c>
      <c r="H4289" s="43"/>
      <c r="I4289" s="115" t="str">
        <f t="shared" ca="1" si="630"/>
        <v>.</v>
      </c>
      <c r="J4289" s="40" t="s">
        <v>1487</v>
      </c>
      <c r="K4289" s="40" t="s">
        <v>2109</v>
      </c>
      <c r="L4289" s="40" t="s">
        <v>313</v>
      </c>
      <c r="M4289" s="40" t="s">
        <v>313</v>
      </c>
      <c r="N4289" s="47">
        <v>38</v>
      </c>
      <c r="O4289" s="47">
        <v>2013</v>
      </c>
      <c r="P4289" s="47">
        <v>10</v>
      </c>
      <c r="Q4289" s="40" t="s">
        <v>2283</v>
      </c>
      <c r="R4289" s="40" t="s">
        <v>1407</v>
      </c>
      <c r="S4289" s="48" t="s">
        <v>1427</v>
      </c>
      <c r="T4289" s="48"/>
      <c r="U4289" s="31"/>
      <c r="V4289" s="45" t="str">
        <f t="shared" si="634"/>
        <v>開催記（開催記大分類西日本地方会 第38回、2013/10、霧島国際ホテル）</v>
      </c>
      <c r="W4289" s="51"/>
      <c r="X4289" s="88">
        <v>4279</v>
      </c>
      <c r="Y4289" s="65"/>
      <c r="Z4289" s="46"/>
    </row>
    <row r="4290" spans="1:26" ht="13.5" hidden="1" customHeight="1">
      <c r="A4290" s="29">
        <f t="shared" ca="1" si="635"/>
        <v>99</v>
      </c>
      <c r="B4290" s="32">
        <f t="shared" ca="1" si="636"/>
        <v>2013</v>
      </c>
      <c r="C4290" s="32">
        <f t="shared" ca="1" si="636"/>
        <v>11</v>
      </c>
      <c r="D4290" s="28">
        <v>51</v>
      </c>
      <c r="E4290" s="32"/>
      <c r="F4290" s="40" t="s">
        <v>1421</v>
      </c>
      <c r="G4290" s="40" t="s">
        <v>1422</v>
      </c>
      <c r="H4290" s="43"/>
      <c r="I4290" s="115" t="str">
        <f t="shared" ca="1" si="630"/>
        <v>.</v>
      </c>
      <c r="J4290" s="40" t="s">
        <v>1487</v>
      </c>
      <c r="K4290" s="40" t="s">
        <v>2109</v>
      </c>
      <c r="L4290" s="40" t="s">
        <v>313</v>
      </c>
      <c r="M4290" s="40" t="s">
        <v>7617</v>
      </c>
      <c r="N4290" s="47">
        <v>38</v>
      </c>
      <c r="O4290" s="47">
        <v>2013</v>
      </c>
      <c r="P4290" s="47">
        <v>10</v>
      </c>
      <c r="Q4290" s="40" t="s">
        <v>2283</v>
      </c>
      <c r="R4290" s="40" t="s">
        <v>1407</v>
      </c>
      <c r="S4290" s="48" t="s">
        <v>1427</v>
      </c>
      <c r="T4290" s="48"/>
      <c r="U4290" s="31"/>
      <c r="V4290" s="45" t="str">
        <f t="shared" si="634"/>
        <v>優秀発表賞受賞者からの感想</v>
      </c>
      <c r="W4290" s="51"/>
      <c r="X4290" s="88">
        <v>4280</v>
      </c>
      <c r="Y4290" s="65"/>
      <c r="Z4290" s="46"/>
    </row>
    <row r="4291" spans="1:26" ht="13.5" hidden="1" customHeight="1">
      <c r="A4291" s="29">
        <f t="shared" ca="1" si="635"/>
        <v>99</v>
      </c>
      <c r="B4291" s="32">
        <f t="shared" ca="1" si="636"/>
        <v>2013</v>
      </c>
      <c r="C4291" s="32">
        <f t="shared" ca="1" si="636"/>
        <v>11</v>
      </c>
      <c r="D4291" s="28">
        <v>52</v>
      </c>
      <c r="E4291" s="32"/>
      <c r="F4291" s="28" t="str">
        <f>IF(RIGHT(L4291,1)=$W$24,"",M4291&amp;$W$25)&amp;J4291&amp;$W$22&amp;K4291&amp;IF(AND(LEN(N4291)&gt;0,LEN(N4291)&lt;4)," 第"&amp;N4291&amp;$W$21,N4291)&amp;$W$23&amp;O4291&amp;"/"&amp;P4291&amp;IF(RIGHT(L4291,1)=$W$24,"/"&amp;Q4291,"")&amp;"、"&amp;S4291&amp;"、"&amp;R4291&amp;IF(LEN(H4291)&gt;0,$W$27&amp;H4291,"")&amp;IF(RIGHT(L4291,1)=$W$24,"",$W$26)</f>
        <v>開催記(大会．全 第48回　2013/6、和歌山大、和歌山市)</v>
      </c>
      <c r="G4291" s="40" t="s">
        <v>788</v>
      </c>
      <c r="H4291" s="41" t="s">
        <v>2820</v>
      </c>
      <c r="I4291" s="115" t="str">
        <f t="shared" ca="1" si="630"/>
        <v>.</v>
      </c>
      <c r="J4291" s="40" t="s">
        <v>1487</v>
      </c>
      <c r="K4291" s="40" t="s">
        <v>1292</v>
      </c>
      <c r="L4291" s="40" t="s">
        <v>6949</v>
      </c>
      <c r="M4291" s="40" t="s">
        <v>313</v>
      </c>
      <c r="N4291" s="47">
        <v>48</v>
      </c>
      <c r="O4291" s="47">
        <v>2013</v>
      </c>
      <c r="P4291" s="47">
        <v>6</v>
      </c>
      <c r="Q4291" s="40" t="s">
        <v>619</v>
      </c>
      <c r="R4291" s="40" t="s">
        <v>1406</v>
      </c>
      <c r="S4291" s="48" t="s">
        <v>1732</v>
      </c>
      <c r="T4291" s="48"/>
      <c r="U4291" s="31"/>
      <c r="V4291" s="45" t="str">
        <f t="shared" si="634"/>
        <v>開催記(大会．全 第48回　2013/6、和歌山大、和歌山市)</v>
      </c>
      <c r="W4291" s="51"/>
      <c r="X4291" s="88">
        <v>4281</v>
      </c>
      <c r="Y4291" s="65"/>
      <c r="Z4291" s="46"/>
    </row>
    <row r="4292" spans="1:26" ht="13.5" hidden="1" customHeight="1">
      <c r="A4292" s="29">
        <f t="shared" ca="1" si="635"/>
        <v>99</v>
      </c>
      <c r="B4292" s="32">
        <f t="shared" ca="1" si="636"/>
        <v>2013</v>
      </c>
      <c r="C4292" s="32">
        <f t="shared" ca="1" si="636"/>
        <v>11</v>
      </c>
      <c r="D4292" s="28">
        <v>52</v>
      </c>
      <c r="E4292" s="32"/>
      <c r="F4292" s="40" t="s">
        <v>6956</v>
      </c>
      <c r="G4292" s="40" t="s">
        <v>1424</v>
      </c>
      <c r="H4292" s="43"/>
      <c r="I4292" s="115" t="str">
        <f t="shared" ca="1" si="630"/>
        <v>.</v>
      </c>
      <c r="J4292" s="40" t="s">
        <v>1487</v>
      </c>
      <c r="K4292" s="40" t="s">
        <v>1292</v>
      </c>
      <c r="L4292" s="40" t="s">
        <v>7587</v>
      </c>
      <c r="M4292" s="40" t="s">
        <v>7587</v>
      </c>
      <c r="N4292" s="47">
        <v>48</v>
      </c>
      <c r="O4292" s="47">
        <v>2013</v>
      </c>
      <c r="P4292" s="47">
        <v>6</v>
      </c>
      <c r="Q4292" s="40" t="s">
        <v>619</v>
      </c>
      <c r="R4292" s="40" t="s">
        <v>1406</v>
      </c>
      <c r="S4292" s="48" t="s">
        <v>1732</v>
      </c>
      <c r="T4292" s="48"/>
      <c r="U4292" s="31"/>
      <c r="V4292" s="45" t="str">
        <f t="shared" si="634"/>
        <v>第48回全国大会報告</v>
      </c>
      <c r="W4292" s="51"/>
      <c r="X4292" s="88">
        <v>4282</v>
      </c>
      <c r="Y4292" s="65"/>
      <c r="Z4292" s="46"/>
    </row>
    <row r="4293" spans="1:26" ht="13.5" hidden="1" customHeight="1">
      <c r="A4293" s="29">
        <f t="shared" ca="1" si="635"/>
        <v>99</v>
      </c>
      <c r="B4293" s="32">
        <f t="shared" ca="1" si="636"/>
        <v>2013</v>
      </c>
      <c r="C4293" s="32">
        <f t="shared" ca="1" si="636"/>
        <v>11</v>
      </c>
      <c r="D4293" s="28">
        <v>53</v>
      </c>
      <c r="E4293" s="32"/>
      <c r="F4293" s="40" t="s">
        <v>1421</v>
      </c>
      <c r="G4293" s="40" t="s">
        <v>1425</v>
      </c>
      <c r="H4293" s="43"/>
      <c r="I4293" s="115" t="str">
        <f t="shared" ca="1" si="630"/>
        <v>.</v>
      </c>
      <c r="J4293" s="40" t="s">
        <v>1487</v>
      </c>
      <c r="K4293" s="40" t="s">
        <v>1292</v>
      </c>
      <c r="L4293" s="40" t="s">
        <v>313</v>
      </c>
      <c r="M4293" s="40" t="s">
        <v>7617</v>
      </c>
      <c r="N4293" s="47">
        <v>48</v>
      </c>
      <c r="O4293" s="47">
        <v>2013</v>
      </c>
      <c r="P4293" s="47">
        <v>6</v>
      </c>
      <c r="Q4293" s="40" t="s">
        <v>619</v>
      </c>
      <c r="R4293" s="40" t="s">
        <v>1406</v>
      </c>
      <c r="S4293" s="48" t="s">
        <v>1732</v>
      </c>
      <c r="T4293" s="48"/>
      <c r="U4293" s="31"/>
      <c r="V4293" s="45" t="str">
        <f t="shared" si="634"/>
        <v>優秀発表賞受賞者からの感想</v>
      </c>
      <c r="W4293" s="51"/>
      <c r="X4293" s="88">
        <v>4283</v>
      </c>
      <c r="Y4293" s="65"/>
      <c r="Z4293" s="46"/>
    </row>
    <row r="4294" spans="1:26" ht="13.5" hidden="1" customHeight="1">
      <c r="A4294" s="29">
        <f t="shared" ca="1" si="635"/>
        <v>99</v>
      </c>
      <c r="B4294" s="32">
        <f ca="1">IF(LEN($J4294)&gt;0,IF($J4294="●",O4294,OFFSET(B4294,IF(LEN(OFFSET(B4294,-1,0))&gt;=1,-1,-2),0)),"")</f>
        <v>2013</v>
      </c>
      <c r="C4294" s="32">
        <f ca="1">IF(LEN($J4294)&gt;0,IF($J4294="●",#REF!,OFFSET(C4294,IF(LEN(OFFSET(C4294,-1,0))&gt;=1,-1,-2),0)),"")</f>
        <v>11</v>
      </c>
      <c r="D4294" s="28">
        <v>55</v>
      </c>
      <c r="E4294" s="32"/>
      <c r="F4294" s="28" t="str">
        <f>H4294&amp;IF(LEN(O4294)&gt;0,$W$18&amp;IF(LEN(O4294)&gt;3,O4294&amp;"年度","第"&amp;O4294&amp;IF(LEN(P4294)&gt;0,"期","回"))&amp;IF(LEN(P4294)&gt;0,"第"&amp;P4294&amp;"回",""),"")</f>
        <v>理事会：第22期第6回</v>
      </c>
      <c r="G4294" s="40"/>
      <c r="H4294" s="43" t="s">
        <v>7774</v>
      </c>
      <c r="I4294" s="115" t="str">
        <f t="shared" ca="1" si="630"/>
        <v>.</v>
      </c>
      <c r="J4294" s="40" t="s">
        <v>7111</v>
      </c>
      <c r="K4294" s="40" t="s">
        <v>1050</v>
      </c>
      <c r="L4294" s="40" t="s">
        <v>7103</v>
      </c>
      <c r="M4294" s="40"/>
      <c r="N4294" s="47"/>
      <c r="O4294" s="47">
        <v>22</v>
      </c>
      <c r="P4294" s="47">
        <v>6</v>
      </c>
      <c r="Q4294" s="40"/>
      <c r="R4294" s="40"/>
      <c r="S4294" s="48"/>
      <c r="T4294" s="48"/>
      <c r="U4294" s="31"/>
      <c r="V4294" s="45" t="str">
        <f t="shared" si="634"/>
        <v>理事会理事会：第22期第6回</v>
      </c>
      <c r="W4294" s="51"/>
      <c r="X4294" s="88">
        <v>4284</v>
      </c>
      <c r="Y4294" s="65"/>
      <c r="Z4294" s="46"/>
    </row>
    <row r="4295" spans="1:26" ht="13.5" hidden="1" customHeight="1">
      <c r="A4295" s="29" t="str">
        <f t="shared" ref="A4295:A4315" ca="1" si="637">IF(LEN($J4295)&gt;0,IF($J4295="●",K4295,OFFSET(A4295,IF(LEN(OFFSET(A4295,-1,0))&gt;=1,-1,-2),0)),"")</f>
        <v>100</v>
      </c>
      <c r="B4295" s="32">
        <f t="shared" ref="B4295:B4315" ca="1" si="638">IF(LEN($J4295)&gt;0,IF($J4295="●",N4295,OFFSET(B4295,IF(LEN(OFFSET(B4295,-1,0))&gt;=1,-1,-2),0)),"")</f>
        <v>2015</v>
      </c>
      <c r="C4295" s="32">
        <f t="shared" ref="C4295:C4315" ca="1" si="639">IF(LEN($J4295)&gt;0,IF($J4295="●",O4295,OFFSET(C4295,IF(LEN(OFFSET(C4295,-1,0))&gt;=1,-1,-2),0)),"")</f>
        <v>4</v>
      </c>
      <c r="D4295" s="28">
        <v>0</v>
      </c>
      <c r="E4295" s="32"/>
      <c r="F4295" s="28" t="str">
        <f ca="1">$W$11&amp;$A4295&amp;$W$12&amp;B4295&amp;$W$13&amp;TEXT($C4295,"00")&amp;$W$14&amp;TEXT($P4295,"00")&amp;IF(LEN(U4295)&gt;=1,$W$15&amp;$U4295&amp;$W$16,"")&amp;$W$17&amp;$H4295</f>
        <v>第100号2015年04/27:香原先生追悼／会報データベース</v>
      </c>
      <c r="G4295" s="40"/>
      <c r="H4295" s="43" t="s">
        <v>7493</v>
      </c>
      <c r="I4295" s="115" t="str">
        <f t="shared" ca="1" si="630"/>
        <v>.</v>
      </c>
      <c r="J4295" s="40" t="s">
        <v>1179</v>
      </c>
      <c r="K4295" s="40" t="s">
        <v>7472</v>
      </c>
      <c r="L4295" s="43"/>
      <c r="M4295" s="40"/>
      <c r="N4295" s="47">
        <v>2015</v>
      </c>
      <c r="O4295" s="47">
        <v>4</v>
      </c>
      <c r="P4295" s="47">
        <v>27</v>
      </c>
      <c r="Q4295" s="40"/>
      <c r="R4295" s="40"/>
      <c r="S4295" s="48"/>
      <c r="T4295" s="48"/>
      <c r="U4295" s="31"/>
      <c r="V4295" s="45" t="str">
        <f t="shared" ca="1" si="634"/>
        <v>香原先生追悼／会報データベース第100号2015年04/27:香原先生追悼／会報データベース</v>
      </c>
      <c r="W4295" s="51"/>
      <c r="X4295" s="88">
        <v>4285</v>
      </c>
      <c r="Y4295" s="65"/>
      <c r="Z4295" s="46"/>
    </row>
    <row r="4296" spans="1:26" s="12" customFormat="1" ht="13.5" hidden="1" customHeight="1">
      <c r="A4296" s="29" t="str">
        <f t="shared" ca="1" si="637"/>
        <v>100</v>
      </c>
      <c r="B4296" s="32">
        <f t="shared" ca="1" si="638"/>
        <v>2015</v>
      </c>
      <c r="C4296" s="32">
        <f t="shared" ca="1" si="639"/>
        <v>4</v>
      </c>
      <c r="D4296" s="18">
        <v>1</v>
      </c>
      <c r="E4296" s="15"/>
      <c r="F4296" s="16" t="s">
        <v>7475</v>
      </c>
      <c r="G4296" s="16" t="s">
        <v>2820</v>
      </c>
      <c r="H4296" s="16"/>
      <c r="I4296" s="115" t="str">
        <f t="shared" ca="1" si="630"/>
        <v>.</v>
      </c>
      <c r="J4296" s="26" t="s">
        <v>7473</v>
      </c>
      <c r="K4296" s="16" t="s">
        <v>7474</v>
      </c>
      <c r="L4296" s="17" t="s">
        <v>7086</v>
      </c>
      <c r="M4296" s="16" t="s">
        <v>1302</v>
      </c>
      <c r="N4296" s="15"/>
      <c r="O4296" s="15"/>
      <c r="P4296" s="15"/>
      <c r="Q4296" s="16"/>
      <c r="R4296" s="18"/>
      <c r="S4296" s="54"/>
      <c r="T4296" s="54"/>
      <c r="U4296" s="69"/>
      <c r="V4296" s="45" t="str">
        <f t="shared" si="634"/>
        <v>追悼　香原志勢 先生</v>
      </c>
      <c r="W4296" s="70"/>
      <c r="X4296" s="88">
        <v>4286</v>
      </c>
      <c r="Y4296" s="66"/>
      <c r="Z4296" s="16"/>
    </row>
    <row r="4297" spans="1:26" s="12" customFormat="1" ht="13.5" hidden="1" customHeight="1">
      <c r="A4297" s="29" t="str">
        <f t="shared" ca="1" si="637"/>
        <v>100</v>
      </c>
      <c r="B4297" s="32">
        <f t="shared" ca="1" si="638"/>
        <v>2015</v>
      </c>
      <c r="C4297" s="32">
        <f t="shared" ca="1" si="639"/>
        <v>4</v>
      </c>
      <c r="D4297" s="18">
        <v>2</v>
      </c>
      <c r="E4297" s="15"/>
      <c r="F4297" s="16" t="s">
        <v>7476</v>
      </c>
      <c r="G4297" s="16" t="s">
        <v>7477</v>
      </c>
      <c r="H4297" s="16" t="s">
        <v>7475</v>
      </c>
      <c r="I4297" s="115" t="str">
        <f t="shared" ca="1" si="630"/>
        <v>.</v>
      </c>
      <c r="J4297" s="26" t="s">
        <v>7473</v>
      </c>
      <c r="K4297" s="16" t="s">
        <v>7474</v>
      </c>
      <c r="L4297" s="17"/>
      <c r="M4297" s="40" t="s">
        <v>7122</v>
      </c>
      <c r="N4297" s="15"/>
      <c r="O4297" s="15"/>
      <c r="P4297" s="15"/>
      <c r="Q4297" s="16"/>
      <c r="R4297" s="18"/>
      <c r="S4297" s="54"/>
      <c r="T4297" s="54"/>
      <c r="U4297" s="69"/>
      <c r="V4297" s="45" t="str">
        <f t="shared" si="634"/>
        <v>追悼　香原志勢 先生「香原志勢先生を偲ぶ会」報告</v>
      </c>
      <c r="W4297" s="70"/>
      <c r="X4297" s="88">
        <v>4287</v>
      </c>
      <c r="Y4297" s="66"/>
      <c r="Z4297" s="16"/>
    </row>
    <row r="4298" spans="1:26" s="12" customFormat="1" ht="13.5" hidden="1" customHeight="1">
      <c r="A4298" s="29" t="str">
        <f t="shared" ca="1" si="637"/>
        <v>100</v>
      </c>
      <c r="B4298" s="32">
        <f t="shared" ca="1" si="638"/>
        <v>2015</v>
      </c>
      <c r="C4298" s="32">
        <f t="shared" ca="1" si="639"/>
        <v>4</v>
      </c>
      <c r="D4298" s="18">
        <v>2</v>
      </c>
      <c r="E4298" s="15"/>
      <c r="F4298" s="16" t="s">
        <v>7479</v>
      </c>
      <c r="G4298" s="16" t="s">
        <v>7478</v>
      </c>
      <c r="H4298" s="16" t="s">
        <v>7475</v>
      </c>
      <c r="I4298" s="115" t="str">
        <f t="shared" ca="1" si="630"/>
        <v>.</v>
      </c>
      <c r="J4298" s="26" t="s">
        <v>7473</v>
      </c>
      <c r="K4298" s="16" t="s">
        <v>7474</v>
      </c>
      <c r="L4298" s="17"/>
      <c r="M4298" s="40" t="s">
        <v>7122</v>
      </c>
      <c r="N4298" s="15"/>
      <c r="O4298" s="15"/>
      <c r="P4298" s="15"/>
      <c r="Q4298" s="16"/>
      <c r="R4298" s="18"/>
      <c r="S4298" s="54"/>
      <c r="T4298" s="54"/>
      <c r="U4298" s="69"/>
      <c r="V4298" s="45" t="str">
        <f t="shared" si="634"/>
        <v>追悼　香原志勢 先生人類働態流儀を体現された自然体の自由人　香原志勢先生を悼む</v>
      </c>
      <c r="W4298" s="70"/>
      <c r="X4298" s="88">
        <v>4288</v>
      </c>
      <c r="Y4298" s="66"/>
      <c r="Z4298" s="16"/>
    </row>
    <row r="4299" spans="1:26" s="12" customFormat="1" ht="13.5" hidden="1" customHeight="1">
      <c r="A4299" s="29" t="str">
        <f t="shared" ca="1" si="637"/>
        <v>100</v>
      </c>
      <c r="B4299" s="32">
        <f t="shared" ca="1" si="638"/>
        <v>2015</v>
      </c>
      <c r="C4299" s="32">
        <f t="shared" ca="1" si="639"/>
        <v>4</v>
      </c>
      <c r="D4299" s="18">
        <v>4</v>
      </c>
      <c r="E4299" s="15"/>
      <c r="F4299" s="16" t="s">
        <v>7480</v>
      </c>
      <c r="G4299" s="16"/>
      <c r="H4299" s="16" t="s">
        <v>7475</v>
      </c>
      <c r="I4299" s="115" t="str">
        <f t="shared" ca="1" si="630"/>
        <v>.</v>
      </c>
      <c r="J4299" s="26" t="s">
        <v>7473</v>
      </c>
      <c r="K4299" s="16" t="s">
        <v>7474</v>
      </c>
      <c r="L4299" s="17"/>
      <c r="M4299" s="40" t="s">
        <v>7122</v>
      </c>
      <c r="N4299" s="15"/>
      <c r="O4299" s="15"/>
      <c r="P4299" s="15"/>
      <c r="Q4299" s="16"/>
      <c r="R4299" s="18"/>
      <c r="S4299" s="54"/>
      <c r="T4299" s="54"/>
      <c r="U4299" s="69"/>
      <c r="V4299" s="45" t="str">
        <f t="shared" si="634"/>
        <v>追悼　香原志勢 先生会報における香原先生の著述部（表1）</v>
      </c>
      <c r="W4299" s="70"/>
      <c r="X4299" s="88">
        <v>4289</v>
      </c>
      <c r="Y4299" s="66"/>
      <c r="Z4299" s="16"/>
    </row>
    <row r="4300" spans="1:26" s="12" customFormat="1" ht="13.5" hidden="1" customHeight="1">
      <c r="A4300" s="29" t="str">
        <f t="shared" ca="1" si="637"/>
        <v>100</v>
      </c>
      <c r="B4300" s="32">
        <f t="shared" ca="1" si="638"/>
        <v>2015</v>
      </c>
      <c r="C4300" s="32">
        <f t="shared" ca="1" si="639"/>
        <v>4</v>
      </c>
      <c r="D4300" s="18">
        <v>5</v>
      </c>
      <c r="E4300" s="15"/>
      <c r="F4300" s="16" t="s">
        <v>7481</v>
      </c>
      <c r="G4300" s="16" t="s">
        <v>2536</v>
      </c>
      <c r="H4300" s="43" t="s">
        <v>7169</v>
      </c>
      <c r="I4300" s="115" t="str">
        <f t="shared" ref="I4300:I4363" ca="1" si="640">IF(OR($S$1,IF($N$2,OFFSET($O$2,0,ISERROR(FIND($F$2,OFFSET($G4300,0,$T$2)))+$S$2),0)+IF($N$3,OFFSET($O$3,0,ISERROR(FIND($F$3,OFFSET($G4300,0,$T$3)))+$S$3),0)+IF($N$4,OFFSET($O$4,0,ISERROR(FIND($F$4,OFFSET($G4300,0,$T$4)))+$S$4),0)+IF($N$5,OFFSET($O$5,0,ISERROR(FIND($F$5,OFFSET($G4300,0,$T$5)))+$S$5),0)+IF($N$6,OFFSET($O$6,0,ISERROR(FIND($F$6,OFFSET($G4300,0,$T$6)))+$S$6),0)+IF($N$7,OFFSET($O$7,0,ISERROR(FIND($F$7,OFFSET($G4300,0,$T$7)))+$S$7),0)+IF($N$8,OFFSET($O$8,0,ISERROR(FIND($F$8,OFFSET($G4300,0,$T$8)))+$S$8),0)&gt;$Y$1),$W$28,$W$29)</f>
        <v>.</v>
      </c>
      <c r="J4300" s="26" t="s">
        <v>7473</v>
      </c>
      <c r="K4300" s="16" t="s">
        <v>7474</v>
      </c>
      <c r="L4300" s="17"/>
      <c r="M4300" s="40" t="s">
        <v>7095</v>
      </c>
      <c r="N4300" s="15"/>
      <c r="O4300" s="15"/>
      <c r="P4300" s="15"/>
      <c r="Q4300" s="16"/>
      <c r="R4300" s="18"/>
      <c r="S4300" s="54"/>
      <c r="T4300" s="54"/>
      <c r="U4300" s="69"/>
      <c r="V4300" s="45" t="str">
        <f t="shared" si="634"/>
        <v>祝菊池安行先生瑞宝中綬章受章のお知らせ</v>
      </c>
      <c r="W4300" s="70"/>
      <c r="X4300" s="88">
        <v>4290</v>
      </c>
      <c r="Y4300" s="66"/>
      <c r="Z4300" s="16"/>
    </row>
    <row r="4301" spans="1:26" s="12" customFormat="1" ht="13.5" hidden="1" customHeight="1">
      <c r="A4301" s="29" t="str">
        <f t="shared" ca="1" si="637"/>
        <v>100</v>
      </c>
      <c r="B4301" s="32">
        <f t="shared" ca="1" si="638"/>
        <v>2015</v>
      </c>
      <c r="C4301" s="32">
        <f t="shared" ca="1" si="639"/>
        <v>4</v>
      </c>
      <c r="D4301" s="23">
        <v>6</v>
      </c>
      <c r="E4301" s="24"/>
      <c r="F4301" s="17" t="s">
        <v>7482</v>
      </c>
      <c r="G4301" s="17" t="s">
        <v>5613</v>
      </c>
      <c r="H4301" s="17"/>
      <c r="I4301" s="115" t="str">
        <f t="shared" ca="1" si="640"/>
        <v>.</v>
      </c>
      <c r="J4301" s="26" t="s">
        <v>7473</v>
      </c>
      <c r="K4301" s="16"/>
      <c r="L4301" s="17" t="s">
        <v>2392</v>
      </c>
      <c r="M4301" s="40" t="s">
        <v>7630</v>
      </c>
      <c r="N4301" s="15"/>
      <c r="O4301" s="15"/>
      <c r="P4301" s="15"/>
      <c r="Q4301" s="16"/>
      <c r="R4301" s="18"/>
      <c r="S4301" s="54"/>
      <c r="T4301" s="54"/>
      <c r="U4301" s="69"/>
      <c r="V4301" s="45" t="str">
        <f t="shared" si="634"/>
        <v>会報を利用しちゃって下さい！</v>
      </c>
      <c r="W4301" s="70"/>
      <c r="X4301" s="88">
        <v>4291</v>
      </c>
      <c r="Y4301" s="66"/>
      <c r="Z4301" s="16"/>
    </row>
    <row r="4302" spans="1:26" s="12" customFormat="1" ht="13.5" hidden="1" customHeight="1">
      <c r="A4302" s="29" t="str">
        <f t="shared" ca="1" si="637"/>
        <v>100</v>
      </c>
      <c r="B4302" s="32">
        <f t="shared" ca="1" si="638"/>
        <v>2015</v>
      </c>
      <c r="C4302" s="32">
        <f t="shared" ca="1" si="639"/>
        <v>4</v>
      </c>
      <c r="D4302" s="18">
        <v>9</v>
      </c>
      <c r="E4302" s="15"/>
      <c r="F4302" s="16" t="s">
        <v>7483</v>
      </c>
      <c r="G4302" s="16"/>
      <c r="H4302" s="16"/>
      <c r="I4302" s="115" t="str">
        <f t="shared" ca="1" si="640"/>
        <v>.</v>
      </c>
      <c r="J4302" s="40" t="s">
        <v>7111</v>
      </c>
      <c r="K4302" s="40" t="s">
        <v>7094</v>
      </c>
      <c r="L4302" s="17" t="s">
        <v>7086</v>
      </c>
      <c r="M4302" s="16" t="s">
        <v>1302</v>
      </c>
      <c r="N4302" s="15"/>
      <c r="O4302" s="15"/>
      <c r="P4302" s="15"/>
      <c r="Q4302" s="16"/>
      <c r="R4302" s="18"/>
      <c r="S4302" s="54"/>
      <c r="T4302" s="54"/>
      <c r="U4302" s="69"/>
      <c r="V4302" s="45" t="str">
        <f t="shared" si="634"/>
        <v>人類働態学会会報のデータベースについて</v>
      </c>
      <c r="W4302" s="70"/>
      <c r="X4302" s="88">
        <v>4292</v>
      </c>
      <c r="Y4302" s="66"/>
      <c r="Z4302" s="16"/>
    </row>
    <row r="4303" spans="1:26" s="12" customFormat="1" ht="13.5" hidden="1" customHeight="1">
      <c r="A4303" s="29" t="str">
        <f t="shared" ca="1" si="637"/>
        <v>100</v>
      </c>
      <c r="B4303" s="32">
        <f t="shared" ca="1" si="638"/>
        <v>2015</v>
      </c>
      <c r="C4303" s="32">
        <f t="shared" ca="1" si="639"/>
        <v>4</v>
      </c>
      <c r="D4303" s="18">
        <v>9</v>
      </c>
      <c r="E4303" s="15"/>
      <c r="F4303" s="16" t="s">
        <v>7484</v>
      </c>
      <c r="G4303" s="16"/>
      <c r="H4303" s="16" t="s">
        <v>7483</v>
      </c>
      <c r="I4303" s="115" t="str">
        <f t="shared" ca="1" si="640"/>
        <v>.</v>
      </c>
      <c r="J4303" s="40" t="s">
        <v>7111</v>
      </c>
      <c r="K4303" s="40" t="s">
        <v>7094</v>
      </c>
      <c r="L4303" s="17" t="s">
        <v>7767</v>
      </c>
      <c r="M4303" s="16"/>
      <c r="N4303" s="15"/>
      <c r="O4303" s="15"/>
      <c r="P4303" s="15"/>
      <c r="Q4303" s="16"/>
      <c r="R4303" s="18"/>
      <c r="S4303" s="54"/>
      <c r="T4303" s="54"/>
      <c r="U4303" s="69"/>
      <c r="V4303" s="45" t="str">
        <f t="shared" si="634"/>
        <v>人類働態学会会報のデータベースについて（1）会報の概要に関する情報</v>
      </c>
      <c r="W4303" s="70"/>
      <c r="X4303" s="88">
        <v>4293</v>
      </c>
      <c r="Y4303" s="66"/>
      <c r="Z4303" s="16"/>
    </row>
    <row r="4304" spans="1:26" s="12" customFormat="1" ht="13.5" hidden="1" customHeight="1">
      <c r="A4304" s="29" t="str">
        <f t="shared" ca="1" si="637"/>
        <v>100</v>
      </c>
      <c r="B4304" s="32">
        <f t="shared" ca="1" si="638"/>
        <v>2015</v>
      </c>
      <c r="C4304" s="32">
        <f t="shared" ca="1" si="639"/>
        <v>4</v>
      </c>
      <c r="D4304" s="18">
        <v>12</v>
      </c>
      <c r="E4304" s="15"/>
      <c r="F4304" s="16" t="s">
        <v>7485</v>
      </c>
      <c r="G4304" s="16"/>
      <c r="H4304" s="16" t="s">
        <v>7483</v>
      </c>
      <c r="I4304" s="115" t="str">
        <f t="shared" ca="1" si="640"/>
        <v>.</v>
      </c>
      <c r="J4304" s="40" t="s">
        <v>7111</v>
      </c>
      <c r="K4304" s="40" t="s">
        <v>7094</v>
      </c>
      <c r="L4304" s="17" t="s">
        <v>7767</v>
      </c>
      <c r="M4304" s="16"/>
      <c r="N4304" s="15"/>
      <c r="O4304" s="15"/>
      <c r="P4304" s="15"/>
      <c r="Q4304" s="16"/>
      <c r="R4304" s="18"/>
      <c r="S4304" s="54"/>
      <c r="T4304" s="54"/>
      <c r="U4304" s="69"/>
      <c r="V4304" s="45" t="str">
        <f t="shared" si="634"/>
        <v>人類働態学会会報のデータベースについて（2）掲載欄による区分（および国際関係）</v>
      </c>
      <c r="W4304" s="70"/>
      <c r="X4304" s="88">
        <v>4294</v>
      </c>
      <c r="Y4304" s="66"/>
      <c r="Z4304" s="16"/>
    </row>
    <row r="4305" spans="1:26" s="12" customFormat="1" ht="13.5" hidden="1" customHeight="1">
      <c r="A4305" s="29" t="str">
        <f t="shared" ca="1" si="637"/>
        <v>100</v>
      </c>
      <c r="B4305" s="32">
        <f t="shared" ca="1" si="638"/>
        <v>2015</v>
      </c>
      <c r="C4305" s="32">
        <f t="shared" ca="1" si="639"/>
        <v>4</v>
      </c>
      <c r="D4305" s="18">
        <v>17</v>
      </c>
      <c r="E4305" s="15"/>
      <c r="F4305" s="16" t="s">
        <v>7486</v>
      </c>
      <c r="G4305" s="16"/>
      <c r="H4305" s="16" t="s">
        <v>7483</v>
      </c>
      <c r="I4305" s="115" t="str">
        <f t="shared" ca="1" si="640"/>
        <v>.</v>
      </c>
      <c r="J4305" s="40" t="s">
        <v>7111</v>
      </c>
      <c r="K4305" s="40" t="s">
        <v>7094</v>
      </c>
      <c r="L4305" s="17" t="s">
        <v>7767</v>
      </c>
      <c r="M4305" s="16"/>
      <c r="N4305" s="15"/>
      <c r="O4305" s="15"/>
      <c r="P4305" s="15"/>
      <c r="Q4305" s="16"/>
      <c r="R4305" s="18"/>
      <c r="S4305" s="54"/>
      <c r="T4305" s="54"/>
      <c r="U4305" s="69"/>
      <c r="V4305" s="45" t="str">
        <f t="shared" si="634"/>
        <v>人類働態学会会報のデータベースについて（3）検索による抽出例、特集、その他の分類</v>
      </c>
      <c r="W4305" s="70"/>
      <c r="X4305" s="88">
        <v>4295</v>
      </c>
      <c r="Y4305" s="66"/>
      <c r="Z4305" s="16"/>
    </row>
    <row r="4306" spans="1:26" s="12" customFormat="1" ht="13.5" hidden="1" customHeight="1">
      <c r="A4306" s="29" t="str">
        <f t="shared" ca="1" si="637"/>
        <v>100</v>
      </c>
      <c r="B4306" s="32">
        <f t="shared" ca="1" si="638"/>
        <v>2015</v>
      </c>
      <c r="C4306" s="32">
        <f t="shared" ca="1" si="639"/>
        <v>4</v>
      </c>
      <c r="D4306" s="18">
        <v>21</v>
      </c>
      <c r="E4306" s="15"/>
      <c r="F4306" s="16" t="s">
        <v>7487</v>
      </c>
      <c r="G4306" s="16"/>
      <c r="H4306" s="16" t="s">
        <v>7483</v>
      </c>
      <c r="I4306" s="115" t="str">
        <f t="shared" ca="1" si="640"/>
        <v>.</v>
      </c>
      <c r="J4306" s="40" t="s">
        <v>7111</v>
      </c>
      <c r="K4306" s="40" t="s">
        <v>7094</v>
      </c>
      <c r="L4306" s="17" t="s">
        <v>7767</v>
      </c>
      <c r="M4306" s="16"/>
      <c r="N4306" s="15"/>
      <c r="O4306" s="15"/>
      <c r="P4306" s="15"/>
      <c r="Q4306" s="16"/>
      <c r="R4306" s="18"/>
      <c r="S4306" s="54"/>
      <c r="T4306" s="54"/>
      <c r="U4306" s="69"/>
      <c r="V4306" s="45" t="str">
        <f t="shared" si="634"/>
        <v>人類働態学会会報のデータベースについて（4）大会および研究会、シンポジウムの情報</v>
      </c>
      <c r="W4306" s="70"/>
      <c r="X4306" s="88">
        <v>4296</v>
      </c>
      <c r="Y4306" s="66"/>
      <c r="Z4306" s="16"/>
    </row>
    <row r="4307" spans="1:26" s="12" customFormat="1" ht="13.5" hidden="1" customHeight="1">
      <c r="A4307" s="29" t="str">
        <f t="shared" ca="1" si="637"/>
        <v>100</v>
      </c>
      <c r="B4307" s="32">
        <f t="shared" ca="1" si="638"/>
        <v>2015</v>
      </c>
      <c r="C4307" s="32">
        <f t="shared" ca="1" si="639"/>
        <v>4</v>
      </c>
      <c r="D4307" s="18">
        <v>29</v>
      </c>
      <c r="E4307" s="15"/>
      <c r="F4307" s="16" t="s">
        <v>7489</v>
      </c>
      <c r="G4307" s="16"/>
      <c r="H4307" s="17"/>
      <c r="I4307" s="115" t="str">
        <f t="shared" ca="1" si="640"/>
        <v>.</v>
      </c>
      <c r="J4307" s="26" t="s">
        <v>7537</v>
      </c>
      <c r="K4307" s="40" t="s">
        <v>7768</v>
      </c>
      <c r="L4307" s="40" t="s">
        <v>7097</v>
      </c>
      <c r="M4307" s="16"/>
      <c r="N4307" s="15"/>
      <c r="O4307" s="15"/>
      <c r="P4307" s="15"/>
      <c r="Q4307" s="16"/>
      <c r="R4307" s="18"/>
      <c r="S4307" s="54"/>
      <c r="T4307" s="54"/>
      <c r="U4307" s="69"/>
      <c r="V4307" s="45" t="str">
        <f t="shared" si="634"/>
        <v>人類働態学会会報　バックナンバーと製本版販売のご案内</v>
      </c>
      <c r="W4307" s="70"/>
      <c r="X4307" s="88">
        <v>4297</v>
      </c>
      <c r="Y4307" s="66"/>
      <c r="Z4307" s="16"/>
    </row>
    <row r="4308" spans="1:26" s="12" customFormat="1" ht="13.5" hidden="1" customHeight="1">
      <c r="A4308" s="29" t="str">
        <f t="shared" ca="1" si="637"/>
        <v>100</v>
      </c>
      <c r="B4308" s="32">
        <f t="shared" ca="1" si="638"/>
        <v>2015</v>
      </c>
      <c r="C4308" s="32">
        <f t="shared" ca="1" si="639"/>
        <v>4</v>
      </c>
      <c r="D4308" s="18">
        <v>29</v>
      </c>
      <c r="E4308" s="15"/>
      <c r="F4308" s="16" t="s">
        <v>7490</v>
      </c>
      <c r="G4308" s="16"/>
      <c r="H4308" s="17"/>
      <c r="I4308" s="115" t="str">
        <f t="shared" ca="1" si="640"/>
        <v>.</v>
      </c>
      <c r="J4308" s="26" t="s">
        <v>7537</v>
      </c>
      <c r="K4308" s="40" t="s">
        <v>7768</v>
      </c>
      <c r="L4308" s="40" t="s">
        <v>7097</v>
      </c>
      <c r="M4308" s="16"/>
      <c r="N4308" s="15"/>
      <c r="O4308" s="15"/>
      <c r="P4308" s="15"/>
      <c r="Q4308" s="16"/>
      <c r="R4308" s="18"/>
      <c r="S4308" s="54"/>
      <c r="T4308" s="54"/>
      <c r="U4308" s="69"/>
      <c r="V4308" s="45" t="str">
        <f t="shared" si="634"/>
        <v>人類働態学会の「働態研究の方法」を販売しています</v>
      </c>
      <c r="W4308" s="70"/>
      <c r="X4308" s="88">
        <v>4298</v>
      </c>
      <c r="Y4308" s="66"/>
      <c r="Z4308" s="16"/>
    </row>
    <row r="4309" spans="1:26" s="12" customFormat="1" ht="13.5" hidden="1" customHeight="1">
      <c r="A4309" s="29" t="str">
        <f t="shared" ca="1" si="637"/>
        <v>100</v>
      </c>
      <c r="B4309" s="32">
        <f t="shared" ca="1" si="638"/>
        <v>2015</v>
      </c>
      <c r="C4309" s="32">
        <f t="shared" ca="1" si="639"/>
        <v>4</v>
      </c>
      <c r="D4309" s="18">
        <v>30</v>
      </c>
      <c r="E4309" s="15"/>
      <c r="F4309" s="16" t="s">
        <v>7491</v>
      </c>
      <c r="G4309" s="16"/>
      <c r="H4309" s="17"/>
      <c r="I4309" s="115" t="str">
        <f t="shared" ca="1" si="640"/>
        <v>.</v>
      </c>
      <c r="J4309" s="26" t="s">
        <v>7537</v>
      </c>
      <c r="K4309" s="40" t="s">
        <v>7768</v>
      </c>
      <c r="L4309" s="40" t="s">
        <v>7098</v>
      </c>
      <c r="M4309" s="16"/>
      <c r="N4309" s="15"/>
      <c r="O4309" s="15"/>
      <c r="P4309" s="15"/>
      <c r="Q4309" s="16"/>
      <c r="R4309" s="18"/>
      <c r="S4309" s="54"/>
      <c r="T4309" s="54"/>
      <c r="U4309" s="69"/>
      <c r="V4309" s="45" t="str">
        <f t="shared" si="634"/>
        <v>賛助会員を募集しています</v>
      </c>
      <c r="W4309" s="70"/>
      <c r="X4309" s="88">
        <v>4299</v>
      </c>
      <c r="Y4309" s="66"/>
      <c r="Z4309" s="16"/>
    </row>
    <row r="4310" spans="1:26" s="12" customFormat="1" ht="13.5" hidden="1" customHeight="1">
      <c r="A4310" s="29" t="str">
        <f t="shared" ca="1" si="637"/>
        <v>100</v>
      </c>
      <c r="B4310" s="32">
        <f t="shared" ca="1" si="638"/>
        <v>2015</v>
      </c>
      <c r="C4310" s="32">
        <f t="shared" ca="1" si="639"/>
        <v>4</v>
      </c>
      <c r="D4310" s="18">
        <v>30</v>
      </c>
      <c r="E4310" s="15"/>
      <c r="F4310" s="16" t="s">
        <v>7488</v>
      </c>
      <c r="G4310" s="16"/>
      <c r="H4310" s="17"/>
      <c r="I4310" s="115" t="str">
        <f t="shared" ca="1" si="640"/>
        <v>.</v>
      </c>
      <c r="J4310" s="16" t="s">
        <v>2856</v>
      </c>
      <c r="K4310" s="16" t="s">
        <v>1194</v>
      </c>
      <c r="L4310" s="40" t="s">
        <v>7615</v>
      </c>
      <c r="M4310" s="16" t="s">
        <v>7624</v>
      </c>
      <c r="N4310" s="15">
        <v>50</v>
      </c>
      <c r="O4310" s="15">
        <v>2015</v>
      </c>
      <c r="P4310" s="15">
        <v>6</v>
      </c>
      <c r="Q4310" s="16" t="s">
        <v>1529</v>
      </c>
      <c r="R4310" s="18" t="s">
        <v>5628</v>
      </c>
      <c r="S4310" s="54" t="s">
        <v>7327</v>
      </c>
      <c r="T4310" s="54"/>
      <c r="U4310" s="69"/>
      <c r="V4310" s="45" t="str">
        <f t="shared" si="634"/>
        <v>第50回人類働態学会全国大会のご案内</v>
      </c>
      <c r="W4310" s="70"/>
      <c r="X4310" s="88">
        <v>4300</v>
      </c>
      <c r="Y4310" s="66"/>
      <c r="Z4310" s="16"/>
    </row>
    <row r="4311" spans="1:26" s="12" customFormat="1" ht="13.5" hidden="1" customHeight="1">
      <c r="A4311" s="29" t="str">
        <f t="shared" ca="1" si="637"/>
        <v>100</v>
      </c>
      <c r="B4311" s="32">
        <f t="shared" ca="1" si="638"/>
        <v>2015</v>
      </c>
      <c r="C4311" s="32">
        <f t="shared" ca="1" si="639"/>
        <v>4</v>
      </c>
      <c r="D4311" s="18">
        <v>30</v>
      </c>
      <c r="E4311" s="15"/>
      <c r="F4311" s="16" t="s">
        <v>7527</v>
      </c>
      <c r="G4311" s="16"/>
      <c r="H4311" s="43"/>
      <c r="I4311" s="115" t="str">
        <f t="shared" ca="1" si="640"/>
        <v>.</v>
      </c>
      <c r="J4311" s="26" t="s">
        <v>7473</v>
      </c>
      <c r="K4311" s="16" t="s">
        <v>321</v>
      </c>
      <c r="L4311" s="17"/>
      <c r="M4311" s="40" t="s">
        <v>7122</v>
      </c>
      <c r="N4311" s="15"/>
      <c r="O4311" s="15"/>
      <c r="P4311" s="15"/>
      <c r="Q4311" s="16"/>
      <c r="R4311" s="18"/>
      <c r="S4311" s="54"/>
      <c r="T4311" s="54"/>
      <c r="U4311" s="69"/>
      <c r="V4311" s="45" t="str">
        <f t="shared" si="634"/>
        <v>馬場和朗先生</v>
      </c>
      <c r="W4311" s="70"/>
      <c r="X4311" s="88">
        <v>4301</v>
      </c>
      <c r="Y4311" s="66"/>
      <c r="Z4311" s="16"/>
    </row>
    <row r="4312" spans="1:26" s="12" customFormat="1" ht="13.5" hidden="1" customHeight="1">
      <c r="A4312" s="29" t="str">
        <f t="shared" ca="1" si="637"/>
        <v>100</v>
      </c>
      <c r="B4312" s="32">
        <f t="shared" ca="1" si="638"/>
        <v>2015</v>
      </c>
      <c r="C4312" s="32">
        <f t="shared" ca="1" si="639"/>
        <v>4</v>
      </c>
      <c r="D4312" s="18">
        <v>31</v>
      </c>
      <c r="E4312" s="15"/>
      <c r="F4312" s="40" t="s">
        <v>7510</v>
      </c>
      <c r="G4312" s="16"/>
      <c r="H4312" s="17"/>
      <c r="I4312" s="115" t="str">
        <f t="shared" ca="1" si="640"/>
        <v>.</v>
      </c>
      <c r="J4312" s="40" t="s">
        <v>7111</v>
      </c>
      <c r="K4312" s="40" t="s">
        <v>1199</v>
      </c>
      <c r="L4312" s="40" t="s">
        <v>1436</v>
      </c>
      <c r="M4312" s="40" t="s">
        <v>7631</v>
      </c>
      <c r="N4312" s="15"/>
      <c r="O4312" s="15"/>
      <c r="P4312" s="15"/>
      <c r="Q4312" s="16"/>
      <c r="R4312" s="18"/>
      <c r="S4312" s="54"/>
      <c r="T4312" s="54"/>
      <c r="U4312" s="69"/>
      <c r="V4312" s="45" t="str">
        <f t="shared" si="634"/>
        <v>JHE論文原稿募集</v>
      </c>
      <c r="W4312" s="70"/>
      <c r="X4312" s="88">
        <v>4302</v>
      </c>
      <c r="Y4312" s="66"/>
      <c r="Z4312" s="16"/>
    </row>
    <row r="4313" spans="1:26" ht="13.5" hidden="1" customHeight="1">
      <c r="A4313" s="29" t="str">
        <f t="shared" ca="1" si="637"/>
        <v>101</v>
      </c>
      <c r="B4313" s="32">
        <f t="shared" ca="1" si="638"/>
        <v>2015</v>
      </c>
      <c r="C4313" s="32">
        <f t="shared" ca="1" si="639"/>
        <v>6</v>
      </c>
      <c r="D4313" s="28">
        <v>0</v>
      </c>
      <c r="E4313" s="32"/>
      <c r="F4313" s="28" t="str">
        <f ca="1">$W$11&amp;$A4313&amp;$W$12&amp;B4313&amp;$W$13&amp;TEXT($C4313,"00")&amp;$W$14&amp;TEXT($P4313,"00")&amp;IF(LEN(U4313)&gt;=1,$W$15&amp;$U4313&amp;$W$16,"")&amp;$W$17&amp;$H4313</f>
        <v>第101号2015年06/10:全国49/東地43／西地39</v>
      </c>
      <c r="G4313" s="40"/>
      <c r="H4313" s="43" t="s">
        <v>7494</v>
      </c>
      <c r="I4313" s="115" t="str">
        <f t="shared" ca="1" si="640"/>
        <v>.</v>
      </c>
      <c r="J4313" s="40" t="s">
        <v>1179</v>
      </c>
      <c r="K4313" s="40" t="s">
        <v>7492</v>
      </c>
      <c r="L4313" s="43"/>
      <c r="M4313" s="40"/>
      <c r="N4313" s="47">
        <v>2015</v>
      </c>
      <c r="O4313" s="47">
        <v>6</v>
      </c>
      <c r="P4313" s="47">
        <v>10</v>
      </c>
      <c r="Q4313" s="40"/>
      <c r="R4313" s="40"/>
      <c r="S4313" s="48"/>
      <c r="T4313" s="48"/>
      <c r="U4313" s="31"/>
      <c r="V4313" s="45" t="str">
        <f t="shared" ca="1" si="634"/>
        <v>全国49/東地43／西地39第101号2015年06/10:全国49/東地43／西地39</v>
      </c>
      <c r="W4313" s="51"/>
      <c r="X4313" s="88">
        <v>4303</v>
      </c>
      <c r="Y4313" s="65"/>
      <c r="Z4313" s="46"/>
    </row>
    <row r="4314" spans="1:26" s="12" customFormat="1" ht="13.5" hidden="1" customHeight="1">
      <c r="A4314" s="29" t="str">
        <f t="shared" ca="1" si="637"/>
        <v>101</v>
      </c>
      <c r="B4314" s="32">
        <f t="shared" ca="1" si="638"/>
        <v>2015</v>
      </c>
      <c r="C4314" s="32">
        <f t="shared" ca="1" si="639"/>
        <v>6</v>
      </c>
      <c r="D4314" s="18">
        <v>1</v>
      </c>
      <c r="E4314" s="15"/>
      <c r="F4314" s="28" t="str">
        <f>IF(RIGHT(L4314,1)=$W$24,"",M4314&amp;$W$25)&amp;J4314&amp;$W$22&amp;K4314&amp;IF(AND(LEN(N4314)&gt;0,LEN(N4314)&lt;4)," 第"&amp;N4314&amp;$W$21,N4314)&amp;$W$23&amp;O4314&amp;"/"&amp;P4314&amp;IF(RIGHT(L4314,1)=$W$24,"/"&amp;Q4314,"")&amp;"、"&amp;S4314&amp;"、"&amp;R4314&amp;IF(LEN(H4314)&gt;0,$W$27&amp;H4314,"")&amp;IF(RIGHT(L4314,1)=$W$24,"",$W$26)</f>
        <v>大会．全 第49回　2014/6/28-29、東京農工大、東京都</v>
      </c>
      <c r="G4314" s="40" t="s">
        <v>1784</v>
      </c>
      <c r="H4314" s="41" t="s">
        <v>2820</v>
      </c>
      <c r="I4314" s="115" t="str">
        <f t="shared" ca="1" si="640"/>
        <v>.</v>
      </c>
      <c r="J4314" s="26" t="s">
        <v>1487</v>
      </c>
      <c r="K4314" s="16" t="s">
        <v>1292</v>
      </c>
      <c r="L4314" s="40" t="s">
        <v>6942</v>
      </c>
      <c r="M4314" s="40" t="s">
        <v>2742</v>
      </c>
      <c r="N4314" s="15">
        <v>49</v>
      </c>
      <c r="O4314" s="15">
        <v>2014</v>
      </c>
      <c r="P4314" s="15">
        <v>6</v>
      </c>
      <c r="Q4314" s="16" t="s">
        <v>1132</v>
      </c>
      <c r="R4314" s="18" t="s">
        <v>804</v>
      </c>
      <c r="S4314" s="54" t="s">
        <v>5677</v>
      </c>
      <c r="T4314" s="54"/>
      <c r="U4314" s="69"/>
      <c r="V4314" s="45" t="str">
        <f t="shared" si="634"/>
        <v>大会．全 第49回　2014/6/28-29、東京農工大、東京都</v>
      </c>
      <c r="W4314" s="70"/>
      <c r="X4314" s="88">
        <v>4304</v>
      </c>
      <c r="Y4314" s="66"/>
      <c r="Z4314" s="16"/>
    </row>
    <row r="4315" spans="1:26" ht="13.5" hidden="1" customHeight="1">
      <c r="A4315" s="29" t="str">
        <f t="shared" ca="1" si="637"/>
        <v>101</v>
      </c>
      <c r="B4315" s="32">
        <f t="shared" ca="1" si="638"/>
        <v>2015</v>
      </c>
      <c r="C4315" s="32">
        <f t="shared" ca="1" si="639"/>
        <v>6</v>
      </c>
      <c r="D4315" s="18">
        <v>3</v>
      </c>
      <c r="E4315" s="32"/>
      <c r="F4315" s="28" t="str">
        <f>IF(RIGHT(L4315,1)=$W$24,"",M4315&amp;$W$25)&amp;J4315&amp;$W$22&amp;K4315&amp;IF(AND(LEN(N4315)&gt;0,LEN(N4315)&lt;4)," 第"&amp;N4315&amp;$W$21,N4315)&amp;$W$23&amp;O4315&amp;"/"&amp;P4315&amp;IF(RIGHT(L4315,1)=$W$24,"/"&amp;Q4315,"")&amp;"、"&amp;S4315&amp;"、"&amp;R4315&amp;IF(LEN(H4315)&gt;0,$W$27&amp;H4315,"")&amp;IF(RIGHT(L4315,1)=$W$24,"",$W$26)</f>
        <v>プログラム(大会．全 第49回　2014/6、東京農工大、東京都)</v>
      </c>
      <c r="G4315" s="40"/>
      <c r="H4315" s="43"/>
      <c r="I4315" s="115" t="str">
        <f t="shared" ca="1" si="640"/>
        <v>.</v>
      </c>
      <c r="J4315" s="26" t="s">
        <v>1487</v>
      </c>
      <c r="K4315" s="16" t="s">
        <v>1292</v>
      </c>
      <c r="L4315" s="40" t="s">
        <v>325</v>
      </c>
      <c r="M4315" s="40" t="s">
        <v>2636</v>
      </c>
      <c r="N4315" s="15">
        <v>49</v>
      </c>
      <c r="O4315" s="15">
        <v>2014</v>
      </c>
      <c r="P4315" s="15">
        <v>6</v>
      </c>
      <c r="Q4315" s="16" t="s">
        <v>1132</v>
      </c>
      <c r="R4315" s="18" t="s">
        <v>804</v>
      </c>
      <c r="S4315" s="54" t="s">
        <v>5677</v>
      </c>
      <c r="T4315" s="54"/>
      <c r="U4315" s="31"/>
      <c r="V4315" s="45" t="str">
        <f t="shared" si="634"/>
        <v>プログラム(大会．全 第49回　2014/6、東京農工大、東京都)</v>
      </c>
      <c r="W4315" s="51"/>
      <c r="X4315" s="88">
        <v>4305</v>
      </c>
      <c r="Y4315" s="65"/>
      <c r="Z4315" s="46"/>
    </row>
    <row r="4316" spans="1:26" s="13" customFormat="1" ht="13.5" hidden="1" customHeight="1">
      <c r="A4316" s="18">
        <v>101</v>
      </c>
      <c r="B4316" s="15">
        <v>2015</v>
      </c>
      <c r="C4316" s="15">
        <v>6</v>
      </c>
      <c r="D4316" s="18"/>
      <c r="E4316" s="15"/>
      <c r="F4316" s="28" t="str">
        <f>IF(RIGHT(L4316,1)=$W$24,"",M4316&amp;$W$25)&amp;J4316&amp;$W$22&amp;K4316&amp;IF(AND(LEN(N4316)&gt;0,LEN(N4316)&lt;4)," 第"&amp;N4316&amp;$W$21,N4316)&amp;$W$23&amp;O4316&amp;"/"&amp;P4316&amp;IF(RIGHT(L4316,1)=$W$24,"/"&amp;Q4316,"")&amp;"、"&amp;S4316&amp;"、"&amp;R4316&amp;IF(LEN(H4316)&gt;0,$W$27&amp;H4316,"")&amp;IF(RIGHT(L4316,1)=$W$24,"",$W$26)</f>
        <v>シンポジウム．全 第49回　2014/6/28-29、東京農工大、東京都/安心・安全で楽しい持続可能な自転車利用促進に向けた課題と展望</v>
      </c>
      <c r="G4316" s="16" t="s">
        <v>2820</v>
      </c>
      <c r="H4316" s="17" t="s">
        <v>7209</v>
      </c>
      <c r="I4316" s="115" t="str">
        <f t="shared" ca="1" si="640"/>
        <v>.</v>
      </c>
      <c r="J4316" s="26" t="s">
        <v>878</v>
      </c>
      <c r="K4316" s="16" t="s">
        <v>1292</v>
      </c>
      <c r="L4316" s="16" t="s">
        <v>7012</v>
      </c>
      <c r="M4316" s="16" t="s">
        <v>1302</v>
      </c>
      <c r="N4316" s="15">
        <v>49</v>
      </c>
      <c r="O4316" s="15">
        <v>2014</v>
      </c>
      <c r="P4316" s="15">
        <v>6</v>
      </c>
      <c r="Q4316" s="16" t="s">
        <v>1132</v>
      </c>
      <c r="R4316" s="18" t="s">
        <v>804</v>
      </c>
      <c r="S4316" s="54" t="s">
        <v>5677</v>
      </c>
      <c r="T4316" s="54"/>
      <c r="U4316" s="69"/>
      <c r="V4316" s="45" t="str">
        <f t="shared" si="634"/>
        <v>安心・安全で楽しい持続可能な自転車利用促進に向けた課題と展望シンポジウム．全 第49回　2014/6/28-29、東京農工大、東京都/安心・安全で楽しい持続可能な自転車利用促進に向けた課題と展望</v>
      </c>
      <c r="W4316" s="70"/>
      <c r="X4316" s="88">
        <v>4306</v>
      </c>
      <c r="Y4316" s="66"/>
      <c r="Z4316" s="16"/>
    </row>
    <row r="4317" spans="1:26" s="13" customFormat="1" ht="13.5" hidden="1" customHeight="1">
      <c r="A4317" s="18">
        <v>101</v>
      </c>
      <c r="B4317" s="15">
        <v>2015</v>
      </c>
      <c r="C4317" s="15">
        <v>6</v>
      </c>
      <c r="D4317" s="18"/>
      <c r="E4317" s="15"/>
      <c r="F4317" s="17" t="s">
        <v>7209</v>
      </c>
      <c r="G4317" s="19" t="s">
        <v>7210</v>
      </c>
      <c r="H4317" s="19"/>
      <c r="I4317" s="115" t="str">
        <f t="shared" ca="1" si="640"/>
        <v>.</v>
      </c>
      <c r="J4317" s="26" t="s">
        <v>878</v>
      </c>
      <c r="K4317" s="16" t="s">
        <v>1292</v>
      </c>
      <c r="L4317" s="16" t="s">
        <v>7004</v>
      </c>
      <c r="M4317" s="16" t="s">
        <v>1302</v>
      </c>
      <c r="N4317" s="15">
        <v>49</v>
      </c>
      <c r="O4317" s="15">
        <v>2014</v>
      </c>
      <c r="P4317" s="15">
        <v>6</v>
      </c>
      <c r="Q4317" s="16" t="s">
        <v>1132</v>
      </c>
      <c r="R4317" s="18" t="s">
        <v>804</v>
      </c>
      <c r="S4317" s="54" t="s">
        <v>5677</v>
      </c>
      <c r="T4317" s="54"/>
      <c r="U4317" s="69"/>
      <c r="V4317" s="45" t="str">
        <f t="shared" si="634"/>
        <v>安心・安全で楽しい持続可能な自転車利用促進に向けた課題と展望</v>
      </c>
      <c r="W4317" s="70"/>
      <c r="X4317" s="88">
        <v>4307</v>
      </c>
      <c r="Y4317" s="66"/>
      <c r="Z4317" s="16"/>
    </row>
    <row r="4318" spans="1:26" s="12" customFormat="1" ht="13.5" hidden="1" customHeight="1">
      <c r="A4318" s="18">
        <v>101</v>
      </c>
      <c r="B4318" s="15">
        <v>2015</v>
      </c>
      <c r="C4318" s="15">
        <v>6</v>
      </c>
      <c r="D4318" s="18"/>
      <c r="E4318" s="15"/>
      <c r="F4318" s="19" t="s">
        <v>7213</v>
      </c>
      <c r="G4318" s="16" t="s">
        <v>7214</v>
      </c>
      <c r="H4318" s="17" t="s">
        <v>7209</v>
      </c>
      <c r="I4318" s="115" t="str">
        <f t="shared" ca="1" si="640"/>
        <v>.</v>
      </c>
      <c r="J4318" s="26" t="s">
        <v>7212</v>
      </c>
      <c r="K4318" s="16" t="s">
        <v>1292</v>
      </c>
      <c r="L4318" s="16" t="s">
        <v>2918</v>
      </c>
      <c r="M4318" s="16" t="s">
        <v>1302</v>
      </c>
      <c r="N4318" s="15">
        <v>49</v>
      </c>
      <c r="O4318" s="15">
        <v>2014</v>
      </c>
      <c r="P4318" s="15">
        <v>6</v>
      </c>
      <c r="Q4318" s="16" t="s">
        <v>7211</v>
      </c>
      <c r="R4318" s="18" t="s">
        <v>804</v>
      </c>
      <c r="S4318" s="54" t="s">
        <v>5677</v>
      </c>
      <c r="T4318" s="54"/>
      <c r="U4318" s="69"/>
      <c r="V4318" s="45" t="str">
        <f t="shared" si="634"/>
        <v>安心・安全で楽しい持続可能な自転車利用促進に向けた課題と展望オランダにおける楽しい自転車道『PleasantPass』の紹介</v>
      </c>
      <c r="W4318" s="70"/>
      <c r="X4318" s="88">
        <v>4308</v>
      </c>
      <c r="Y4318" s="66"/>
      <c r="Z4318" s="16"/>
    </row>
    <row r="4319" spans="1:26" s="12" customFormat="1" ht="13.5" hidden="1" customHeight="1">
      <c r="A4319" s="18">
        <v>101</v>
      </c>
      <c r="B4319" s="15">
        <v>2015</v>
      </c>
      <c r="C4319" s="15">
        <v>6</v>
      </c>
      <c r="D4319" s="18"/>
      <c r="E4319" s="15"/>
      <c r="F4319" s="19" t="s">
        <v>7215</v>
      </c>
      <c r="G4319" s="16" t="s">
        <v>7216</v>
      </c>
      <c r="H4319" s="17" t="s">
        <v>7209</v>
      </c>
      <c r="I4319" s="115" t="str">
        <f t="shared" ca="1" si="640"/>
        <v>.</v>
      </c>
      <c r="J4319" s="26" t="s">
        <v>7212</v>
      </c>
      <c r="K4319" s="16" t="s">
        <v>1292</v>
      </c>
      <c r="L4319" s="16" t="s">
        <v>2918</v>
      </c>
      <c r="M4319" s="16" t="s">
        <v>1302</v>
      </c>
      <c r="N4319" s="15">
        <v>49</v>
      </c>
      <c r="O4319" s="15">
        <v>2014</v>
      </c>
      <c r="P4319" s="15">
        <v>6</v>
      </c>
      <c r="Q4319" s="16" t="s">
        <v>7211</v>
      </c>
      <c r="R4319" s="18" t="s">
        <v>804</v>
      </c>
      <c r="S4319" s="54" t="s">
        <v>5677</v>
      </c>
      <c r="T4319" s="54"/>
      <c r="U4319" s="69"/>
      <c r="V4319" s="45" t="str">
        <f t="shared" si="634"/>
        <v>安心・安全で楽しい持続可能な自転車利用促進に向けた課題と展望わが国における自転車利用の現状と課題</v>
      </c>
      <c r="W4319" s="70"/>
      <c r="X4319" s="88">
        <v>4309</v>
      </c>
      <c r="Y4319" s="66"/>
      <c r="Z4319" s="16"/>
    </row>
    <row r="4320" spans="1:26" s="13" customFormat="1" ht="13.5" hidden="1" customHeight="1">
      <c r="A4320" s="18">
        <v>101</v>
      </c>
      <c r="B4320" s="15">
        <v>2015</v>
      </c>
      <c r="C4320" s="15">
        <v>6</v>
      </c>
      <c r="D4320" s="18"/>
      <c r="E4320" s="15"/>
      <c r="F4320" s="19" t="s">
        <v>7217</v>
      </c>
      <c r="G4320" s="16" t="s">
        <v>7218</v>
      </c>
      <c r="H4320" s="17" t="s">
        <v>7209</v>
      </c>
      <c r="I4320" s="115" t="str">
        <f t="shared" ca="1" si="640"/>
        <v>.</v>
      </c>
      <c r="J4320" s="26" t="s">
        <v>7212</v>
      </c>
      <c r="K4320" s="16" t="s">
        <v>1292</v>
      </c>
      <c r="L4320" s="16" t="s">
        <v>3100</v>
      </c>
      <c r="M4320" s="16" t="s">
        <v>1302</v>
      </c>
      <c r="N4320" s="15">
        <v>49</v>
      </c>
      <c r="O4320" s="15">
        <v>2014</v>
      </c>
      <c r="P4320" s="15">
        <v>6</v>
      </c>
      <c r="Q4320" s="16" t="s">
        <v>7211</v>
      </c>
      <c r="R4320" s="18" t="s">
        <v>804</v>
      </c>
      <c r="S4320" s="54" t="s">
        <v>5677</v>
      </c>
      <c r="T4320" s="54"/>
      <c r="U4320" s="69"/>
      <c r="V4320" s="45" t="str">
        <f t="shared" si="634"/>
        <v>安心・安全で楽しい持続可能な自転車利用促進に向けた課題と展望未来を拓く日本型自転車社会構築に向けて</v>
      </c>
      <c r="W4320" s="70"/>
      <c r="X4320" s="88">
        <v>4310</v>
      </c>
      <c r="Y4320" s="66"/>
      <c r="Z4320" s="16"/>
    </row>
    <row r="4321" spans="1:26" s="13" customFormat="1" ht="13.5" hidden="1" customHeight="1">
      <c r="A4321" s="18">
        <v>101</v>
      </c>
      <c r="B4321" s="15">
        <v>2015</v>
      </c>
      <c r="C4321" s="15">
        <v>6</v>
      </c>
      <c r="D4321" s="18">
        <v>5</v>
      </c>
      <c r="E4321" s="15"/>
      <c r="F4321" s="28" t="str">
        <f>M4321&amp;"（"&amp;J4321&amp;$W$19&amp;K4321&amp;IF(LEN(N4321)&gt;0," 第"&amp;N4321&amp;$W$21,"")&amp;" "&amp;O4321&amp;"/"&amp;P4321&amp;$W$20&amp;S4321&amp;IF(LEN(H4321)&gt;0,$W$19&amp;H4321,"")&amp;"）"</f>
        <v>抄録（大会/全 第49回 2014/6、東京農工大）</v>
      </c>
      <c r="G4321" s="40"/>
      <c r="H4321" s="43"/>
      <c r="I4321" s="115" t="str">
        <f t="shared" ca="1" si="640"/>
        <v>.</v>
      </c>
      <c r="J4321" s="16" t="s">
        <v>2856</v>
      </c>
      <c r="K4321" s="16" t="s">
        <v>1292</v>
      </c>
      <c r="L4321" s="40" t="s">
        <v>6939</v>
      </c>
      <c r="M4321" s="40" t="s">
        <v>183</v>
      </c>
      <c r="N4321" s="15">
        <v>49</v>
      </c>
      <c r="O4321" s="15">
        <v>2014</v>
      </c>
      <c r="P4321" s="15">
        <v>6</v>
      </c>
      <c r="Q4321" s="16" t="s">
        <v>7211</v>
      </c>
      <c r="R4321" s="18" t="s">
        <v>3113</v>
      </c>
      <c r="S4321" s="54" t="s">
        <v>4694</v>
      </c>
      <c r="T4321" s="54"/>
      <c r="U4321" s="69"/>
      <c r="V4321" s="45" t="str">
        <f t="shared" si="634"/>
        <v>抄録（大会/全 第49回 2014/6、東京農工大）</v>
      </c>
      <c r="W4321" s="70"/>
      <c r="X4321" s="88">
        <v>4311</v>
      </c>
      <c r="Y4321" s="66"/>
      <c r="Z4321" s="16"/>
    </row>
    <row r="4322" spans="1:26" s="13" customFormat="1" ht="13.5" hidden="1" customHeight="1">
      <c r="A4322" s="18">
        <v>101</v>
      </c>
      <c r="B4322" s="15">
        <v>2015</v>
      </c>
      <c r="C4322" s="15">
        <v>6</v>
      </c>
      <c r="D4322" s="18">
        <v>6</v>
      </c>
      <c r="E4322" s="15"/>
      <c r="F4322" s="19" t="s">
        <v>7219</v>
      </c>
      <c r="G4322" s="16" t="s">
        <v>7220</v>
      </c>
      <c r="H4322" s="17"/>
      <c r="I4322" s="115" t="str">
        <f t="shared" ca="1" si="640"/>
        <v>.</v>
      </c>
      <c r="J4322" s="16" t="s">
        <v>2856</v>
      </c>
      <c r="K4322" s="16" t="s">
        <v>1292</v>
      </c>
      <c r="L4322" s="16" t="s">
        <v>2857</v>
      </c>
      <c r="M4322" s="16" t="s">
        <v>183</v>
      </c>
      <c r="N4322" s="15">
        <v>49</v>
      </c>
      <c r="O4322" s="15">
        <v>2014</v>
      </c>
      <c r="P4322" s="15">
        <v>6</v>
      </c>
      <c r="Q4322" s="16" t="s">
        <v>7211</v>
      </c>
      <c r="R4322" s="18" t="s">
        <v>804</v>
      </c>
      <c r="S4322" s="54" t="s">
        <v>5677</v>
      </c>
      <c r="T4322" s="54"/>
      <c r="U4322" s="69"/>
      <c r="V4322" s="45" t="str">
        <f t="shared" si="634"/>
        <v>長野市飯綱高原スキー場のキッズパーク利用者の動向調査</v>
      </c>
      <c r="W4322" s="70"/>
      <c r="X4322" s="88">
        <v>4312</v>
      </c>
      <c r="Y4322" s="66"/>
      <c r="Z4322" s="16"/>
    </row>
    <row r="4323" spans="1:26" s="13" customFormat="1" ht="13.5" hidden="1" customHeight="1">
      <c r="A4323" s="18">
        <v>101</v>
      </c>
      <c r="B4323" s="15">
        <v>2015</v>
      </c>
      <c r="C4323" s="15">
        <v>6</v>
      </c>
      <c r="D4323" s="18">
        <v>8</v>
      </c>
      <c r="E4323" s="15"/>
      <c r="F4323" s="19" t="s">
        <v>7222</v>
      </c>
      <c r="G4323" s="16" t="s">
        <v>7223</v>
      </c>
      <c r="H4323" s="17"/>
      <c r="I4323" s="115" t="str">
        <f t="shared" ca="1" si="640"/>
        <v>.</v>
      </c>
      <c r="J4323" s="16" t="s">
        <v>2856</v>
      </c>
      <c r="K4323" s="16" t="s">
        <v>1292</v>
      </c>
      <c r="L4323" s="16" t="s">
        <v>2857</v>
      </c>
      <c r="M4323" s="16" t="s">
        <v>183</v>
      </c>
      <c r="N4323" s="15">
        <v>49</v>
      </c>
      <c r="O4323" s="15">
        <v>2014</v>
      </c>
      <c r="P4323" s="15">
        <v>6</v>
      </c>
      <c r="Q4323" s="16" t="s">
        <v>7221</v>
      </c>
      <c r="R4323" s="18" t="s">
        <v>804</v>
      </c>
      <c r="S4323" s="54" t="s">
        <v>5677</v>
      </c>
      <c r="T4323" s="54"/>
      <c r="U4323" s="69"/>
      <c r="V4323" s="45" t="str">
        <f t="shared" si="634"/>
        <v>住居内における日常生活行動の定量化と評価</v>
      </c>
      <c r="W4323" s="70"/>
      <c r="X4323" s="88">
        <v>4313</v>
      </c>
      <c r="Y4323" s="66"/>
      <c r="Z4323" s="16"/>
    </row>
    <row r="4324" spans="1:26" s="13" customFormat="1" ht="13.5" hidden="1" customHeight="1">
      <c r="A4324" s="18">
        <v>101</v>
      </c>
      <c r="B4324" s="15">
        <v>2015</v>
      </c>
      <c r="C4324" s="15">
        <v>6</v>
      </c>
      <c r="D4324" s="18">
        <v>10</v>
      </c>
      <c r="E4324" s="15"/>
      <c r="F4324" s="19" t="s">
        <v>7224</v>
      </c>
      <c r="G4324" s="16" t="s">
        <v>7225</v>
      </c>
      <c r="H4324" s="17"/>
      <c r="I4324" s="115" t="str">
        <f t="shared" ca="1" si="640"/>
        <v>.</v>
      </c>
      <c r="J4324" s="16" t="s">
        <v>2856</v>
      </c>
      <c r="K4324" s="16" t="s">
        <v>1292</v>
      </c>
      <c r="L4324" s="16" t="s">
        <v>2857</v>
      </c>
      <c r="M4324" s="16" t="s">
        <v>183</v>
      </c>
      <c r="N4324" s="15">
        <v>49</v>
      </c>
      <c r="O4324" s="15">
        <v>2014</v>
      </c>
      <c r="P4324" s="15">
        <v>6</v>
      </c>
      <c r="Q4324" s="16" t="s">
        <v>7221</v>
      </c>
      <c r="R4324" s="18" t="s">
        <v>804</v>
      </c>
      <c r="S4324" s="54" t="s">
        <v>5677</v>
      </c>
      <c r="T4324" s="54"/>
      <c r="U4324" s="69"/>
      <c r="V4324" s="45" t="str">
        <f t="shared" si="634"/>
        <v>中高齢者における太極拳の活動動機と効果の認識</v>
      </c>
      <c r="W4324" s="70"/>
      <c r="X4324" s="88">
        <v>4314</v>
      </c>
      <c r="Y4324" s="66"/>
      <c r="Z4324" s="16"/>
    </row>
    <row r="4325" spans="1:26" s="13" customFormat="1" ht="13.5" hidden="1" customHeight="1">
      <c r="A4325" s="18">
        <v>101</v>
      </c>
      <c r="B4325" s="15">
        <v>2015</v>
      </c>
      <c r="C4325" s="15">
        <v>6</v>
      </c>
      <c r="D4325" s="18">
        <v>12</v>
      </c>
      <c r="E4325" s="15"/>
      <c r="F4325" s="19" t="s">
        <v>7226</v>
      </c>
      <c r="G4325" s="16" t="s">
        <v>7227</v>
      </c>
      <c r="H4325" s="17"/>
      <c r="I4325" s="115" t="str">
        <f t="shared" ca="1" si="640"/>
        <v>.</v>
      </c>
      <c r="J4325" s="16" t="s">
        <v>2856</v>
      </c>
      <c r="K4325" s="16" t="s">
        <v>1292</v>
      </c>
      <c r="L4325" s="16" t="s">
        <v>2857</v>
      </c>
      <c r="M4325" s="16" t="s">
        <v>183</v>
      </c>
      <c r="N4325" s="15">
        <v>49</v>
      </c>
      <c r="O4325" s="15">
        <v>2014</v>
      </c>
      <c r="P4325" s="15">
        <v>6</v>
      </c>
      <c r="Q4325" s="16" t="s">
        <v>7221</v>
      </c>
      <c r="R4325" s="18" t="s">
        <v>804</v>
      </c>
      <c r="S4325" s="54" t="s">
        <v>5677</v>
      </c>
      <c r="T4325" s="54"/>
      <c r="U4325" s="69"/>
      <c r="V4325" s="45" t="str">
        <f t="shared" si="634"/>
        <v>ユーザのメンタルモデルに基づくサインデザインの原則</v>
      </c>
      <c r="W4325" s="70"/>
      <c r="X4325" s="88">
        <v>4315</v>
      </c>
      <c r="Y4325" s="66"/>
      <c r="Z4325" s="16"/>
    </row>
    <row r="4326" spans="1:26" s="13" customFormat="1" ht="13.5" hidden="1" customHeight="1">
      <c r="A4326" s="18">
        <v>101</v>
      </c>
      <c r="B4326" s="15">
        <v>2015</v>
      </c>
      <c r="C4326" s="15">
        <v>6</v>
      </c>
      <c r="D4326" s="18">
        <v>13</v>
      </c>
      <c r="E4326" s="15"/>
      <c r="F4326" s="19" t="s">
        <v>7228</v>
      </c>
      <c r="G4326" s="16" t="s">
        <v>7229</v>
      </c>
      <c r="H4326" s="17"/>
      <c r="I4326" s="115" t="str">
        <f t="shared" ca="1" si="640"/>
        <v>.</v>
      </c>
      <c r="J4326" s="16" t="s">
        <v>2856</v>
      </c>
      <c r="K4326" s="16" t="s">
        <v>1292</v>
      </c>
      <c r="L4326" s="16" t="s">
        <v>2857</v>
      </c>
      <c r="M4326" s="16" t="s">
        <v>183</v>
      </c>
      <c r="N4326" s="15">
        <v>49</v>
      </c>
      <c r="O4326" s="15">
        <v>2014</v>
      </c>
      <c r="P4326" s="15">
        <v>6</v>
      </c>
      <c r="Q4326" s="16" t="s">
        <v>1132</v>
      </c>
      <c r="R4326" s="18" t="s">
        <v>804</v>
      </c>
      <c r="S4326" s="54" t="s">
        <v>5677</v>
      </c>
      <c r="T4326" s="54"/>
      <c r="U4326" s="69"/>
      <c r="V4326" s="45" t="str">
        <f t="shared" si="634"/>
        <v>現地に適合した参加型改善容易化手法としての職場ドック方式の特徴</v>
      </c>
      <c r="W4326" s="70"/>
      <c r="X4326" s="88">
        <v>4316</v>
      </c>
      <c r="Y4326" s="66"/>
      <c r="Z4326" s="16"/>
    </row>
    <row r="4327" spans="1:26" s="13" customFormat="1" ht="13.5" hidden="1" customHeight="1">
      <c r="A4327" s="18">
        <v>101</v>
      </c>
      <c r="B4327" s="15">
        <v>2015</v>
      </c>
      <c r="C4327" s="15">
        <v>6</v>
      </c>
      <c r="D4327" s="18">
        <v>15</v>
      </c>
      <c r="E4327" s="15"/>
      <c r="F4327" s="19" t="s">
        <v>7230</v>
      </c>
      <c r="G4327" s="16" t="s">
        <v>8048</v>
      </c>
      <c r="H4327" s="17"/>
      <c r="I4327" s="115" t="str">
        <f t="shared" ca="1" si="640"/>
        <v>.</v>
      </c>
      <c r="J4327" s="16" t="s">
        <v>2856</v>
      </c>
      <c r="K4327" s="16" t="s">
        <v>1292</v>
      </c>
      <c r="L4327" s="16" t="s">
        <v>2857</v>
      </c>
      <c r="M4327" s="16" t="s">
        <v>183</v>
      </c>
      <c r="N4327" s="15">
        <v>49</v>
      </c>
      <c r="O4327" s="15">
        <v>2014</v>
      </c>
      <c r="P4327" s="15">
        <v>6</v>
      </c>
      <c r="Q4327" s="16" t="s">
        <v>7221</v>
      </c>
      <c r="R4327" s="18" t="s">
        <v>804</v>
      </c>
      <c r="S4327" s="54" t="s">
        <v>5677</v>
      </c>
      <c r="T4327" s="54"/>
      <c r="U4327" s="69"/>
      <c r="V4327" s="45" t="str">
        <f t="shared" si="634"/>
        <v>「せかい」と「解釈」</v>
      </c>
      <c r="W4327" s="70"/>
      <c r="X4327" s="88">
        <v>4317</v>
      </c>
      <c r="Y4327" s="66"/>
      <c r="Z4327" s="16"/>
    </row>
    <row r="4328" spans="1:26" s="13" customFormat="1" ht="13.5" hidden="1" customHeight="1">
      <c r="A4328" s="18">
        <v>101</v>
      </c>
      <c r="B4328" s="15">
        <v>2015</v>
      </c>
      <c r="C4328" s="15">
        <v>6</v>
      </c>
      <c r="D4328" s="18">
        <v>17</v>
      </c>
      <c r="E4328" s="15"/>
      <c r="F4328" s="19" t="s">
        <v>7231</v>
      </c>
      <c r="G4328" s="16" t="s">
        <v>7232</v>
      </c>
      <c r="H4328" s="17"/>
      <c r="I4328" s="115" t="str">
        <f t="shared" ca="1" si="640"/>
        <v>.</v>
      </c>
      <c r="J4328" s="16" t="s">
        <v>2856</v>
      </c>
      <c r="K4328" s="16" t="s">
        <v>1292</v>
      </c>
      <c r="L4328" s="16" t="s">
        <v>2857</v>
      </c>
      <c r="M4328" s="16" t="s">
        <v>183</v>
      </c>
      <c r="N4328" s="15">
        <v>49</v>
      </c>
      <c r="O4328" s="15">
        <v>2014</v>
      </c>
      <c r="P4328" s="15">
        <v>6</v>
      </c>
      <c r="Q4328" s="16" t="s">
        <v>7221</v>
      </c>
      <c r="R4328" s="18" t="s">
        <v>804</v>
      </c>
      <c r="S4328" s="54" t="s">
        <v>5677</v>
      </c>
      <c r="T4328" s="54"/>
      <c r="U4328" s="69"/>
      <c r="V4328" s="45" t="str">
        <f t="shared" si="634"/>
        <v>Jリーグ発展への道程　～ソーシャルキャピタルとしての探求～</v>
      </c>
      <c r="W4328" s="70"/>
      <c r="X4328" s="88">
        <v>4318</v>
      </c>
      <c r="Y4328" s="66"/>
      <c r="Z4328" s="16"/>
    </row>
    <row r="4329" spans="1:26" s="13" customFormat="1" ht="13.5" hidden="1" customHeight="1">
      <c r="A4329" s="18">
        <v>101</v>
      </c>
      <c r="B4329" s="15">
        <v>2015</v>
      </c>
      <c r="C4329" s="15">
        <v>6</v>
      </c>
      <c r="D4329" s="18">
        <v>18</v>
      </c>
      <c r="E4329" s="15"/>
      <c r="F4329" s="19" t="s">
        <v>7233</v>
      </c>
      <c r="G4329" s="16" t="s">
        <v>7227</v>
      </c>
      <c r="H4329" s="17"/>
      <c r="I4329" s="115" t="str">
        <f t="shared" ca="1" si="640"/>
        <v>.</v>
      </c>
      <c r="J4329" s="16" t="s">
        <v>2856</v>
      </c>
      <c r="K4329" s="16" t="s">
        <v>1292</v>
      </c>
      <c r="L4329" s="16" t="s">
        <v>2857</v>
      </c>
      <c r="M4329" s="16" t="s">
        <v>183</v>
      </c>
      <c r="N4329" s="15">
        <v>49</v>
      </c>
      <c r="O4329" s="15">
        <v>2014</v>
      </c>
      <c r="P4329" s="15">
        <v>6</v>
      </c>
      <c r="Q4329" s="16" t="s">
        <v>7221</v>
      </c>
      <c r="R4329" s="18" t="s">
        <v>804</v>
      </c>
      <c r="S4329" s="54" t="s">
        <v>5677</v>
      </c>
      <c r="T4329" s="54"/>
      <c r="U4329" s="69"/>
      <c r="V4329" s="45" t="str">
        <f t="shared" si="634"/>
        <v>自転車の調査（2）海外（スペイン他）と国内での簡易実態調査</v>
      </c>
      <c r="W4329" s="70"/>
      <c r="X4329" s="88">
        <v>4319</v>
      </c>
      <c r="Y4329" s="66"/>
      <c r="Z4329" s="16"/>
    </row>
    <row r="4330" spans="1:26" s="13" customFormat="1" ht="13.5" hidden="1" customHeight="1">
      <c r="A4330" s="18">
        <v>101</v>
      </c>
      <c r="B4330" s="15">
        <v>2015</v>
      </c>
      <c r="C4330" s="15">
        <v>6</v>
      </c>
      <c r="D4330" s="18">
        <v>19</v>
      </c>
      <c r="E4330" s="15"/>
      <c r="F4330" s="19" t="s">
        <v>7234</v>
      </c>
      <c r="G4330" s="16" t="s">
        <v>7235</v>
      </c>
      <c r="H4330" s="17"/>
      <c r="I4330" s="115" t="str">
        <f t="shared" ca="1" si="640"/>
        <v>.</v>
      </c>
      <c r="J4330" s="16" t="s">
        <v>2856</v>
      </c>
      <c r="K4330" s="16" t="s">
        <v>1292</v>
      </c>
      <c r="L4330" s="16" t="s">
        <v>2857</v>
      </c>
      <c r="M4330" s="16" t="s">
        <v>183</v>
      </c>
      <c r="N4330" s="15">
        <v>49</v>
      </c>
      <c r="O4330" s="15">
        <v>2014</v>
      </c>
      <c r="P4330" s="15">
        <v>6</v>
      </c>
      <c r="Q4330" s="16" t="s">
        <v>7221</v>
      </c>
      <c r="R4330" s="18" t="s">
        <v>804</v>
      </c>
      <c r="S4330" s="54" t="s">
        <v>5677</v>
      </c>
      <c r="T4330" s="54"/>
      <c r="U4330" s="69"/>
      <c r="V4330" s="45" t="str">
        <f t="shared" ref="V4330:V4390" si="641">$H4330&amp;$F4330</f>
        <v>高齢者の自転車運転技能</v>
      </c>
      <c r="W4330" s="70"/>
      <c r="X4330" s="88">
        <v>4320</v>
      </c>
      <c r="Y4330" s="66"/>
      <c r="Z4330" s="16"/>
    </row>
    <row r="4331" spans="1:26" s="13" customFormat="1" ht="13.5" hidden="1" customHeight="1">
      <c r="A4331" s="18">
        <v>101</v>
      </c>
      <c r="B4331" s="15">
        <v>2015</v>
      </c>
      <c r="C4331" s="15">
        <v>6</v>
      </c>
      <c r="D4331" s="18">
        <v>21</v>
      </c>
      <c r="E4331" s="15"/>
      <c r="F4331" s="19" t="s">
        <v>7236</v>
      </c>
      <c r="G4331" s="16" t="s">
        <v>7237</v>
      </c>
      <c r="H4331" s="17"/>
      <c r="I4331" s="115" t="str">
        <f t="shared" ca="1" si="640"/>
        <v>.</v>
      </c>
      <c r="J4331" s="16" t="s">
        <v>2856</v>
      </c>
      <c r="K4331" s="16" t="s">
        <v>1292</v>
      </c>
      <c r="L4331" s="16" t="s">
        <v>2857</v>
      </c>
      <c r="M4331" s="16" t="s">
        <v>183</v>
      </c>
      <c r="N4331" s="15">
        <v>49</v>
      </c>
      <c r="O4331" s="15">
        <v>2014</v>
      </c>
      <c r="P4331" s="15">
        <v>6</v>
      </c>
      <c r="Q4331" s="16" t="s">
        <v>7221</v>
      </c>
      <c r="R4331" s="18" t="s">
        <v>804</v>
      </c>
      <c r="S4331" s="54" t="s">
        <v>5677</v>
      </c>
      <c r="T4331" s="54"/>
      <c r="U4331" s="69"/>
      <c r="V4331" s="45" t="str">
        <f t="shared" si="641"/>
        <v>武蔵野市における自転車走行実態の調査</v>
      </c>
      <c r="W4331" s="70"/>
      <c r="X4331" s="88">
        <v>4321</v>
      </c>
      <c r="Y4331" s="66"/>
      <c r="Z4331" s="16"/>
    </row>
    <row r="4332" spans="1:26" s="13" customFormat="1" ht="13.5" hidden="1" customHeight="1">
      <c r="A4332" s="18">
        <v>101</v>
      </c>
      <c r="B4332" s="15">
        <v>2015</v>
      </c>
      <c r="C4332" s="15">
        <v>6</v>
      </c>
      <c r="D4332" s="18">
        <v>23</v>
      </c>
      <c r="E4332" s="15"/>
      <c r="F4332" s="19" t="s">
        <v>7238</v>
      </c>
      <c r="G4332" s="16" t="s">
        <v>7239</v>
      </c>
      <c r="H4332" s="17"/>
      <c r="I4332" s="115" t="str">
        <f t="shared" ca="1" si="640"/>
        <v>.</v>
      </c>
      <c r="J4332" s="16" t="s">
        <v>2856</v>
      </c>
      <c r="K4332" s="16" t="s">
        <v>1292</v>
      </c>
      <c r="L4332" s="16" t="s">
        <v>2857</v>
      </c>
      <c r="M4332" s="16" t="s">
        <v>183</v>
      </c>
      <c r="N4332" s="15">
        <v>49</v>
      </c>
      <c r="O4332" s="15">
        <v>2014</v>
      </c>
      <c r="P4332" s="15">
        <v>6</v>
      </c>
      <c r="Q4332" s="16" t="s">
        <v>1132</v>
      </c>
      <c r="R4332" s="18" t="s">
        <v>804</v>
      </c>
      <c r="S4332" s="54" t="s">
        <v>5677</v>
      </c>
      <c r="T4332" s="54"/>
      <c r="U4332" s="69"/>
      <c r="V4332" s="45" t="str">
        <f t="shared" si="641"/>
        <v>Scammonの発育曲線の信憑性</v>
      </c>
      <c r="W4332" s="70"/>
      <c r="X4332" s="88">
        <v>4322</v>
      </c>
      <c r="Y4332" s="66"/>
      <c r="Z4332" s="16"/>
    </row>
    <row r="4333" spans="1:26" s="13" customFormat="1" ht="13.5" hidden="1" customHeight="1">
      <c r="A4333" s="18">
        <v>101</v>
      </c>
      <c r="B4333" s="15">
        <v>2015</v>
      </c>
      <c r="C4333" s="15">
        <v>6</v>
      </c>
      <c r="D4333" s="18">
        <v>24</v>
      </c>
      <c r="E4333" s="15"/>
      <c r="F4333" s="19" t="s">
        <v>7240</v>
      </c>
      <c r="G4333" s="16" t="s">
        <v>7241</v>
      </c>
      <c r="H4333" s="17"/>
      <c r="I4333" s="115" t="str">
        <f t="shared" ca="1" si="640"/>
        <v>.</v>
      </c>
      <c r="J4333" s="16" t="s">
        <v>2856</v>
      </c>
      <c r="K4333" s="16" t="s">
        <v>1292</v>
      </c>
      <c r="L4333" s="16" t="s">
        <v>2857</v>
      </c>
      <c r="M4333" s="16" t="s">
        <v>183</v>
      </c>
      <c r="N4333" s="15">
        <v>49</v>
      </c>
      <c r="O4333" s="15">
        <v>2014</v>
      </c>
      <c r="P4333" s="15">
        <v>6</v>
      </c>
      <c r="Q4333" s="16" t="s">
        <v>7221</v>
      </c>
      <c r="R4333" s="18" t="s">
        <v>804</v>
      </c>
      <c r="S4333" s="54" t="s">
        <v>5677</v>
      </c>
      <c r="T4333" s="54"/>
      <c r="U4333" s="69"/>
      <c r="V4333" s="45" t="str">
        <f t="shared" si="641"/>
        <v>足首部の関節回転運動の抑制が腰部の回転運動に及ぼす影響</v>
      </c>
      <c r="W4333" s="70"/>
      <c r="X4333" s="88">
        <v>4323</v>
      </c>
      <c r="Y4333" s="66"/>
      <c r="Z4333" s="16"/>
    </row>
    <row r="4334" spans="1:26" s="13" customFormat="1" ht="13.5" hidden="1" customHeight="1">
      <c r="A4334" s="18">
        <v>101</v>
      </c>
      <c r="B4334" s="15">
        <v>2015</v>
      </c>
      <c r="C4334" s="15">
        <v>6</v>
      </c>
      <c r="D4334" s="18">
        <v>26</v>
      </c>
      <c r="E4334" s="15"/>
      <c r="F4334" s="19" t="s">
        <v>7242</v>
      </c>
      <c r="G4334" s="16" t="s">
        <v>7243</v>
      </c>
      <c r="H4334" s="17"/>
      <c r="I4334" s="115" t="str">
        <f t="shared" ca="1" si="640"/>
        <v>.</v>
      </c>
      <c r="J4334" s="16" t="s">
        <v>2856</v>
      </c>
      <c r="K4334" s="16" t="s">
        <v>1292</v>
      </c>
      <c r="L4334" s="16" t="s">
        <v>2857</v>
      </c>
      <c r="M4334" s="16" t="s">
        <v>183</v>
      </c>
      <c r="N4334" s="15">
        <v>49</v>
      </c>
      <c r="O4334" s="15">
        <v>2014</v>
      </c>
      <c r="P4334" s="15">
        <v>6</v>
      </c>
      <c r="Q4334" s="16" t="s">
        <v>7221</v>
      </c>
      <c r="R4334" s="18" t="s">
        <v>804</v>
      </c>
      <c r="S4334" s="54" t="s">
        <v>5677</v>
      </c>
      <c r="T4334" s="54"/>
      <c r="U4334" s="69"/>
      <c r="V4334" s="45" t="str">
        <f t="shared" si="641"/>
        <v>荷重動揺軌跡パターン解析による骨盤の動きの評価</v>
      </c>
      <c r="W4334" s="70"/>
      <c r="X4334" s="88">
        <v>4324</v>
      </c>
      <c r="Y4334" s="66"/>
      <c r="Z4334" s="16"/>
    </row>
    <row r="4335" spans="1:26" s="13" customFormat="1" ht="13.5" hidden="1" customHeight="1">
      <c r="A4335" s="18">
        <v>101</v>
      </c>
      <c r="B4335" s="15">
        <v>2015</v>
      </c>
      <c r="C4335" s="15">
        <v>6</v>
      </c>
      <c r="D4335" s="18">
        <v>28</v>
      </c>
      <c r="E4335" s="15"/>
      <c r="F4335" s="19" t="s">
        <v>7244</v>
      </c>
      <c r="G4335" s="16" t="s">
        <v>5932</v>
      </c>
      <c r="H4335" s="17"/>
      <c r="I4335" s="115" t="str">
        <f t="shared" ca="1" si="640"/>
        <v>.</v>
      </c>
      <c r="J4335" s="16" t="s">
        <v>2856</v>
      </c>
      <c r="K4335" s="16" t="s">
        <v>1292</v>
      </c>
      <c r="L4335" s="16" t="s">
        <v>2857</v>
      </c>
      <c r="M4335" s="16" t="s">
        <v>183</v>
      </c>
      <c r="N4335" s="15">
        <v>49</v>
      </c>
      <c r="O4335" s="15">
        <v>2014</v>
      </c>
      <c r="P4335" s="15">
        <v>6</v>
      </c>
      <c r="Q4335" s="16" t="s">
        <v>7211</v>
      </c>
      <c r="R4335" s="18" t="s">
        <v>804</v>
      </c>
      <c r="S4335" s="54" t="s">
        <v>5677</v>
      </c>
      <c r="T4335" s="54"/>
      <c r="U4335" s="69"/>
      <c r="V4335" s="45" t="str">
        <f t="shared" si="641"/>
        <v>W杯日本代表サッカー選手における生まれ月の特徴の変遷</v>
      </c>
      <c r="W4335" s="70"/>
      <c r="X4335" s="88">
        <v>4325</v>
      </c>
      <c r="Y4335" s="66"/>
      <c r="Z4335" s="16"/>
    </row>
    <row r="4336" spans="1:26" s="13" customFormat="1" ht="13.5" hidden="1" customHeight="1">
      <c r="A4336" s="18">
        <v>101</v>
      </c>
      <c r="B4336" s="15">
        <v>2015</v>
      </c>
      <c r="C4336" s="15">
        <v>6</v>
      </c>
      <c r="D4336" s="18">
        <v>29</v>
      </c>
      <c r="E4336" s="15"/>
      <c r="F4336" s="19" t="s">
        <v>7245</v>
      </c>
      <c r="G4336" s="16" t="s">
        <v>7246</v>
      </c>
      <c r="H4336" s="17"/>
      <c r="I4336" s="115" t="str">
        <f t="shared" ca="1" si="640"/>
        <v>.</v>
      </c>
      <c r="J4336" s="16" t="s">
        <v>2856</v>
      </c>
      <c r="K4336" s="16" t="s">
        <v>1292</v>
      </c>
      <c r="L4336" s="16" t="s">
        <v>2857</v>
      </c>
      <c r="M4336" s="16" t="s">
        <v>183</v>
      </c>
      <c r="N4336" s="15">
        <v>49</v>
      </c>
      <c r="O4336" s="15">
        <v>2014</v>
      </c>
      <c r="P4336" s="15">
        <v>6</v>
      </c>
      <c r="Q4336" s="16" t="s">
        <v>1132</v>
      </c>
      <c r="R4336" s="18" t="s">
        <v>804</v>
      </c>
      <c r="S4336" s="54" t="s">
        <v>5677</v>
      </c>
      <c r="T4336" s="54"/>
      <c r="U4336" s="69"/>
      <c r="V4336" s="45" t="str">
        <f t="shared" si="641"/>
        <v>バス乗車時の感覚遮断条件における生体反応の研究</v>
      </c>
      <c r="W4336" s="70"/>
      <c r="X4336" s="88">
        <v>4326</v>
      </c>
      <c r="Y4336" s="66"/>
      <c r="Z4336" s="16"/>
    </row>
    <row r="4337" spans="1:26" s="13" customFormat="1" ht="13.5" hidden="1" customHeight="1">
      <c r="A4337" s="18">
        <v>101</v>
      </c>
      <c r="B4337" s="15">
        <v>2015</v>
      </c>
      <c r="C4337" s="15">
        <v>6</v>
      </c>
      <c r="D4337" s="18">
        <v>31</v>
      </c>
      <c r="E4337" s="15"/>
      <c r="F4337" s="19" t="s">
        <v>7247</v>
      </c>
      <c r="G4337" s="16" t="s">
        <v>8049</v>
      </c>
      <c r="H4337" s="17"/>
      <c r="I4337" s="115" t="str">
        <f t="shared" ca="1" si="640"/>
        <v>.</v>
      </c>
      <c r="J4337" s="16" t="s">
        <v>2856</v>
      </c>
      <c r="K4337" s="16" t="s">
        <v>1292</v>
      </c>
      <c r="L4337" s="16" t="s">
        <v>2857</v>
      </c>
      <c r="M4337" s="16" t="s">
        <v>183</v>
      </c>
      <c r="N4337" s="15">
        <v>49</v>
      </c>
      <c r="O4337" s="15">
        <v>2014</v>
      </c>
      <c r="P4337" s="15">
        <v>6</v>
      </c>
      <c r="Q4337" s="16" t="s">
        <v>7221</v>
      </c>
      <c r="R4337" s="18" t="s">
        <v>804</v>
      </c>
      <c r="S4337" s="54" t="s">
        <v>5677</v>
      </c>
      <c r="T4337" s="54"/>
      <c r="U4337" s="69"/>
      <c r="V4337" s="45" t="str">
        <f t="shared" si="641"/>
        <v>BMIに対する体脂肪率の最小二乗近似多項式を用いた女子実業団スポーツ選手の健康度評価の検討</v>
      </c>
      <c r="W4337" s="70"/>
      <c r="X4337" s="88">
        <v>4327</v>
      </c>
      <c r="Y4337" s="66"/>
      <c r="Z4337" s="16"/>
    </row>
    <row r="4338" spans="1:26" s="13" customFormat="1" ht="13.5" hidden="1" customHeight="1">
      <c r="A4338" s="18">
        <v>101</v>
      </c>
      <c r="B4338" s="15">
        <v>2015</v>
      </c>
      <c r="C4338" s="15">
        <v>6</v>
      </c>
      <c r="D4338" s="18">
        <v>32</v>
      </c>
      <c r="E4338" s="15"/>
      <c r="F4338" s="19" t="s">
        <v>7248</v>
      </c>
      <c r="G4338" s="16" t="s">
        <v>8050</v>
      </c>
      <c r="H4338" s="17"/>
      <c r="I4338" s="115" t="str">
        <f t="shared" ca="1" si="640"/>
        <v>.</v>
      </c>
      <c r="J4338" s="16" t="s">
        <v>2856</v>
      </c>
      <c r="K4338" s="16" t="s">
        <v>1292</v>
      </c>
      <c r="L4338" s="16" t="s">
        <v>2857</v>
      </c>
      <c r="M4338" s="16" t="s">
        <v>183</v>
      </c>
      <c r="N4338" s="15">
        <v>49</v>
      </c>
      <c r="O4338" s="15">
        <v>2014</v>
      </c>
      <c r="P4338" s="15">
        <v>6</v>
      </c>
      <c r="Q4338" s="16" t="s">
        <v>7221</v>
      </c>
      <c r="R4338" s="18" t="s">
        <v>804</v>
      </c>
      <c r="S4338" s="54" t="s">
        <v>5677</v>
      </c>
      <c r="T4338" s="54"/>
      <c r="U4338" s="69"/>
      <c r="V4338" s="45" t="str">
        <f t="shared" si="641"/>
        <v>女子中学・高校生における足型計測と外反母趾の調査について</v>
      </c>
      <c r="W4338" s="70"/>
      <c r="X4338" s="88">
        <v>4328</v>
      </c>
      <c r="Y4338" s="66"/>
      <c r="Z4338" s="16"/>
    </row>
    <row r="4339" spans="1:26" s="13" customFormat="1" ht="13.5" hidden="1" customHeight="1">
      <c r="A4339" s="18">
        <v>101</v>
      </c>
      <c r="B4339" s="15">
        <v>2015</v>
      </c>
      <c r="C4339" s="15">
        <v>6</v>
      </c>
      <c r="D4339" s="18">
        <v>34</v>
      </c>
      <c r="E4339" s="15"/>
      <c r="F4339" s="19" t="s">
        <v>7249</v>
      </c>
      <c r="G4339" s="16" t="s">
        <v>7250</v>
      </c>
      <c r="H4339" s="17"/>
      <c r="I4339" s="115" t="str">
        <f t="shared" ca="1" si="640"/>
        <v>.</v>
      </c>
      <c r="J4339" s="16" t="s">
        <v>2856</v>
      </c>
      <c r="K4339" s="16" t="s">
        <v>1292</v>
      </c>
      <c r="L4339" s="16" t="s">
        <v>2857</v>
      </c>
      <c r="M4339" s="16" t="s">
        <v>183</v>
      </c>
      <c r="N4339" s="15">
        <v>49</v>
      </c>
      <c r="O4339" s="15">
        <v>2014</v>
      </c>
      <c r="P4339" s="15">
        <v>6</v>
      </c>
      <c r="Q4339" s="16" t="s">
        <v>7221</v>
      </c>
      <c r="R4339" s="18" t="s">
        <v>804</v>
      </c>
      <c r="S4339" s="54" t="s">
        <v>5677</v>
      </c>
      <c r="T4339" s="54"/>
      <c r="U4339" s="69"/>
      <c r="V4339" s="45" t="str">
        <f t="shared" si="641"/>
        <v>被験者の動物に関するバックグラウンドが癒し効果体験やアニマルセラピーへの興味に与える影響</v>
      </c>
      <c r="W4339" s="70"/>
      <c r="X4339" s="88">
        <v>4329</v>
      </c>
      <c r="Y4339" s="66"/>
      <c r="Z4339" s="16"/>
    </row>
    <row r="4340" spans="1:26" s="13" customFormat="1" ht="13.5" hidden="1" customHeight="1">
      <c r="A4340" s="18">
        <v>101</v>
      </c>
      <c r="B4340" s="15">
        <v>2015</v>
      </c>
      <c r="C4340" s="15">
        <v>6</v>
      </c>
      <c r="D4340" s="18">
        <v>36</v>
      </c>
      <c r="E4340" s="15"/>
      <c r="F4340" s="19" t="s">
        <v>7251</v>
      </c>
      <c r="G4340" s="16" t="s">
        <v>7252</v>
      </c>
      <c r="H4340" s="17"/>
      <c r="I4340" s="115" t="str">
        <f t="shared" ca="1" si="640"/>
        <v>.</v>
      </c>
      <c r="J4340" s="16" t="s">
        <v>2856</v>
      </c>
      <c r="K4340" s="16" t="s">
        <v>1292</v>
      </c>
      <c r="L4340" s="16" t="s">
        <v>2857</v>
      </c>
      <c r="M4340" s="16" t="s">
        <v>183</v>
      </c>
      <c r="N4340" s="15">
        <v>49</v>
      </c>
      <c r="O4340" s="15">
        <v>2014</v>
      </c>
      <c r="P4340" s="15">
        <v>6</v>
      </c>
      <c r="Q4340" s="16" t="s">
        <v>7211</v>
      </c>
      <c r="R4340" s="18" t="s">
        <v>804</v>
      </c>
      <c r="S4340" s="54" t="s">
        <v>5677</v>
      </c>
      <c r="T4340" s="54"/>
      <c r="U4340" s="69"/>
      <c r="V4340" s="45" t="str">
        <f t="shared" si="641"/>
        <v>船員の安全対策の推進体制について</v>
      </c>
      <c r="W4340" s="70"/>
      <c r="X4340" s="88">
        <v>4330</v>
      </c>
      <c r="Y4340" s="66"/>
      <c r="Z4340" s="16"/>
    </row>
    <row r="4341" spans="1:26" s="13" customFormat="1" ht="13.5" hidden="1" customHeight="1">
      <c r="A4341" s="18">
        <v>101</v>
      </c>
      <c r="B4341" s="15">
        <v>2015</v>
      </c>
      <c r="C4341" s="15">
        <v>6</v>
      </c>
      <c r="D4341" s="18">
        <v>38</v>
      </c>
      <c r="E4341" s="15"/>
      <c r="F4341" s="19" t="s">
        <v>7253</v>
      </c>
      <c r="G4341" s="16" t="s">
        <v>8006</v>
      </c>
      <c r="H4341" s="17"/>
      <c r="I4341" s="115" t="str">
        <f t="shared" ca="1" si="640"/>
        <v>.</v>
      </c>
      <c r="J4341" s="16" t="s">
        <v>2856</v>
      </c>
      <c r="K4341" s="16" t="s">
        <v>1292</v>
      </c>
      <c r="L4341" s="16" t="s">
        <v>2857</v>
      </c>
      <c r="M4341" s="16" t="s">
        <v>183</v>
      </c>
      <c r="N4341" s="15">
        <v>49</v>
      </c>
      <c r="O4341" s="15">
        <v>2014</v>
      </c>
      <c r="P4341" s="15">
        <v>6</v>
      </c>
      <c r="Q4341" s="16" t="s">
        <v>1132</v>
      </c>
      <c r="R4341" s="18" t="s">
        <v>804</v>
      </c>
      <c r="S4341" s="54" t="s">
        <v>5677</v>
      </c>
      <c r="T4341" s="54"/>
      <c r="U4341" s="69"/>
      <c r="V4341" s="45" t="str">
        <f t="shared" si="641"/>
        <v>自転車標識の適切な設置位置とデザインに関する人間工学的研究</v>
      </c>
      <c r="W4341" s="70"/>
      <c r="X4341" s="88">
        <v>4331</v>
      </c>
      <c r="Y4341" s="66"/>
      <c r="Z4341" s="16"/>
    </row>
    <row r="4342" spans="1:26" s="13" customFormat="1" ht="13.5" hidden="1" customHeight="1">
      <c r="A4342" s="18">
        <v>101</v>
      </c>
      <c r="B4342" s="15">
        <v>2015</v>
      </c>
      <c r="C4342" s="15">
        <v>6</v>
      </c>
      <c r="D4342" s="18">
        <v>40</v>
      </c>
      <c r="E4342" s="15"/>
      <c r="F4342" s="19" t="s">
        <v>7254</v>
      </c>
      <c r="G4342" s="16" t="s">
        <v>7255</v>
      </c>
      <c r="H4342" s="17"/>
      <c r="I4342" s="115" t="str">
        <f t="shared" ca="1" si="640"/>
        <v>.</v>
      </c>
      <c r="J4342" s="16" t="s">
        <v>2856</v>
      </c>
      <c r="K4342" s="16" t="s">
        <v>1292</v>
      </c>
      <c r="L4342" s="16" t="s">
        <v>2857</v>
      </c>
      <c r="M4342" s="16" t="s">
        <v>183</v>
      </c>
      <c r="N4342" s="15">
        <v>49</v>
      </c>
      <c r="O4342" s="15">
        <v>2014</v>
      </c>
      <c r="P4342" s="15">
        <v>6</v>
      </c>
      <c r="Q4342" s="16" t="s">
        <v>7221</v>
      </c>
      <c r="R4342" s="18" t="s">
        <v>804</v>
      </c>
      <c r="S4342" s="54" t="s">
        <v>5677</v>
      </c>
      <c r="T4342" s="54"/>
      <c r="U4342" s="69"/>
      <c r="V4342" s="45" t="str">
        <f t="shared" si="641"/>
        <v>科研自転車研究としてのオランダ調査の成果と今後の展望</v>
      </c>
      <c r="W4342" s="70"/>
      <c r="X4342" s="88">
        <v>4332</v>
      </c>
      <c r="Y4342" s="66"/>
      <c r="Z4342" s="16"/>
    </row>
    <row r="4343" spans="1:26" s="13" customFormat="1" ht="13.5" hidden="1" customHeight="1">
      <c r="A4343" s="18">
        <v>101</v>
      </c>
      <c r="B4343" s="15">
        <v>2015</v>
      </c>
      <c r="C4343" s="15">
        <v>6</v>
      </c>
      <c r="D4343" s="18">
        <v>41</v>
      </c>
      <c r="E4343" s="15"/>
      <c r="F4343" s="19" t="s">
        <v>7257</v>
      </c>
      <c r="G4343" s="16" t="s">
        <v>6515</v>
      </c>
      <c r="H4343" s="17"/>
      <c r="I4343" s="115" t="str">
        <f t="shared" ca="1" si="640"/>
        <v>.</v>
      </c>
      <c r="J4343" s="16" t="s">
        <v>2856</v>
      </c>
      <c r="K4343" s="16" t="s">
        <v>1292</v>
      </c>
      <c r="L4343" s="16" t="s">
        <v>2857</v>
      </c>
      <c r="M4343" s="16" t="s">
        <v>183</v>
      </c>
      <c r="N4343" s="15">
        <v>49</v>
      </c>
      <c r="O4343" s="15">
        <v>2014</v>
      </c>
      <c r="P4343" s="15">
        <v>6</v>
      </c>
      <c r="Q4343" s="16" t="s">
        <v>7256</v>
      </c>
      <c r="R4343" s="18" t="s">
        <v>804</v>
      </c>
      <c r="S4343" s="54" t="s">
        <v>5677</v>
      </c>
      <c r="T4343" s="54"/>
      <c r="U4343" s="69"/>
      <c r="V4343" s="45" t="str">
        <f t="shared" si="641"/>
        <v>自転車最微速走行時におけるハンドル回転角速度変動</v>
      </c>
      <c r="W4343" s="70"/>
      <c r="X4343" s="88">
        <v>4333</v>
      </c>
      <c r="Y4343" s="66"/>
      <c r="Z4343" s="16"/>
    </row>
    <row r="4344" spans="1:26" s="13" customFormat="1" ht="13.5" hidden="1" customHeight="1">
      <c r="A4344" s="18">
        <v>101</v>
      </c>
      <c r="B4344" s="15">
        <v>2015</v>
      </c>
      <c r="C4344" s="15">
        <v>6</v>
      </c>
      <c r="D4344" s="18">
        <v>42</v>
      </c>
      <c r="E4344" s="15"/>
      <c r="F4344" s="19" t="s">
        <v>7259</v>
      </c>
      <c r="G4344" s="16" t="s">
        <v>7260</v>
      </c>
      <c r="H4344" s="17"/>
      <c r="I4344" s="115" t="str">
        <f t="shared" ca="1" si="640"/>
        <v>.</v>
      </c>
      <c r="J4344" s="16" t="s">
        <v>2856</v>
      </c>
      <c r="K4344" s="16" t="s">
        <v>1292</v>
      </c>
      <c r="L4344" s="16" t="s">
        <v>2857</v>
      </c>
      <c r="M4344" s="16" t="s">
        <v>183</v>
      </c>
      <c r="N4344" s="15">
        <v>49</v>
      </c>
      <c r="O4344" s="15">
        <v>2014</v>
      </c>
      <c r="P4344" s="15">
        <v>6</v>
      </c>
      <c r="Q4344" s="16" t="s">
        <v>7258</v>
      </c>
      <c r="R4344" s="18" t="s">
        <v>804</v>
      </c>
      <c r="S4344" s="54" t="s">
        <v>5677</v>
      </c>
      <c r="T4344" s="54"/>
      <c r="U4344" s="69"/>
      <c r="V4344" s="45" t="str">
        <f t="shared" si="641"/>
        <v>看護師に対するチームビルディングの可能性の検討－内省報告を分析対象とした定性的調査から－</v>
      </c>
      <c r="W4344" s="70"/>
      <c r="X4344" s="88">
        <v>4334</v>
      </c>
      <c r="Y4344" s="66"/>
      <c r="Z4344" s="16"/>
    </row>
    <row r="4345" spans="1:26" s="12" customFormat="1" ht="13.5" hidden="1" customHeight="1">
      <c r="A4345" s="18">
        <v>101</v>
      </c>
      <c r="B4345" s="15">
        <v>2015</v>
      </c>
      <c r="C4345" s="15">
        <v>6</v>
      </c>
      <c r="D4345" s="18">
        <v>44</v>
      </c>
      <c r="E4345" s="15"/>
      <c r="F4345" s="28" t="str">
        <f>IF(RIGHT(L4345,1)=$W$24,"",M4345&amp;$W$25)&amp;J4345&amp;$W$22&amp;K4345&amp;IF(AND(LEN(N4345)&gt;0,LEN(N4345)&lt;4)," 第"&amp;N4345&amp;$W$21,N4345)&amp;$W$23&amp;O4345&amp;"/"&amp;P4345&amp;IF(RIGHT(L4345,1)=$W$24,"/"&amp;Q4345,"")&amp;"、"&amp;S4345&amp;"、"&amp;R4345&amp;IF(LEN(H4345)&gt;0,$W$27&amp;H4345,"")&amp;IF(RIGHT(L4345,1)=$W$24,"",$W$26)</f>
        <v>シンポジウム．共 第11回　2014/12/20、横浜YMCA学院専門学校、横浜市/支援機器／自転車</v>
      </c>
      <c r="G4345" s="40" t="s">
        <v>7495</v>
      </c>
      <c r="H4345" s="41" t="s">
        <v>7590</v>
      </c>
      <c r="I4345" s="115" t="str">
        <f t="shared" ca="1" si="640"/>
        <v>.</v>
      </c>
      <c r="J4345" s="26" t="s">
        <v>7263</v>
      </c>
      <c r="K4345" s="16" t="s">
        <v>6005</v>
      </c>
      <c r="L4345" s="40" t="s">
        <v>7012</v>
      </c>
      <c r="M4345" s="40" t="s">
        <v>2742</v>
      </c>
      <c r="N4345" s="15">
        <v>11</v>
      </c>
      <c r="O4345" s="15">
        <v>2014</v>
      </c>
      <c r="P4345" s="15">
        <v>12</v>
      </c>
      <c r="Q4345" s="16">
        <v>20</v>
      </c>
      <c r="R4345" s="18" t="s">
        <v>7261</v>
      </c>
      <c r="S4345" s="54" t="s">
        <v>7262</v>
      </c>
      <c r="T4345" s="54"/>
      <c r="U4345" s="69"/>
      <c r="V4345" s="45" t="str">
        <f t="shared" si="641"/>
        <v>支援機器／自転車シンポジウム．共 第11回　2014/12/20、横浜YMCA学院専門学校、横浜市/支援機器／自転車</v>
      </c>
      <c r="W4345" s="70"/>
      <c r="X4345" s="88">
        <v>4335</v>
      </c>
      <c r="Y4345" s="66"/>
      <c r="Z4345" s="16"/>
    </row>
    <row r="4346" spans="1:26" s="12" customFormat="1" ht="13.5" hidden="1" customHeight="1">
      <c r="A4346" s="18">
        <v>101</v>
      </c>
      <c r="B4346" s="15">
        <v>2015</v>
      </c>
      <c r="C4346" s="15">
        <v>6</v>
      </c>
      <c r="D4346" s="18">
        <v>44</v>
      </c>
      <c r="E4346" s="15"/>
      <c r="F4346" s="16" t="s">
        <v>7265</v>
      </c>
      <c r="G4346" s="16" t="s">
        <v>7266</v>
      </c>
      <c r="H4346" s="17"/>
      <c r="I4346" s="115" t="str">
        <f t="shared" ca="1" si="640"/>
        <v>.</v>
      </c>
      <c r="J4346" s="26" t="s">
        <v>7264</v>
      </c>
      <c r="K4346" s="16" t="s">
        <v>6141</v>
      </c>
      <c r="L4346" s="16" t="s">
        <v>7004</v>
      </c>
      <c r="M4346" s="16" t="s">
        <v>1302</v>
      </c>
      <c r="N4346" s="15">
        <v>11</v>
      </c>
      <c r="O4346" s="15">
        <v>2014</v>
      </c>
      <c r="P4346" s="15">
        <v>12</v>
      </c>
      <c r="Q4346" s="16">
        <v>20</v>
      </c>
      <c r="R4346" s="18" t="s">
        <v>1945</v>
      </c>
      <c r="S4346" s="54" t="s">
        <v>7262</v>
      </c>
      <c r="T4346" s="54"/>
      <c r="U4346" s="69"/>
      <c r="V4346" s="45" t="str">
        <f t="shared" si="641"/>
        <v>高齢者・障害児（者）の生活を支援する機器・ロボット</v>
      </c>
      <c r="W4346" s="70"/>
      <c r="X4346" s="88">
        <v>4336</v>
      </c>
      <c r="Y4346" s="66"/>
      <c r="Z4346" s="16"/>
    </row>
    <row r="4347" spans="1:26" s="12" customFormat="1" ht="13.5" hidden="1" customHeight="1">
      <c r="A4347" s="18">
        <v>101</v>
      </c>
      <c r="B4347" s="15">
        <v>2015</v>
      </c>
      <c r="C4347" s="15">
        <v>6</v>
      </c>
      <c r="D4347" s="18"/>
      <c r="E4347" s="15"/>
      <c r="F4347" s="19" t="s">
        <v>7268</v>
      </c>
      <c r="G4347" s="16" t="s">
        <v>6600</v>
      </c>
      <c r="H4347" s="17" t="s">
        <v>7267</v>
      </c>
      <c r="I4347" s="115" t="str">
        <f t="shared" ca="1" si="640"/>
        <v>.</v>
      </c>
      <c r="J4347" s="26" t="s">
        <v>7264</v>
      </c>
      <c r="K4347" s="16" t="s">
        <v>6141</v>
      </c>
      <c r="L4347" s="16" t="s">
        <v>2918</v>
      </c>
      <c r="M4347" s="16" t="s">
        <v>1302</v>
      </c>
      <c r="N4347" s="15">
        <v>11</v>
      </c>
      <c r="O4347" s="15">
        <v>2014</v>
      </c>
      <c r="P4347" s="15">
        <v>12</v>
      </c>
      <c r="Q4347" s="16">
        <v>20</v>
      </c>
      <c r="R4347" s="18" t="s">
        <v>1945</v>
      </c>
      <c r="S4347" s="54" t="s">
        <v>7262</v>
      </c>
      <c r="T4347" s="54"/>
      <c r="U4347" s="69"/>
      <c r="V4347" s="45" t="str">
        <f t="shared" si="641"/>
        <v>高齢者・障害児（者）の生活を支援する機器・ロボット／自転車が街を変える主旨説明</v>
      </c>
      <c r="W4347" s="70"/>
      <c r="X4347" s="88">
        <v>4337</v>
      </c>
      <c r="Y4347" s="66"/>
      <c r="Z4347" s="16"/>
    </row>
    <row r="4348" spans="1:26" s="12" customFormat="1" ht="13.5" hidden="1" customHeight="1">
      <c r="A4348" s="18">
        <v>101</v>
      </c>
      <c r="B4348" s="15">
        <v>2015</v>
      </c>
      <c r="C4348" s="15">
        <v>6</v>
      </c>
      <c r="D4348" s="18"/>
      <c r="E4348" s="15"/>
      <c r="F4348" s="19" t="s">
        <v>7269</v>
      </c>
      <c r="G4348" s="16" t="s">
        <v>7270</v>
      </c>
      <c r="H4348" s="17" t="s">
        <v>7265</v>
      </c>
      <c r="I4348" s="115" t="str">
        <f t="shared" ca="1" si="640"/>
        <v>.</v>
      </c>
      <c r="J4348" s="26" t="s">
        <v>7264</v>
      </c>
      <c r="K4348" s="16" t="s">
        <v>6141</v>
      </c>
      <c r="L4348" s="16" t="s">
        <v>2918</v>
      </c>
      <c r="M4348" s="16" t="s">
        <v>1302</v>
      </c>
      <c r="N4348" s="15">
        <v>11</v>
      </c>
      <c r="O4348" s="15">
        <v>2014</v>
      </c>
      <c r="P4348" s="15">
        <v>12</v>
      </c>
      <c r="Q4348" s="16">
        <v>20</v>
      </c>
      <c r="R4348" s="18" t="s">
        <v>1945</v>
      </c>
      <c r="S4348" s="54" t="s">
        <v>7262</v>
      </c>
      <c r="T4348" s="54"/>
      <c r="U4348" s="69"/>
      <c r="V4348" s="45" t="str">
        <f t="shared" si="641"/>
        <v>高齢者・障害児（者）の生活を支援する機器・ロボット講演</v>
      </c>
      <c r="W4348" s="70"/>
      <c r="X4348" s="88">
        <v>4338</v>
      </c>
      <c r="Y4348" s="66"/>
      <c r="Z4348" s="16"/>
    </row>
    <row r="4349" spans="1:26" s="12" customFormat="1" ht="13.5" hidden="1" customHeight="1">
      <c r="A4349" s="18">
        <v>101</v>
      </c>
      <c r="B4349" s="15">
        <v>2015</v>
      </c>
      <c r="C4349" s="15">
        <v>6</v>
      </c>
      <c r="D4349" s="18"/>
      <c r="E4349" s="15"/>
      <c r="F4349" s="19" t="s">
        <v>7611</v>
      </c>
      <c r="G4349" s="16" t="s">
        <v>7272</v>
      </c>
      <c r="H4349" s="17" t="s">
        <v>7610</v>
      </c>
      <c r="I4349" s="115" t="str">
        <f t="shared" ca="1" si="640"/>
        <v>.</v>
      </c>
      <c r="J4349" s="26" t="s">
        <v>7264</v>
      </c>
      <c r="K4349" s="16" t="s">
        <v>6141</v>
      </c>
      <c r="L4349" s="16" t="s">
        <v>7004</v>
      </c>
      <c r="M4349" s="16" t="s">
        <v>1302</v>
      </c>
      <c r="N4349" s="15">
        <v>11</v>
      </c>
      <c r="O4349" s="15">
        <v>2014</v>
      </c>
      <c r="P4349" s="15">
        <v>12</v>
      </c>
      <c r="Q4349" s="16">
        <v>20</v>
      </c>
      <c r="R4349" s="18" t="s">
        <v>1945</v>
      </c>
      <c r="S4349" s="54" t="s">
        <v>7262</v>
      </c>
      <c r="T4349" s="54"/>
      <c r="U4349" s="69"/>
      <c r="V4349" s="45" t="str">
        <f t="shared" si="641"/>
        <v>自転車が街を変える自転車が街を変える：討論</v>
      </c>
      <c r="W4349" s="70"/>
      <c r="X4349" s="88">
        <v>4339</v>
      </c>
      <c r="Y4349" s="66"/>
      <c r="Z4349" s="16"/>
    </row>
    <row r="4350" spans="1:26" s="12" customFormat="1" ht="13.5" hidden="1" customHeight="1">
      <c r="A4350" s="18">
        <v>101</v>
      </c>
      <c r="B4350" s="15">
        <v>2015</v>
      </c>
      <c r="C4350" s="15">
        <v>6</v>
      </c>
      <c r="D4350" s="18"/>
      <c r="E4350" s="15"/>
      <c r="F4350" s="19" t="s">
        <v>7269</v>
      </c>
      <c r="G4350" s="16" t="s">
        <v>7273</v>
      </c>
      <c r="H4350" s="17" t="s">
        <v>7271</v>
      </c>
      <c r="I4350" s="115" t="str">
        <f t="shared" ca="1" si="640"/>
        <v>.</v>
      </c>
      <c r="J4350" s="26" t="s">
        <v>7264</v>
      </c>
      <c r="K4350" s="16" t="s">
        <v>6141</v>
      </c>
      <c r="L4350" s="16" t="s">
        <v>2918</v>
      </c>
      <c r="M4350" s="16" t="s">
        <v>1302</v>
      </c>
      <c r="N4350" s="15">
        <v>11</v>
      </c>
      <c r="O4350" s="15">
        <v>2014</v>
      </c>
      <c r="P4350" s="15">
        <v>12</v>
      </c>
      <c r="Q4350" s="16">
        <v>20</v>
      </c>
      <c r="R4350" s="18" t="s">
        <v>1945</v>
      </c>
      <c r="S4350" s="54" t="s">
        <v>7262</v>
      </c>
      <c r="T4350" s="54"/>
      <c r="U4350" s="69"/>
      <c r="V4350" s="45" t="str">
        <f t="shared" si="641"/>
        <v>自転車が街を変える講演</v>
      </c>
      <c r="W4350" s="70"/>
      <c r="X4350" s="88">
        <v>4340</v>
      </c>
      <c r="Y4350" s="66"/>
      <c r="Z4350" s="16"/>
    </row>
    <row r="4351" spans="1:26" s="13" customFormat="1" ht="13.5" hidden="1" customHeight="1">
      <c r="A4351" s="18">
        <v>101</v>
      </c>
      <c r="B4351" s="15">
        <v>2015</v>
      </c>
      <c r="C4351" s="15">
        <v>6</v>
      </c>
      <c r="D4351" s="18">
        <v>44</v>
      </c>
      <c r="E4351" s="15"/>
      <c r="F4351" s="28" t="str">
        <f>IF(RIGHT(L4351,1)=$W$24,"",M4351&amp;$W$25)&amp;J4351&amp;$W$22&amp;K4351&amp;IF(AND(LEN(N4351)&gt;0,LEN(N4351)&lt;4)," 第"&amp;N4351&amp;$W$21,N4351)&amp;$W$23&amp;O4351&amp;"/"&amp;P4351&amp;IF(RIGHT(L4351,1)=$W$24,"/"&amp;Q4351,"")&amp;"、"&amp;S4351&amp;"、"&amp;R4351&amp;IF(LEN(H4351)&gt;0,$W$27&amp;H4351,"")&amp;IF(RIGHT(L4351,1)=$W$24,"",$W$26)</f>
        <v>大会．東 第43回　2014/12/21、横浜YMCA学院専門学校、横浜市</v>
      </c>
      <c r="G4351" s="40"/>
      <c r="H4351" s="17"/>
      <c r="I4351" s="115" t="str">
        <f t="shared" ca="1" si="640"/>
        <v>.</v>
      </c>
      <c r="J4351" s="16" t="s">
        <v>2856</v>
      </c>
      <c r="K4351" s="16" t="s">
        <v>1491</v>
      </c>
      <c r="L4351" s="40" t="s">
        <v>6942</v>
      </c>
      <c r="M4351" s="40" t="s">
        <v>182</v>
      </c>
      <c r="N4351" s="15">
        <v>43</v>
      </c>
      <c r="O4351" s="15">
        <v>2014</v>
      </c>
      <c r="P4351" s="15">
        <v>12</v>
      </c>
      <c r="Q4351" s="16">
        <v>21</v>
      </c>
      <c r="R4351" s="18" t="s">
        <v>7261</v>
      </c>
      <c r="S4351" s="54" t="s">
        <v>7262</v>
      </c>
      <c r="T4351" s="54"/>
      <c r="U4351" s="69"/>
      <c r="V4351" s="45" t="str">
        <f t="shared" si="641"/>
        <v>大会．東 第43回　2014/12/21、横浜YMCA学院専門学校、横浜市</v>
      </c>
      <c r="W4351" s="70"/>
      <c r="X4351" s="88">
        <v>4341</v>
      </c>
      <c r="Y4351" s="66"/>
      <c r="Z4351" s="16"/>
    </row>
    <row r="4352" spans="1:26" s="13" customFormat="1" ht="13.5" hidden="1" customHeight="1">
      <c r="A4352" s="18">
        <v>101</v>
      </c>
      <c r="B4352" s="15">
        <v>2015</v>
      </c>
      <c r="C4352" s="15">
        <v>6</v>
      </c>
      <c r="D4352" s="18">
        <v>45</v>
      </c>
      <c r="E4352" s="15"/>
      <c r="F4352" s="28" t="str">
        <f>IF(RIGHT(L4352,1)=$W$24,"",M4352&amp;$W$25)&amp;J4352&amp;$W$22&amp;K4352&amp;IF(AND(LEN(N4352)&gt;0,LEN(N4352)&lt;4)," 第"&amp;N4352&amp;$W$21,N4352)&amp;$W$23&amp;O4352&amp;"/"&amp;P4352&amp;IF(RIGHT(L4352,1)=$W$24,"/"&amp;Q4352,"")&amp;"、"&amp;S4352&amp;"、"&amp;R4352&amp;IF(LEN(H4352)&gt;0,$W$27&amp;H4352,"")&amp;IF(RIGHT(L4352,1)=$W$24,"",$W$26)</f>
        <v>プログラム(大会．東 第43回　2014/12、横浜YMCA学院専門学校、横浜市)</v>
      </c>
      <c r="G4352" s="40"/>
      <c r="H4352" s="17"/>
      <c r="I4352" s="115" t="str">
        <f t="shared" ca="1" si="640"/>
        <v>.</v>
      </c>
      <c r="J4352" s="16" t="s">
        <v>2856</v>
      </c>
      <c r="K4352" s="16" t="s">
        <v>1491</v>
      </c>
      <c r="L4352" s="40" t="s">
        <v>325</v>
      </c>
      <c r="M4352" s="40" t="s">
        <v>2636</v>
      </c>
      <c r="N4352" s="15">
        <v>43</v>
      </c>
      <c r="O4352" s="15">
        <v>2014</v>
      </c>
      <c r="P4352" s="15">
        <v>12</v>
      </c>
      <c r="Q4352" s="16">
        <v>21</v>
      </c>
      <c r="R4352" s="18" t="s">
        <v>7261</v>
      </c>
      <c r="S4352" s="54" t="s">
        <v>7262</v>
      </c>
      <c r="T4352" s="54"/>
      <c r="U4352" s="69"/>
      <c r="V4352" s="45" t="str">
        <f t="shared" si="641"/>
        <v>プログラム(大会．東 第43回　2014/12、横浜YMCA学院専門学校、横浜市)</v>
      </c>
      <c r="W4352" s="70"/>
      <c r="X4352" s="88">
        <v>4342</v>
      </c>
      <c r="Y4352" s="66"/>
      <c r="Z4352" s="16"/>
    </row>
    <row r="4353" spans="1:26" s="13" customFormat="1" ht="13.5" hidden="1" customHeight="1">
      <c r="A4353" s="18">
        <v>101</v>
      </c>
      <c r="B4353" s="15">
        <v>2015</v>
      </c>
      <c r="C4353" s="15">
        <v>6</v>
      </c>
      <c r="D4353" s="18">
        <v>46</v>
      </c>
      <c r="E4353" s="15"/>
      <c r="F4353" s="28" t="str">
        <f>IF(RIGHT(L4353,1)=$W$24,"",M4353&amp;$W$25)&amp;J4353&amp;$W$22&amp;K4353&amp;IF(AND(LEN(N4353)&gt;0,LEN(N4353)&lt;4)," 第"&amp;N4353&amp;$W$21,N4353)&amp;$W$23&amp;O4353&amp;"/"&amp;P4353&amp;IF(RIGHT(L4353,1)=$W$24,"/"&amp;Q4353,"")&amp;"、"&amp;S4353&amp;"、"&amp;R4353&amp;IF(LEN(H4353)&gt;0,$W$27&amp;H4353,"")&amp;IF(RIGHT(L4353,1)=$W$24,"",$W$26)</f>
        <v>抄録(大会．東 第43回　2014/12、横浜YMCA学院専門学校、横浜市)</v>
      </c>
      <c r="G4353" s="40"/>
      <c r="H4353" s="17"/>
      <c r="I4353" s="115" t="str">
        <f t="shared" ca="1" si="640"/>
        <v>.</v>
      </c>
      <c r="J4353" s="16" t="s">
        <v>2856</v>
      </c>
      <c r="K4353" s="16" t="s">
        <v>1491</v>
      </c>
      <c r="L4353" s="40" t="s">
        <v>6939</v>
      </c>
      <c r="M4353" s="40" t="s">
        <v>879</v>
      </c>
      <c r="N4353" s="15">
        <v>43</v>
      </c>
      <c r="O4353" s="15">
        <v>2014</v>
      </c>
      <c r="P4353" s="15">
        <v>12</v>
      </c>
      <c r="Q4353" s="16">
        <v>21</v>
      </c>
      <c r="R4353" s="18" t="s">
        <v>7261</v>
      </c>
      <c r="S4353" s="54" t="s">
        <v>7262</v>
      </c>
      <c r="T4353" s="54"/>
      <c r="U4353" s="69"/>
      <c r="V4353" s="45" t="str">
        <f t="shared" si="641"/>
        <v>抄録(大会．東 第43回　2014/12、横浜YMCA学院専門学校、横浜市)</v>
      </c>
      <c r="W4353" s="70"/>
      <c r="X4353" s="88">
        <v>4343</v>
      </c>
      <c r="Y4353" s="66"/>
      <c r="Z4353" s="16"/>
    </row>
    <row r="4354" spans="1:26" s="13" customFormat="1" ht="13.5" hidden="1" customHeight="1">
      <c r="A4354" s="18">
        <v>101</v>
      </c>
      <c r="B4354" s="15">
        <v>2015</v>
      </c>
      <c r="C4354" s="15">
        <v>6</v>
      </c>
      <c r="D4354" s="18">
        <v>47</v>
      </c>
      <c r="E4354" s="15"/>
      <c r="F4354" s="19" t="s">
        <v>7274</v>
      </c>
      <c r="G4354" s="16" t="s">
        <v>7275</v>
      </c>
      <c r="H4354" s="17"/>
      <c r="I4354" s="115" t="str">
        <f t="shared" ca="1" si="640"/>
        <v>.</v>
      </c>
      <c r="J4354" s="16" t="s">
        <v>2856</v>
      </c>
      <c r="K4354" s="16" t="s">
        <v>1185</v>
      </c>
      <c r="L4354" s="16" t="s">
        <v>2857</v>
      </c>
      <c r="M4354" s="16" t="s">
        <v>183</v>
      </c>
      <c r="N4354" s="15">
        <v>43</v>
      </c>
      <c r="O4354" s="15">
        <v>2014</v>
      </c>
      <c r="P4354" s="15">
        <v>12</v>
      </c>
      <c r="Q4354" s="16">
        <v>21</v>
      </c>
      <c r="R4354" s="18" t="s">
        <v>1945</v>
      </c>
      <c r="S4354" s="54" t="s">
        <v>7262</v>
      </c>
      <c r="T4354" s="54"/>
      <c r="U4354" s="69"/>
      <c r="V4354" s="45" t="str">
        <f t="shared" si="641"/>
        <v>自転車の安全教育の在り方に関する研究－その1. 中野区鷺宮地区における調査－</v>
      </c>
      <c r="W4354" s="70"/>
      <c r="X4354" s="88">
        <v>4344</v>
      </c>
      <c r="Y4354" s="66"/>
      <c r="Z4354" s="16"/>
    </row>
    <row r="4355" spans="1:26" s="13" customFormat="1" ht="13.5" hidden="1" customHeight="1">
      <c r="A4355" s="18">
        <v>101</v>
      </c>
      <c r="B4355" s="15">
        <v>2015</v>
      </c>
      <c r="C4355" s="15">
        <v>6</v>
      </c>
      <c r="D4355" s="18">
        <v>49</v>
      </c>
      <c r="E4355" s="15"/>
      <c r="F4355" s="19" t="s">
        <v>7276</v>
      </c>
      <c r="G4355" s="16" t="s">
        <v>7277</v>
      </c>
      <c r="H4355" s="17"/>
      <c r="I4355" s="115" t="str">
        <f t="shared" ca="1" si="640"/>
        <v>.</v>
      </c>
      <c r="J4355" s="16" t="s">
        <v>2856</v>
      </c>
      <c r="K4355" s="16" t="s">
        <v>1185</v>
      </c>
      <c r="L4355" s="16" t="s">
        <v>2857</v>
      </c>
      <c r="M4355" s="16" t="s">
        <v>183</v>
      </c>
      <c r="N4355" s="15">
        <v>43</v>
      </c>
      <c r="O4355" s="15">
        <v>2014</v>
      </c>
      <c r="P4355" s="15">
        <v>12</v>
      </c>
      <c r="Q4355" s="16">
        <v>21</v>
      </c>
      <c r="R4355" s="18" t="s">
        <v>1945</v>
      </c>
      <c r="S4355" s="54" t="s">
        <v>7262</v>
      </c>
      <c r="T4355" s="54"/>
      <c r="U4355" s="69"/>
      <c r="V4355" s="45" t="str">
        <f t="shared" si="641"/>
        <v>自転車安全教育プログラムの検討－その2.　新しい安全教育の実施方法についての検討－</v>
      </c>
      <c r="W4355" s="70"/>
      <c r="X4355" s="88">
        <v>4345</v>
      </c>
      <c r="Y4355" s="66"/>
      <c r="Z4355" s="16"/>
    </row>
    <row r="4356" spans="1:26" s="13" customFormat="1" ht="13.5" hidden="1" customHeight="1">
      <c r="A4356" s="18">
        <v>101</v>
      </c>
      <c r="B4356" s="15">
        <v>2015</v>
      </c>
      <c r="C4356" s="15">
        <v>6</v>
      </c>
      <c r="D4356" s="18">
        <v>51</v>
      </c>
      <c r="E4356" s="15"/>
      <c r="F4356" s="19" t="s">
        <v>7278</v>
      </c>
      <c r="G4356" s="16" t="s">
        <v>7279</v>
      </c>
      <c r="H4356" s="17"/>
      <c r="I4356" s="115" t="str">
        <f t="shared" ca="1" si="640"/>
        <v>.</v>
      </c>
      <c r="J4356" s="16" t="s">
        <v>2856</v>
      </c>
      <c r="K4356" s="16" t="s">
        <v>1185</v>
      </c>
      <c r="L4356" s="16" t="s">
        <v>2857</v>
      </c>
      <c r="M4356" s="16" t="s">
        <v>183</v>
      </c>
      <c r="N4356" s="15">
        <v>43</v>
      </c>
      <c r="O4356" s="15">
        <v>2014</v>
      </c>
      <c r="P4356" s="15">
        <v>12</v>
      </c>
      <c r="Q4356" s="16">
        <v>21</v>
      </c>
      <c r="R4356" s="18" t="s">
        <v>1945</v>
      </c>
      <c r="S4356" s="54" t="s">
        <v>7262</v>
      </c>
      <c r="T4356" s="54"/>
      <c r="U4356" s="69"/>
      <c r="V4356" s="45" t="str">
        <f t="shared" si="641"/>
        <v>自転車安全教育プログラムの検討－その3. 関前コミセンにおけるGW －</v>
      </c>
      <c r="W4356" s="70"/>
      <c r="X4356" s="88">
        <v>4346</v>
      </c>
      <c r="Y4356" s="66"/>
      <c r="Z4356" s="16"/>
    </row>
    <row r="4357" spans="1:26" s="13" customFormat="1" ht="13.5" hidden="1" customHeight="1">
      <c r="A4357" s="18">
        <v>101</v>
      </c>
      <c r="B4357" s="15">
        <v>2015</v>
      </c>
      <c r="C4357" s="15">
        <v>6</v>
      </c>
      <c r="D4357" s="18">
        <v>53</v>
      </c>
      <c r="E4357" s="15"/>
      <c r="F4357" s="19" t="s">
        <v>7280</v>
      </c>
      <c r="G4357" s="16" t="s">
        <v>7281</v>
      </c>
      <c r="H4357" s="17"/>
      <c r="I4357" s="115" t="str">
        <f t="shared" ca="1" si="640"/>
        <v>.</v>
      </c>
      <c r="J4357" s="16" t="s">
        <v>2856</v>
      </c>
      <c r="K4357" s="16" t="s">
        <v>1185</v>
      </c>
      <c r="L4357" s="16" t="s">
        <v>2857</v>
      </c>
      <c r="M4357" s="16" t="s">
        <v>183</v>
      </c>
      <c r="N4357" s="15">
        <v>43</v>
      </c>
      <c r="O4357" s="15">
        <v>2014</v>
      </c>
      <c r="P4357" s="15">
        <v>12</v>
      </c>
      <c r="Q4357" s="16">
        <v>21</v>
      </c>
      <c r="R4357" s="18" t="s">
        <v>1945</v>
      </c>
      <c r="S4357" s="54" t="s">
        <v>7262</v>
      </c>
      <c r="T4357" s="54"/>
      <c r="U4357" s="69"/>
      <c r="V4357" s="45" t="str">
        <f t="shared" si="641"/>
        <v>自転車に関する意識調査・最適自転車速度の報告</v>
      </c>
      <c r="W4357" s="70"/>
      <c r="X4357" s="88">
        <v>4347</v>
      </c>
      <c r="Y4357" s="66"/>
      <c r="Z4357" s="16"/>
    </row>
    <row r="4358" spans="1:26" s="13" customFormat="1" ht="13.5" hidden="1" customHeight="1">
      <c r="A4358" s="18">
        <v>101</v>
      </c>
      <c r="B4358" s="15">
        <v>2015</v>
      </c>
      <c r="C4358" s="15">
        <v>6</v>
      </c>
      <c r="D4358" s="18">
        <v>54</v>
      </c>
      <c r="E4358" s="15"/>
      <c r="F4358" s="19" t="s">
        <v>7282</v>
      </c>
      <c r="G4358" s="16" t="s">
        <v>7283</v>
      </c>
      <c r="H4358" s="17"/>
      <c r="I4358" s="115" t="str">
        <f t="shared" ca="1" si="640"/>
        <v>.</v>
      </c>
      <c r="J4358" s="16" t="s">
        <v>2856</v>
      </c>
      <c r="K4358" s="16" t="s">
        <v>1185</v>
      </c>
      <c r="L4358" s="16" t="s">
        <v>2857</v>
      </c>
      <c r="M4358" s="16" t="s">
        <v>183</v>
      </c>
      <c r="N4358" s="15">
        <v>43</v>
      </c>
      <c r="O4358" s="15">
        <v>2014</v>
      </c>
      <c r="P4358" s="15">
        <v>12</v>
      </c>
      <c r="Q4358" s="16">
        <v>21</v>
      </c>
      <c r="R4358" s="18" t="s">
        <v>1945</v>
      </c>
      <c r="S4358" s="54" t="s">
        <v>7262</v>
      </c>
      <c r="T4358" s="54"/>
      <c r="U4358" s="69"/>
      <c r="V4358" s="45" t="str">
        <f t="shared" si="641"/>
        <v>心拍変動に及ぼす様々な音の影響にみられる性差</v>
      </c>
      <c r="W4358" s="70"/>
      <c r="X4358" s="88">
        <v>4348</v>
      </c>
      <c r="Y4358" s="66"/>
      <c r="Z4358" s="16"/>
    </row>
    <row r="4359" spans="1:26" s="13" customFormat="1" ht="13.5" hidden="1" customHeight="1">
      <c r="A4359" s="18">
        <v>101</v>
      </c>
      <c r="B4359" s="15">
        <v>2015</v>
      </c>
      <c r="C4359" s="15">
        <v>6</v>
      </c>
      <c r="D4359" s="18">
        <v>56</v>
      </c>
      <c r="E4359" s="15"/>
      <c r="F4359" s="19" t="s">
        <v>7284</v>
      </c>
      <c r="G4359" s="16" t="s">
        <v>7285</v>
      </c>
      <c r="H4359" s="17"/>
      <c r="I4359" s="115" t="str">
        <f t="shared" ca="1" si="640"/>
        <v>.</v>
      </c>
      <c r="J4359" s="16" t="s">
        <v>2856</v>
      </c>
      <c r="K4359" s="16" t="s">
        <v>1185</v>
      </c>
      <c r="L4359" s="16" t="s">
        <v>2857</v>
      </c>
      <c r="M4359" s="16" t="s">
        <v>183</v>
      </c>
      <c r="N4359" s="15">
        <v>43</v>
      </c>
      <c r="O4359" s="15">
        <v>2014</v>
      </c>
      <c r="P4359" s="15">
        <v>12</v>
      </c>
      <c r="Q4359" s="16">
        <v>21</v>
      </c>
      <c r="R4359" s="18" t="s">
        <v>1945</v>
      </c>
      <c r="S4359" s="54" t="s">
        <v>7262</v>
      </c>
      <c r="T4359" s="54"/>
      <c r="U4359" s="69"/>
      <c r="V4359" s="45" t="str">
        <f t="shared" si="641"/>
        <v>SNSがもたらすストレスが大学生に及ぼす身体自覚症状を中心とした生理的影響の検討</v>
      </c>
      <c r="W4359" s="70"/>
      <c r="X4359" s="88">
        <v>4349</v>
      </c>
      <c r="Y4359" s="66"/>
      <c r="Z4359" s="16"/>
    </row>
    <row r="4360" spans="1:26" s="13" customFormat="1" ht="13.5" hidden="1" customHeight="1">
      <c r="A4360" s="18">
        <v>101</v>
      </c>
      <c r="B4360" s="15">
        <v>2015</v>
      </c>
      <c r="C4360" s="15">
        <v>6</v>
      </c>
      <c r="D4360" s="18">
        <v>58</v>
      </c>
      <c r="E4360" s="15"/>
      <c r="F4360" s="19" t="s">
        <v>7286</v>
      </c>
      <c r="G4360" s="16" t="s">
        <v>7287</v>
      </c>
      <c r="H4360" s="17"/>
      <c r="I4360" s="115" t="str">
        <f t="shared" ca="1" si="640"/>
        <v>.</v>
      </c>
      <c r="J4360" s="16" t="s">
        <v>2856</v>
      </c>
      <c r="K4360" s="16" t="s">
        <v>1185</v>
      </c>
      <c r="L4360" s="16" t="s">
        <v>2857</v>
      </c>
      <c r="M4360" s="16" t="s">
        <v>183</v>
      </c>
      <c r="N4360" s="15">
        <v>43</v>
      </c>
      <c r="O4360" s="15">
        <v>2014</v>
      </c>
      <c r="P4360" s="15">
        <v>12</v>
      </c>
      <c r="Q4360" s="16">
        <v>21</v>
      </c>
      <c r="R4360" s="18" t="s">
        <v>1945</v>
      </c>
      <c r="S4360" s="54" t="s">
        <v>7262</v>
      </c>
      <c r="T4360" s="54"/>
      <c r="U4360" s="69"/>
      <c r="V4360" s="45" t="str">
        <f t="shared" si="641"/>
        <v>緑地の環境評価と高齢者の健康の関連性についての検討</v>
      </c>
      <c r="W4360" s="70"/>
      <c r="X4360" s="88">
        <v>4350</v>
      </c>
      <c r="Y4360" s="66"/>
      <c r="Z4360" s="16"/>
    </row>
    <row r="4361" spans="1:26" s="13" customFormat="1" ht="13.5" hidden="1" customHeight="1">
      <c r="A4361" s="18">
        <v>101</v>
      </c>
      <c r="B4361" s="15">
        <v>2015</v>
      </c>
      <c r="C4361" s="15">
        <v>6</v>
      </c>
      <c r="D4361" s="18">
        <v>60</v>
      </c>
      <c r="E4361" s="15"/>
      <c r="F4361" s="19" t="s">
        <v>7288</v>
      </c>
      <c r="G4361" s="16" t="s">
        <v>7289</v>
      </c>
      <c r="H4361" s="17"/>
      <c r="I4361" s="115" t="str">
        <f t="shared" ca="1" si="640"/>
        <v>.</v>
      </c>
      <c r="J4361" s="16" t="s">
        <v>2856</v>
      </c>
      <c r="K4361" s="16" t="s">
        <v>1185</v>
      </c>
      <c r="L4361" s="16" t="s">
        <v>2857</v>
      </c>
      <c r="M4361" s="16" t="s">
        <v>183</v>
      </c>
      <c r="N4361" s="15">
        <v>43</v>
      </c>
      <c r="O4361" s="15">
        <v>2014</v>
      </c>
      <c r="P4361" s="15">
        <v>12</v>
      </c>
      <c r="Q4361" s="16">
        <v>21</v>
      </c>
      <c r="R4361" s="18" t="s">
        <v>1945</v>
      </c>
      <c r="S4361" s="54" t="s">
        <v>7262</v>
      </c>
      <c r="T4361" s="54"/>
      <c r="U4361" s="69"/>
      <c r="V4361" s="45" t="str">
        <f t="shared" si="641"/>
        <v>周辺視に呈示した動的刺激に対する反応特性</v>
      </c>
      <c r="W4361" s="70"/>
      <c r="X4361" s="88">
        <v>4351</v>
      </c>
      <c r="Y4361" s="66"/>
      <c r="Z4361" s="16"/>
    </row>
    <row r="4362" spans="1:26" s="13" customFormat="1" ht="13.5" hidden="1" customHeight="1">
      <c r="A4362" s="18">
        <v>101</v>
      </c>
      <c r="B4362" s="15">
        <v>2015</v>
      </c>
      <c r="C4362" s="15">
        <v>6</v>
      </c>
      <c r="D4362" s="18">
        <v>62</v>
      </c>
      <c r="E4362" s="15"/>
      <c r="F4362" s="19" t="s">
        <v>7290</v>
      </c>
      <c r="G4362" s="16" t="s">
        <v>7291</v>
      </c>
      <c r="H4362" s="17"/>
      <c r="I4362" s="115" t="str">
        <f t="shared" ca="1" si="640"/>
        <v>.</v>
      </c>
      <c r="J4362" s="16" t="s">
        <v>2856</v>
      </c>
      <c r="K4362" s="16" t="s">
        <v>1185</v>
      </c>
      <c r="L4362" s="16" t="s">
        <v>2857</v>
      </c>
      <c r="M4362" s="16" t="s">
        <v>183</v>
      </c>
      <c r="N4362" s="15">
        <v>43</v>
      </c>
      <c r="O4362" s="15">
        <v>2014</v>
      </c>
      <c r="P4362" s="15">
        <v>12</v>
      </c>
      <c r="Q4362" s="16">
        <v>21</v>
      </c>
      <c r="R4362" s="18" t="s">
        <v>1945</v>
      </c>
      <c r="S4362" s="54" t="s">
        <v>7262</v>
      </c>
      <c r="T4362" s="54"/>
      <c r="U4362" s="69"/>
      <c r="V4362" s="45" t="str">
        <f t="shared" si="641"/>
        <v>高校生に対する組織開発を目的とした授業の効果に関する研究－コミュニケーション能力向上プログラムを用いて－</v>
      </c>
      <c r="W4362" s="70"/>
      <c r="X4362" s="88">
        <v>4352</v>
      </c>
      <c r="Y4362" s="66"/>
      <c r="Z4362" s="16"/>
    </row>
    <row r="4363" spans="1:26" s="13" customFormat="1" ht="13.5" hidden="1" customHeight="1">
      <c r="A4363" s="18">
        <v>101</v>
      </c>
      <c r="B4363" s="15">
        <v>2015</v>
      </c>
      <c r="C4363" s="15">
        <v>6</v>
      </c>
      <c r="D4363" s="18">
        <v>64</v>
      </c>
      <c r="E4363" s="15"/>
      <c r="F4363" s="19" t="s">
        <v>7292</v>
      </c>
      <c r="G4363" s="16" t="s">
        <v>7293</v>
      </c>
      <c r="H4363" s="17"/>
      <c r="I4363" s="115" t="str">
        <f t="shared" ca="1" si="640"/>
        <v>.</v>
      </c>
      <c r="J4363" s="16" t="s">
        <v>2856</v>
      </c>
      <c r="K4363" s="16" t="s">
        <v>1185</v>
      </c>
      <c r="L4363" s="16" t="s">
        <v>2857</v>
      </c>
      <c r="M4363" s="16" t="s">
        <v>183</v>
      </c>
      <c r="N4363" s="15">
        <v>43</v>
      </c>
      <c r="O4363" s="15">
        <v>2014</v>
      </c>
      <c r="P4363" s="15">
        <v>12</v>
      </c>
      <c r="Q4363" s="16">
        <v>21</v>
      </c>
      <c r="R4363" s="18" t="s">
        <v>1945</v>
      </c>
      <c r="S4363" s="54" t="s">
        <v>7262</v>
      </c>
      <c r="T4363" s="54"/>
      <c r="U4363" s="69"/>
      <c r="V4363" s="45" t="str">
        <f t="shared" si="641"/>
        <v>看護師のアサーションスキルと組織風土の関連に関する研究</v>
      </c>
      <c r="W4363" s="70"/>
      <c r="X4363" s="88">
        <v>4353</v>
      </c>
      <c r="Y4363" s="66"/>
      <c r="Z4363" s="16"/>
    </row>
    <row r="4364" spans="1:26" s="13" customFormat="1" ht="13.5" hidden="1" customHeight="1">
      <c r="A4364" s="18">
        <v>101</v>
      </c>
      <c r="B4364" s="15">
        <v>2015</v>
      </c>
      <c r="C4364" s="15">
        <v>6</v>
      </c>
      <c r="D4364" s="18">
        <v>66</v>
      </c>
      <c r="E4364" s="15"/>
      <c r="F4364" s="19" t="s">
        <v>7294</v>
      </c>
      <c r="G4364" s="16" t="s">
        <v>7295</v>
      </c>
      <c r="H4364" s="17"/>
      <c r="I4364" s="115" t="str">
        <f t="shared" ref="I4364:I4427" ca="1" si="642">IF(OR($S$1,IF($N$2,OFFSET($O$2,0,ISERROR(FIND($F$2,OFFSET($G4364,0,$T$2)))+$S$2),0)+IF($N$3,OFFSET($O$3,0,ISERROR(FIND($F$3,OFFSET($G4364,0,$T$3)))+$S$3),0)+IF($N$4,OFFSET($O$4,0,ISERROR(FIND($F$4,OFFSET($G4364,0,$T$4)))+$S$4),0)+IF($N$5,OFFSET($O$5,0,ISERROR(FIND($F$5,OFFSET($G4364,0,$T$5)))+$S$5),0)+IF($N$6,OFFSET($O$6,0,ISERROR(FIND($F$6,OFFSET($G4364,0,$T$6)))+$S$6),0)+IF($N$7,OFFSET($O$7,0,ISERROR(FIND($F$7,OFFSET($G4364,0,$T$7)))+$S$7),0)+IF($N$8,OFFSET($O$8,0,ISERROR(FIND($F$8,OFFSET($G4364,0,$T$8)))+$S$8),0)&gt;$Y$1),$W$28,$W$29)</f>
        <v>.</v>
      </c>
      <c r="J4364" s="16" t="s">
        <v>2856</v>
      </c>
      <c r="K4364" s="16" t="s">
        <v>1185</v>
      </c>
      <c r="L4364" s="16" t="s">
        <v>2857</v>
      </c>
      <c r="M4364" s="16" t="s">
        <v>183</v>
      </c>
      <c r="N4364" s="15">
        <v>43</v>
      </c>
      <c r="O4364" s="15">
        <v>2014</v>
      </c>
      <c r="P4364" s="15">
        <v>12</v>
      </c>
      <c r="Q4364" s="16">
        <v>21</v>
      </c>
      <c r="R4364" s="18" t="s">
        <v>1945</v>
      </c>
      <c r="S4364" s="54" t="s">
        <v>7262</v>
      </c>
      <c r="T4364" s="54"/>
      <c r="U4364" s="69"/>
      <c r="V4364" s="45" t="str">
        <f t="shared" si="641"/>
        <v>大学野球チームにおける組織変革プロセスに関する予備的研究 －Kotterの組織変革モデルをフレームワークにして－</v>
      </c>
      <c r="W4364" s="70"/>
      <c r="X4364" s="88">
        <v>4354</v>
      </c>
      <c r="Y4364" s="66"/>
      <c r="Z4364" s="16"/>
    </row>
    <row r="4365" spans="1:26" s="13" customFormat="1" ht="13.5" hidden="1" customHeight="1">
      <c r="A4365" s="18">
        <v>101</v>
      </c>
      <c r="B4365" s="15">
        <v>2015</v>
      </c>
      <c r="C4365" s="15">
        <v>6</v>
      </c>
      <c r="D4365" s="18">
        <v>68</v>
      </c>
      <c r="E4365" s="15"/>
      <c r="F4365" s="19" t="s">
        <v>7296</v>
      </c>
      <c r="G4365" s="16" t="s">
        <v>7297</v>
      </c>
      <c r="H4365" s="17"/>
      <c r="I4365" s="115" t="str">
        <f t="shared" ca="1" si="642"/>
        <v>.</v>
      </c>
      <c r="J4365" s="16" t="s">
        <v>2856</v>
      </c>
      <c r="K4365" s="16" t="s">
        <v>1185</v>
      </c>
      <c r="L4365" s="16" t="s">
        <v>2857</v>
      </c>
      <c r="M4365" s="16" t="s">
        <v>183</v>
      </c>
      <c r="N4365" s="15">
        <v>43</v>
      </c>
      <c r="O4365" s="15">
        <v>2014</v>
      </c>
      <c r="P4365" s="15">
        <v>12</v>
      </c>
      <c r="Q4365" s="16">
        <v>21</v>
      </c>
      <c r="R4365" s="18" t="s">
        <v>1945</v>
      </c>
      <c r="S4365" s="54" t="s">
        <v>7262</v>
      </c>
      <c r="T4365" s="54"/>
      <c r="U4365" s="69"/>
      <c r="V4365" s="45" t="str">
        <f t="shared" si="641"/>
        <v>異なる荷重負荷が外反母趾角度および足幅・足長値に及ぼす影響</v>
      </c>
      <c r="W4365" s="70"/>
      <c r="X4365" s="88">
        <v>4355</v>
      </c>
      <c r="Y4365" s="66"/>
      <c r="Z4365" s="16"/>
    </row>
    <row r="4366" spans="1:26" s="13" customFormat="1" ht="13.5" hidden="1" customHeight="1">
      <c r="A4366" s="18">
        <v>101</v>
      </c>
      <c r="B4366" s="15">
        <v>2015</v>
      </c>
      <c r="C4366" s="15">
        <v>6</v>
      </c>
      <c r="D4366" s="18">
        <v>72</v>
      </c>
      <c r="E4366" s="15"/>
      <c r="F4366" s="19" t="s">
        <v>7298</v>
      </c>
      <c r="G4366" s="16" t="s">
        <v>7299</v>
      </c>
      <c r="H4366" s="17"/>
      <c r="I4366" s="115" t="str">
        <f t="shared" ca="1" si="642"/>
        <v>.</v>
      </c>
      <c r="J4366" s="16" t="s">
        <v>2856</v>
      </c>
      <c r="K4366" s="16" t="s">
        <v>1185</v>
      </c>
      <c r="L4366" s="16" t="s">
        <v>2857</v>
      </c>
      <c r="M4366" s="16" t="s">
        <v>183</v>
      </c>
      <c r="N4366" s="15">
        <v>43</v>
      </c>
      <c r="O4366" s="15">
        <v>2014</v>
      </c>
      <c r="P4366" s="15">
        <v>12</v>
      </c>
      <c r="Q4366" s="16">
        <v>21</v>
      </c>
      <c r="R4366" s="18" t="s">
        <v>1945</v>
      </c>
      <c r="S4366" s="54" t="s">
        <v>7262</v>
      </c>
      <c r="T4366" s="54"/>
      <c r="U4366" s="69"/>
      <c r="V4366" s="45" t="str">
        <f t="shared" si="641"/>
        <v>ヒトの一側優位性：頭部の感覚・動作と利き手利き足との関係</v>
      </c>
      <c r="W4366" s="70"/>
      <c r="X4366" s="88">
        <v>4356</v>
      </c>
      <c r="Y4366" s="66"/>
      <c r="Z4366" s="16"/>
    </row>
    <row r="4367" spans="1:26" s="13" customFormat="1" ht="13.5" hidden="1" customHeight="1">
      <c r="A4367" s="18">
        <v>101</v>
      </c>
      <c r="B4367" s="15">
        <v>2015</v>
      </c>
      <c r="C4367" s="15">
        <v>6</v>
      </c>
      <c r="D4367" s="18">
        <v>73</v>
      </c>
      <c r="E4367" s="15"/>
      <c r="F4367" s="19" t="s">
        <v>7300</v>
      </c>
      <c r="G4367" s="16" t="s">
        <v>7301</v>
      </c>
      <c r="H4367" s="17"/>
      <c r="I4367" s="115" t="str">
        <f t="shared" ca="1" si="642"/>
        <v>.</v>
      </c>
      <c r="J4367" s="16" t="s">
        <v>2856</v>
      </c>
      <c r="K4367" s="16" t="s">
        <v>1185</v>
      </c>
      <c r="L4367" s="16" t="s">
        <v>2857</v>
      </c>
      <c r="M4367" s="16" t="s">
        <v>183</v>
      </c>
      <c r="N4367" s="15">
        <v>43</v>
      </c>
      <c r="O4367" s="15">
        <v>2014</v>
      </c>
      <c r="P4367" s="15">
        <v>12</v>
      </c>
      <c r="Q4367" s="16">
        <v>21</v>
      </c>
      <c r="R4367" s="18" t="s">
        <v>1945</v>
      </c>
      <c r="S4367" s="54" t="s">
        <v>7262</v>
      </c>
      <c r="T4367" s="54"/>
      <c r="U4367" s="69"/>
      <c r="V4367" s="45" t="str">
        <f t="shared" si="641"/>
        <v>ヒトの歩行に見られる左右差</v>
      </c>
      <c r="W4367" s="70"/>
      <c r="X4367" s="88">
        <v>4357</v>
      </c>
      <c r="Y4367" s="66"/>
      <c r="Z4367" s="16"/>
    </row>
    <row r="4368" spans="1:26" s="13" customFormat="1" ht="13.5" hidden="1" customHeight="1">
      <c r="A4368" s="18">
        <v>101</v>
      </c>
      <c r="B4368" s="15">
        <v>2015</v>
      </c>
      <c r="C4368" s="15">
        <v>6</v>
      </c>
      <c r="D4368" s="18">
        <v>74</v>
      </c>
      <c r="E4368" s="15"/>
      <c r="F4368" s="19" t="s">
        <v>7302</v>
      </c>
      <c r="G4368" s="16" t="s">
        <v>7303</v>
      </c>
      <c r="H4368" s="17"/>
      <c r="I4368" s="115" t="str">
        <f t="shared" ca="1" si="642"/>
        <v>.</v>
      </c>
      <c r="J4368" s="16" t="s">
        <v>2856</v>
      </c>
      <c r="K4368" s="16" t="s">
        <v>1185</v>
      </c>
      <c r="L4368" s="16" t="s">
        <v>2857</v>
      </c>
      <c r="M4368" s="16" t="s">
        <v>183</v>
      </c>
      <c r="N4368" s="15">
        <v>43</v>
      </c>
      <c r="O4368" s="15">
        <v>2014</v>
      </c>
      <c r="P4368" s="15">
        <v>12</v>
      </c>
      <c r="Q4368" s="16">
        <v>21</v>
      </c>
      <c r="R4368" s="18" t="s">
        <v>1945</v>
      </c>
      <c r="S4368" s="54" t="s">
        <v>7262</v>
      </c>
      <c r="T4368" s="54"/>
      <c r="U4368" s="69"/>
      <c r="V4368" s="45" t="str">
        <f t="shared" si="641"/>
        <v>Ergofuture 2014　に見るこれから</v>
      </c>
      <c r="W4368" s="70"/>
      <c r="X4368" s="88">
        <v>4358</v>
      </c>
      <c r="Y4368" s="66"/>
      <c r="Z4368" s="16"/>
    </row>
    <row r="4369" spans="1:26" ht="13.5" hidden="1" customHeight="1">
      <c r="A4369" s="29">
        <f ca="1">IF(LEN($J4369)&gt;0,IF($J4369="●",K4369,OFFSET(A4369,IF(LEN(OFFSET(A4369,-1,0))&gt;=1,-1,-2),0)),"")</f>
        <v>101</v>
      </c>
      <c r="B4369" s="32">
        <f t="shared" ref="B4369:C4371" ca="1" si="643">IF(LEN($J4369)&gt;0,IF($J4369="●",N4369,OFFSET(B4369,IF(LEN(OFFSET(B4369,-1,0))&gt;=1,-1,-2),0)),"")</f>
        <v>2015</v>
      </c>
      <c r="C4369" s="32">
        <f t="shared" ca="1" si="643"/>
        <v>6</v>
      </c>
      <c r="D4369" s="28">
        <v>75</v>
      </c>
      <c r="E4369" s="32"/>
      <c r="F4369" s="28" t="str">
        <f>IF(RIGHT(L4369,1)=$W$24,"",M4369&amp;$W$25)&amp;J4369&amp;$W$22&amp;K4369&amp;IF(AND(LEN(N4369)&gt;0,LEN(N4369)&lt;4)," 第"&amp;N4369&amp;$W$21,N4369)&amp;$W$23&amp;O4369&amp;"/"&amp;P4369&amp;IF(RIGHT(L4369,1)=$W$24,"/"&amp;Q4369,"")&amp;"、"&amp;S4369&amp;"、"&amp;R4369&amp;IF(LEN(H4369)&gt;0,$W$27&amp;H4369,"")&amp;IF(RIGHT(L4369,1)=$W$24,"",$W$26)</f>
        <v>開催記(大会．東 第43回　2014/12、横浜YMCA学院専門学校、横浜市)</v>
      </c>
      <c r="G4369" s="40" t="s">
        <v>7499</v>
      </c>
      <c r="H4369" s="17"/>
      <c r="I4369" s="115" t="str">
        <f t="shared" ca="1" si="642"/>
        <v>.</v>
      </c>
      <c r="J4369" s="16" t="s">
        <v>2856</v>
      </c>
      <c r="K4369" s="16" t="s">
        <v>1185</v>
      </c>
      <c r="L4369" s="40" t="s">
        <v>6949</v>
      </c>
      <c r="M4369" s="40" t="s">
        <v>313</v>
      </c>
      <c r="N4369" s="15">
        <v>43</v>
      </c>
      <c r="O4369" s="15">
        <v>2014</v>
      </c>
      <c r="P4369" s="15">
        <v>12</v>
      </c>
      <c r="Q4369" s="16">
        <v>21</v>
      </c>
      <c r="R4369" s="18" t="s">
        <v>1945</v>
      </c>
      <c r="S4369" s="54" t="s">
        <v>7262</v>
      </c>
      <c r="T4369" s="54"/>
      <c r="U4369" s="31"/>
      <c r="V4369" s="45" t="str">
        <f t="shared" si="641"/>
        <v>開催記(大会．東 第43回　2014/12、横浜YMCA学院専門学校、横浜市)</v>
      </c>
      <c r="W4369" s="51"/>
      <c r="X4369" s="88">
        <v>4359</v>
      </c>
      <c r="Y4369" s="65"/>
      <c r="Z4369" s="46"/>
    </row>
    <row r="4370" spans="1:26" ht="13.5" hidden="1" customHeight="1">
      <c r="A4370" s="29">
        <f ca="1">IF(LEN($J4370)&gt;0,IF($J4370="●",K4370,OFFSET(A4370,IF(LEN(OFFSET(A4370,-1,0))&gt;=1,-1,-2),0)),"")</f>
        <v>101</v>
      </c>
      <c r="B4370" s="32">
        <f t="shared" ca="1" si="643"/>
        <v>2015</v>
      </c>
      <c r="C4370" s="32">
        <f t="shared" ca="1" si="643"/>
        <v>6</v>
      </c>
      <c r="D4370" s="28">
        <v>75</v>
      </c>
      <c r="E4370" s="32"/>
      <c r="F4370" s="40" t="s">
        <v>7496</v>
      </c>
      <c r="G4370" s="16" t="s">
        <v>7497</v>
      </c>
      <c r="H4370" s="17"/>
      <c r="I4370" s="115" t="str">
        <f t="shared" ca="1" si="642"/>
        <v>.</v>
      </c>
      <c r="J4370" s="16" t="s">
        <v>2856</v>
      </c>
      <c r="K4370" s="16" t="s">
        <v>1185</v>
      </c>
      <c r="L4370" s="40" t="s">
        <v>313</v>
      </c>
      <c r="M4370" s="40" t="s">
        <v>313</v>
      </c>
      <c r="N4370" s="15">
        <v>43</v>
      </c>
      <c r="O4370" s="15">
        <v>2014</v>
      </c>
      <c r="P4370" s="15">
        <v>12</v>
      </c>
      <c r="Q4370" s="16">
        <v>21</v>
      </c>
      <c r="R4370" s="18" t="s">
        <v>1945</v>
      </c>
      <c r="S4370" s="54" t="s">
        <v>7262</v>
      </c>
      <c r="T4370" s="54"/>
      <c r="U4370" s="31"/>
      <c r="V4370" s="45" t="str">
        <f t="shared" si="641"/>
        <v>開催報告</v>
      </c>
      <c r="W4370" s="51"/>
      <c r="X4370" s="88">
        <v>4360</v>
      </c>
      <c r="Y4370" s="65"/>
      <c r="Z4370" s="46"/>
    </row>
    <row r="4371" spans="1:26" ht="13.5" hidden="1" customHeight="1">
      <c r="A4371" s="29">
        <f ca="1">IF(LEN($J4371)&gt;0,IF($J4371="●",K4371,OFFSET(A4371,IF(LEN(OFFSET(A4371,-1,0))&gt;=1,-1,-2),0)),"")</f>
        <v>101</v>
      </c>
      <c r="B4371" s="32">
        <f t="shared" ca="1" si="643"/>
        <v>2015</v>
      </c>
      <c r="C4371" s="32">
        <f t="shared" ca="1" si="643"/>
        <v>6</v>
      </c>
      <c r="D4371" s="28">
        <v>76</v>
      </c>
      <c r="E4371" s="32"/>
      <c r="F4371" s="40" t="s">
        <v>1676</v>
      </c>
      <c r="G4371" s="40" t="s">
        <v>7498</v>
      </c>
      <c r="H4371" s="17"/>
      <c r="I4371" s="115" t="str">
        <f t="shared" ca="1" si="642"/>
        <v>.</v>
      </c>
      <c r="J4371" s="16" t="s">
        <v>2856</v>
      </c>
      <c r="K4371" s="16" t="s">
        <v>1185</v>
      </c>
      <c r="L4371" s="40" t="s">
        <v>313</v>
      </c>
      <c r="M4371" s="40" t="s">
        <v>7617</v>
      </c>
      <c r="N4371" s="15">
        <v>43</v>
      </c>
      <c r="O4371" s="15">
        <v>2014</v>
      </c>
      <c r="P4371" s="15">
        <v>12</v>
      </c>
      <c r="Q4371" s="16">
        <v>21</v>
      </c>
      <c r="R4371" s="18" t="s">
        <v>1945</v>
      </c>
      <c r="S4371" s="54" t="s">
        <v>7262</v>
      </c>
      <c r="T4371" s="54"/>
      <c r="U4371" s="31"/>
      <c r="V4371" s="45" t="str">
        <f t="shared" si="641"/>
        <v>優秀発表賞受賞者から</v>
      </c>
      <c r="W4371" s="51"/>
      <c r="X4371" s="88">
        <v>4361</v>
      </c>
      <c r="Y4371" s="65"/>
      <c r="Z4371" s="46"/>
    </row>
    <row r="4372" spans="1:26" s="13" customFormat="1" ht="13.5" hidden="1" customHeight="1">
      <c r="A4372" s="18">
        <v>101</v>
      </c>
      <c r="B4372" s="15">
        <v>2015</v>
      </c>
      <c r="C4372" s="15">
        <v>6</v>
      </c>
      <c r="D4372" s="18">
        <v>85</v>
      </c>
      <c r="E4372" s="15"/>
      <c r="F4372" s="28" t="str">
        <f>IF(RIGHT(L4372,1)=$W$24,"",M4372&amp;$W$25)&amp;J4372&amp;$W$22&amp;K4372&amp;IF(AND(LEN(N4372)&gt;0,LEN(N4372)&lt;4)," 第"&amp;N4372&amp;$W$21,N4372)&amp;$W$23&amp;O4372&amp;"/"&amp;P4372&amp;IF(RIGHT(L4372,1)=$W$24,"/"&amp;Q4372,"")&amp;"、"&amp;S4372&amp;"、"&amp;R4372&amp;IF(LEN(H4372)&gt;0,$W$27&amp;H4372,"")&amp;IF(RIGHT(L4372,1)=$W$24,"",$W$26)</f>
        <v>大会．西 第39回　2014/12/26、産業医科大、北九州市</v>
      </c>
      <c r="G4372" s="16" t="s">
        <v>7532</v>
      </c>
      <c r="H4372" s="17"/>
      <c r="I4372" s="115" t="str">
        <f t="shared" ca="1" si="642"/>
        <v>.</v>
      </c>
      <c r="J4372" s="16" t="s">
        <v>2856</v>
      </c>
      <c r="K4372" s="16" t="s">
        <v>2109</v>
      </c>
      <c r="L4372" s="40" t="s">
        <v>6942</v>
      </c>
      <c r="M4372" s="40" t="s">
        <v>2636</v>
      </c>
      <c r="N4372" s="15">
        <v>39</v>
      </c>
      <c r="O4372" s="15">
        <v>2014</v>
      </c>
      <c r="P4372" s="15">
        <v>12</v>
      </c>
      <c r="Q4372" s="16">
        <v>26</v>
      </c>
      <c r="R4372" s="18" t="s">
        <v>7304</v>
      </c>
      <c r="S4372" s="20" t="s">
        <v>765</v>
      </c>
      <c r="T4372" s="20"/>
      <c r="U4372" s="69"/>
      <c r="V4372" s="45" t="str">
        <f t="shared" si="641"/>
        <v>大会．西 第39回　2014/12/26、産業医科大、北九州市</v>
      </c>
      <c r="W4372" s="70"/>
      <c r="X4372" s="88">
        <v>4362</v>
      </c>
      <c r="Y4372" s="66"/>
      <c r="Z4372" s="16"/>
    </row>
    <row r="4373" spans="1:26" s="13" customFormat="1" ht="13.5" hidden="1" customHeight="1">
      <c r="A4373" s="18">
        <v>101</v>
      </c>
      <c r="B4373" s="15">
        <v>2015</v>
      </c>
      <c r="C4373" s="15">
        <v>6</v>
      </c>
      <c r="D4373" s="18">
        <v>85</v>
      </c>
      <c r="E4373" s="15"/>
      <c r="F4373" s="28" t="str">
        <f>IF(RIGHT(L4373,1)=$W$24,"",M4373&amp;$W$25)&amp;J4373&amp;$W$22&amp;K4373&amp;IF(AND(LEN(N4373)&gt;0,LEN(N4373)&lt;4)," 第"&amp;N4373&amp;$W$21,N4373)&amp;$W$23&amp;O4373&amp;"/"&amp;P4373&amp;IF(RIGHT(L4373,1)=$W$24,"/"&amp;Q4373,"")&amp;"、"&amp;S4373&amp;"、"&amp;R4373&amp;IF(LEN(H4373)&gt;0,$W$27&amp;H4373,"")&amp;IF(RIGHT(L4373,1)=$W$24,"",$W$26)</f>
        <v>抄録(大会．西 第39回　2014/12、産業医科大、北九州市)</v>
      </c>
      <c r="G4373" s="16"/>
      <c r="H4373" s="17"/>
      <c r="I4373" s="115" t="str">
        <f t="shared" ca="1" si="642"/>
        <v>.</v>
      </c>
      <c r="J4373" s="16" t="s">
        <v>2856</v>
      </c>
      <c r="K4373" s="16" t="s">
        <v>2109</v>
      </c>
      <c r="L4373" s="40" t="s">
        <v>6939</v>
      </c>
      <c r="M4373" s="40" t="s">
        <v>183</v>
      </c>
      <c r="N4373" s="15">
        <v>39</v>
      </c>
      <c r="O4373" s="15">
        <v>2014</v>
      </c>
      <c r="P4373" s="15">
        <v>12</v>
      </c>
      <c r="Q4373" s="16">
        <v>26</v>
      </c>
      <c r="R4373" s="18" t="s">
        <v>7304</v>
      </c>
      <c r="S4373" s="20" t="s">
        <v>765</v>
      </c>
      <c r="T4373" s="20"/>
      <c r="U4373" s="69"/>
      <c r="V4373" s="45" t="str">
        <f t="shared" si="641"/>
        <v>抄録(大会．西 第39回　2014/12、産業医科大、北九州市)</v>
      </c>
      <c r="W4373" s="70"/>
      <c r="X4373" s="88">
        <v>4363</v>
      </c>
      <c r="Y4373" s="66"/>
      <c r="Z4373" s="16"/>
    </row>
    <row r="4374" spans="1:26" s="13" customFormat="1" ht="13.5" hidden="1" customHeight="1">
      <c r="A4374" s="18">
        <v>101</v>
      </c>
      <c r="B4374" s="15">
        <v>2015</v>
      </c>
      <c r="C4374" s="15">
        <v>6</v>
      </c>
      <c r="D4374" s="18">
        <v>77</v>
      </c>
      <c r="E4374" s="15"/>
      <c r="F4374" s="19" t="s">
        <v>7305</v>
      </c>
      <c r="G4374" s="16" t="s">
        <v>7306</v>
      </c>
      <c r="H4374" s="17"/>
      <c r="I4374" s="115" t="str">
        <f t="shared" ca="1" si="642"/>
        <v>.</v>
      </c>
      <c r="J4374" s="16" t="s">
        <v>2856</v>
      </c>
      <c r="K4374" s="16" t="s">
        <v>1769</v>
      </c>
      <c r="L4374" s="16" t="s">
        <v>2857</v>
      </c>
      <c r="M4374" s="16" t="s">
        <v>183</v>
      </c>
      <c r="N4374" s="15">
        <v>39</v>
      </c>
      <c r="O4374" s="15">
        <v>2014</v>
      </c>
      <c r="P4374" s="15">
        <v>12</v>
      </c>
      <c r="Q4374" s="16">
        <v>26</v>
      </c>
      <c r="R4374" s="18" t="s">
        <v>599</v>
      </c>
      <c r="S4374" s="54" t="s">
        <v>765</v>
      </c>
      <c r="T4374" s="54"/>
      <c r="U4374" s="69"/>
      <c r="V4374" s="45" t="str">
        <f t="shared" si="641"/>
        <v>長座体前屈などの体力・運動能力テストは体格の影響を受けるのか</v>
      </c>
      <c r="W4374" s="70"/>
      <c r="X4374" s="88">
        <v>4364</v>
      </c>
      <c r="Y4374" s="66"/>
      <c r="Z4374" s="16"/>
    </row>
    <row r="4375" spans="1:26" s="13" customFormat="1" ht="13.5" hidden="1" customHeight="1">
      <c r="A4375" s="18">
        <v>101</v>
      </c>
      <c r="B4375" s="15">
        <v>2015</v>
      </c>
      <c r="C4375" s="15">
        <v>6</v>
      </c>
      <c r="D4375" s="18">
        <v>78</v>
      </c>
      <c r="E4375" s="15"/>
      <c r="F4375" s="19" t="s">
        <v>7307</v>
      </c>
      <c r="G4375" s="16" t="s">
        <v>7308</v>
      </c>
      <c r="H4375" s="17"/>
      <c r="I4375" s="115" t="str">
        <f t="shared" ca="1" si="642"/>
        <v>.</v>
      </c>
      <c r="J4375" s="16" t="s">
        <v>2856</v>
      </c>
      <c r="K4375" s="16" t="s">
        <v>1769</v>
      </c>
      <c r="L4375" s="16" t="s">
        <v>2857</v>
      </c>
      <c r="M4375" s="16" t="s">
        <v>183</v>
      </c>
      <c r="N4375" s="15">
        <v>39</v>
      </c>
      <c r="O4375" s="15">
        <v>2014</v>
      </c>
      <c r="P4375" s="15">
        <v>12</v>
      </c>
      <c r="Q4375" s="16">
        <v>26</v>
      </c>
      <c r="R4375" s="18" t="s">
        <v>599</v>
      </c>
      <c r="S4375" s="54" t="s">
        <v>765</v>
      </c>
      <c r="T4375" s="54"/>
      <c r="U4375" s="69"/>
      <c r="V4375" s="45" t="str">
        <f t="shared" si="641"/>
        <v>午前中の異なる波長構成の光曝露による夜間照明のメラトニン分泌抑制作用の軽減効果</v>
      </c>
      <c r="W4375" s="70"/>
      <c r="X4375" s="88">
        <v>4365</v>
      </c>
      <c r="Y4375" s="66"/>
      <c r="Z4375" s="16"/>
    </row>
    <row r="4376" spans="1:26" s="13" customFormat="1" ht="13.5" hidden="1" customHeight="1">
      <c r="A4376" s="18">
        <v>101</v>
      </c>
      <c r="B4376" s="15">
        <v>2015</v>
      </c>
      <c r="C4376" s="15">
        <v>6</v>
      </c>
      <c r="D4376" s="18">
        <v>78</v>
      </c>
      <c r="E4376" s="15"/>
      <c r="F4376" s="19" t="s">
        <v>7309</v>
      </c>
      <c r="G4376" s="16" t="s">
        <v>7310</v>
      </c>
      <c r="H4376" s="17"/>
      <c r="I4376" s="115" t="str">
        <f t="shared" ca="1" si="642"/>
        <v>.</v>
      </c>
      <c r="J4376" s="16" t="s">
        <v>2856</v>
      </c>
      <c r="K4376" s="16" t="s">
        <v>1769</v>
      </c>
      <c r="L4376" s="16" t="s">
        <v>2857</v>
      </c>
      <c r="M4376" s="16" t="s">
        <v>183</v>
      </c>
      <c r="N4376" s="15">
        <v>39</v>
      </c>
      <c r="O4376" s="15">
        <v>2014</v>
      </c>
      <c r="P4376" s="15">
        <v>12</v>
      </c>
      <c r="Q4376" s="16">
        <v>26</v>
      </c>
      <c r="R4376" s="18" t="s">
        <v>599</v>
      </c>
      <c r="S4376" s="54" t="s">
        <v>765</v>
      </c>
      <c r="T4376" s="54"/>
      <c r="U4376" s="69"/>
      <c r="V4376" s="45" t="str">
        <f t="shared" si="641"/>
        <v>成人と子供による一対対抗運動の特徴―肘関節屈曲運動の場合―</v>
      </c>
      <c r="W4376" s="70"/>
      <c r="X4376" s="88">
        <v>4366</v>
      </c>
      <c r="Y4376" s="66"/>
      <c r="Z4376" s="16"/>
    </row>
    <row r="4377" spans="1:26" s="13" customFormat="1" ht="13.5" hidden="1" customHeight="1">
      <c r="A4377" s="18">
        <v>101</v>
      </c>
      <c r="B4377" s="15">
        <v>2015</v>
      </c>
      <c r="C4377" s="15">
        <v>6</v>
      </c>
      <c r="D4377" s="18">
        <v>79</v>
      </c>
      <c r="E4377" s="15"/>
      <c r="F4377" s="19" t="s">
        <v>7311</v>
      </c>
      <c r="G4377" s="16" t="s">
        <v>7312</v>
      </c>
      <c r="H4377" s="17"/>
      <c r="I4377" s="115" t="str">
        <f t="shared" ca="1" si="642"/>
        <v>.</v>
      </c>
      <c r="J4377" s="16" t="s">
        <v>2856</v>
      </c>
      <c r="K4377" s="16" t="s">
        <v>1769</v>
      </c>
      <c r="L4377" s="16" t="s">
        <v>2857</v>
      </c>
      <c r="M4377" s="16" t="s">
        <v>183</v>
      </c>
      <c r="N4377" s="15">
        <v>39</v>
      </c>
      <c r="O4377" s="15">
        <v>2014</v>
      </c>
      <c r="P4377" s="15">
        <v>12</v>
      </c>
      <c r="Q4377" s="16">
        <v>26</v>
      </c>
      <c r="R4377" s="18" t="s">
        <v>599</v>
      </c>
      <c r="S4377" s="54" t="s">
        <v>765</v>
      </c>
      <c r="T4377" s="54"/>
      <c r="U4377" s="69"/>
      <c r="V4377" s="45" t="str">
        <f t="shared" si="641"/>
        <v>慢性的な筋愁訴と超音波テクスチャ画像との関連性</v>
      </c>
      <c r="W4377" s="70"/>
      <c r="X4377" s="88">
        <v>4367</v>
      </c>
      <c r="Y4377" s="66"/>
      <c r="Z4377" s="16"/>
    </row>
    <row r="4378" spans="1:26" s="13" customFormat="1" ht="13.5" hidden="1" customHeight="1">
      <c r="A4378" s="18">
        <v>101</v>
      </c>
      <c r="B4378" s="15">
        <v>2015</v>
      </c>
      <c r="C4378" s="15">
        <v>6</v>
      </c>
      <c r="D4378" s="18">
        <v>81</v>
      </c>
      <c r="E4378" s="15"/>
      <c r="F4378" s="19" t="s">
        <v>7313</v>
      </c>
      <c r="G4378" s="16" t="s">
        <v>7314</v>
      </c>
      <c r="H4378" s="17"/>
      <c r="I4378" s="115" t="str">
        <f t="shared" ca="1" si="642"/>
        <v>.</v>
      </c>
      <c r="J4378" s="16" t="s">
        <v>2856</v>
      </c>
      <c r="K4378" s="16" t="s">
        <v>1769</v>
      </c>
      <c r="L4378" s="16" t="s">
        <v>2857</v>
      </c>
      <c r="M4378" s="16" t="s">
        <v>183</v>
      </c>
      <c r="N4378" s="15">
        <v>39</v>
      </c>
      <c r="O4378" s="15">
        <v>2014</v>
      </c>
      <c r="P4378" s="15">
        <v>12</v>
      </c>
      <c r="Q4378" s="16">
        <v>26</v>
      </c>
      <c r="R4378" s="18" t="s">
        <v>599</v>
      </c>
      <c r="S4378" s="54" t="s">
        <v>765</v>
      </c>
      <c r="T4378" s="54"/>
      <c r="U4378" s="69"/>
      <c r="V4378" s="45" t="str">
        <f t="shared" si="641"/>
        <v>歩行における足指接地と離地タイミングの個人差の分類</v>
      </c>
      <c r="W4378" s="70"/>
      <c r="X4378" s="88">
        <v>4368</v>
      </c>
      <c r="Y4378" s="66"/>
      <c r="Z4378" s="16"/>
    </row>
    <row r="4379" spans="1:26" s="13" customFormat="1" ht="13.5" hidden="1" customHeight="1">
      <c r="A4379" s="18">
        <v>101</v>
      </c>
      <c r="B4379" s="15">
        <v>2015</v>
      </c>
      <c r="C4379" s="15">
        <v>6</v>
      </c>
      <c r="D4379" s="18">
        <v>82</v>
      </c>
      <c r="E4379" s="15"/>
      <c r="F4379" s="19" t="s">
        <v>7315</v>
      </c>
      <c r="G4379" s="16" t="s">
        <v>8051</v>
      </c>
      <c r="H4379" s="17"/>
      <c r="I4379" s="115" t="str">
        <f t="shared" ca="1" si="642"/>
        <v>.</v>
      </c>
      <c r="J4379" s="16" t="s">
        <v>2856</v>
      </c>
      <c r="K4379" s="16" t="s">
        <v>1769</v>
      </c>
      <c r="L4379" s="16" t="s">
        <v>2857</v>
      </c>
      <c r="M4379" s="16" t="s">
        <v>183</v>
      </c>
      <c r="N4379" s="15">
        <v>39</v>
      </c>
      <c r="O4379" s="15">
        <v>2014</v>
      </c>
      <c r="P4379" s="15">
        <v>12</v>
      </c>
      <c r="Q4379" s="16">
        <v>26</v>
      </c>
      <c r="R4379" s="18" t="s">
        <v>599</v>
      </c>
      <c r="S4379" s="54" t="s">
        <v>765</v>
      </c>
      <c r="T4379" s="54"/>
      <c r="U4379" s="69"/>
      <c r="V4379" s="45" t="str">
        <f t="shared" si="641"/>
        <v>下腿部の筋横断面積が歩容に与える影響について</v>
      </c>
      <c r="W4379" s="70"/>
      <c r="X4379" s="88">
        <v>4369</v>
      </c>
      <c r="Y4379" s="66"/>
      <c r="Z4379" s="16"/>
    </row>
    <row r="4380" spans="1:26" s="13" customFormat="1" ht="13.5" hidden="1" customHeight="1">
      <c r="A4380" s="18">
        <v>101</v>
      </c>
      <c r="B4380" s="15">
        <v>2015</v>
      </c>
      <c r="C4380" s="15">
        <v>6</v>
      </c>
      <c r="D4380" s="18">
        <v>82</v>
      </c>
      <c r="E4380" s="15"/>
      <c r="F4380" s="19" t="s">
        <v>7316</v>
      </c>
      <c r="G4380" s="16" t="s">
        <v>7317</v>
      </c>
      <c r="H4380" s="17"/>
      <c r="I4380" s="115" t="str">
        <f t="shared" ca="1" si="642"/>
        <v>.</v>
      </c>
      <c r="J4380" s="16" t="s">
        <v>2856</v>
      </c>
      <c r="K4380" s="16" t="s">
        <v>1769</v>
      </c>
      <c r="L4380" s="16" t="s">
        <v>2857</v>
      </c>
      <c r="M4380" s="16" t="s">
        <v>183</v>
      </c>
      <c r="N4380" s="15">
        <v>39</v>
      </c>
      <c r="O4380" s="15">
        <v>2014</v>
      </c>
      <c r="P4380" s="15">
        <v>12</v>
      </c>
      <c r="Q4380" s="16">
        <v>26</v>
      </c>
      <c r="R4380" s="18" t="s">
        <v>599</v>
      </c>
      <c r="S4380" s="54" t="s">
        <v>765</v>
      </c>
      <c r="T4380" s="54"/>
      <c r="U4380" s="69"/>
      <c r="V4380" s="45" t="str">
        <f t="shared" si="641"/>
        <v>The use of ultrasound technique to understand the behavior of median nerve at proximal carpal tunnel at different wrist angle.</v>
      </c>
      <c r="W4380" s="70"/>
      <c r="X4380" s="88">
        <v>4370</v>
      </c>
      <c r="Y4380" s="66"/>
      <c r="Z4380" s="16"/>
    </row>
    <row r="4381" spans="1:26" s="13" customFormat="1" ht="13.5" hidden="1" customHeight="1">
      <c r="A4381" s="18">
        <v>101</v>
      </c>
      <c r="B4381" s="15">
        <v>2015</v>
      </c>
      <c r="C4381" s="15">
        <v>6</v>
      </c>
      <c r="D4381" s="18">
        <v>82</v>
      </c>
      <c r="E4381" s="15"/>
      <c r="F4381" s="19" t="s">
        <v>7318</v>
      </c>
      <c r="G4381" s="16" t="s">
        <v>7319</v>
      </c>
      <c r="H4381" s="17"/>
      <c r="I4381" s="115" t="str">
        <f t="shared" ca="1" si="642"/>
        <v>.</v>
      </c>
      <c r="J4381" s="16" t="s">
        <v>2856</v>
      </c>
      <c r="K4381" s="16" t="s">
        <v>1769</v>
      </c>
      <c r="L4381" s="16" t="s">
        <v>2857</v>
      </c>
      <c r="M4381" s="16" t="s">
        <v>183</v>
      </c>
      <c r="N4381" s="15">
        <v>39</v>
      </c>
      <c r="O4381" s="15">
        <v>2014</v>
      </c>
      <c r="P4381" s="15">
        <v>12</v>
      </c>
      <c r="Q4381" s="16">
        <v>26</v>
      </c>
      <c r="R4381" s="18" t="s">
        <v>599</v>
      </c>
      <c r="S4381" s="54" t="s">
        <v>765</v>
      </c>
      <c r="T4381" s="54"/>
      <c r="U4381" s="69"/>
      <c r="V4381" s="45" t="str">
        <f t="shared" si="641"/>
        <v>効果的なKY手法に関する研究</v>
      </c>
      <c r="W4381" s="70"/>
      <c r="X4381" s="88">
        <v>4371</v>
      </c>
      <c r="Y4381" s="66"/>
      <c r="Z4381" s="16"/>
    </row>
    <row r="4382" spans="1:26" s="13" customFormat="1" ht="13.5" hidden="1" customHeight="1">
      <c r="A4382" s="18">
        <v>101</v>
      </c>
      <c r="B4382" s="15">
        <v>2015</v>
      </c>
      <c r="C4382" s="15">
        <v>6</v>
      </c>
      <c r="D4382" s="18">
        <v>83</v>
      </c>
      <c r="E4382" s="15"/>
      <c r="F4382" s="19" t="s">
        <v>7320</v>
      </c>
      <c r="G4382" s="16" t="s">
        <v>7321</v>
      </c>
      <c r="H4382" s="17"/>
      <c r="I4382" s="115" t="str">
        <f t="shared" ca="1" si="642"/>
        <v>.</v>
      </c>
      <c r="J4382" s="16" t="s">
        <v>2856</v>
      </c>
      <c r="K4382" s="16" t="s">
        <v>1769</v>
      </c>
      <c r="L4382" s="16" t="s">
        <v>2857</v>
      </c>
      <c r="M4382" s="16" t="s">
        <v>183</v>
      </c>
      <c r="N4382" s="15">
        <v>39</v>
      </c>
      <c r="O4382" s="15">
        <v>2014</v>
      </c>
      <c r="P4382" s="15">
        <v>12</v>
      </c>
      <c r="Q4382" s="16">
        <v>26</v>
      </c>
      <c r="R4382" s="18" t="s">
        <v>599</v>
      </c>
      <c r="S4382" s="54" t="s">
        <v>765</v>
      </c>
      <c r="T4382" s="54"/>
      <c r="U4382" s="69"/>
      <c r="V4382" s="45" t="str">
        <f t="shared" si="641"/>
        <v>建設現場におけるSafety Indicatorの構築に関する研究</v>
      </c>
      <c r="W4382" s="70"/>
      <c r="X4382" s="88">
        <v>4372</v>
      </c>
      <c r="Y4382" s="66"/>
      <c r="Z4382" s="16"/>
    </row>
    <row r="4383" spans="1:26" s="13" customFormat="1" ht="13.5" hidden="1" customHeight="1">
      <c r="A4383" s="18">
        <v>101</v>
      </c>
      <c r="B4383" s="15">
        <v>2015</v>
      </c>
      <c r="C4383" s="15">
        <v>6</v>
      </c>
      <c r="D4383" s="18">
        <v>83</v>
      </c>
      <c r="E4383" s="15"/>
      <c r="F4383" s="19" t="s">
        <v>7322</v>
      </c>
      <c r="G4383" s="16" t="s">
        <v>7323</v>
      </c>
      <c r="H4383" s="17"/>
      <c r="I4383" s="115" t="str">
        <f t="shared" ca="1" si="642"/>
        <v>.</v>
      </c>
      <c r="J4383" s="16" t="s">
        <v>2856</v>
      </c>
      <c r="K4383" s="16" t="s">
        <v>1769</v>
      </c>
      <c r="L4383" s="16" t="s">
        <v>2857</v>
      </c>
      <c r="M4383" s="16" t="s">
        <v>183</v>
      </c>
      <c r="N4383" s="15">
        <v>39</v>
      </c>
      <c r="O4383" s="15">
        <v>2014</v>
      </c>
      <c r="P4383" s="15">
        <v>12</v>
      </c>
      <c r="Q4383" s="16">
        <v>26</v>
      </c>
      <c r="R4383" s="18" t="s">
        <v>599</v>
      </c>
      <c r="S4383" s="54" t="s">
        <v>765</v>
      </c>
      <c r="T4383" s="54"/>
      <c r="U4383" s="69"/>
      <c r="V4383" s="45" t="str">
        <f t="shared" si="641"/>
        <v>IATを用いた安全に関する意識構造の把握に関する研究</v>
      </c>
      <c r="W4383" s="70"/>
      <c r="X4383" s="88">
        <v>4373</v>
      </c>
      <c r="Y4383" s="66"/>
      <c r="Z4383" s="16"/>
    </row>
    <row r="4384" spans="1:26" ht="13.5" hidden="1" customHeight="1">
      <c r="A4384" s="29">
        <f t="shared" ref="A4384:A4389" ca="1" si="644">IF(LEN($J4384)&gt;0,IF($J4384="●",K4384,OFFSET(A4384,IF(LEN(OFFSET(A4384,-1,0))&gt;=1,-1,-2),0)),"")</f>
        <v>101</v>
      </c>
      <c r="B4384" s="32">
        <f t="shared" ref="B4384:C4389" ca="1" si="645">IF(LEN($J4384)&gt;0,IF($J4384="●",N4384,OFFSET(B4384,IF(LEN(OFFSET(B4384,-1,0))&gt;=1,-1,-2),0)),"")</f>
        <v>2015</v>
      </c>
      <c r="C4384" s="32">
        <f t="shared" ca="1" si="645"/>
        <v>6</v>
      </c>
      <c r="D4384" s="28">
        <v>84</v>
      </c>
      <c r="E4384" s="32"/>
      <c r="F4384" s="28" t="str">
        <f>IF(RIGHT(L4384,1)=$W$24,"",M4384&amp;$W$25)&amp;J4384&amp;$W$22&amp;K4384&amp;IF(AND(LEN(N4384)&gt;0,LEN(N4384)&lt;4)," 第"&amp;N4384&amp;$W$21,N4384)&amp;$W$23&amp;O4384&amp;"/"&amp;P4384&amp;IF(RIGHT(L4384,1)=$W$24,"/"&amp;Q4384,"")&amp;"、"&amp;S4384&amp;"、"&amp;R4384&amp;IF(LEN(H4384)&gt;0,$W$27&amp;H4384,"")&amp;IF(RIGHT(L4384,1)=$W$24,"",$W$26)</f>
        <v>開催記(大会．西 第39回　2014/12、産業医科大、北九州市)</v>
      </c>
      <c r="G4384" s="16" t="s">
        <v>7500</v>
      </c>
      <c r="H4384" s="17"/>
      <c r="I4384" s="115" t="str">
        <f t="shared" ca="1" si="642"/>
        <v>.</v>
      </c>
      <c r="J4384" s="16" t="s">
        <v>2856</v>
      </c>
      <c r="K4384" s="16" t="s">
        <v>1769</v>
      </c>
      <c r="L4384" s="40" t="s">
        <v>6949</v>
      </c>
      <c r="M4384" s="40" t="s">
        <v>313</v>
      </c>
      <c r="N4384" s="15">
        <v>39</v>
      </c>
      <c r="O4384" s="15">
        <v>2014</v>
      </c>
      <c r="P4384" s="15">
        <v>12</v>
      </c>
      <c r="Q4384" s="16">
        <v>26</v>
      </c>
      <c r="R4384" s="18" t="s">
        <v>599</v>
      </c>
      <c r="S4384" s="54" t="s">
        <v>765</v>
      </c>
      <c r="T4384" s="54"/>
      <c r="U4384" s="31"/>
      <c r="V4384" s="45" t="str">
        <f t="shared" si="641"/>
        <v>開催記(大会．西 第39回　2014/12、産業医科大、北九州市)</v>
      </c>
      <c r="W4384" s="51"/>
      <c r="X4384" s="88">
        <v>4374</v>
      </c>
      <c r="Y4384" s="65"/>
      <c r="Z4384" s="46"/>
    </row>
    <row r="4385" spans="1:26" ht="13.5" hidden="1" customHeight="1">
      <c r="A4385" s="29">
        <f t="shared" ca="1" si="644"/>
        <v>101</v>
      </c>
      <c r="B4385" s="32">
        <f t="shared" ca="1" si="645"/>
        <v>2015</v>
      </c>
      <c r="C4385" s="32">
        <f t="shared" ca="1" si="645"/>
        <v>6</v>
      </c>
      <c r="D4385" s="28">
        <v>84</v>
      </c>
      <c r="E4385" s="32"/>
      <c r="F4385" s="40" t="s">
        <v>7501</v>
      </c>
      <c r="G4385" s="40" t="s">
        <v>7502</v>
      </c>
      <c r="H4385" s="17"/>
      <c r="I4385" s="115" t="str">
        <f t="shared" ca="1" si="642"/>
        <v>.</v>
      </c>
      <c r="J4385" s="16" t="s">
        <v>2856</v>
      </c>
      <c r="K4385" s="16" t="s">
        <v>1769</v>
      </c>
      <c r="L4385" s="40" t="s">
        <v>313</v>
      </c>
      <c r="M4385" s="40" t="s">
        <v>7617</v>
      </c>
      <c r="N4385" s="15">
        <v>39</v>
      </c>
      <c r="O4385" s="15">
        <v>2014</v>
      </c>
      <c r="P4385" s="15">
        <v>12</v>
      </c>
      <c r="Q4385" s="16">
        <v>26</v>
      </c>
      <c r="R4385" s="18" t="s">
        <v>599</v>
      </c>
      <c r="S4385" s="54" t="s">
        <v>765</v>
      </c>
      <c r="T4385" s="54"/>
      <c r="U4385" s="31"/>
      <c r="V4385" s="45" t="str">
        <f t="shared" si="641"/>
        <v>若手優秀発表賞受賞者のことば</v>
      </c>
      <c r="W4385" s="51"/>
      <c r="X4385" s="88">
        <v>4375</v>
      </c>
      <c r="Y4385" s="65"/>
      <c r="Z4385" s="46"/>
    </row>
    <row r="4386" spans="1:26" ht="13.5" hidden="1" customHeight="1">
      <c r="A4386" s="29">
        <f t="shared" ca="1" si="644"/>
        <v>101</v>
      </c>
      <c r="B4386" s="32">
        <f t="shared" ca="1" si="645"/>
        <v>2015</v>
      </c>
      <c r="C4386" s="32">
        <f t="shared" ca="1" si="645"/>
        <v>6</v>
      </c>
      <c r="D4386" s="28">
        <v>85</v>
      </c>
      <c r="E4386" s="32"/>
      <c r="F4386" s="28" t="str">
        <f>IF(RIGHT(L4386,1)=$W$24,"",M4386&amp;$W$25)&amp;J4386&amp;$W$22&amp;K4386&amp;IF(AND(LEN(N4386)&gt;0,LEN(N4386)&lt;4)," 第"&amp;N4386&amp;$W$21,N4386)&amp;$W$23&amp;O4386&amp;"/"&amp;P4386&amp;IF(RIGHT(L4386,1)=$W$24,"/"&amp;Q4386,"")&amp;"、"&amp;S4386&amp;"、"&amp;R4386&amp;IF(LEN(H4386)&gt;0,$W$27&amp;H4386,"")&amp;IF(RIGHT(L4386,1)=$W$24,"",$W$26)</f>
        <v>開催記(大会．西 第39回　2014/12、産業医科大、北九州市/西日本地方会第39回大会への参加がらみの雑考)</v>
      </c>
      <c r="G4386" s="16" t="s">
        <v>7504</v>
      </c>
      <c r="H4386" s="22" t="s">
        <v>7503</v>
      </c>
      <c r="I4386" s="115" t="str">
        <f t="shared" ca="1" si="642"/>
        <v>.</v>
      </c>
      <c r="J4386" s="16" t="s">
        <v>2856</v>
      </c>
      <c r="K4386" s="16" t="s">
        <v>1769</v>
      </c>
      <c r="L4386" s="40" t="s">
        <v>313</v>
      </c>
      <c r="M4386" s="40" t="s">
        <v>313</v>
      </c>
      <c r="N4386" s="15">
        <v>39</v>
      </c>
      <c r="O4386" s="15">
        <v>2014</v>
      </c>
      <c r="P4386" s="15">
        <v>12</v>
      </c>
      <c r="Q4386" s="16">
        <v>26</v>
      </c>
      <c r="R4386" s="18" t="s">
        <v>599</v>
      </c>
      <c r="S4386" s="54" t="s">
        <v>765</v>
      </c>
      <c r="T4386" s="54"/>
      <c r="U4386" s="31"/>
      <c r="V4386" s="45" t="str">
        <f t="shared" si="641"/>
        <v>西日本地方会第39回大会への参加がらみの雑考開催記(大会．西 第39回　2014/12、産業医科大、北九州市/西日本地方会第39回大会への参加がらみの雑考)</v>
      </c>
      <c r="W4386" s="51"/>
      <c r="X4386" s="88">
        <v>4376</v>
      </c>
      <c r="Y4386" s="65"/>
      <c r="Z4386" s="46"/>
    </row>
    <row r="4387" spans="1:26" ht="13.5" hidden="1" customHeight="1">
      <c r="A4387" s="29">
        <f t="shared" ca="1" si="644"/>
        <v>101</v>
      </c>
      <c r="B4387" s="32">
        <f t="shared" ca="1" si="645"/>
        <v>2015</v>
      </c>
      <c r="C4387" s="32">
        <f t="shared" ca="1" si="645"/>
        <v>6</v>
      </c>
      <c r="D4387" s="28">
        <v>87</v>
      </c>
      <c r="E4387" s="32"/>
      <c r="F4387" s="40" t="s">
        <v>7506</v>
      </c>
      <c r="G4387" s="40" t="s">
        <v>7507</v>
      </c>
      <c r="H4387" s="17"/>
      <c r="I4387" s="115" t="str">
        <f t="shared" ca="1" si="642"/>
        <v>.</v>
      </c>
      <c r="J4387" s="40" t="s">
        <v>1700</v>
      </c>
      <c r="K4387" s="40" t="s">
        <v>1701</v>
      </c>
      <c r="L4387" s="43"/>
      <c r="M4387" s="40"/>
      <c r="N4387" s="47"/>
      <c r="O4387" s="47"/>
      <c r="P4387" s="47"/>
      <c r="Q4387" s="40"/>
      <c r="R4387" s="40"/>
      <c r="S4387" s="48"/>
      <c r="T4387" s="48"/>
      <c r="U4387" s="31"/>
      <c r="V4387" s="45" t="str">
        <f t="shared" si="641"/>
        <v>デザイン人間工学 魅力ある製品・UX・サービス構築のために(山岡俊樹著)共立出版,2014</v>
      </c>
      <c r="W4387" s="51"/>
      <c r="X4387" s="88">
        <v>4377</v>
      </c>
      <c r="Y4387" s="65"/>
      <c r="Z4387" s="46"/>
    </row>
    <row r="4388" spans="1:26" ht="13.5" hidden="1" customHeight="1">
      <c r="A4388" s="29">
        <f t="shared" ca="1" si="644"/>
        <v>101</v>
      </c>
      <c r="B4388" s="32">
        <f t="shared" ca="1" si="645"/>
        <v>2015</v>
      </c>
      <c r="C4388" s="32">
        <f t="shared" ca="1" si="645"/>
        <v>6</v>
      </c>
      <c r="D4388" s="28">
        <v>88</v>
      </c>
      <c r="E4388" s="32"/>
      <c r="F4388" s="40" t="s">
        <v>7508</v>
      </c>
      <c r="G4388" s="40" t="s">
        <v>7509</v>
      </c>
      <c r="H4388" s="17"/>
      <c r="I4388" s="115" t="str">
        <f t="shared" ca="1" si="642"/>
        <v>.</v>
      </c>
      <c r="J4388" s="40" t="s">
        <v>1700</v>
      </c>
      <c r="K4388" s="40" t="s">
        <v>1701</v>
      </c>
      <c r="L4388" s="43"/>
      <c r="M4388" s="40"/>
      <c r="N4388" s="47"/>
      <c r="O4388" s="47"/>
      <c r="P4388" s="47"/>
      <c r="Q4388" s="40"/>
      <c r="R4388" s="40"/>
      <c r="S4388" s="48"/>
      <c r="T4388" s="48"/>
      <c r="U4388" s="31"/>
      <c r="V4388" s="45" t="str">
        <f t="shared" si="641"/>
        <v>人間科学の百科事典(日本生理人類学会編)丸善出版, 2014</v>
      </c>
      <c r="W4388" s="51"/>
      <c r="X4388" s="88">
        <v>4378</v>
      </c>
      <c r="Y4388" s="65"/>
      <c r="Z4388" s="46"/>
    </row>
    <row r="4389" spans="1:26" ht="13.5" hidden="1" customHeight="1">
      <c r="A4389" s="29">
        <f t="shared" ca="1" si="644"/>
        <v>101</v>
      </c>
      <c r="B4389" s="32">
        <f t="shared" ca="1" si="645"/>
        <v>2015</v>
      </c>
      <c r="C4389" s="32">
        <f t="shared" ca="1" si="645"/>
        <v>6</v>
      </c>
      <c r="D4389" s="28">
        <v>89</v>
      </c>
      <c r="E4389" s="32"/>
      <c r="F4389" s="40" t="s">
        <v>7510</v>
      </c>
      <c r="G4389" s="40"/>
      <c r="H4389" s="17"/>
      <c r="I4389" s="115" t="str">
        <f t="shared" ca="1" si="642"/>
        <v>.</v>
      </c>
      <c r="J4389" s="40" t="s">
        <v>7111</v>
      </c>
      <c r="K4389" s="40" t="s">
        <v>1199</v>
      </c>
      <c r="L4389" s="40" t="s">
        <v>1436</v>
      </c>
      <c r="M4389" s="40" t="s">
        <v>7631</v>
      </c>
      <c r="N4389" s="47"/>
      <c r="O4389" s="47"/>
      <c r="P4389" s="47"/>
      <c r="Q4389" s="40"/>
      <c r="R4389" s="40"/>
      <c r="S4389" s="48"/>
      <c r="T4389" s="48"/>
      <c r="U4389" s="31"/>
      <c r="V4389" s="45" t="str">
        <f t="shared" si="641"/>
        <v>JHE論文原稿募集</v>
      </c>
      <c r="W4389" s="51"/>
      <c r="X4389" s="88">
        <v>4379</v>
      </c>
      <c r="Y4389" s="65"/>
      <c r="Z4389" s="46"/>
    </row>
    <row r="4390" spans="1:26" ht="13.5" hidden="1" customHeight="1">
      <c r="A4390" s="29" t="str">
        <f ca="1">IF(LEN($J4390)&gt;0,IF($J4390="●",K4390,OFFSET(A4390,IF(LEN(OFFSET(A4390,-1,0))&gt;=1,-1,-2),0)),"")</f>
        <v>102</v>
      </c>
      <c r="B4390" s="32">
        <f t="shared" ref="B4390:C4394" ca="1" si="646">IF(LEN($J4390)&gt;0,IF($J4390="●",N4390,OFFSET(B4390,IF(LEN(OFFSET(B4390,-1,0))&gt;=1,-1,-2),0)),"")</f>
        <v>2015</v>
      </c>
      <c r="C4390" s="32">
        <f t="shared" ca="1" si="646"/>
        <v>12</v>
      </c>
      <c r="D4390" s="28">
        <v>0</v>
      </c>
      <c r="E4390" s="32"/>
      <c r="F4390" s="28" t="str">
        <f ca="1">$W$11&amp;$A4390&amp;$W$12&amp;B4390&amp;$W$13&amp;TEXT($C4390,"00")&amp;$W$14&amp;TEXT($P4390,"00")&amp;IF(LEN(U4390)&gt;=1,$W$15&amp;$U4390&amp;$W$16,"")&amp;$W$17&amp;$H4390</f>
        <v>第102号2015年12/08:全国50/夏季研修2015</v>
      </c>
      <c r="G4390" s="40"/>
      <c r="H4390" s="43" t="s">
        <v>7511</v>
      </c>
      <c r="I4390" s="115" t="str">
        <f t="shared" ca="1" si="642"/>
        <v>.</v>
      </c>
      <c r="J4390" s="40" t="s">
        <v>1179</v>
      </c>
      <c r="K4390" s="40" t="s">
        <v>1600</v>
      </c>
      <c r="L4390" s="43"/>
      <c r="M4390" s="40"/>
      <c r="N4390" s="47">
        <v>2015</v>
      </c>
      <c r="O4390" s="47">
        <v>12</v>
      </c>
      <c r="P4390" s="47">
        <v>8</v>
      </c>
      <c r="Q4390" s="40"/>
      <c r="R4390" s="40"/>
      <c r="S4390" s="48"/>
      <c r="T4390" s="48"/>
      <c r="U4390" s="31"/>
      <c r="V4390" s="45" t="str">
        <f t="shared" ca="1" si="641"/>
        <v>全国50/夏季研修2015第102号2015年12/08:全国50/夏季研修2015</v>
      </c>
      <c r="W4390" s="51"/>
      <c r="X4390" s="88">
        <v>4380</v>
      </c>
      <c r="Y4390" s="65"/>
      <c r="Z4390" s="46"/>
    </row>
    <row r="4391" spans="1:26" s="12" customFormat="1" ht="13.5" hidden="1" customHeight="1">
      <c r="A4391" s="29" t="str">
        <f ca="1">IF(LEN($J4391)&gt;0,IF($J4391="●",K4391,OFFSET(A4391,IF(LEN(OFFSET(A4391,-1,0))&gt;=1,-1,-2),0)),"")</f>
        <v>102</v>
      </c>
      <c r="B4391" s="32">
        <f t="shared" ca="1" si="646"/>
        <v>2015</v>
      </c>
      <c r="C4391" s="32">
        <f t="shared" ca="1" si="646"/>
        <v>12</v>
      </c>
      <c r="D4391" s="18">
        <v>1</v>
      </c>
      <c r="E4391" s="15"/>
      <c r="F4391" s="28" t="str">
        <f>IF(RIGHT(L4391,1)=$W$24,"",M4391&amp;$W$25)&amp;J4391&amp;$W$22&amp;K4391&amp;IF(AND(LEN(N4391)&gt;0,LEN(N4391)&lt;4)," 第"&amp;N4391&amp;$W$21,N4391)&amp;$W$23&amp;O4391&amp;"/"&amp;P4391&amp;IF(RIGHT(L4391,1)=$W$24,"/"&amp;Q4391,"")&amp;"、"&amp;S4391&amp;"、"&amp;R4391&amp;IF(LEN(H4391)&gt;0,$W$27&amp;H4391,"")&amp;IF(RIGHT(L4391,1)=$W$24,"",$W$26)</f>
        <v>大会．全 第50回　2015/6/20-21、大阪市立大学、大阪市</v>
      </c>
      <c r="G4391" s="40" t="s">
        <v>1784</v>
      </c>
      <c r="H4391" s="41" t="s">
        <v>2820</v>
      </c>
      <c r="I4391" s="115" t="str">
        <f t="shared" ca="1" si="642"/>
        <v>.</v>
      </c>
      <c r="J4391" s="16" t="s">
        <v>2856</v>
      </c>
      <c r="K4391" s="16" t="s">
        <v>1292</v>
      </c>
      <c r="L4391" s="40" t="s">
        <v>6942</v>
      </c>
      <c r="M4391" s="40" t="s">
        <v>2742</v>
      </c>
      <c r="N4391" s="15">
        <v>50</v>
      </c>
      <c r="O4391" s="15">
        <v>2015</v>
      </c>
      <c r="P4391" s="15">
        <v>6</v>
      </c>
      <c r="Q4391" s="16" t="s">
        <v>7324</v>
      </c>
      <c r="R4391" s="18" t="s">
        <v>7325</v>
      </c>
      <c r="S4391" s="54" t="s">
        <v>7326</v>
      </c>
      <c r="T4391" s="54"/>
      <c r="U4391" s="69"/>
      <c r="V4391" s="45" t="str">
        <f t="shared" ref="V4391:V4453" si="647">$H4391&amp;$F4391</f>
        <v>大会．全 第50回　2015/6/20-21、大阪市立大学、大阪市</v>
      </c>
      <c r="W4391" s="70"/>
      <c r="X4391" s="88">
        <v>4381</v>
      </c>
      <c r="Y4391" s="66"/>
      <c r="Z4391" s="16"/>
    </row>
    <row r="4392" spans="1:26" ht="13.5" hidden="1" customHeight="1">
      <c r="A4392" s="29" t="str">
        <f ca="1">IF(LEN($J4392)&gt;0,IF($J4392="●",K4392,OFFSET(A4392,IF(LEN(OFFSET(A4392,-1,0))&gt;=1,-1,-2),0)),"")</f>
        <v>102</v>
      </c>
      <c r="B4392" s="32">
        <f t="shared" ca="1" si="646"/>
        <v>2015</v>
      </c>
      <c r="C4392" s="32">
        <f t="shared" ca="1" si="646"/>
        <v>12</v>
      </c>
      <c r="D4392" s="18">
        <v>3</v>
      </c>
      <c r="E4392" s="32"/>
      <c r="F4392" s="28" t="str">
        <f>IF(RIGHT(L4392,1)=$W$24,"",M4392&amp;$W$25)&amp;J4392&amp;$W$22&amp;K4392&amp;IF(AND(LEN(N4392)&gt;0,LEN(N4392)&lt;4)," 第"&amp;N4392&amp;$W$21,N4392)&amp;$W$23&amp;O4392&amp;"/"&amp;P4392&amp;IF(RIGHT(L4392,1)=$W$24,"/"&amp;Q4392,"")&amp;"、"&amp;S4392&amp;"、"&amp;R4392&amp;IF(LEN(H4392)&gt;0,$W$27&amp;H4392,"")&amp;IF(RIGHT(L4392,1)=$W$24,"",$W$26)</f>
        <v>プログラム(大会．全 第50回　2015/6、大阪市立大学、大阪市)</v>
      </c>
      <c r="G4392" s="40"/>
      <c r="H4392" s="43"/>
      <c r="I4392" s="115" t="str">
        <f t="shared" ca="1" si="642"/>
        <v>.</v>
      </c>
      <c r="J4392" s="16" t="s">
        <v>2856</v>
      </c>
      <c r="K4392" s="16" t="s">
        <v>1292</v>
      </c>
      <c r="L4392" s="40" t="s">
        <v>325</v>
      </c>
      <c r="M4392" s="40" t="s">
        <v>2636</v>
      </c>
      <c r="N4392" s="15">
        <v>50</v>
      </c>
      <c r="O4392" s="15">
        <v>2015</v>
      </c>
      <c r="P4392" s="15">
        <v>6</v>
      </c>
      <c r="Q4392" s="16" t="s">
        <v>7324</v>
      </c>
      <c r="R4392" s="18" t="s">
        <v>7325</v>
      </c>
      <c r="S4392" s="54" t="s">
        <v>7326</v>
      </c>
      <c r="T4392" s="54"/>
      <c r="U4392" s="31"/>
      <c r="V4392" s="45" t="str">
        <f t="shared" si="647"/>
        <v>プログラム(大会．全 第50回　2015/6、大阪市立大学、大阪市)</v>
      </c>
      <c r="W4392" s="51"/>
      <c r="X4392" s="88">
        <v>4382</v>
      </c>
      <c r="Y4392" s="65"/>
      <c r="Z4392" s="46"/>
    </row>
    <row r="4393" spans="1:26" ht="13.5" hidden="1" customHeight="1">
      <c r="A4393" s="29" t="str">
        <f ca="1">IF(LEN($J4393)&gt;0,IF($J4393="●",K4393,OFFSET(A4393,IF(LEN(OFFSET(A4393,-1,0))&gt;=1,-1,-2),0)),"")</f>
        <v>102</v>
      </c>
      <c r="B4393" s="32">
        <f t="shared" ca="1" si="646"/>
        <v>2015</v>
      </c>
      <c r="C4393" s="32">
        <f t="shared" ca="1" si="646"/>
        <v>12</v>
      </c>
      <c r="D4393" s="18">
        <v>5</v>
      </c>
      <c r="E4393" s="32"/>
      <c r="F4393" s="28" t="str">
        <f>IF(RIGHT(L4393,1)=$W$24,"",M4393&amp;$W$25)&amp;J4393&amp;$W$22&amp;K4393&amp;IF(AND(LEN(N4393)&gt;0,LEN(N4393)&lt;4)," 第"&amp;N4393&amp;$W$21,N4393)&amp;$W$23&amp;O4393&amp;"/"&amp;P4393&amp;IF(RIGHT(L4393,1)=$W$24,"/"&amp;Q4393,"")&amp;"、"&amp;S4393&amp;"、"&amp;R4393&amp;IF(LEN(H4393)&gt;0,$W$27&amp;H4393,"")&amp;IF(RIGHT(L4393,1)=$W$24,"",$W$26)</f>
        <v>案内(研修・催事．夏季　2015/8、JAXA筑波宇宙センター、つくば市)</v>
      </c>
      <c r="G4393" s="40"/>
      <c r="H4393" s="43"/>
      <c r="I4393" s="115" t="str">
        <f t="shared" ca="1" si="642"/>
        <v>.</v>
      </c>
      <c r="J4393" s="40" t="s">
        <v>7780</v>
      </c>
      <c r="K4393" s="16" t="s">
        <v>2165</v>
      </c>
      <c r="L4393" s="40" t="s">
        <v>325</v>
      </c>
      <c r="M4393" s="40" t="s">
        <v>182</v>
      </c>
      <c r="N4393" s="15"/>
      <c r="O4393" s="15">
        <v>2015</v>
      </c>
      <c r="P4393" s="15">
        <v>8</v>
      </c>
      <c r="Q4393" s="16" t="s">
        <v>1476</v>
      </c>
      <c r="R4393" s="18" t="s">
        <v>7513</v>
      </c>
      <c r="S4393" s="54" t="s">
        <v>7512</v>
      </c>
      <c r="T4393" s="54"/>
      <c r="U4393" s="31"/>
      <c r="V4393" s="45" t="str">
        <f t="shared" si="647"/>
        <v>案内(研修・催事．夏季　2015/8、JAXA筑波宇宙センター、つくば市)</v>
      </c>
      <c r="W4393" s="51"/>
      <c r="X4393" s="88">
        <v>4383</v>
      </c>
      <c r="Y4393" s="65"/>
      <c r="Z4393" s="46"/>
    </row>
    <row r="4394" spans="1:26" s="13" customFormat="1" ht="13.5" hidden="1" customHeight="1">
      <c r="A4394" s="29" t="str">
        <f ca="1">IF(LEN($J4394)&gt;0,IF($J4394="●",K4394,OFFSET(A4394,IF(LEN(OFFSET(A4394,-1,0))&gt;=1,-1,-2),0)),"")</f>
        <v>102</v>
      </c>
      <c r="B4394" s="32">
        <f t="shared" ca="1" si="646"/>
        <v>2015</v>
      </c>
      <c r="C4394" s="32">
        <f t="shared" ca="1" si="646"/>
        <v>12</v>
      </c>
      <c r="D4394" s="18">
        <v>7</v>
      </c>
      <c r="E4394" s="15"/>
      <c r="F4394" s="28" t="str">
        <f>IF(RIGHT(L4394,1)=$W$24,"",M4394&amp;$W$25)&amp;J4394&amp;$W$22&amp;K4394&amp;IF(AND(LEN(N4394)&gt;0,LEN(N4394)&lt;4)," 第"&amp;N4394&amp;$W$21,N4394)&amp;$W$23&amp;O4394&amp;"/"&amp;P4394&amp;IF(RIGHT(L4394,1)=$W$24,"/"&amp;Q4394,"")&amp;"、"&amp;S4394&amp;"、"&amp;R4394&amp;IF(LEN(H4394)&gt;0,$W$27&amp;H4394,"")&amp;IF(RIGHT(L4394,1)=$W$24,"",$W$26)</f>
        <v>抄録(大会．全 第50回　2015/6、大阪市立大学、大阪市)</v>
      </c>
      <c r="G4394" s="16" t="s">
        <v>2820</v>
      </c>
      <c r="H4394" s="17"/>
      <c r="I4394" s="115" t="str">
        <f t="shared" ca="1" si="642"/>
        <v>.</v>
      </c>
      <c r="J4394" s="16" t="s">
        <v>2856</v>
      </c>
      <c r="K4394" s="16" t="s">
        <v>1292</v>
      </c>
      <c r="L4394" s="40" t="s">
        <v>6939</v>
      </c>
      <c r="M4394" s="16" t="s">
        <v>1486</v>
      </c>
      <c r="N4394" s="15">
        <v>50</v>
      </c>
      <c r="O4394" s="15">
        <v>2015</v>
      </c>
      <c r="P4394" s="15">
        <v>6</v>
      </c>
      <c r="Q4394" s="16" t="s">
        <v>7324</v>
      </c>
      <c r="R4394" s="18" t="s">
        <v>7325</v>
      </c>
      <c r="S4394" s="54" t="s">
        <v>7326</v>
      </c>
      <c r="T4394" s="54"/>
      <c r="U4394" s="69"/>
      <c r="V4394" s="45" t="str">
        <f t="shared" si="647"/>
        <v>抄録(大会．全 第50回　2015/6、大阪市立大学、大阪市)</v>
      </c>
      <c r="W4394" s="70"/>
      <c r="X4394" s="88">
        <v>4384</v>
      </c>
      <c r="Y4394" s="66"/>
      <c r="Z4394" s="16"/>
    </row>
    <row r="4395" spans="1:26" s="13" customFormat="1" ht="13.5" hidden="1" customHeight="1">
      <c r="A4395" s="18">
        <v>102</v>
      </c>
      <c r="B4395" s="15">
        <v>2015</v>
      </c>
      <c r="C4395" s="15">
        <v>12</v>
      </c>
      <c r="D4395" s="18">
        <v>8</v>
      </c>
      <c r="E4395" s="15"/>
      <c r="F4395" s="19" t="s">
        <v>7392</v>
      </c>
      <c r="G4395" s="16" t="s">
        <v>7393</v>
      </c>
      <c r="H4395" s="17"/>
      <c r="I4395" s="115" t="str">
        <f t="shared" ca="1" si="642"/>
        <v>.</v>
      </c>
      <c r="J4395" s="16" t="s">
        <v>1487</v>
      </c>
      <c r="K4395" s="16" t="s">
        <v>1194</v>
      </c>
      <c r="L4395" s="16" t="s">
        <v>3100</v>
      </c>
      <c r="M4395" s="16" t="s">
        <v>183</v>
      </c>
      <c r="N4395" s="15">
        <v>50</v>
      </c>
      <c r="O4395" s="15">
        <v>2015</v>
      </c>
      <c r="P4395" s="15">
        <v>6</v>
      </c>
      <c r="Q4395" s="16" t="s">
        <v>1529</v>
      </c>
      <c r="R4395" s="18" t="s">
        <v>5628</v>
      </c>
      <c r="S4395" s="54" t="s">
        <v>7327</v>
      </c>
      <c r="T4395" s="54"/>
      <c r="U4395" s="69"/>
      <c r="V4395" s="45" t="str">
        <f t="shared" si="647"/>
        <v>追悼集会「香原志勢先生が遺されたもの」</v>
      </c>
      <c r="W4395" s="70"/>
      <c r="X4395" s="88">
        <v>4385</v>
      </c>
      <c r="Y4395" s="66"/>
      <c r="Z4395" s="16"/>
    </row>
    <row r="4396" spans="1:26" s="13" customFormat="1" ht="13.5" hidden="1" customHeight="1">
      <c r="A4396" s="18">
        <v>102</v>
      </c>
      <c r="B4396" s="15">
        <v>2015</v>
      </c>
      <c r="C4396" s="15">
        <v>12</v>
      </c>
      <c r="D4396" s="18">
        <v>9</v>
      </c>
      <c r="E4396" s="15"/>
      <c r="F4396" s="19" t="s">
        <v>7394</v>
      </c>
      <c r="G4396" s="16" t="s">
        <v>7515</v>
      </c>
      <c r="H4396" s="17" t="s">
        <v>7514</v>
      </c>
      <c r="I4396" s="115" t="str">
        <f t="shared" ca="1" si="642"/>
        <v>.</v>
      </c>
      <c r="J4396" s="16" t="s">
        <v>1487</v>
      </c>
      <c r="K4396" s="16" t="s">
        <v>1194</v>
      </c>
      <c r="L4396" s="16" t="s">
        <v>3100</v>
      </c>
      <c r="M4396" s="16" t="s">
        <v>183</v>
      </c>
      <c r="N4396" s="15">
        <v>50</v>
      </c>
      <c r="O4396" s="15">
        <v>2015</v>
      </c>
      <c r="P4396" s="15">
        <v>6</v>
      </c>
      <c r="Q4396" s="16" t="s">
        <v>1529</v>
      </c>
      <c r="R4396" s="18" t="s">
        <v>5628</v>
      </c>
      <c r="S4396" s="54" t="s">
        <v>7327</v>
      </c>
      <c r="T4396" s="54"/>
      <c r="U4396" s="69"/>
      <c r="V4396" s="45" t="str">
        <f t="shared" si="647"/>
        <v>企画ワークショップ人類働態学再考：みんなで作る人類働態学！</v>
      </c>
      <c r="W4396" s="70"/>
      <c r="X4396" s="88">
        <v>4386</v>
      </c>
      <c r="Y4396" s="66"/>
      <c r="Z4396" s="16"/>
    </row>
    <row r="4397" spans="1:26" s="12" customFormat="1" ht="13.5" hidden="1" customHeight="1">
      <c r="A4397" s="18">
        <v>102</v>
      </c>
      <c r="B4397" s="15">
        <v>2015</v>
      </c>
      <c r="C4397" s="15">
        <v>12</v>
      </c>
      <c r="D4397" s="18">
        <v>11</v>
      </c>
      <c r="E4397" s="15"/>
      <c r="F4397" s="19" t="s">
        <v>7395</v>
      </c>
      <c r="G4397" s="16" t="s">
        <v>7804</v>
      </c>
      <c r="H4397" s="17"/>
      <c r="I4397" s="115" t="str">
        <f t="shared" ca="1" si="642"/>
        <v>.</v>
      </c>
      <c r="J4397" s="26" t="s">
        <v>7263</v>
      </c>
      <c r="K4397" s="16" t="s">
        <v>1194</v>
      </c>
      <c r="L4397" s="16" t="s">
        <v>2918</v>
      </c>
      <c r="M4397" s="16" t="s">
        <v>183</v>
      </c>
      <c r="N4397" s="15">
        <v>50</v>
      </c>
      <c r="O4397" s="15">
        <v>2015</v>
      </c>
      <c r="P4397" s="15">
        <v>6</v>
      </c>
      <c r="Q4397" s="16" t="s">
        <v>1529</v>
      </c>
      <c r="R4397" s="18" t="s">
        <v>5628</v>
      </c>
      <c r="S4397" s="54" t="s">
        <v>7327</v>
      </c>
      <c r="T4397" s="54"/>
      <c r="U4397" s="69"/>
      <c r="V4397" s="45" t="str">
        <f t="shared" si="647"/>
        <v>新しい自転車利用社会構築に向けて</v>
      </c>
      <c r="W4397" s="70"/>
      <c r="X4397" s="88">
        <v>4387</v>
      </c>
      <c r="Y4397" s="66"/>
      <c r="Z4397" s="16"/>
    </row>
    <row r="4398" spans="1:26" s="13" customFormat="1" ht="13.5" hidden="1" customHeight="1">
      <c r="A4398" s="18">
        <v>102</v>
      </c>
      <c r="B4398" s="15">
        <v>2015</v>
      </c>
      <c r="C4398" s="15">
        <v>12</v>
      </c>
      <c r="D4398" s="18">
        <v>12</v>
      </c>
      <c r="E4398" s="15"/>
      <c r="F4398" s="19" t="s">
        <v>7328</v>
      </c>
      <c r="G4398" s="16" t="s">
        <v>7329</v>
      </c>
      <c r="H4398" s="17"/>
      <c r="I4398" s="115" t="str">
        <f t="shared" ca="1" si="642"/>
        <v>.</v>
      </c>
      <c r="J4398" s="16" t="s">
        <v>2856</v>
      </c>
      <c r="K4398" s="16" t="s">
        <v>1194</v>
      </c>
      <c r="L4398" s="16" t="s">
        <v>2857</v>
      </c>
      <c r="M4398" s="16" t="s">
        <v>183</v>
      </c>
      <c r="N4398" s="15">
        <v>50</v>
      </c>
      <c r="O4398" s="15">
        <v>2015</v>
      </c>
      <c r="P4398" s="15">
        <v>6</v>
      </c>
      <c r="Q4398" s="16" t="s">
        <v>1529</v>
      </c>
      <c r="R4398" s="18" t="s">
        <v>5628</v>
      </c>
      <c r="S4398" s="54" t="s">
        <v>7327</v>
      </c>
      <c r="T4398" s="54"/>
      <c r="U4398" s="69"/>
      <c r="V4398" s="45" t="str">
        <f t="shared" si="647"/>
        <v>住民主体のまち興しの実現に向けて－地域イベントにおける着地型観光に関する調査－</v>
      </c>
      <c r="W4398" s="70"/>
      <c r="X4398" s="88">
        <v>4388</v>
      </c>
      <c r="Y4398" s="66"/>
      <c r="Z4398" s="16"/>
    </row>
    <row r="4399" spans="1:26" s="13" customFormat="1" ht="13.5" hidden="1" customHeight="1">
      <c r="A4399" s="18">
        <v>102</v>
      </c>
      <c r="B4399" s="15">
        <v>2015</v>
      </c>
      <c r="C4399" s="15">
        <v>12</v>
      </c>
      <c r="D4399" s="18">
        <v>14</v>
      </c>
      <c r="E4399" s="15"/>
      <c r="F4399" s="19" t="s">
        <v>7330</v>
      </c>
      <c r="G4399" s="16" t="s">
        <v>7331</v>
      </c>
      <c r="H4399" s="17"/>
      <c r="I4399" s="115" t="str">
        <f t="shared" ca="1" si="642"/>
        <v>.</v>
      </c>
      <c r="J4399" s="16" t="s">
        <v>2856</v>
      </c>
      <c r="K4399" s="16" t="s">
        <v>1194</v>
      </c>
      <c r="L4399" s="16" t="s">
        <v>2857</v>
      </c>
      <c r="M4399" s="16" t="s">
        <v>183</v>
      </c>
      <c r="N4399" s="15">
        <v>50</v>
      </c>
      <c r="O4399" s="15">
        <v>2015</v>
      </c>
      <c r="P4399" s="15">
        <v>6</v>
      </c>
      <c r="Q4399" s="16" t="s">
        <v>1529</v>
      </c>
      <c r="R4399" s="18" t="s">
        <v>5628</v>
      </c>
      <c r="S4399" s="54" t="s">
        <v>7327</v>
      </c>
      <c r="T4399" s="54"/>
      <c r="U4399" s="69"/>
      <c r="V4399" s="45" t="str">
        <f t="shared" si="647"/>
        <v>障がい者スノーボーダーの操作性向上の為の用具調整</v>
      </c>
      <c r="W4399" s="70"/>
      <c r="X4399" s="88">
        <v>4389</v>
      </c>
      <c r="Y4399" s="66"/>
      <c r="Z4399" s="16"/>
    </row>
    <row r="4400" spans="1:26" s="13" customFormat="1" ht="13.5" hidden="1" customHeight="1">
      <c r="A4400" s="18">
        <v>102</v>
      </c>
      <c r="B4400" s="15">
        <v>2015</v>
      </c>
      <c r="C4400" s="15">
        <v>12</v>
      </c>
      <c r="D4400" s="18">
        <v>15</v>
      </c>
      <c r="E4400" s="15"/>
      <c r="F4400" s="19" t="s">
        <v>7332</v>
      </c>
      <c r="G4400" s="16" t="s">
        <v>7235</v>
      </c>
      <c r="H4400" s="17"/>
      <c r="I4400" s="115" t="str">
        <f t="shared" ca="1" si="642"/>
        <v>.</v>
      </c>
      <c r="J4400" s="16" t="s">
        <v>2856</v>
      </c>
      <c r="K4400" s="16" t="s">
        <v>1194</v>
      </c>
      <c r="L4400" s="16" t="s">
        <v>2857</v>
      </c>
      <c r="M4400" s="16" t="s">
        <v>183</v>
      </c>
      <c r="N4400" s="15">
        <v>50</v>
      </c>
      <c r="O4400" s="15">
        <v>2015</v>
      </c>
      <c r="P4400" s="15">
        <v>6</v>
      </c>
      <c r="Q4400" s="16" t="s">
        <v>1529</v>
      </c>
      <c r="R4400" s="18" t="s">
        <v>5628</v>
      </c>
      <c r="S4400" s="54" t="s">
        <v>7327</v>
      </c>
      <c r="T4400" s="54"/>
      <c r="U4400" s="69"/>
      <c r="V4400" s="45" t="str">
        <f t="shared" si="647"/>
        <v>高齢者の加齢による自転車事故</v>
      </c>
      <c r="W4400" s="70"/>
      <c r="X4400" s="88">
        <v>4390</v>
      </c>
      <c r="Y4400" s="66"/>
      <c r="Z4400" s="16"/>
    </row>
    <row r="4401" spans="1:26" s="13" customFormat="1" ht="13.5" hidden="1" customHeight="1">
      <c r="A4401" s="18">
        <v>102</v>
      </c>
      <c r="B4401" s="15">
        <v>2015</v>
      </c>
      <c r="C4401" s="15">
        <v>12</v>
      </c>
      <c r="D4401" s="18">
        <v>18</v>
      </c>
      <c r="E4401" s="15"/>
      <c r="F4401" s="19" t="s">
        <v>7333</v>
      </c>
      <c r="G4401" s="16" t="s">
        <v>7235</v>
      </c>
      <c r="H4401" s="17"/>
      <c r="I4401" s="115" t="str">
        <f t="shared" ca="1" si="642"/>
        <v>.</v>
      </c>
      <c r="J4401" s="16" t="s">
        <v>2856</v>
      </c>
      <c r="K4401" s="16" t="s">
        <v>1194</v>
      </c>
      <c r="L4401" s="16" t="s">
        <v>2857</v>
      </c>
      <c r="M4401" s="16" t="s">
        <v>183</v>
      </c>
      <c r="N4401" s="15">
        <v>50</v>
      </c>
      <c r="O4401" s="15">
        <v>2015</v>
      </c>
      <c r="P4401" s="15">
        <v>6</v>
      </c>
      <c r="Q4401" s="16" t="s">
        <v>1529</v>
      </c>
      <c r="R4401" s="18" t="s">
        <v>5628</v>
      </c>
      <c r="S4401" s="54" t="s">
        <v>7327</v>
      </c>
      <c r="T4401" s="54"/>
      <c r="U4401" s="69"/>
      <c r="V4401" s="45" t="str">
        <f t="shared" si="647"/>
        <v>無信号交差点における自転車の通行路</v>
      </c>
      <c r="W4401" s="70"/>
      <c r="X4401" s="88">
        <v>4391</v>
      </c>
      <c r="Y4401" s="66"/>
      <c r="Z4401" s="16"/>
    </row>
    <row r="4402" spans="1:26" s="13" customFormat="1" ht="13.5" hidden="1" customHeight="1">
      <c r="A4402" s="18">
        <v>102</v>
      </c>
      <c r="B4402" s="15">
        <v>2015</v>
      </c>
      <c r="C4402" s="15">
        <v>12</v>
      </c>
      <c r="D4402" s="18">
        <v>21</v>
      </c>
      <c r="E4402" s="15"/>
      <c r="F4402" s="19" t="s">
        <v>7334</v>
      </c>
      <c r="G4402" s="16" t="s">
        <v>7237</v>
      </c>
      <c r="H4402" s="17"/>
      <c r="I4402" s="115" t="str">
        <f t="shared" ca="1" si="642"/>
        <v>.</v>
      </c>
      <c r="J4402" s="16" t="s">
        <v>2856</v>
      </c>
      <c r="K4402" s="16" t="s">
        <v>1194</v>
      </c>
      <c r="L4402" s="16" t="s">
        <v>2857</v>
      </c>
      <c r="M4402" s="16" t="s">
        <v>183</v>
      </c>
      <c r="N4402" s="15">
        <v>50</v>
      </c>
      <c r="O4402" s="15">
        <v>2015</v>
      </c>
      <c r="P4402" s="15">
        <v>6</v>
      </c>
      <c r="Q4402" s="16" t="s">
        <v>1529</v>
      </c>
      <c r="R4402" s="18" t="s">
        <v>5628</v>
      </c>
      <c r="S4402" s="54" t="s">
        <v>7327</v>
      </c>
      <c r="T4402" s="54"/>
      <c r="U4402" s="69"/>
      <c r="V4402" s="45" t="str">
        <f t="shared" si="647"/>
        <v>平成24～26年度科研基盤研究Bの分担研究活動報告</v>
      </c>
      <c r="W4402" s="70"/>
      <c r="X4402" s="88">
        <v>4392</v>
      </c>
      <c r="Y4402" s="66"/>
      <c r="Z4402" s="16"/>
    </row>
    <row r="4403" spans="1:26" s="13" customFormat="1" ht="13.5" hidden="1" customHeight="1">
      <c r="A4403" s="18">
        <v>102</v>
      </c>
      <c r="B4403" s="15">
        <v>2015</v>
      </c>
      <c r="C4403" s="15">
        <v>12</v>
      </c>
      <c r="D4403" s="18">
        <v>24</v>
      </c>
      <c r="E4403" s="15"/>
      <c r="F4403" s="19" t="s">
        <v>7335</v>
      </c>
      <c r="G4403" s="16" t="s">
        <v>7336</v>
      </c>
      <c r="H4403" s="17"/>
      <c r="I4403" s="115" t="str">
        <f t="shared" ca="1" si="642"/>
        <v>.</v>
      </c>
      <c r="J4403" s="16" t="s">
        <v>2856</v>
      </c>
      <c r="K4403" s="16" t="s">
        <v>1194</v>
      </c>
      <c r="L4403" s="16" t="s">
        <v>2857</v>
      </c>
      <c r="M4403" s="16" t="s">
        <v>183</v>
      </c>
      <c r="N4403" s="15">
        <v>50</v>
      </c>
      <c r="O4403" s="15">
        <v>2015</v>
      </c>
      <c r="P4403" s="15">
        <v>6</v>
      </c>
      <c r="Q4403" s="16" t="s">
        <v>1529</v>
      </c>
      <c r="R4403" s="18" t="s">
        <v>5628</v>
      </c>
      <c r="S4403" s="54" t="s">
        <v>7327</v>
      </c>
      <c r="T4403" s="54"/>
      <c r="U4403" s="69"/>
      <c r="V4403" s="45" t="str">
        <f t="shared" si="647"/>
        <v>自立歩行可能な高齢男性の下肢筋プロポーションと歩行動作との関係性</v>
      </c>
      <c r="W4403" s="70"/>
      <c r="X4403" s="88">
        <v>4393</v>
      </c>
      <c r="Y4403" s="66"/>
      <c r="Z4403" s="16"/>
    </row>
    <row r="4404" spans="1:26" s="13" customFormat="1" ht="13.5" hidden="1" customHeight="1">
      <c r="A4404" s="18">
        <v>102</v>
      </c>
      <c r="B4404" s="15">
        <v>2015</v>
      </c>
      <c r="C4404" s="15">
        <v>12</v>
      </c>
      <c r="D4404" s="18">
        <v>26</v>
      </c>
      <c r="E4404" s="15"/>
      <c r="F4404" s="19" t="s">
        <v>7337</v>
      </c>
      <c r="G4404" s="16" t="s">
        <v>7338</v>
      </c>
      <c r="H4404" s="17"/>
      <c r="I4404" s="115" t="str">
        <f t="shared" ca="1" si="642"/>
        <v>.</v>
      </c>
      <c r="J4404" s="16" t="s">
        <v>2856</v>
      </c>
      <c r="K4404" s="16" t="s">
        <v>1194</v>
      </c>
      <c r="L4404" s="16" t="s">
        <v>2857</v>
      </c>
      <c r="M4404" s="16" t="s">
        <v>183</v>
      </c>
      <c r="N4404" s="15">
        <v>50</v>
      </c>
      <c r="O4404" s="15">
        <v>2015</v>
      </c>
      <c r="P4404" s="15">
        <v>6</v>
      </c>
      <c r="Q4404" s="16" t="s">
        <v>1529</v>
      </c>
      <c r="R4404" s="18" t="s">
        <v>5628</v>
      </c>
      <c r="S4404" s="54" t="s">
        <v>7327</v>
      </c>
      <c r="T4404" s="54"/>
      <c r="U4404" s="69"/>
      <c r="V4404" s="45" t="str">
        <f t="shared" si="647"/>
        <v>Relationship between wrist-finger posture and the deformation of median nerve</v>
      </c>
      <c r="W4404" s="70"/>
      <c r="X4404" s="88">
        <v>4394</v>
      </c>
      <c r="Y4404" s="66"/>
      <c r="Z4404" s="16"/>
    </row>
    <row r="4405" spans="1:26" s="13" customFormat="1" ht="13.5" hidden="1" customHeight="1">
      <c r="A4405" s="18">
        <v>102</v>
      </c>
      <c r="B4405" s="15">
        <v>2015</v>
      </c>
      <c r="C4405" s="15">
        <v>12</v>
      </c>
      <c r="D4405" s="18">
        <v>28</v>
      </c>
      <c r="E4405" s="15"/>
      <c r="F4405" s="19" t="s">
        <v>7339</v>
      </c>
      <c r="G4405" s="16" t="s">
        <v>7340</v>
      </c>
      <c r="H4405" s="17"/>
      <c r="I4405" s="115" t="str">
        <f t="shared" ca="1" si="642"/>
        <v>.</v>
      </c>
      <c r="J4405" s="16" t="s">
        <v>2856</v>
      </c>
      <c r="K4405" s="16" t="s">
        <v>1194</v>
      </c>
      <c r="L4405" s="16" t="s">
        <v>2857</v>
      </c>
      <c r="M4405" s="16" t="s">
        <v>183</v>
      </c>
      <c r="N4405" s="15">
        <v>50</v>
      </c>
      <c r="O4405" s="15">
        <v>2015</v>
      </c>
      <c r="P4405" s="15">
        <v>6</v>
      </c>
      <c r="Q4405" s="16" t="s">
        <v>1529</v>
      </c>
      <c r="R4405" s="18" t="s">
        <v>5628</v>
      </c>
      <c r="S4405" s="54" t="s">
        <v>7327</v>
      </c>
      <c r="T4405" s="54"/>
      <c r="U4405" s="69"/>
      <c r="V4405" s="45" t="str">
        <f t="shared" si="647"/>
        <v>ニホンザルの足の働態（予報）</v>
      </c>
      <c r="W4405" s="70"/>
      <c r="X4405" s="88">
        <v>4395</v>
      </c>
      <c r="Y4405" s="66"/>
      <c r="Z4405" s="16"/>
    </row>
    <row r="4406" spans="1:26" s="13" customFormat="1" ht="13.5" hidden="1" customHeight="1">
      <c r="A4406" s="18">
        <v>102</v>
      </c>
      <c r="B4406" s="15">
        <v>2015</v>
      </c>
      <c r="C4406" s="15">
        <v>12</v>
      </c>
      <c r="D4406" s="18">
        <v>29</v>
      </c>
      <c r="E4406" s="15"/>
      <c r="F4406" s="19" t="s">
        <v>7341</v>
      </c>
      <c r="G4406" s="16" t="s">
        <v>7342</v>
      </c>
      <c r="H4406" s="17"/>
      <c r="I4406" s="115" t="str">
        <f t="shared" ca="1" si="642"/>
        <v>.</v>
      </c>
      <c r="J4406" s="16" t="s">
        <v>2856</v>
      </c>
      <c r="K4406" s="16" t="s">
        <v>1194</v>
      </c>
      <c r="L4406" s="16" t="s">
        <v>2857</v>
      </c>
      <c r="M4406" s="16" t="s">
        <v>183</v>
      </c>
      <c r="N4406" s="15">
        <v>50</v>
      </c>
      <c r="O4406" s="15">
        <v>2015</v>
      </c>
      <c r="P4406" s="15">
        <v>6</v>
      </c>
      <c r="Q4406" s="16" t="s">
        <v>1529</v>
      </c>
      <c r="R4406" s="18" t="s">
        <v>5628</v>
      </c>
      <c r="S4406" s="54" t="s">
        <v>7327</v>
      </c>
      <c r="T4406" s="54"/>
      <c r="U4406" s="69"/>
      <c r="V4406" s="45" t="str">
        <f t="shared" si="647"/>
        <v>異なる荷重姿勢が足の測度に及ぼす影響－外反母趾角・足長・足幅－</v>
      </c>
      <c r="W4406" s="70"/>
      <c r="X4406" s="88">
        <v>4396</v>
      </c>
      <c r="Y4406" s="66"/>
      <c r="Z4406" s="16"/>
    </row>
    <row r="4407" spans="1:26" s="13" customFormat="1" ht="13.5" hidden="1" customHeight="1">
      <c r="A4407" s="18">
        <v>102</v>
      </c>
      <c r="B4407" s="15">
        <v>2015</v>
      </c>
      <c r="C4407" s="15">
        <v>12</v>
      </c>
      <c r="D4407" s="18">
        <v>31</v>
      </c>
      <c r="E4407" s="15"/>
      <c r="F4407" s="19" t="s">
        <v>7343</v>
      </c>
      <c r="G4407" s="16" t="s">
        <v>7344</v>
      </c>
      <c r="H4407" s="17"/>
      <c r="I4407" s="115" t="str">
        <f t="shared" ca="1" si="642"/>
        <v>.</v>
      </c>
      <c r="J4407" s="16" t="s">
        <v>2856</v>
      </c>
      <c r="K4407" s="16" t="s">
        <v>1194</v>
      </c>
      <c r="L4407" s="16" t="s">
        <v>2857</v>
      </c>
      <c r="M4407" s="16" t="s">
        <v>183</v>
      </c>
      <c r="N4407" s="15">
        <v>50</v>
      </c>
      <c r="O4407" s="15">
        <v>2015</v>
      </c>
      <c r="P4407" s="15">
        <v>6</v>
      </c>
      <c r="Q4407" s="16" t="s">
        <v>1529</v>
      </c>
      <c r="R4407" s="18" t="s">
        <v>5628</v>
      </c>
      <c r="S4407" s="54" t="s">
        <v>7327</v>
      </c>
      <c r="T4407" s="54"/>
      <c r="U4407" s="69"/>
      <c r="V4407" s="45" t="str">
        <f t="shared" si="647"/>
        <v>立位姿勢維持に影響を及ぼす身体各部の運動軸の時系列変化</v>
      </c>
      <c r="W4407" s="70"/>
      <c r="X4407" s="88">
        <v>4397</v>
      </c>
      <c r="Y4407" s="66"/>
      <c r="Z4407" s="16"/>
    </row>
    <row r="4408" spans="1:26" s="13" customFormat="1" ht="13.5" hidden="1" customHeight="1">
      <c r="A4408" s="18">
        <v>102</v>
      </c>
      <c r="B4408" s="15">
        <v>2015</v>
      </c>
      <c r="C4408" s="15">
        <v>12</v>
      </c>
      <c r="D4408" s="18">
        <v>33</v>
      </c>
      <c r="E4408" s="15"/>
      <c r="F4408" s="19" t="s">
        <v>7345</v>
      </c>
      <c r="G4408" s="16" t="s">
        <v>7346</v>
      </c>
      <c r="H4408" s="17"/>
      <c r="I4408" s="115" t="str">
        <f t="shared" ca="1" si="642"/>
        <v>.</v>
      </c>
      <c r="J4408" s="16" t="s">
        <v>2856</v>
      </c>
      <c r="K4408" s="16" t="s">
        <v>1194</v>
      </c>
      <c r="L4408" s="16" t="s">
        <v>2857</v>
      </c>
      <c r="M4408" s="16" t="s">
        <v>183</v>
      </c>
      <c r="N4408" s="15">
        <v>50</v>
      </c>
      <c r="O4408" s="15">
        <v>2015</v>
      </c>
      <c r="P4408" s="15">
        <v>6</v>
      </c>
      <c r="Q4408" s="16" t="s">
        <v>1529</v>
      </c>
      <c r="R4408" s="18" t="s">
        <v>5628</v>
      </c>
      <c r="S4408" s="54" t="s">
        <v>7327</v>
      </c>
      <c r="T4408" s="54"/>
      <c r="U4408" s="69"/>
      <c r="V4408" s="45" t="str">
        <f t="shared" si="647"/>
        <v>個人経営農家を対象とする作業分析による定植作業の負担軽減</v>
      </c>
      <c r="W4408" s="70"/>
      <c r="X4408" s="88">
        <v>4398</v>
      </c>
      <c r="Y4408" s="66"/>
      <c r="Z4408" s="16"/>
    </row>
    <row r="4409" spans="1:26" s="13" customFormat="1" ht="13.5" hidden="1" customHeight="1">
      <c r="A4409" s="18">
        <v>102</v>
      </c>
      <c r="B4409" s="15">
        <v>2015</v>
      </c>
      <c r="C4409" s="15">
        <v>12</v>
      </c>
      <c r="D4409" s="18">
        <v>35</v>
      </c>
      <c r="E4409" s="15"/>
      <c r="F4409" s="19" t="s">
        <v>7347</v>
      </c>
      <c r="G4409" s="16" t="s">
        <v>7348</v>
      </c>
      <c r="H4409" s="17"/>
      <c r="I4409" s="115" t="str">
        <f t="shared" ca="1" si="642"/>
        <v>.</v>
      </c>
      <c r="J4409" s="16" t="s">
        <v>2856</v>
      </c>
      <c r="K4409" s="16" t="s">
        <v>1194</v>
      </c>
      <c r="L4409" s="16" t="s">
        <v>2857</v>
      </c>
      <c r="M4409" s="16" t="s">
        <v>183</v>
      </c>
      <c r="N4409" s="15">
        <v>50</v>
      </c>
      <c r="O4409" s="15">
        <v>2015</v>
      </c>
      <c r="P4409" s="15">
        <v>6</v>
      </c>
      <c r="Q4409" s="16" t="s">
        <v>1529</v>
      </c>
      <c r="R4409" s="18" t="s">
        <v>5628</v>
      </c>
      <c r="S4409" s="54" t="s">
        <v>7327</v>
      </c>
      <c r="T4409" s="54"/>
      <c r="U4409" s="69"/>
      <c r="V4409" s="45" t="str">
        <f t="shared" si="647"/>
        <v>介護施設における高齢者の見守りシステムと健康評価システムの研究</v>
      </c>
      <c r="W4409" s="70"/>
      <c r="X4409" s="88">
        <v>4399</v>
      </c>
      <c r="Y4409" s="66"/>
      <c r="Z4409" s="16"/>
    </row>
    <row r="4410" spans="1:26" s="13" customFormat="1" ht="13.5" hidden="1" customHeight="1">
      <c r="A4410" s="18">
        <v>102</v>
      </c>
      <c r="B4410" s="15">
        <v>2015</v>
      </c>
      <c r="C4410" s="15">
        <v>12</v>
      </c>
      <c r="D4410" s="18">
        <v>37</v>
      </c>
      <c r="E4410" s="15"/>
      <c r="F4410" s="19" t="s">
        <v>7349</v>
      </c>
      <c r="G4410" s="16" t="s">
        <v>7350</v>
      </c>
      <c r="H4410" s="17"/>
      <c r="I4410" s="115" t="str">
        <f t="shared" ca="1" si="642"/>
        <v>.</v>
      </c>
      <c r="J4410" s="16" t="s">
        <v>2856</v>
      </c>
      <c r="K4410" s="16" t="s">
        <v>1194</v>
      </c>
      <c r="L4410" s="16" t="s">
        <v>2857</v>
      </c>
      <c r="M4410" s="16" t="s">
        <v>183</v>
      </c>
      <c r="N4410" s="15">
        <v>50</v>
      </c>
      <c r="O4410" s="15">
        <v>2015</v>
      </c>
      <c r="P4410" s="15">
        <v>6</v>
      </c>
      <c r="Q4410" s="16" t="s">
        <v>1529</v>
      </c>
      <c r="R4410" s="18" t="s">
        <v>5628</v>
      </c>
      <c r="S4410" s="54" t="s">
        <v>7327</v>
      </c>
      <c r="T4410" s="54"/>
      <c r="U4410" s="69"/>
      <c r="V4410" s="45" t="str">
        <f t="shared" si="647"/>
        <v>福祉と人間工学の融合：公共施設、神社仏閣の参加型ユニバーサルデザイン評価と改善</v>
      </c>
      <c r="W4410" s="70"/>
      <c r="X4410" s="88">
        <v>4400</v>
      </c>
      <c r="Y4410" s="66"/>
      <c r="Z4410" s="16"/>
    </row>
    <row r="4411" spans="1:26" s="13" customFormat="1" ht="13.5" hidden="1" customHeight="1">
      <c r="A4411" s="18">
        <v>102</v>
      </c>
      <c r="B4411" s="15">
        <v>2015</v>
      </c>
      <c r="C4411" s="15">
        <v>12</v>
      </c>
      <c r="D4411" s="18">
        <v>39</v>
      </c>
      <c r="E4411" s="15"/>
      <c r="F4411" s="19" t="s">
        <v>7351</v>
      </c>
      <c r="G4411" s="16" t="s">
        <v>7227</v>
      </c>
      <c r="H4411" s="17"/>
      <c r="I4411" s="115" t="str">
        <f t="shared" ca="1" si="642"/>
        <v>.</v>
      </c>
      <c r="J4411" s="16" t="s">
        <v>2856</v>
      </c>
      <c r="K4411" s="16" t="s">
        <v>1194</v>
      </c>
      <c r="L4411" s="16" t="s">
        <v>2857</v>
      </c>
      <c r="M4411" s="16" t="s">
        <v>183</v>
      </c>
      <c r="N4411" s="15">
        <v>50</v>
      </c>
      <c r="O4411" s="15">
        <v>2015</v>
      </c>
      <c r="P4411" s="15">
        <v>6</v>
      </c>
      <c r="Q4411" s="16" t="s">
        <v>1529</v>
      </c>
      <c r="R4411" s="18" t="s">
        <v>5628</v>
      </c>
      <c r="S4411" s="54" t="s">
        <v>7327</v>
      </c>
      <c r="T4411" s="54"/>
      <c r="U4411" s="69"/>
      <c r="V4411" s="45" t="str">
        <f t="shared" si="647"/>
        <v>製品・デザイン開発における制約条件と論理思考の役割</v>
      </c>
      <c r="W4411" s="70"/>
      <c r="X4411" s="88">
        <v>4401</v>
      </c>
      <c r="Y4411" s="66"/>
      <c r="Z4411" s="16"/>
    </row>
    <row r="4412" spans="1:26" s="13" customFormat="1" ht="13.5" hidden="1" customHeight="1">
      <c r="A4412" s="18">
        <v>102</v>
      </c>
      <c r="B4412" s="15">
        <v>2015</v>
      </c>
      <c r="C4412" s="15">
        <v>12</v>
      </c>
      <c r="D4412" s="18">
        <v>41</v>
      </c>
      <c r="E4412" s="15"/>
      <c r="F4412" s="19" t="s">
        <v>7352</v>
      </c>
      <c r="G4412" s="16" t="s">
        <v>7353</v>
      </c>
      <c r="H4412" s="17"/>
      <c r="I4412" s="115" t="str">
        <f t="shared" ca="1" si="642"/>
        <v>.</v>
      </c>
      <c r="J4412" s="16" t="s">
        <v>2856</v>
      </c>
      <c r="K4412" s="16" t="s">
        <v>1194</v>
      </c>
      <c r="L4412" s="16" t="s">
        <v>2857</v>
      </c>
      <c r="M4412" s="16" t="s">
        <v>183</v>
      </c>
      <c r="N4412" s="15">
        <v>50</v>
      </c>
      <c r="O4412" s="15">
        <v>2015</v>
      </c>
      <c r="P4412" s="15">
        <v>6</v>
      </c>
      <c r="Q4412" s="16" t="s">
        <v>1529</v>
      </c>
      <c r="R4412" s="18" t="s">
        <v>5628</v>
      </c>
      <c r="S4412" s="54" t="s">
        <v>7327</v>
      </c>
      <c r="T4412" s="54"/>
      <c r="U4412" s="69"/>
      <c r="V4412" s="45" t="str">
        <f t="shared" si="647"/>
        <v>コンビニにおいて、顧客行動の把握及び照明の顧客に与える影響</v>
      </c>
      <c r="W4412" s="70"/>
      <c r="X4412" s="88">
        <v>4402</v>
      </c>
      <c r="Y4412" s="66"/>
      <c r="Z4412" s="16"/>
    </row>
    <row r="4413" spans="1:26" s="13" customFormat="1" ht="13.5" hidden="1" customHeight="1">
      <c r="A4413" s="18">
        <v>102</v>
      </c>
      <c r="B4413" s="15">
        <v>2015</v>
      </c>
      <c r="C4413" s="15">
        <v>12</v>
      </c>
      <c r="D4413" s="18">
        <v>42</v>
      </c>
      <c r="E4413" s="15"/>
      <c r="F4413" s="19" t="s">
        <v>7354</v>
      </c>
      <c r="G4413" s="16" t="s">
        <v>7355</v>
      </c>
      <c r="H4413" s="17"/>
      <c r="I4413" s="115" t="str">
        <f t="shared" ca="1" si="642"/>
        <v>.</v>
      </c>
      <c r="J4413" s="16" t="s">
        <v>2856</v>
      </c>
      <c r="K4413" s="16" t="s">
        <v>1194</v>
      </c>
      <c r="L4413" s="16" t="s">
        <v>2857</v>
      </c>
      <c r="M4413" s="16" t="s">
        <v>183</v>
      </c>
      <c r="N4413" s="15">
        <v>50</v>
      </c>
      <c r="O4413" s="15">
        <v>2015</v>
      </c>
      <c r="P4413" s="15">
        <v>6</v>
      </c>
      <c r="Q4413" s="16" t="s">
        <v>1529</v>
      </c>
      <c r="R4413" s="18" t="s">
        <v>5628</v>
      </c>
      <c r="S4413" s="54" t="s">
        <v>7327</v>
      </c>
      <c r="T4413" s="54"/>
      <c r="U4413" s="69"/>
      <c r="V4413" s="45" t="str">
        <f t="shared" si="647"/>
        <v>商品の比較・評価による主観データの解析</v>
      </c>
      <c r="W4413" s="70"/>
      <c r="X4413" s="88">
        <v>4403</v>
      </c>
      <c r="Y4413" s="66"/>
      <c r="Z4413" s="16"/>
    </row>
    <row r="4414" spans="1:26" s="13" customFormat="1" ht="13.5" hidden="1" customHeight="1">
      <c r="A4414" s="18">
        <v>102</v>
      </c>
      <c r="B4414" s="15">
        <v>2015</v>
      </c>
      <c r="C4414" s="15">
        <v>12</v>
      </c>
      <c r="D4414" s="18">
        <v>44</v>
      </c>
      <c r="E4414" s="15"/>
      <c r="F4414" s="19" t="s">
        <v>7356</v>
      </c>
      <c r="G4414" s="16" t="s">
        <v>7357</v>
      </c>
      <c r="H4414" s="17"/>
      <c r="I4414" s="115" t="str">
        <f t="shared" ca="1" si="642"/>
        <v>.</v>
      </c>
      <c r="J4414" s="16" t="s">
        <v>2856</v>
      </c>
      <c r="K4414" s="16" t="s">
        <v>1194</v>
      </c>
      <c r="L4414" s="16" t="s">
        <v>2857</v>
      </c>
      <c r="M4414" s="16" t="s">
        <v>183</v>
      </c>
      <c r="N4414" s="15">
        <v>50</v>
      </c>
      <c r="O4414" s="15">
        <v>2015</v>
      </c>
      <c r="P4414" s="15">
        <v>6</v>
      </c>
      <c r="Q4414" s="16" t="s">
        <v>1529</v>
      </c>
      <c r="R4414" s="18" t="s">
        <v>5628</v>
      </c>
      <c r="S4414" s="54" t="s">
        <v>7327</v>
      </c>
      <c r="T4414" s="54"/>
      <c r="U4414" s="69"/>
      <c r="V4414" s="45" t="str">
        <f t="shared" si="647"/>
        <v>ユーザー中心発想による潜在ニーズ理解を起点とした製品・サービス発想のアプローチについて</v>
      </c>
      <c r="W4414" s="70"/>
      <c r="X4414" s="88">
        <v>4404</v>
      </c>
      <c r="Y4414" s="66"/>
      <c r="Z4414" s="16"/>
    </row>
    <row r="4415" spans="1:26" s="13" customFormat="1" ht="13.5" hidden="1" customHeight="1">
      <c r="A4415" s="18">
        <v>102</v>
      </c>
      <c r="B4415" s="15">
        <v>2015</v>
      </c>
      <c r="C4415" s="15">
        <v>12</v>
      </c>
      <c r="D4415" s="18">
        <v>45</v>
      </c>
      <c r="E4415" s="15"/>
      <c r="F4415" s="19" t="s">
        <v>7358</v>
      </c>
      <c r="G4415" s="16" t="s">
        <v>7359</v>
      </c>
      <c r="H4415" s="17"/>
      <c r="I4415" s="115" t="str">
        <f t="shared" ca="1" si="642"/>
        <v>.</v>
      </c>
      <c r="J4415" s="16" t="s">
        <v>2856</v>
      </c>
      <c r="K4415" s="16" t="s">
        <v>1194</v>
      </c>
      <c r="L4415" s="16" t="s">
        <v>2857</v>
      </c>
      <c r="M4415" s="16" t="s">
        <v>183</v>
      </c>
      <c r="N4415" s="15">
        <v>50</v>
      </c>
      <c r="O4415" s="15">
        <v>2015</v>
      </c>
      <c r="P4415" s="15">
        <v>6</v>
      </c>
      <c r="Q4415" s="16" t="s">
        <v>1529</v>
      </c>
      <c r="R4415" s="18" t="s">
        <v>5628</v>
      </c>
      <c r="S4415" s="54" t="s">
        <v>7327</v>
      </c>
      <c r="T4415" s="54"/>
      <c r="U4415" s="69"/>
      <c r="V4415" s="45" t="str">
        <f t="shared" si="647"/>
        <v>マーカーレス三次元動作計測システムの開発と応用</v>
      </c>
      <c r="W4415" s="70"/>
      <c r="X4415" s="88">
        <v>4405</v>
      </c>
      <c r="Y4415" s="66"/>
      <c r="Z4415" s="16"/>
    </row>
    <row r="4416" spans="1:26" s="13" customFormat="1" ht="13.5" hidden="1" customHeight="1">
      <c r="A4416" s="18">
        <v>102</v>
      </c>
      <c r="B4416" s="15">
        <v>2015</v>
      </c>
      <c r="C4416" s="15">
        <v>12</v>
      </c>
      <c r="D4416" s="18">
        <v>47</v>
      </c>
      <c r="E4416" s="15"/>
      <c r="F4416" s="19" t="s">
        <v>7360</v>
      </c>
      <c r="G4416" s="16" t="s">
        <v>7361</v>
      </c>
      <c r="H4416" s="17"/>
      <c r="I4416" s="115" t="str">
        <f t="shared" ca="1" si="642"/>
        <v>.</v>
      </c>
      <c r="J4416" s="16" t="s">
        <v>2856</v>
      </c>
      <c r="K4416" s="16" t="s">
        <v>1194</v>
      </c>
      <c r="L4416" s="16" t="s">
        <v>2857</v>
      </c>
      <c r="M4416" s="16" t="s">
        <v>183</v>
      </c>
      <c r="N4416" s="15">
        <v>50</v>
      </c>
      <c r="O4416" s="15">
        <v>2015</v>
      </c>
      <c r="P4416" s="15">
        <v>6</v>
      </c>
      <c r="Q4416" s="16" t="s">
        <v>1529</v>
      </c>
      <c r="R4416" s="18" t="s">
        <v>5628</v>
      </c>
      <c r="S4416" s="54" t="s">
        <v>7327</v>
      </c>
      <c r="T4416" s="54"/>
      <c r="U4416" s="69"/>
      <c r="V4416" s="45" t="str">
        <f t="shared" si="647"/>
        <v>長時間の連続した視覚探索は視覚探索機能および視空間ワーキングメモリ機能を低下させる</v>
      </c>
      <c r="W4416" s="70"/>
      <c r="X4416" s="88">
        <v>4406</v>
      </c>
      <c r="Y4416" s="66"/>
      <c r="Z4416" s="16"/>
    </row>
    <row r="4417" spans="1:26" s="13" customFormat="1" ht="13.5" hidden="1" customHeight="1">
      <c r="A4417" s="18">
        <v>102</v>
      </c>
      <c r="B4417" s="15">
        <v>2015</v>
      </c>
      <c r="C4417" s="15">
        <v>12</v>
      </c>
      <c r="D4417" s="18">
        <v>49</v>
      </c>
      <c r="E4417" s="15"/>
      <c r="F4417" s="19" t="s">
        <v>7362</v>
      </c>
      <c r="G4417" s="16" t="s">
        <v>7363</v>
      </c>
      <c r="H4417" s="17"/>
      <c r="I4417" s="115" t="str">
        <f t="shared" ca="1" si="642"/>
        <v>.</v>
      </c>
      <c r="J4417" s="16" t="s">
        <v>2856</v>
      </c>
      <c r="K4417" s="16" t="s">
        <v>1194</v>
      </c>
      <c r="L4417" s="16" t="s">
        <v>2857</v>
      </c>
      <c r="M4417" s="16" t="s">
        <v>183</v>
      </c>
      <c r="N4417" s="15">
        <v>50</v>
      </c>
      <c r="O4417" s="15">
        <v>2015</v>
      </c>
      <c r="P4417" s="15">
        <v>6</v>
      </c>
      <c r="Q4417" s="16" t="s">
        <v>1529</v>
      </c>
      <c r="R4417" s="18" t="s">
        <v>5628</v>
      </c>
      <c r="S4417" s="54" t="s">
        <v>7327</v>
      </c>
      <c r="T4417" s="54"/>
      <c r="U4417" s="69"/>
      <c r="V4417" s="45" t="str">
        <f t="shared" si="647"/>
        <v>スタティック・ストレッチング実施時における筋伸張部位と主観的筋伸張度について</v>
      </c>
      <c r="W4417" s="70"/>
      <c r="X4417" s="88">
        <v>4407</v>
      </c>
      <c r="Y4417" s="66"/>
      <c r="Z4417" s="16"/>
    </row>
    <row r="4418" spans="1:26" s="13" customFormat="1" ht="13.5" hidden="1" customHeight="1">
      <c r="A4418" s="18">
        <v>102</v>
      </c>
      <c r="B4418" s="15">
        <v>2015</v>
      </c>
      <c r="C4418" s="15">
        <v>12</v>
      </c>
      <c r="D4418" s="18">
        <v>50</v>
      </c>
      <c r="E4418" s="15"/>
      <c r="F4418" s="19" t="s">
        <v>7364</v>
      </c>
      <c r="G4418" s="16" t="s">
        <v>7365</v>
      </c>
      <c r="H4418" s="17"/>
      <c r="I4418" s="115" t="str">
        <f t="shared" ca="1" si="642"/>
        <v>.</v>
      </c>
      <c r="J4418" s="16" t="s">
        <v>2856</v>
      </c>
      <c r="K4418" s="16" t="s">
        <v>1194</v>
      </c>
      <c r="L4418" s="16" t="s">
        <v>2857</v>
      </c>
      <c r="M4418" s="16" t="s">
        <v>183</v>
      </c>
      <c r="N4418" s="15">
        <v>50</v>
      </c>
      <c r="O4418" s="15">
        <v>2015</v>
      </c>
      <c r="P4418" s="15">
        <v>6</v>
      </c>
      <c r="Q4418" s="16" t="s">
        <v>1529</v>
      </c>
      <c r="R4418" s="18" t="s">
        <v>5628</v>
      </c>
      <c r="S4418" s="54" t="s">
        <v>7327</v>
      </c>
      <c r="T4418" s="54"/>
      <c r="U4418" s="69"/>
      <c r="V4418" s="45" t="str">
        <f t="shared" si="647"/>
        <v>主観評価に基づくシャンプーのデザイン分析および提案（1）</v>
      </c>
      <c r="W4418" s="70"/>
      <c r="X4418" s="88">
        <v>4408</v>
      </c>
      <c r="Y4418" s="66"/>
      <c r="Z4418" s="16"/>
    </row>
    <row r="4419" spans="1:26" s="13" customFormat="1" ht="13.5" hidden="1" customHeight="1">
      <c r="A4419" s="18">
        <v>102</v>
      </c>
      <c r="B4419" s="15">
        <v>2015</v>
      </c>
      <c r="C4419" s="15">
        <v>12</v>
      </c>
      <c r="D4419" s="18">
        <v>52</v>
      </c>
      <c r="E4419" s="15"/>
      <c r="F4419" s="19" t="s">
        <v>7366</v>
      </c>
      <c r="G4419" s="16" t="s">
        <v>7367</v>
      </c>
      <c r="H4419" s="17"/>
      <c r="I4419" s="115" t="str">
        <f t="shared" ca="1" si="642"/>
        <v>.</v>
      </c>
      <c r="J4419" s="16" t="s">
        <v>2856</v>
      </c>
      <c r="K4419" s="16" t="s">
        <v>1194</v>
      </c>
      <c r="L4419" s="16" t="s">
        <v>2857</v>
      </c>
      <c r="M4419" s="16" t="s">
        <v>183</v>
      </c>
      <c r="N4419" s="15">
        <v>50</v>
      </c>
      <c r="O4419" s="15">
        <v>2015</v>
      </c>
      <c r="P4419" s="15">
        <v>6</v>
      </c>
      <c r="Q4419" s="16" t="s">
        <v>1529</v>
      </c>
      <c r="R4419" s="18" t="s">
        <v>5628</v>
      </c>
      <c r="S4419" s="54" t="s">
        <v>7327</v>
      </c>
      <c r="T4419" s="54"/>
      <c r="U4419" s="69"/>
      <c r="V4419" s="45" t="str">
        <f t="shared" si="647"/>
        <v>主観評価に基づくシャンプーのデザイン分析及び提案（2）</v>
      </c>
      <c r="W4419" s="70"/>
      <c r="X4419" s="88">
        <v>4409</v>
      </c>
      <c r="Y4419" s="66"/>
      <c r="Z4419" s="16"/>
    </row>
    <row r="4420" spans="1:26" s="13" customFormat="1" ht="13.5" hidden="1" customHeight="1">
      <c r="A4420" s="18">
        <v>102</v>
      </c>
      <c r="B4420" s="15">
        <v>2015</v>
      </c>
      <c r="C4420" s="15">
        <v>12</v>
      </c>
      <c r="D4420" s="18">
        <v>53</v>
      </c>
      <c r="E4420" s="15"/>
      <c r="F4420" s="19" t="s">
        <v>7368</v>
      </c>
      <c r="G4420" s="16" t="s">
        <v>7369</v>
      </c>
      <c r="H4420" s="17"/>
      <c r="I4420" s="115" t="str">
        <f t="shared" ca="1" si="642"/>
        <v>.</v>
      </c>
      <c r="J4420" s="16" t="s">
        <v>2856</v>
      </c>
      <c r="K4420" s="16" t="s">
        <v>1194</v>
      </c>
      <c r="L4420" s="16" t="s">
        <v>2857</v>
      </c>
      <c r="M4420" s="16" t="s">
        <v>183</v>
      </c>
      <c r="N4420" s="15">
        <v>50</v>
      </c>
      <c r="O4420" s="15">
        <v>2015</v>
      </c>
      <c r="P4420" s="15">
        <v>6</v>
      </c>
      <c r="Q4420" s="16" t="s">
        <v>1529</v>
      </c>
      <c r="R4420" s="18" t="s">
        <v>5628</v>
      </c>
      <c r="S4420" s="54" t="s">
        <v>7327</v>
      </c>
      <c r="T4420" s="54"/>
      <c r="U4420" s="69"/>
      <c r="V4420" s="45" t="str">
        <f t="shared" si="647"/>
        <v>主観評価に基づくシャンプーのデザイン分析及び提案（3）</v>
      </c>
      <c r="W4420" s="70"/>
      <c r="X4420" s="88">
        <v>4410</v>
      </c>
      <c r="Y4420" s="66"/>
      <c r="Z4420" s="16"/>
    </row>
    <row r="4421" spans="1:26" s="13" customFormat="1" ht="13.5" hidden="1" customHeight="1">
      <c r="A4421" s="18">
        <v>102</v>
      </c>
      <c r="B4421" s="15">
        <v>2015</v>
      </c>
      <c r="C4421" s="15">
        <v>12</v>
      </c>
      <c r="D4421" s="18"/>
      <c r="E4421" s="15"/>
      <c r="F4421" s="19" t="s">
        <v>7370</v>
      </c>
      <c r="G4421" s="16" t="s">
        <v>7371</v>
      </c>
      <c r="H4421" s="17"/>
      <c r="I4421" s="115" t="str">
        <f t="shared" ca="1" si="642"/>
        <v>.</v>
      </c>
      <c r="J4421" s="16" t="s">
        <v>2856</v>
      </c>
      <c r="K4421" s="16" t="s">
        <v>1194</v>
      </c>
      <c r="L4421" s="16" t="s">
        <v>2857</v>
      </c>
      <c r="M4421" s="16" t="s">
        <v>1302</v>
      </c>
      <c r="N4421" s="15">
        <v>50</v>
      </c>
      <c r="O4421" s="15">
        <v>2015</v>
      </c>
      <c r="P4421" s="15">
        <v>6</v>
      </c>
      <c r="Q4421" s="16" t="s">
        <v>1529</v>
      </c>
      <c r="R4421" s="18" t="s">
        <v>5628</v>
      </c>
      <c r="S4421" s="54" t="s">
        <v>7327</v>
      </c>
      <c r="T4421" s="54"/>
      <c r="U4421" s="69"/>
      <c r="V4421" s="45" t="str">
        <f t="shared" si="647"/>
        <v>ポスターセッション</v>
      </c>
      <c r="W4421" s="70"/>
      <c r="X4421" s="88">
        <v>4411</v>
      </c>
      <c r="Y4421" s="66"/>
      <c r="Z4421" s="16"/>
    </row>
    <row r="4422" spans="1:26" s="13" customFormat="1" ht="13.5" hidden="1" customHeight="1">
      <c r="A4422" s="18">
        <v>102</v>
      </c>
      <c r="B4422" s="15">
        <v>2015</v>
      </c>
      <c r="C4422" s="15">
        <v>12</v>
      </c>
      <c r="D4422" s="18">
        <v>55</v>
      </c>
      <c r="E4422" s="15"/>
      <c r="F4422" s="19" t="s">
        <v>7372</v>
      </c>
      <c r="G4422" s="16" t="s">
        <v>7373</v>
      </c>
      <c r="H4422" s="17"/>
      <c r="I4422" s="115" t="str">
        <f t="shared" ca="1" si="642"/>
        <v>.</v>
      </c>
      <c r="J4422" s="16" t="s">
        <v>2856</v>
      </c>
      <c r="K4422" s="16" t="s">
        <v>1194</v>
      </c>
      <c r="L4422" s="16" t="s">
        <v>2857</v>
      </c>
      <c r="M4422" s="16" t="s">
        <v>183</v>
      </c>
      <c r="N4422" s="15">
        <v>50</v>
      </c>
      <c r="O4422" s="15">
        <v>2015</v>
      </c>
      <c r="P4422" s="15">
        <v>6</v>
      </c>
      <c r="Q4422" s="16" t="s">
        <v>1529</v>
      </c>
      <c r="R4422" s="18" t="s">
        <v>5628</v>
      </c>
      <c r="S4422" s="54" t="s">
        <v>7327</v>
      </c>
      <c r="T4422" s="54"/>
      <c r="U4422" s="69"/>
      <c r="V4422" s="45" t="str">
        <f t="shared" si="647"/>
        <v>京都市における自歩道整備に関する調査－歩行者行動をふまえて－</v>
      </c>
      <c r="W4422" s="70"/>
      <c r="X4422" s="88">
        <v>4412</v>
      </c>
      <c r="Y4422" s="66"/>
      <c r="Z4422" s="16"/>
    </row>
    <row r="4423" spans="1:26" s="13" customFormat="1" ht="13.5" hidden="1" customHeight="1">
      <c r="A4423" s="18">
        <v>102</v>
      </c>
      <c r="B4423" s="15">
        <v>2015</v>
      </c>
      <c r="C4423" s="15">
        <v>12</v>
      </c>
      <c r="D4423" s="18">
        <v>57</v>
      </c>
      <c r="E4423" s="15"/>
      <c r="F4423" s="19" t="s">
        <v>7374</v>
      </c>
      <c r="G4423" s="16" t="s">
        <v>7375</v>
      </c>
      <c r="H4423" s="17"/>
      <c r="I4423" s="115" t="str">
        <f t="shared" ca="1" si="642"/>
        <v>.</v>
      </c>
      <c r="J4423" s="16" t="s">
        <v>2856</v>
      </c>
      <c r="K4423" s="16" t="s">
        <v>1194</v>
      </c>
      <c r="L4423" s="16" t="s">
        <v>2857</v>
      </c>
      <c r="M4423" s="16" t="s">
        <v>183</v>
      </c>
      <c r="N4423" s="15">
        <v>50</v>
      </c>
      <c r="O4423" s="15">
        <v>2015</v>
      </c>
      <c r="P4423" s="15">
        <v>6</v>
      </c>
      <c r="Q4423" s="16" t="s">
        <v>1529</v>
      </c>
      <c r="R4423" s="18" t="s">
        <v>5628</v>
      </c>
      <c r="S4423" s="54" t="s">
        <v>7327</v>
      </c>
      <c r="T4423" s="54"/>
      <c r="U4423" s="69"/>
      <c r="V4423" s="45" t="str">
        <f t="shared" si="647"/>
        <v>立位を取り入れたオフィスワークの心身への効果</v>
      </c>
      <c r="W4423" s="70"/>
      <c r="X4423" s="88">
        <v>4413</v>
      </c>
      <c r="Y4423" s="66"/>
      <c r="Z4423" s="16"/>
    </row>
    <row r="4424" spans="1:26" s="13" customFormat="1" ht="13.5" hidden="1" customHeight="1">
      <c r="A4424" s="18">
        <v>102</v>
      </c>
      <c r="B4424" s="15">
        <v>2015</v>
      </c>
      <c r="C4424" s="15">
        <v>12</v>
      </c>
      <c r="D4424" s="18">
        <v>59</v>
      </c>
      <c r="E4424" s="15"/>
      <c r="F4424" s="19" t="s">
        <v>7376</v>
      </c>
      <c r="G4424" s="16" t="s">
        <v>7377</v>
      </c>
      <c r="H4424" s="17"/>
      <c r="I4424" s="115" t="str">
        <f t="shared" ca="1" si="642"/>
        <v>.</v>
      </c>
      <c r="J4424" s="16" t="s">
        <v>2856</v>
      </c>
      <c r="K4424" s="16" t="s">
        <v>1194</v>
      </c>
      <c r="L4424" s="16" t="s">
        <v>2857</v>
      </c>
      <c r="M4424" s="16" t="s">
        <v>183</v>
      </c>
      <c r="N4424" s="15">
        <v>50</v>
      </c>
      <c r="O4424" s="15">
        <v>2015</v>
      </c>
      <c r="P4424" s="15">
        <v>6</v>
      </c>
      <c r="Q4424" s="16" t="s">
        <v>1529</v>
      </c>
      <c r="R4424" s="18" t="s">
        <v>5628</v>
      </c>
      <c r="S4424" s="54" t="s">
        <v>7327</v>
      </c>
      <c r="T4424" s="54"/>
      <c r="U4424" s="69"/>
      <c r="V4424" s="45" t="str">
        <f t="shared" si="647"/>
        <v>香りがヒトに及ぼす覚醒作用に関する研究－クルマ用芳香製品への応用－</v>
      </c>
      <c r="W4424" s="70"/>
      <c r="X4424" s="88">
        <v>4414</v>
      </c>
      <c r="Y4424" s="66"/>
      <c r="Z4424" s="16"/>
    </row>
    <row r="4425" spans="1:26" s="13" customFormat="1" ht="13.5" hidden="1" customHeight="1">
      <c r="A4425" s="18">
        <v>102</v>
      </c>
      <c r="B4425" s="15">
        <v>2015</v>
      </c>
      <c r="C4425" s="15">
        <v>12</v>
      </c>
      <c r="D4425" s="18">
        <v>61</v>
      </c>
      <c r="E4425" s="15"/>
      <c r="F4425" s="19" t="s">
        <v>7378</v>
      </c>
      <c r="G4425" s="16" t="s">
        <v>7379</v>
      </c>
      <c r="H4425" s="17"/>
      <c r="I4425" s="115" t="str">
        <f t="shared" ca="1" si="642"/>
        <v>.</v>
      </c>
      <c r="J4425" s="16" t="s">
        <v>2856</v>
      </c>
      <c r="K4425" s="16" t="s">
        <v>1194</v>
      </c>
      <c r="L4425" s="16" t="s">
        <v>2857</v>
      </c>
      <c r="M4425" s="16" t="s">
        <v>183</v>
      </c>
      <c r="N4425" s="15">
        <v>50</v>
      </c>
      <c r="O4425" s="15">
        <v>2015</v>
      </c>
      <c r="P4425" s="15">
        <v>6</v>
      </c>
      <c r="Q4425" s="16" t="s">
        <v>1529</v>
      </c>
      <c r="R4425" s="18" t="s">
        <v>5628</v>
      </c>
      <c r="S4425" s="54" t="s">
        <v>7327</v>
      </c>
      <c r="T4425" s="54"/>
      <c r="U4425" s="69"/>
      <c r="V4425" s="45" t="str">
        <f t="shared" si="647"/>
        <v>行動センサ技術を用いた電子バッジによる社会的シグナルに関する研究－看護組織におけるコミュニケーション経路の視点から－</v>
      </c>
      <c r="W4425" s="70"/>
      <c r="X4425" s="88">
        <v>4415</v>
      </c>
      <c r="Y4425" s="66"/>
      <c r="Z4425" s="16"/>
    </row>
    <row r="4426" spans="1:26" s="13" customFormat="1" ht="13.5" hidden="1" customHeight="1">
      <c r="A4426" s="18">
        <v>102</v>
      </c>
      <c r="B4426" s="15">
        <v>2015</v>
      </c>
      <c r="C4426" s="15">
        <v>12</v>
      </c>
      <c r="D4426" s="18">
        <v>63</v>
      </c>
      <c r="E4426" s="15"/>
      <c r="F4426" s="19" t="s">
        <v>7380</v>
      </c>
      <c r="G4426" s="16" t="s">
        <v>7381</v>
      </c>
      <c r="H4426" s="17"/>
      <c r="I4426" s="115" t="str">
        <f t="shared" ca="1" si="642"/>
        <v>.</v>
      </c>
      <c r="J4426" s="16" t="s">
        <v>2856</v>
      </c>
      <c r="K4426" s="16" t="s">
        <v>1194</v>
      </c>
      <c r="L4426" s="16" t="s">
        <v>2857</v>
      </c>
      <c r="M4426" s="16" t="s">
        <v>183</v>
      </c>
      <c r="N4426" s="15">
        <v>50</v>
      </c>
      <c r="O4426" s="15">
        <v>2015</v>
      </c>
      <c r="P4426" s="15">
        <v>6</v>
      </c>
      <c r="Q4426" s="16" t="s">
        <v>1529</v>
      </c>
      <c r="R4426" s="18" t="s">
        <v>5628</v>
      </c>
      <c r="S4426" s="54" t="s">
        <v>7327</v>
      </c>
      <c r="T4426" s="54"/>
      <c r="U4426" s="69"/>
      <c r="V4426" s="45" t="str">
        <f t="shared" si="647"/>
        <v>フィットネスクラブを対象としたレジリエンス向上を目指すガイドラインによる介入－クラスターランダム化比較試験のリサーチデザイン－</v>
      </c>
      <c r="W4426" s="70"/>
      <c r="X4426" s="88">
        <v>4416</v>
      </c>
      <c r="Y4426" s="66"/>
      <c r="Z4426" s="16"/>
    </row>
    <row r="4427" spans="1:26" s="13" customFormat="1" ht="13.5" hidden="1" customHeight="1">
      <c r="A4427" s="18">
        <v>102</v>
      </c>
      <c r="B4427" s="15">
        <v>2015</v>
      </c>
      <c r="C4427" s="15">
        <v>12</v>
      </c>
      <c r="D4427" s="18">
        <v>65</v>
      </c>
      <c r="E4427" s="15"/>
      <c r="F4427" s="19" t="s">
        <v>7382</v>
      </c>
      <c r="G4427" s="16" t="s">
        <v>7383</v>
      </c>
      <c r="H4427" s="17"/>
      <c r="I4427" s="115" t="str">
        <f t="shared" ca="1" si="642"/>
        <v>.</v>
      </c>
      <c r="J4427" s="16" t="s">
        <v>2856</v>
      </c>
      <c r="K4427" s="16" t="s">
        <v>1194</v>
      </c>
      <c r="L4427" s="16" t="s">
        <v>2857</v>
      </c>
      <c r="M4427" s="16" t="s">
        <v>183</v>
      </c>
      <c r="N4427" s="15">
        <v>50</v>
      </c>
      <c r="O4427" s="15">
        <v>2015</v>
      </c>
      <c r="P4427" s="15">
        <v>6</v>
      </c>
      <c r="Q4427" s="16" t="s">
        <v>1529</v>
      </c>
      <c r="R4427" s="18" t="s">
        <v>5628</v>
      </c>
      <c r="S4427" s="54" t="s">
        <v>7327</v>
      </c>
      <c r="T4427" s="54"/>
      <c r="U4427" s="69"/>
      <c r="V4427" s="45" t="str">
        <f t="shared" si="647"/>
        <v>看護師の多重役割と精神的健康度の関連－多重役割マップ（質問票版）を用いた横断調査の展開</v>
      </c>
      <c r="W4427" s="70"/>
      <c r="X4427" s="88">
        <v>4417</v>
      </c>
      <c r="Y4427" s="66"/>
      <c r="Z4427" s="16"/>
    </row>
    <row r="4428" spans="1:26" s="13" customFormat="1" ht="13.5" hidden="1" customHeight="1">
      <c r="A4428" s="18">
        <v>102</v>
      </c>
      <c r="B4428" s="15">
        <v>2015</v>
      </c>
      <c r="C4428" s="15">
        <v>12</v>
      </c>
      <c r="D4428" s="18">
        <v>67</v>
      </c>
      <c r="E4428" s="15"/>
      <c r="F4428" s="19" t="s">
        <v>7384</v>
      </c>
      <c r="G4428" s="16" t="s">
        <v>7385</v>
      </c>
      <c r="H4428" s="17"/>
      <c r="I4428" s="115" t="str">
        <f t="shared" ref="I4428:I4491" ca="1" si="648">IF(OR($S$1,IF($N$2,OFFSET($O$2,0,ISERROR(FIND($F$2,OFFSET($G4428,0,$T$2)))+$S$2),0)+IF($N$3,OFFSET($O$3,0,ISERROR(FIND($F$3,OFFSET($G4428,0,$T$3)))+$S$3),0)+IF($N$4,OFFSET($O$4,0,ISERROR(FIND($F$4,OFFSET($G4428,0,$T$4)))+$S$4),0)+IF($N$5,OFFSET($O$5,0,ISERROR(FIND($F$5,OFFSET($G4428,0,$T$5)))+$S$5),0)+IF($N$6,OFFSET($O$6,0,ISERROR(FIND($F$6,OFFSET($G4428,0,$T$6)))+$S$6),0)+IF($N$7,OFFSET($O$7,0,ISERROR(FIND($F$7,OFFSET($G4428,0,$T$7)))+$S$7),0)+IF($N$8,OFFSET($O$8,0,ISERROR(FIND($F$8,OFFSET($G4428,0,$T$8)))+$S$8),0)&gt;$Y$1),$W$28,$W$29)</f>
        <v>.</v>
      </c>
      <c r="J4428" s="16" t="s">
        <v>2856</v>
      </c>
      <c r="K4428" s="16" t="s">
        <v>1194</v>
      </c>
      <c r="L4428" s="16" t="s">
        <v>2857</v>
      </c>
      <c r="M4428" s="16" t="s">
        <v>183</v>
      </c>
      <c r="N4428" s="15">
        <v>50</v>
      </c>
      <c r="O4428" s="15">
        <v>2015</v>
      </c>
      <c r="P4428" s="15">
        <v>6</v>
      </c>
      <c r="Q4428" s="16" t="s">
        <v>1529</v>
      </c>
      <c r="R4428" s="18" t="s">
        <v>5628</v>
      </c>
      <c r="S4428" s="54" t="s">
        <v>7327</v>
      </c>
      <c r="T4428" s="54"/>
      <c r="U4428" s="69"/>
      <c r="V4428" s="45" t="str">
        <f t="shared" si="647"/>
        <v>ヒトの一側優位性：質問紙法を用いた運動行動研究における誤差の検討</v>
      </c>
      <c r="W4428" s="70"/>
      <c r="X4428" s="88">
        <v>4418</v>
      </c>
      <c r="Y4428" s="66"/>
      <c r="Z4428" s="16"/>
    </row>
    <row r="4429" spans="1:26" s="13" customFormat="1" ht="13.5" hidden="1" customHeight="1">
      <c r="A4429" s="18">
        <v>102</v>
      </c>
      <c r="B4429" s="15">
        <v>2015</v>
      </c>
      <c r="C4429" s="15">
        <v>12</v>
      </c>
      <c r="D4429" s="18">
        <v>68</v>
      </c>
      <c r="E4429" s="15"/>
      <c r="F4429" s="19" t="s">
        <v>7386</v>
      </c>
      <c r="G4429" s="16" t="s">
        <v>7387</v>
      </c>
      <c r="H4429" s="17"/>
      <c r="I4429" s="115" t="str">
        <f t="shared" ca="1" si="648"/>
        <v>.</v>
      </c>
      <c r="J4429" s="16" t="s">
        <v>2856</v>
      </c>
      <c r="K4429" s="16" t="s">
        <v>1194</v>
      </c>
      <c r="L4429" s="16" t="s">
        <v>2857</v>
      </c>
      <c r="M4429" s="16" t="s">
        <v>183</v>
      </c>
      <c r="N4429" s="15">
        <v>50</v>
      </c>
      <c r="O4429" s="15">
        <v>2015</v>
      </c>
      <c r="P4429" s="15">
        <v>6</v>
      </c>
      <c r="Q4429" s="16" t="s">
        <v>1529</v>
      </c>
      <c r="R4429" s="18" t="s">
        <v>5628</v>
      </c>
      <c r="S4429" s="54" t="s">
        <v>7327</v>
      </c>
      <c r="T4429" s="54"/>
      <c r="U4429" s="69"/>
      <c r="V4429" s="45" t="str">
        <f t="shared" si="647"/>
        <v>通信教育大学生の疲労パターンにおける休憩効果の検討</v>
      </c>
      <c r="W4429" s="70"/>
      <c r="X4429" s="88">
        <v>4419</v>
      </c>
      <c r="Y4429" s="66"/>
      <c r="Z4429" s="16"/>
    </row>
    <row r="4430" spans="1:26" s="13" customFormat="1" ht="13.5" hidden="1" customHeight="1">
      <c r="A4430" s="18">
        <v>102</v>
      </c>
      <c r="B4430" s="15">
        <v>2015</v>
      </c>
      <c r="C4430" s="15">
        <v>12</v>
      </c>
      <c r="D4430" s="18">
        <v>69</v>
      </c>
      <c r="E4430" s="15"/>
      <c r="F4430" s="19" t="s">
        <v>7388</v>
      </c>
      <c r="G4430" s="16" t="s">
        <v>7389</v>
      </c>
      <c r="H4430" s="17"/>
      <c r="I4430" s="115" t="str">
        <f t="shared" ca="1" si="648"/>
        <v>.</v>
      </c>
      <c r="J4430" s="16" t="s">
        <v>2856</v>
      </c>
      <c r="K4430" s="16" t="s">
        <v>1194</v>
      </c>
      <c r="L4430" s="16" t="s">
        <v>2857</v>
      </c>
      <c r="M4430" s="16" t="s">
        <v>183</v>
      </c>
      <c r="N4430" s="15">
        <v>50</v>
      </c>
      <c r="O4430" s="15">
        <v>2015</v>
      </c>
      <c r="P4430" s="15">
        <v>6</v>
      </c>
      <c r="Q4430" s="16" t="s">
        <v>1529</v>
      </c>
      <c r="R4430" s="18" t="s">
        <v>5628</v>
      </c>
      <c r="S4430" s="54" t="s">
        <v>7327</v>
      </c>
      <c r="T4430" s="54"/>
      <c r="U4430" s="69"/>
      <c r="V4430" s="45" t="str">
        <f t="shared" si="647"/>
        <v>雇用創出に向けた作業改善および健康管理システムの構築</v>
      </c>
      <c r="W4430" s="70"/>
      <c r="X4430" s="88">
        <v>4420</v>
      </c>
      <c r="Y4430" s="66"/>
      <c r="Z4430" s="16"/>
    </row>
    <row r="4431" spans="1:26" s="13" customFormat="1" ht="13.5" hidden="1" customHeight="1">
      <c r="A4431" s="18">
        <v>102</v>
      </c>
      <c r="B4431" s="15">
        <v>2015</v>
      </c>
      <c r="C4431" s="15">
        <v>12</v>
      </c>
      <c r="D4431" s="18">
        <v>71</v>
      </c>
      <c r="E4431" s="15"/>
      <c r="F4431" s="19" t="s">
        <v>7390</v>
      </c>
      <c r="G4431" s="16" t="s">
        <v>7391</v>
      </c>
      <c r="H4431" s="17"/>
      <c r="I4431" s="115" t="str">
        <f t="shared" ca="1" si="648"/>
        <v>.</v>
      </c>
      <c r="J4431" s="16" t="s">
        <v>2856</v>
      </c>
      <c r="K4431" s="16" t="s">
        <v>1194</v>
      </c>
      <c r="L4431" s="16" t="s">
        <v>2857</v>
      </c>
      <c r="M4431" s="16" t="s">
        <v>183</v>
      </c>
      <c r="N4431" s="15">
        <v>50</v>
      </c>
      <c r="O4431" s="15">
        <v>2015</v>
      </c>
      <c r="P4431" s="15">
        <v>6</v>
      </c>
      <c r="Q4431" s="16" t="s">
        <v>1529</v>
      </c>
      <c r="R4431" s="18" t="s">
        <v>5628</v>
      </c>
      <c r="S4431" s="54" t="s">
        <v>7327</v>
      </c>
      <c r="T4431" s="54"/>
      <c r="U4431" s="69"/>
      <c r="V4431" s="45" t="str">
        <f t="shared" si="647"/>
        <v>メンタルヘルスに役立つ『職場ドック』の実践</v>
      </c>
      <c r="W4431" s="70"/>
      <c r="X4431" s="88">
        <v>4421</v>
      </c>
      <c r="Y4431" s="66"/>
      <c r="Z4431" s="16"/>
    </row>
    <row r="4432" spans="1:26" ht="13.5" hidden="1" customHeight="1">
      <c r="A4432" s="29">
        <f t="shared" ref="A4432:A4444" ca="1" si="649">IF(LEN($J4432)&gt;0,IF($J4432="●",K4432,OFFSET(A4432,IF(LEN(OFFSET(A4432,-1,0))&gt;=1,-1,-2),0)),"")</f>
        <v>102</v>
      </c>
      <c r="B4432" s="32">
        <f t="shared" ref="B4432:B4444" ca="1" si="650">IF(LEN($J4432)&gt;0,IF($J4432="●",N4432,OFFSET(B4432,IF(LEN(OFFSET(B4432,-1,0))&gt;=1,-1,-2),0)),"")</f>
        <v>2015</v>
      </c>
      <c r="C4432" s="32">
        <f t="shared" ref="C4432:C4444" ca="1" si="651">IF(LEN($J4432)&gt;0,IF($J4432="●",O4432,OFFSET(C4432,IF(LEN(OFFSET(C4432,-1,0))&gt;=1,-1,-2),0)),"")</f>
        <v>12</v>
      </c>
      <c r="D4432" s="28">
        <v>73</v>
      </c>
      <c r="E4432" s="32"/>
      <c r="F4432" s="28" t="str">
        <f>IF(RIGHT(L4432,1)=$W$24,"",M4432&amp;$W$25)&amp;J4432&amp;$W$22&amp;K4432&amp;IF(AND(LEN(N4432)&gt;0,LEN(N4432)&lt;4)," 第"&amp;N4432&amp;$W$21,N4432)&amp;$W$23&amp;O4432&amp;"/"&amp;P4432&amp;IF(RIGHT(L4432,1)=$W$24,"/"&amp;Q4432,"")&amp;"、"&amp;S4432&amp;"、"&amp;R4432&amp;IF(LEN(H4432)&gt;0,$W$27&amp;H4432,"")&amp;IF(RIGHT(L4432,1)=$W$24,"",$W$26)</f>
        <v>開催記(大会．全 第50回　2015/6、大阪市立大学、大阪市/第50回全国大会から)</v>
      </c>
      <c r="G4432" s="40" t="s">
        <v>788</v>
      </c>
      <c r="H4432" s="17" t="s">
        <v>7519</v>
      </c>
      <c r="I4432" s="115" t="str">
        <f t="shared" ca="1" si="648"/>
        <v>.</v>
      </c>
      <c r="J4432" s="16" t="s">
        <v>2856</v>
      </c>
      <c r="K4432" s="16" t="s">
        <v>1194</v>
      </c>
      <c r="L4432" s="40" t="s">
        <v>6949</v>
      </c>
      <c r="M4432" s="40" t="s">
        <v>313</v>
      </c>
      <c r="N4432" s="15">
        <v>50</v>
      </c>
      <c r="O4432" s="15">
        <v>2015</v>
      </c>
      <c r="P4432" s="15">
        <v>6</v>
      </c>
      <c r="Q4432" s="16" t="s">
        <v>1529</v>
      </c>
      <c r="R4432" s="18" t="s">
        <v>5628</v>
      </c>
      <c r="S4432" s="54" t="s">
        <v>7327</v>
      </c>
      <c r="T4432" s="54"/>
      <c r="U4432" s="31"/>
      <c r="V4432" s="45" t="str">
        <f t="shared" si="647"/>
        <v>第50回全国大会から開催記(大会．全 第50回　2015/6、大阪市立大学、大阪市/第50回全国大会から)</v>
      </c>
      <c r="W4432" s="51"/>
      <c r="X4432" s="88">
        <v>4422</v>
      </c>
      <c r="Y4432" s="65"/>
      <c r="Z4432" s="46"/>
    </row>
    <row r="4433" spans="1:26" ht="13.5" hidden="1" customHeight="1">
      <c r="A4433" s="29">
        <f t="shared" ca="1" si="649"/>
        <v>102</v>
      </c>
      <c r="B4433" s="32">
        <f t="shared" ca="1" si="650"/>
        <v>2015</v>
      </c>
      <c r="C4433" s="32">
        <f t="shared" ca="1" si="651"/>
        <v>12</v>
      </c>
      <c r="D4433" s="28">
        <v>73</v>
      </c>
      <c r="E4433" s="32"/>
      <c r="F4433" s="28" t="str">
        <f>IF(RIGHT(L4433,1)=$W$24,"",M4433&amp;$W$25)&amp;J4433&amp;$W$22&amp;K4433&amp;IF(AND(LEN(N4433)&gt;0,LEN(N4433)&lt;4)," 第"&amp;N4433&amp;$W$21,N4433)&amp;$W$23&amp;O4433&amp;"/"&amp;P4433&amp;IF(RIGHT(L4433,1)=$W$24,"/"&amp;Q4433,"")&amp;"、"&amp;S4433&amp;"、"&amp;R4433&amp;IF(LEN(H4433)&gt;0,$W$27&amp;H4433,"")&amp;IF(RIGHT(L4433,1)=$W$24,"",$W$26)</f>
        <v>開催記(大会．全 第50回　2015/6、大阪市立大学、大阪市/大会開催報告)</v>
      </c>
      <c r="G4433" s="40" t="s">
        <v>7518</v>
      </c>
      <c r="H4433" s="17" t="s">
        <v>7517</v>
      </c>
      <c r="I4433" s="115" t="str">
        <f t="shared" ca="1" si="648"/>
        <v>.</v>
      </c>
      <c r="J4433" s="16" t="s">
        <v>2856</v>
      </c>
      <c r="K4433" s="16" t="s">
        <v>1194</v>
      </c>
      <c r="L4433" s="40" t="s">
        <v>313</v>
      </c>
      <c r="M4433" s="40" t="s">
        <v>313</v>
      </c>
      <c r="N4433" s="15">
        <v>50</v>
      </c>
      <c r="O4433" s="15">
        <v>2015</v>
      </c>
      <c r="P4433" s="15">
        <v>6</v>
      </c>
      <c r="Q4433" s="16" t="s">
        <v>1529</v>
      </c>
      <c r="R4433" s="18" t="s">
        <v>5628</v>
      </c>
      <c r="S4433" s="54" t="s">
        <v>7327</v>
      </c>
      <c r="T4433" s="54"/>
      <c r="U4433" s="31"/>
      <c r="V4433" s="45" t="str">
        <f t="shared" si="647"/>
        <v>大会開催報告開催記(大会．全 第50回　2015/6、大阪市立大学、大阪市/大会開催報告)</v>
      </c>
      <c r="W4433" s="51"/>
      <c r="X4433" s="88">
        <v>4423</v>
      </c>
      <c r="Y4433" s="65"/>
      <c r="Z4433" s="46"/>
    </row>
    <row r="4434" spans="1:26" s="12" customFormat="1" ht="13.5" hidden="1" customHeight="1">
      <c r="A4434" s="29">
        <f t="shared" ca="1" si="649"/>
        <v>102</v>
      </c>
      <c r="B4434" s="32">
        <f t="shared" ca="1" si="650"/>
        <v>2015</v>
      </c>
      <c r="C4434" s="32">
        <f t="shared" ca="1" si="651"/>
        <v>12</v>
      </c>
      <c r="D4434" s="18">
        <v>74</v>
      </c>
      <c r="E4434" s="32"/>
      <c r="F4434" s="16" t="s">
        <v>7520</v>
      </c>
      <c r="G4434" s="17"/>
      <c r="H4434" s="17"/>
      <c r="I4434" s="115" t="str">
        <f t="shared" ca="1" si="648"/>
        <v>.</v>
      </c>
      <c r="J4434" s="16" t="s">
        <v>2856</v>
      </c>
      <c r="K4434" s="16" t="s">
        <v>1194</v>
      </c>
      <c r="L4434" s="40" t="s">
        <v>313</v>
      </c>
      <c r="M4434" s="40" t="s">
        <v>7617</v>
      </c>
      <c r="N4434" s="15">
        <v>50</v>
      </c>
      <c r="O4434" s="15">
        <v>2015</v>
      </c>
      <c r="P4434" s="15">
        <v>6</v>
      </c>
      <c r="Q4434" s="16" t="s">
        <v>1529</v>
      </c>
      <c r="R4434" s="18" t="s">
        <v>5628</v>
      </c>
      <c r="S4434" s="54" t="s">
        <v>7327</v>
      </c>
      <c r="T4434" s="54"/>
      <c r="U4434" s="69"/>
      <c r="V4434" s="45" t="str">
        <f t="shared" si="647"/>
        <v>優秀発表賞</v>
      </c>
      <c r="W4434" s="70"/>
      <c r="X4434" s="88">
        <v>4424</v>
      </c>
      <c r="Y4434" s="66"/>
      <c r="Z4434" s="16"/>
    </row>
    <row r="4435" spans="1:26" s="13" customFormat="1" ht="13.5" hidden="1" customHeight="1">
      <c r="A4435" s="29">
        <f t="shared" ca="1" si="649"/>
        <v>102</v>
      </c>
      <c r="B4435" s="32">
        <f t="shared" ca="1" si="650"/>
        <v>2015</v>
      </c>
      <c r="C4435" s="32">
        <f t="shared" ca="1" si="651"/>
        <v>12</v>
      </c>
      <c r="D4435" s="18">
        <v>74</v>
      </c>
      <c r="E4435" s="32"/>
      <c r="F4435" s="28" t="s">
        <v>7521</v>
      </c>
      <c r="G4435" s="16" t="s">
        <v>7522</v>
      </c>
      <c r="H4435" s="22"/>
      <c r="I4435" s="115" t="str">
        <f t="shared" ca="1" si="648"/>
        <v>.</v>
      </c>
      <c r="J4435" s="16" t="s">
        <v>2856</v>
      </c>
      <c r="K4435" s="16" t="s">
        <v>1194</v>
      </c>
      <c r="L4435" s="40" t="s">
        <v>313</v>
      </c>
      <c r="M4435" s="40" t="s">
        <v>7617</v>
      </c>
      <c r="N4435" s="15">
        <v>50</v>
      </c>
      <c r="O4435" s="15">
        <v>2015</v>
      </c>
      <c r="P4435" s="15">
        <v>6</v>
      </c>
      <c r="Q4435" s="16" t="s">
        <v>1529</v>
      </c>
      <c r="R4435" s="18" t="s">
        <v>5628</v>
      </c>
      <c r="S4435" s="54" t="s">
        <v>7327</v>
      </c>
      <c r="T4435" s="54"/>
      <c r="U4435" s="69"/>
      <c r="V4435" s="45" t="str">
        <f t="shared" si="647"/>
        <v>優秀発表賞受賞者からの感想</v>
      </c>
      <c r="W4435" s="70"/>
      <c r="X4435" s="88">
        <v>4425</v>
      </c>
      <c r="Y4435" s="66"/>
      <c r="Z4435" s="16"/>
    </row>
    <row r="4436" spans="1:26" ht="13.5" hidden="1" customHeight="1">
      <c r="A4436" s="29">
        <f t="shared" ca="1" si="649"/>
        <v>102</v>
      </c>
      <c r="B4436" s="32">
        <f t="shared" ca="1" si="650"/>
        <v>2015</v>
      </c>
      <c r="C4436" s="32">
        <f t="shared" ca="1" si="651"/>
        <v>12</v>
      </c>
      <c r="D4436" s="18">
        <v>76</v>
      </c>
      <c r="E4436" s="32"/>
      <c r="F4436" s="28" t="str">
        <f>IF(RIGHT(L4436,1)=$W$24,"",M4436&amp;$W$25)&amp;J4436&amp;$W$22&amp;K4436&amp;IF(AND(LEN(N4436)&gt;0,LEN(N4436)&lt;4)," 第"&amp;N4436&amp;$W$21,N4436)&amp;$W$23&amp;O4436&amp;"/"&amp;P4436&amp;IF(RIGHT(L4436,1)=$W$24,"/"&amp;Q4436,"")&amp;"、"&amp;S4436&amp;"、"&amp;R4436&amp;IF(LEN(H4436)&gt;0,$W$27&amp;H4436,"")&amp;IF(RIGHT(L4436,1)=$W$24,"",$W$26)</f>
        <v>研修・催事．夏季　2015/8/27-28、JAXA筑波宇宙センター、つくば市</v>
      </c>
      <c r="G4436" s="40"/>
      <c r="H4436" s="43"/>
      <c r="I4436" s="115" t="str">
        <f t="shared" ca="1" si="648"/>
        <v>.</v>
      </c>
      <c r="J4436" s="40" t="s">
        <v>7780</v>
      </c>
      <c r="K4436" s="16" t="s">
        <v>2165</v>
      </c>
      <c r="L4436" s="40" t="s">
        <v>7012</v>
      </c>
      <c r="M4436" s="40" t="s">
        <v>7516</v>
      </c>
      <c r="N4436" s="15"/>
      <c r="O4436" s="15">
        <v>2015</v>
      </c>
      <c r="P4436" s="15">
        <v>8</v>
      </c>
      <c r="Q4436" s="16" t="s">
        <v>1476</v>
      </c>
      <c r="R4436" s="18" t="s">
        <v>7513</v>
      </c>
      <c r="S4436" s="54" t="s">
        <v>7512</v>
      </c>
      <c r="T4436" s="54"/>
      <c r="U4436" s="31"/>
      <c r="V4436" s="45" t="str">
        <f t="shared" si="647"/>
        <v>研修・催事．夏季　2015/8/27-28、JAXA筑波宇宙センター、つくば市</v>
      </c>
      <c r="W4436" s="51"/>
      <c r="X4436" s="88">
        <v>4426</v>
      </c>
      <c r="Y4436" s="65"/>
      <c r="Z4436" s="46"/>
    </row>
    <row r="4437" spans="1:26" ht="13.5" hidden="1" customHeight="1">
      <c r="A4437" s="29">
        <f t="shared" ca="1" si="649"/>
        <v>102</v>
      </c>
      <c r="B4437" s="32">
        <f t="shared" ca="1" si="650"/>
        <v>2015</v>
      </c>
      <c r="C4437" s="32">
        <f t="shared" ca="1" si="651"/>
        <v>12</v>
      </c>
      <c r="D4437" s="18">
        <v>76</v>
      </c>
      <c r="E4437" s="32"/>
      <c r="F4437" s="28" t="s">
        <v>7523</v>
      </c>
      <c r="G4437" s="40" t="s">
        <v>7821</v>
      </c>
      <c r="H4437" s="43"/>
      <c r="I4437" s="115" t="str">
        <f t="shared" ca="1" si="648"/>
        <v>.</v>
      </c>
      <c r="J4437" s="40" t="s">
        <v>7780</v>
      </c>
      <c r="K4437" s="16" t="s">
        <v>2165</v>
      </c>
      <c r="L4437" s="40" t="s">
        <v>313</v>
      </c>
      <c r="M4437" s="16" t="s">
        <v>313</v>
      </c>
      <c r="N4437" s="15"/>
      <c r="O4437" s="15">
        <v>2015</v>
      </c>
      <c r="P4437" s="15">
        <v>8</v>
      </c>
      <c r="Q4437" s="16" t="s">
        <v>1476</v>
      </c>
      <c r="R4437" s="18" t="s">
        <v>7513</v>
      </c>
      <c r="S4437" s="54" t="s">
        <v>7512</v>
      </c>
      <c r="T4437" s="54"/>
      <c r="U4437" s="31"/>
      <c r="V4437" s="45" t="str">
        <f t="shared" si="647"/>
        <v>JAXA 筑波宇宙センターの施設見学を通じた特殊空間での人間の活動・労働に関する研究</v>
      </c>
      <c r="W4437" s="51"/>
      <c r="X4437" s="88">
        <v>4427</v>
      </c>
      <c r="Y4437" s="65"/>
      <c r="Z4437" s="46"/>
    </row>
    <row r="4438" spans="1:26" ht="13.5" hidden="1" customHeight="1">
      <c r="A4438" s="29">
        <f t="shared" ca="1" si="649"/>
        <v>102</v>
      </c>
      <c r="B4438" s="32">
        <f t="shared" ca="1" si="650"/>
        <v>2015</v>
      </c>
      <c r="C4438" s="32">
        <f t="shared" ca="1" si="651"/>
        <v>12</v>
      </c>
      <c r="D4438" s="18">
        <v>78</v>
      </c>
      <c r="E4438" s="32"/>
      <c r="F4438" s="28" t="str">
        <f>IF(RIGHT(L4438,1)=$W$24,"",M4438&amp;$W$25)&amp;J4438&amp;$W$22&amp;K4438&amp;IF(AND(LEN(N4438)&gt;0,LEN(N4438)&lt;4)," 第"&amp;N4438&amp;$W$21,N4438)&amp;$W$23&amp;O4438&amp;"/"&amp;P4438&amp;IF(RIGHT(L4438,1)=$W$24,"/"&amp;Q4438,"")&amp;"、"&amp;S4438&amp;"、"&amp;R4438&amp;IF(LEN(H4438)&gt;0,$W$27&amp;H4438,"")&amp;IF(RIGHT(L4438,1)=$W$24,"",$W$26)</f>
        <v>開催案内(シンポジウム．共 第12回　2015/12、横浜YMCA学院専門学校、横浜市)</v>
      </c>
      <c r="G4438" s="40"/>
      <c r="H4438" s="43"/>
      <c r="I4438" s="115" t="str">
        <f t="shared" ca="1" si="648"/>
        <v>.</v>
      </c>
      <c r="J4438" s="26" t="s">
        <v>7263</v>
      </c>
      <c r="K4438" s="16" t="s">
        <v>6005</v>
      </c>
      <c r="L4438" s="40" t="s">
        <v>325</v>
      </c>
      <c r="M4438" s="40" t="s">
        <v>2638</v>
      </c>
      <c r="N4438" s="15">
        <v>12</v>
      </c>
      <c r="O4438" s="15">
        <v>2015</v>
      </c>
      <c r="P4438" s="15">
        <v>12</v>
      </c>
      <c r="Q4438" s="16">
        <v>19</v>
      </c>
      <c r="R4438" s="18" t="s">
        <v>7261</v>
      </c>
      <c r="S4438" s="54" t="s">
        <v>7262</v>
      </c>
      <c r="T4438" s="54"/>
      <c r="U4438" s="31"/>
      <c r="V4438" s="45" t="str">
        <f t="shared" si="647"/>
        <v>開催案内(シンポジウム．共 第12回　2015/12、横浜YMCA学院専門学校、横浜市)</v>
      </c>
      <c r="W4438" s="51"/>
      <c r="X4438" s="88">
        <v>4428</v>
      </c>
      <c r="Y4438" s="65"/>
      <c r="Z4438" s="46"/>
    </row>
    <row r="4439" spans="1:26" ht="13.5" hidden="1" customHeight="1">
      <c r="A4439" s="29">
        <f t="shared" ca="1" si="649"/>
        <v>102</v>
      </c>
      <c r="B4439" s="32">
        <f t="shared" ca="1" si="650"/>
        <v>2015</v>
      </c>
      <c r="C4439" s="32">
        <f t="shared" ca="1" si="651"/>
        <v>12</v>
      </c>
      <c r="D4439" s="18">
        <v>78</v>
      </c>
      <c r="E4439" s="32"/>
      <c r="F4439" s="28" t="str">
        <f>IF(RIGHT(L4439,1)=$W$24,"",M4439&amp;$W$25)&amp;J4439&amp;$W$22&amp;K4439&amp;IF(AND(LEN(N4439)&gt;0,LEN(N4439)&lt;4)," 第"&amp;N4439&amp;$W$21,N4439)&amp;$W$23&amp;O4439&amp;"/"&amp;P4439&amp;IF(RIGHT(L4439,1)=$W$24,"/"&amp;Q4439,"")&amp;"、"&amp;S4439&amp;"、"&amp;R4439&amp;IF(LEN(H4439)&gt;0,$W$27&amp;H4439,"")&amp;IF(RIGHT(L4439,1)=$W$24,"",$W$26)</f>
        <v>開催案内(大会．東 第44回　2015/12、横浜YMCA学院専門学校、横浜市)</v>
      </c>
      <c r="G4439" s="40"/>
      <c r="H4439" s="43"/>
      <c r="I4439" s="115" t="str">
        <f t="shared" ca="1" si="648"/>
        <v>.</v>
      </c>
      <c r="J4439" s="16" t="s">
        <v>2856</v>
      </c>
      <c r="K4439" s="16" t="s">
        <v>1491</v>
      </c>
      <c r="L4439" s="40" t="s">
        <v>325</v>
      </c>
      <c r="M4439" s="40" t="s">
        <v>2638</v>
      </c>
      <c r="N4439" s="15">
        <v>44</v>
      </c>
      <c r="O4439" s="15">
        <v>2015</v>
      </c>
      <c r="P4439" s="15">
        <v>12</v>
      </c>
      <c r="Q4439" s="16">
        <v>20</v>
      </c>
      <c r="R4439" s="18" t="s">
        <v>7261</v>
      </c>
      <c r="S4439" s="54" t="s">
        <v>7262</v>
      </c>
      <c r="T4439" s="54"/>
      <c r="U4439" s="31"/>
      <c r="V4439" s="45" t="str">
        <f t="shared" si="647"/>
        <v>開催案内(大会．東 第44回　2015/12、横浜YMCA学院専門学校、横浜市)</v>
      </c>
      <c r="W4439" s="51"/>
      <c r="X4439" s="88">
        <v>4429</v>
      </c>
      <c r="Y4439" s="65"/>
      <c r="Z4439" s="46"/>
    </row>
    <row r="4440" spans="1:26" ht="13.5" hidden="1" customHeight="1">
      <c r="A4440" s="29">
        <f t="shared" ca="1" si="649"/>
        <v>102</v>
      </c>
      <c r="B4440" s="32">
        <f t="shared" ca="1" si="650"/>
        <v>2015</v>
      </c>
      <c r="C4440" s="32">
        <f t="shared" ca="1" si="651"/>
        <v>12</v>
      </c>
      <c r="D4440" s="18">
        <v>78</v>
      </c>
      <c r="E4440" s="32"/>
      <c r="F4440" s="28" t="str">
        <f>IF(RIGHT(L4440,1)=$W$24,"",M4440&amp;$W$25)&amp;J4440&amp;$W$22&amp;K4440&amp;IF(AND(LEN(N4440)&gt;0,LEN(N4440)&lt;4)," 第"&amp;N4440&amp;$W$21,N4440)&amp;$W$23&amp;O4440&amp;"/"&amp;P4440&amp;IF(RIGHT(L4440,1)=$W$24,"/"&amp;Q4440,"")&amp;"、"&amp;S4440&amp;"、"&amp;R4440&amp;IF(LEN(H4440)&gt;0,$W$27&amp;H4440,"")&amp;IF(RIGHT(L4440,1)=$W$24,"",$W$26)</f>
        <v>開催案内(大会．西 第40回　2015/12、九州共立大、北九州市)</v>
      </c>
      <c r="G4440" s="40"/>
      <c r="H4440" s="43"/>
      <c r="I4440" s="115" t="str">
        <f t="shared" ca="1" si="648"/>
        <v>.</v>
      </c>
      <c r="J4440" s="16" t="s">
        <v>2856</v>
      </c>
      <c r="K4440" s="16" t="s">
        <v>1769</v>
      </c>
      <c r="L4440" s="40" t="s">
        <v>325</v>
      </c>
      <c r="M4440" s="40" t="s">
        <v>2638</v>
      </c>
      <c r="N4440" s="15">
        <v>40</v>
      </c>
      <c r="O4440" s="15">
        <v>2015</v>
      </c>
      <c r="P4440" s="15">
        <v>12</v>
      </c>
      <c r="Q4440" s="16">
        <v>26</v>
      </c>
      <c r="R4440" s="18" t="s">
        <v>7304</v>
      </c>
      <c r="S4440" s="54" t="s">
        <v>7446</v>
      </c>
      <c r="T4440" s="54"/>
      <c r="U4440" s="31"/>
      <c r="V4440" s="45" t="str">
        <f t="shared" si="647"/>
        <v>開催案内(大会．西 第40回　2015/12、九州共立大、北九州市)</v>
      </c>
      <c r="W4440" s="51"/>
      <c r="X4440" s="88">
        <v>4430</v>
      </c>
      <c r="Y4440" s="65"/>
      <c r="Z4440" s="46"/>
    </row>
    <row r="4441" spans="1:26" ht="13.5" hidden="1" customHeight="1">
      <c r="A4441" s="29">
        <f t="shared" ca="1" si="649"/>
        <v>102</v>
      </c>
      <c r="B4441" s="32">
        <f t="shared" ca="1" si="650"/>
        <v>2015</v>
      </c>
      <c r="C4441" s="32">
        <f t="shared" ca="1" si="651"/>
        <v>12</v>
      </c>
      <c r="D4441" s="28">
        <v>79</v>
      </c>
      <c r="E4441" s="32"/>
      <c r="F4441" s="28" t="str">
        <f>M4441&amp;"（"&amp;L4441&amp;IF(J4441="大会",IF(LEN(L4441)&gt;0,$J$10,"")&amp;IF(K4441="全","全国",K4441&amp;"日本地方会")&amp;" 第"&amp;N4441&amp;"回、","、")&amp;O4441&amp;"/"&amp;P4441&amp;"、"&amp;S4441&amp;"）"</f>
        <v>開催案内（提示大分類全国 第51回、2016/6、富山大学）</v>
      </c>
      <c r="G4441" s="40"/>
      <c r="H4441" s="43"/>
      <c r="I4441" s="115" t="str">
        <f t="shared" ca="1" si="648"/>
        <v>.</v>
      </c>
      <c r="J4441" s="16" t="s">
        <v>2856</v>
      </c>
      <c r="K4441" s="16" t="s">
        <v>7526</v>
      </c>
      <c r="L4441" s="40" t="s">
        <v>325</v>
      </c>
      <c r="M4441" s="40" t="s">
        <v>2638</v>
      </c>
      <c r="N4441" s="15">
        <v>51</v>
      </c>
      <c r="O4441" s="15">
        <v>2016</v>
      </c>
      <c r="P4441" s="15">
        <v>6</v>
      </c>
      <c r="Q4441" s="63" t="s">
        <v>507</v>
      </c>
      <c r="R4441" s="18" t="s">
        <v>7524</v>
      </c>
      <c r="S4441" s="54" t="s">
        <v>7525</v>
      </c>
      <c r="T4441" s="54"/>
      <c r="U4441" s="31"/>
      <c r="V4441" s="45" t="str">
        <f t="shared" si="647"/>
        <v>開催案内（提示大分類全国 第51回、2016/6、富山大学）</v>
      </c>
      <c r="W4441" s="51"/>
      <c r="X4441" s="88">
        <v>4431</v>
      </c>
      <c r="Y4441" s="65"/>
      <c r="Z4441" s="46"/>
    </row>
    <row r="4442" spans="1:26" s="12" customFormat="1" ht="13.5" hidden="1" customHeight="1">
      <c r="A4442" s="29">
        <f t="shared" ca="1" si="649"/>
        <v>102</v>
      </c>
      <c r="B4442" s="32">
        <f t="shared" ca="1" si="650"/>
        <v>2015</v>
      </c>
      <c r="C4442" s="32">
        <f t="shared" ca="1" si="651"/>
        <v>12</v>
      </c>
      <c r="D4442" s="28">
        <v>79</v>
      </c>
      <c r="E4442" s="15"/>
      <c r="F4442" s="16" t="s">
        <v>7528</v>
      </c>
      <c r="G4442" s="16"/>
      <c r="H4442" s="43"/>
      <c r="I4442" s="115" t="str">
        <f t="shared" ca="1" si="648"/>
        <v>.</v>
      </c>
      <c r="J4442" s="26" t="s">
        <v>7473</v>
      </c>
      <c r="K4442" s="16" t="s">
        <v>321</v>
      </c>
      <c r="L4442" s="17"/>
      <c r="M4442" s="40" t="s">
        <v>7122</v>
      </c>
      <c r="N4442" s="15"/>
      <c r="O4442" s="15"/>
      <c r="P4442" s="15"/>
      <c r="Q4442" s="16"/>
      <c r="R4442" s="18"/>
      <c r="S4442" s="54"/>
      <c r="T4442" s="54"/>
      <c r="U4442" s="69"/>
      <c r="V4442" s="45" t="str">
        <f t="shared" si="647"/>
        <v>熊倉博雄先生、田中純夫先生、菊池安行先生</v>
      </c>
      <c r="W4442" s="70"/>
      <c r="X4442" s="88">
        <v>4432</v>
      </c>
      <c r="Y4442" s="66"/>
      <c r="Z4442" s="16"/>
    </row>
    <row r="4443" spans="1:26" s="12" customFormat="1" ht="13.5" hidden="1" customHeight="1">
      <c r="A4443" s="29">
        <f t="shared" ca="1" si="649"/>
        <v>102</v>
      </c>
      <c r="B4443" s="32">
        <f t="shared" ca="1" si="650"/>
        <v>2015</v>
      </c>
      <c r="C4443" s="32">
        <f t="shared" ca="1" si="651"/>
        <v>12</v>
      </c>
      <c r="D4443" s="28">
        <v>79</v>
      </c>
      <c r="E4443" s="15"/>
      <c r="F4443" s="16" t="s">
        <v>7529</v>
      </c>
      <c r="G4443" s="16" t="s">
        <v>7518</v>
      </c>
      <c r="H4443" s="43"/>
      <c r="I4443" s="115" t="str">
        <f t="shared" ca="1" si="648"/>
        <v>.</v>
      </c>
      <c r="J4443" s="26" t="s">
        <v>7473</v>
      </c>
      <c r="K4443" s="16" t="s">
        <v>321</v>
      </c>
      <c r="L4443" s="17"/>
      <c r="M4443" s="40" t="s">
        <v>7122</v>
      </c>
      <c r="N4443" s="15"/>
      <c r="O4443" s="15"/>
      <c r="P4443" s="15"/>
      <c r="Q4443" s="16"/>
      <c r="R4443" s="18"/>
      <c r="S4443" s="54"/>
      <c r="T4443" s="54"/>
      <c r="U4443" s="69"/>
      <c r="V4443" s="45" t="str">
        <f t="shared" si="647"/>
        <v>菊池安行先生ご逝去のお知らせ</v>
      </c>
      <c r="W4443" s="70"/>
      <c r="X4443" s="88">
        <v>4433</v>
      </c>
      <c r="Y4443" s="66"/>
      <c r="Z4443" s="16"/>
    </row>
    <row r="4444" spans="1:26" ht="13.5" hidden="1" customHeight="1">
      <c r="A4444" s="29">
        <f t="shared" ca="1" si="649"/>
        <v>102</v>
      </c>
      <c r="B4444" s="32">
        <f t="shared" ca="1" si="650"/>
        <v>2015</v>
      </c>
      <c r="C4444" s="32">
        <f t="shared" ca="1" si="651"/>
        <v>12</v>
      </c>
      <c r="D4444" s="28">
        <v>80</v>
      </c>
      <c r="E4444" s="32"/>
      <c r="F4444" s="40" t="s">
        <v>7510</v>
      </c>
      <c r="G4444" s="40"/>
      <c r="H4444" s="17"/>
      <c r="I4444" s="115" t="str">
        <f t="shared" ca="1" si="648"/>
        <v>.</v>
      </c>
      <c r="J4444" s="40" t="s">
        <v>7111</v>
      </c>
      <c r="K4444" s="40" t="s">
        <v>1199</v>
      </c>
      <c r="L4444" s="40" t="s">
        <v>1436</v>
      </c>
      <c r="M4444" s="40" t="s">
        <v>7631</v>
      </c>
      <c r="N4444" s="47"/>
      <c r="O4444" s="47"/>
      <c r="P4444" s="47"/>
      <c r="Q4444" s="40"/>
      <c r="R4444" s="40"/>
      <c r="S4444" s="48"/>
      <c r="T4444" s="48"/>
      <c r="U4444" s="31"/>
      <c r="V4444" s="45" t="str">
        <f t="shared" si="647"/>
        <v>JHE論文原稿募集</v>
      </c>
      <c r="W4444" s="51"/>
      <c r="X4444" s="88">
        <v>4434</v>
      </c>
      <c r="Y4444" s="65"/>
      <c r="Z4444" s="46"/>
    </row>
    <row r="4445" spans="1:26" ht="13.5" hidden="1" customHeight="1">
      <c r="A4445" s="29" t="str">
        <f ca="1">IF(LEN($J4445)&gt;0,IF($J4445="●",K4445,OFFSET(A4445,IF(LEN(OFFSET(A4445,-1,0))&gt;=1,-1,-2),0)),"")</f>
        <v>103</v>
      </c>
      <c r="B4445" s="32">
        <f ca="1">IF(LEN($J4445)&gt;0,IF($J4445="●",N4445,OFFSET(B4445,IF(LEN(OFFSET(B4445,-1,0))&gt;=1,-1,-2),0)),"")</f>
        <v>2016</v>
      </c>
      <c r="C4445" s="32">
        <f ca="1">IF(LEN($J4445)&gt;0,IF($J4445="●",O4445,OFFSET(C4445,IF(LEN(OFFSET(C4445,-1,0))&gt;=1,-1,-2),0)),"")</f>
        <v>3</v>
      </c>
      <c r="D4445" s="28">
        <v>0</v>
      </c>
      <c r="E4445" s="32"/>
      <c r="F4445" s="28" t="str">
        <f ca="1">$W$11&amp;$A4445&amp;$W$12&amp;B4445&amp;$W$13&amp;TEXT($C4445,"00")&amp;$W$14&amp;TEXT($P4445,"00")&amp;IF(LEN(U4445)&gt;=1,$W$15&amp;$U4445&amp;$W$16,"")&amp;$W$17&amp;$H4445</f>
        <v>第103号2016年03/09:東地44／西地40</v>
      </c>
      <c r="G4445" s="40"/>
      <c r="H4445" s="43" t="s">
        <v>7530</v>
      </c>
      <c r="I4445" s="115" t="str">
        <f t="shared" ca="1" si="648"/>
        <v>.</v>
      </c>
      <c r="J4445" s="40" t="s">
        <v>1179</v>
      </c>
      <c r="K4445" s="40" t="s">
        <v>1602</v>
      </c>
      <c r="L4445" s="43"/>
      <c r="M4445" s="40"/>
      <c r="N4445" s="47">
        <v>2016</v>
      </c>
      <c r="O4445" s="47">
        <v>3</v>
      </c>
      <c r="P4445" s="47">
        <v>9</v>
      </c>
      <c r="Q4445" s="40"/>
      <c r="R4445" s="40"/>
      <c r="S4445" s="48"/>
      <c r="T4445" s="48"/>
      <c r="U4445" s="31"/>
      <c r="V4445" s="45" t="str">
        <f t="shared" ca="1" si="647"/>
        <v>東地44／西地40第103号2016年03/09:東地44／西地40</v>
      </c>
      <c r="W4445" s="51"/>
      <c r="X4445" s="88">
        <v>4435</v>
      </c>
      <c r="Y4445" s="65"/>
      <c r="Z4445" s="46"/>
    </row>
    <row r="4446" spans="1:26" s="12" customFormat="1" ht="13.5" hidden="1" customHeight="1">
      <c r="A4446" s="29" t="str">
        <f ca="1">IF(LEN($J4446)&gt;0,IF($J4446="●",K4446,OFFSET(A4446,IF(LEN(OFFSET(A4446,-1,0))&gt;=1,-1,-2),0)),"")</f>
        <v>103</v>
      </c>
      <c r="B4446" s="32">
        <f ca="1">IF(LEN($J4446)&gt;0,IF($J4446="●",N4446,OFFSET(B4446,IF(LEN(OFFSET(B4446,-1,0))&gt;=1,-1,-2),0)),"")</f>
        <v>2016</v>
      </c>
      <c r="C4446" s="32">
        <f ca="1">IF(LEN($J4446)&gt;0,IF($J4446="●",O4446,OFFSET(C4446,IF(LEN(OFFSET(C4446,-1,0))&gt;=1,-1,-2),0)),"")</f>
        <v>3</v>
      </c>
      <c r="D4446" s="18">
        <v>1</v>
      </c>
      <c r="E4446" s="15"/>
      <c r="F4446" s="28" t="str">
        <f>IF(RIGHT(L4446,1)=$W$24,"",M4446&amp;$W$25)&amp;J4446&amp;$W$22&amp;K4446&amp;IF(AND(LEN(N4446)&gt;0,LEN(N4446)&lt;4)," 第"&amp;N4446&amp;$W$21,N4446)&amp;$W$23&amp;O4446&amp;"/"&amp;P4446&amp;IF(RIGHT(L4446,1)=$W$24,"/"&amp;Q4446,"")&amp;"、"&amp;S4446&amp;"、"&amp;R4446&amp;IF(LEN(H4446)&gt;0,$W$27&amp;H4446,"")&amp;IF(RIGHT(L4446,1)=$W$24,"",$W$26)</f>
        <v>シンポジウム．共 第12回　2015/12/19、横浜YMCA学院専門学校、横浜市/長谷部言人先生と働態学　Part-3／認知症の方の運転免許証について</v>
      </c>
      <c r="G4446" s="40" t="s">
        <v>7495</v>
      </c>
      <c r="H4446" s="16" t="s">
        <v>7600</v>
      </c>
      <c r="I4446" s="115" t="str">
        <f t="shared" ca="1" si="648"/>
        <v>.</v>
      </c>
      <c r="J4446" s="26" t="s">
        <v>878</v>
      </c>
      <c r="K4446" s="16" t="s">
        <v>6005</v>
      </c>
      <c r="L4446" s="40" t="s">
        <v>7012</v>
      </c>
      <c r="M4446" s="40" t="s">
        <v>2742</v>
      </c>
      <c r="N4446" s="15">
        <v>12</v>
      </c>
      <c r="O4446" s="15">
        <v>2015</v>
      </c>
      <c r="P4446" s="15">
        <v>12</v>
      </c>
      <c r="Q4446" s="16">
        <v>19</v>
      </c>
      <c r="R4446" s="18" t="s">
        <v>7261</v>
      </c>
      <c r="S4446" s="54" t="s">
        <v>7262</v>
      </c>
      <c r="T4446" s="54"/>
      <c r="U4446" s="69"/>
      <c r="V4446" s="45" t="str">
        <f t="shared" si="647"/>
        <v>長谷部言人先生と働態学　Part-3／認知症の方の運転免許証についてシンポジウム．共 第12回　2015/12/19、横浜YMCA学院専門学校、横浜市/長谷部言人先生と働態学　Part-3／認知症の方の運転免許証について</v>
      </c>
      <c r="W4446" s="70"/>
      <c r="X4446" s="88">
        <v>4436</v>
      </c>
      <c r="Y4446" s="66"/>
      <c r="Z4446" s="16"/>
    </row>
    <row r="4447" spans="1:26" s="12" customFormat="1" ht="13.5" hidden="1" customHeight="1">
      <c r="A4447" s="18">
        <v>103</v>
      </c>
      <c r="B4447" s="15">
        <v>2016</v>
      </c>
      <c r="C4447" s="15">
        <v>3</v>
      </c>
      <c r="D4447" s="18"/>
      <c r="E4447" s="15"/>
      <c r="F4447" s="16" t="s">
        <v>7396</v>
      </c>
      <c r="G4447" s="16"/>
      <c r="H4447" s="17"/>
      <c r="I4447" s="115" t="str">
        <f t="shared" ca="1" si="648"/>
        <v>.</v>
      </c>
      <c r="J4447" s="26" t="s">
        <v>878</v>
      </c>
      <c r="K4447" s="16" t="s">
        <v>6141</v>
      </c>
      <c r="L4447" s="16" t="s">
        <v>7004</v>
      </c>
      <c r="M4447" s="16" t="s">
        <v>1302</v>
      </c>
      <c r="N4447" s="15">
        <v>12</v>
      </c>
      <c r="O4447" s="15">
        <v>2015</v>
      </c>
      <c r="P4447" s="15">
        <v>12</v>
      </c>
      <c r="Q4447" s="16">
        <v>19</v>
      </c>
      <c r="R4447" s="18" t="s">
        <v>1945</v>
      </c>
      <c r="S4447" s="54" t="s">
        <v>7262</v>
      </c>
      <c r="T4447" s="54"/>
      <c r="U4447" s="69"/>
      <c r="V4447" s="45" t="str">
        <f t="shared" si="647"/>
        <v>長谷部言人先生と働態学　Part-3</v>
      </c>
      <c r="W4447" s="70"/>
      <c r="X4447" s="88">
        <v>4437</v>
      </c>
      <c r="Y4447" s="66"/>
      <c r="Z4447" s="16"/>
    </row>
    <row r="4448" spans="1:26" s="12" customFormat="1" ht="13.5" hidden="1" customHeight="1">
      <c r="A4448" s="18">
        <v>103</v>
      </c>
      <c r="B4448" s="15">
        <v>2016</v>
      </c>
      <c r="C4448" s="15">
        <v>3</v>
      </c>
      <c r="D4448" s="18"/>
      <c r="E4448" s="15"/>
      <c r="F4448" s="19" t="s">
        <v>7612</v>
      </c>
      <c r="G4448" s="16" t="s">
        <v>7397</v>
      </c>
      <c r="H4448" s="17" t="s">
        <v>7396</v>
      </c>
      <c r="I4448" s="115" t="str">
        <f t="shared" ca="1" si="648"/>
        <v>.</v>
      </c>
      <c r="J4448" s="26" t="s">
        <v>7264</v>
      </c>
      <c r="K4448" s="16" t="s">
        <v>6141</v>
      </c>
      <c r="L4448" s="16" t="s">
        <v>2918</v>
      </c>
      <c r="M4448" s="16" t="s">
        <v>1302</v>
      </c>
      <c r="N4448" s="15">
        <v>12</v>
      </c>
      <c r="O4448" s="15">
        <v>2015</v>
      </c>
      <c r="P4448" s="15">
        <v>12</v>
      </c>
      <c r="Q4448" s="16">
        <v>19</v>
      </c>
      <c r="R4448" s="18" t="s">
        <v>1945</v>
      </c>
      <c r="S4448" s="54" t="s">
        <v>7262</v>
      </c>
      <c r="T4448" s="54"/>
      <c r="U4448" s="69"/>
      <c r="V4448" s="45" t="str">
        <f t="shared" si="647"/>
        <v>長谷部言人先生と働態学　Part-3主旨説明</v>
      </c>
      <c r="W4448" s="70"/>
      <c r="X4448" s="88">
        <v>4438</v>
      </c>
      <c r="Y4448" s="66"/>
      <c r="Z4448" s="16"/>
    </row>
    <row r="4449" spans="1:26" s="12" customFormat="1" ht="13.5" hidden="1" customHeight="1">
      <c r="A4449" s="18">
        <v>103</v>
      </c>
      <c r="B4449" s="15">
        <v>2016</v>
      </c>
      <c r="C4449" s="15">
        <v>3</v>
      </c>
      <c r="D4449" s="18"/>
      <c r="E4449" s="15"/>
      <c r="F4449" s="19" t="s">
        <v>7398</v>
      </c>
      <c r="G4449" s="16" t="s">
        <v>7399</v>
      </c>
      <c r="H4449" s="17" t="s">
        <v>7396</v>
      </c>
      <c r="I4449" s="115" t="str">
        <f t="shared" ca="1" si="648"/>
        <v>.</v>
      </c>
      <c r="J4449" s="26" t="s">
        <v>7264</v>
      </c>
      <c r="K4449" s="16" t="s">
        <v>6141</v>
      </c>
      <c r="L4449" s="16" t="s">
        <v>2918</v>
      </c>
      <c r="M4449" s="16" t="s">
        <v>1302</v>
      </c>
      <c r="N4449" s="15">
        <v>12</v>
      </c>
      <c r="O4449" s="15">
        <v>2015</v>
      </c>
      <c r="P4449" s="15">
        <v>12</v>
      </c>
      <c r="Q4449" s="16">
        <v>19</v>
      </c>
      <c r="R4449" s="18" t="s">
        <v>1945</v>
      </c>
      <c r="S4449" s="54" t="s">
        <v>7262</v>
      </c>
      <c r="T4449" s="54"/>
      <c r="U4449" s="69"/>
      <c r="V4449" s="45" t="str">
        <f t="shared" si="647"/>
        <v>長谷部言人先生と働態学　Part-3人と学問</v>
      </c>
      <c r="W4449" s="70"/>
      <c r="X4449" s="88">
        <v>4439</v>
      </c>
      <c r="Y4449" s="66"/>
      <c r="Z4449" s="16"/>
    </row>
    <row r="4450" spans="1:26" s="12" customFormat="1" ht="13.5" hidden="1" customHeight="1">
      <c r="A4450" s="18">
        <v>103</v>
      </c>
      <c r="B4450" s="15">
        <v>2016</v>
      </c>
      <c r="C4450" s="15">
        <v>3</v>
      </c>
      <c r="D4450" s="18"/>
      <c r="E4450" s="15"/>
      <c r="F4450" s="19" t="s">
        <v>7400</v>
      </c>
      <c r="G4450" s="16" t="s">
        <v>6600</v>
      </c>
      <c r="H4450" s="17" t="s">
        <v>7396</v>
      </c>
      <c r="I4450" s="115" t="str">
        <f t="shared" ca="1" si="648"/>
        <v>.</v>
      </c>
      <c r="J4450" s="26" t="s">
        <v>7264</v>
      </c>
      <c r="K4450" s="16" t="s">
        <v>6141</v>
      </c>
      <c r="L4450" s="16" t="s">
        <v>2918</v>
      </c>
      <c r="M4450" s="16" t="s">
        <v>1302</v>
      </c>
      <c r="N4450" s="15">
        <v>12</v>
      </c>
      <c r="O4450" s="15">
        <v>2015</v>
      </c>
      <c r="P4450" s="15">
        <v>12</v>
      </c>
      <c r="Q4450" s="16">
        <v>19</v>
      </c>
      <c r="R4450" s="18" t="s">
        <v>1945</v>
      </c>
      <c r="S4450" s="54" t="s">
        <v>7262</v>
      </c>
      <c r="T4450" s="54"/>
      <c r="U4450" s="69"/>
      <c r="V4450" s="45" t="str">
        <f t="shared" si="647"/>
        <v>長谷部言人先生と働態学　Part-3小学校時代の日記から</v>
      </c>
      <c r="W4450" s="70"/>
      <c r="X4450" s="88">
        <v>4440</v>
      </c>
      <c r="Y4450" s="66"/>
      <c r="Z4450" s="16"/>
    </row>
    <row r="4451" spans="1:26" s="12" customFormat="1" ht="13.5" hidden="1" customHeight="1">
      <c r="A4451" s="18">
        <v>103</v>
      </c>
      <c r="B4451" s="15">
        <v>2016</v>
      </c>
      <c r="C4451" s="15">
        <v>3</v>
      </c>
      <c r="D4451" s="18"/>
      <c r="E4451" s="15"/>
      <c r="F4451" s="19" t="s">
        <v>7401</v>
      </c>
      <c r="G4451" s="16" t="s">
        <v>5933</v>
      </c>
      <c r="H4451" s="17" t="s">
        <v>7396</v>
      </c>
      <c r="I4451" s="115" t="str">
        <f t="shared" ca="1" si="648"/>
        <v>.</v>
      </c>
      <c r="J4451" s="26" t="s">
        <v>7264</v>
      </c>
      <c r="K4451" s="16" t="s">
        <v>6141</v>
      </c>
      <c r="L4451" s="16" t="s">
        <v>2918</v>
      </c>
      <c r="M4451" s="16" t="s">
        <v>1302</v>
      </c>
      <c r="N4451" s="15">
        <v>12</v>
      </c>
      <c r="O4451" s="15">
        <v>2015</v>
      </c>
      <c r="P4451" s="15">
        <v>12</v>
      </c>
      <c r="Q4451" s="16">
        <v>19</v>
      </c>
      <c r="R4451" s="18" t="s">
        <v>1945</v>
      </c>
      <c r="S4451" s="54" t="s">
        <v>7262</v>
      </c>
      <c r="T4451" s="54"/>
      <c r="U4451" s="69"/>
      <c r="V4451" s="45" t="str">
        <f t="shared" si="647"/>
        <v>長谷部言人先生と働態学　Part-3人類働態学の源流を訪ねて</v>
      </c>
      <c r="W4451" s="70"/>
      <c r="X4451" s="88">
        <v>4441</v>
      </c>
      <c r="Y4451" s="66"/>
      <c r="Z4451" s="16"/>
    </row>
    <row r="4452" spans="1:26" s="12" customFormat="1" ht="13.5" hidden="1" customHeight="1">
      <c r="A4452" s="18">
        <v>103</v>
      </c>
      <c r="B4452" s="15">
        <v>2016</v>
      </c>
      <c r="C4452" s="15">
        <v>3</v>
      </c>
      <c r="D4452" s="18"/>
      <c r="E4452" s="15"/>
      <c r="F4452" s="19" t="s">
        <v>7402</v>
      </c>
      <c r="G4452" s="16" t="s">
        <v>7403</v>
      </c>
      <c r="H4452" s="17" t="s">
        <v>7396</v>
      </c>
      <c r="I4452" s="115" t="str">
        <f t="shared" ca="1" si="648"/>
        <v>.</v>
      </c>
      <c r="J4452" s="26" t="s">
        <v>7264</v>
      </c>
      <c r="K4452" s="16" t="s">
        <v>6141</v>
      </c>
      <c r="L4452" s="16" t="s">
        <v>2918</v>
      </c>
      <c r="M4452" s="16" t="s">
        <v>1302</v>
      </c>
      <c r="N4452" s="15">
        <v>12</v>
      </c>
      <c r="O4452" s="15">
        <v>2015</v>
      </c>
      <c r="P4452" s="15">
        <v>12</v>
      </c>
      <c r="Q4452" s="16">
        <v>19</v>
      </c>
      <c r="R4452" s="18" t="s">
        <v>1945</v>
      </c>
      <c r="S4452" s="54" t="s">
        <v>7262</v>
      </c>
      <c r="T4452" s="54"/>
      <c r="U4452" s="69"/>
      <c r="V4452" s="45" t="str">
        <f t="shared" si="647"/>
        <v>長谷部言人先生と働態学　Part-3討論、まとめ</v>
      </c>
      <c r="W4452" s="70"/>
      <c r="X4452" s="88">
        <v>4442</v>
      </c>
      <c r="Y4452" s="66"/>
      <c r="Z4452" s="16"/>
    </row>
    <row r="4453" spans="1:26" s="12" customFormat="1" ht="13.5" hidden="1" customHeight="1">
      <c r="A4453" s="18">
        <v>103</v>
      </c>
      <c r="B4453" s="15">
        <v>2016</v>
      </c>
      <c r="C4453" s="15">
        <v>3</v>
      </c>
      <c r="D4453" s="18"/>
      <c r="E4453" s="15"/>
      <c r="F4453" s="19" t="s">
        <v>7404</v>
      </c>
      <c r="G4453" s="16" t="s">
        <v>2820</v>
      </c>
      <c r="H4453" s="17"/>
      <c r="I4453" s="115" t="str">
        <f t="shared" ca="1" si="648"/>
        <v>.</v>
      </c>
      <c r="J4453" s="26" t="s">
        <v>878</v>
      </c>
      <c r="K4453" s="16" t="s">
        <v>6141</v>
      </c>
      <c r="L4453" s="16" t="s">
        <v>7004</v>
      </c>
      <c r="M4453" s="16" t="s">
        <v>1302</v>
      </c>
      <c r="N4453" s="15">
        <v>12</v>
      </c>
      <c r="O4453" s="15">
        <v>2015</v>
      </c>
      <c r="P4453" s="15">
        <v>12</v>
      </c>
      <c r="Q4453" s="16">
        <v>19</v>
      </c>
      <c r="R4453" s="18" t="s">
        <v>1945</v>
      </c>
      <c r="S4453" s="54" t="s">
        <v>7262</v>
      </c>
      <c r="T4453" s="54"/>
      <c r="U4453" s="69"/>
      <c r="V4453" s="45" t="str">
        <f t="shared" si="647"/>
        <v>認知症の方の運転免許証について</v>
      </c>
      <c r="W4453" s="70"/>
      <c r="X4453" s="88">
        <v>4443</v>
      </c>
      <c r="Y4453" s="66"/>
      <c r="Z4453" s="16"/>
    </row>
    <row r="4454" spans="1:26" s="12" customFormat="1" ht="13.5" hidden="1" customHeight="1">
      <c r="A4454" s="18">
        <v>103</v>
      </c>
      <c r="B4454" s="15">
        <v>2016</v>
      </c>
      <c r="C4454" s="15">
        <v>3</v>
      </c>
      <c r="D4454" s="18"/>
      <c r="E4454" s="15"/>
      <c r="F4454" s="19" t="s">
        <v>7268</v>
      </c>
      <c r="G4454" s="16" t="s">
        <v>7405</v>
      </c>
      <c r="H4454" s="17" t="s">
        <v>7404</v>
      </c>
      <c r="I4454" s="115" t="str">
        <f t="shared" ca="1" si="648"/>
        <v>.</v>
      </c>
      <c r="J4454" s="26" t="s">
        <v>7264</v>
      </c>
      <c r="K4454" s="16" t="s">
        <v>6141</v>
      </c>
      <c r="L4454" s="16" t="s">
        <v>2918</v>
      </c>
      <c r="M4454" s="16" t="s">
        <v>1302</v>
      </c>
      <c r="N4454" s="15">
        <v>12</v>
      </c>
      <c r="O4454" s="15">
        <v>2015</v>
      </c>
      <c r="P4454" s="15">
        <v>12</v>
      </c>
      <c r="Q4454" s="16">
        <v>19</v>
      </c>
      <c r="R4454" s="18" t="s">
        <v>1945</v>
      </c>
      <c r="S4454" s="54" t="s">
        <v>7262</v>
      </c>
      <c r="T4454" s="54"/>
      <c r="U4454" s="69"/>
      <c r="V4454" s="45" t="str">
        <f t="shared" ref="V4454:V4519" si="652">$H4454&amp;$F4454</f>
        <v>認知症の方の運転免許証について主旨説明</v>
      </c>
      <c r="W4454" s="70"/>
      <c r="X4454" s="88">
        <v>4444</v>
      </c>
      <c r="Y4454" s="66"/>
      <c r="Z4454" s="16"/>
    </row>
    <row r="4455" spans="1:26" s="12" customFormat="1" ht="13.5" hidden="1" customHeight="1">
      <c r="A4455" s="18">
        <v>103</v>
      </c>
      <c r="B4455" s="15">
        <v>2016</v>
      </c>
      <c r="C4455" s="15">
        <v>3</v>
      </c>
      <c r="D4455" s="18"/>
      <c r="E4455" s="15"/>
      <c r="F4455" s="19" t="s">
        <v>7406</v>
      </c>
      <c r="G4455" s="16" t="s">
        <v>7407</v>
      </c>
      <c r="H4455" s="17" t="s">
        <v>7404</v>
      </c>
      <c r="I4455" s="115" t="str">
        <f t="shared" ca="1" si="648"/>
        <v>.</v>
      </c>
      <c r="J4455" s="26" t="s">
        <v>7264</v>
      </c>
      <c r="K4455" s="16" t="s">
        <v>6141</v>
      </c>
      <c r="L4455" s="16" t="s">
        <v>2918</v>
      </c>
      <c r="M4455" s="16" t="s">
        <v>1302</v>
      </c>
      <c r="N4455" s="15">
        <v>12</v>
      </c>
      <c r="O4455" s="15">
        <v>2015</v>
      </c>
      <c r="P4455" s="15">
        <v>12</v>
      </c>
      <c r="Q4455" s="16">
        <v>19</v>
      </c>
      <c r="R4455" s="18" t="s">
        <v>1945</v>
      </c>
      <c r="S4455" s="54" t="s">
        <v>7262</v>
      </c>
      <c r="T4455" s="54"/>
      <c r="U4455" s="69"/>
      <c r="V4455" s="45" t="str">
        <f t="shared" si="652"/>
        <v>認知症の方の運転免許証について障害者に対する運転シミュレータの導入</v>
      </c>
      <c r="W4455" s="70"/>
      <c r="X4455" s="88">
        <v>4445</v>
      </c>
      <c r="Y4455" s="66"/>
      <c r="Z4455" s="16"/>
    </row>
    <row r="4456" spans="1:26" s="12" customFormat="1" ht="13.5" hidden="1" customHeight="1">
      <c r="A4456" s="18">
        <v>103</v>
      </c>
      <c r="B4456" s="15">
        <v>2016</v>
      </c>
      <c r="C4456" s="15">
        <v>3</v>
      </c>
      <c r="D4456" s="18"/>
      <c r="E4456" s="15"/>
      <c r="F4456" s="19" t="s">
        <v>7408</v>
      </c>
      <c r="G4456" s="16" t="s">
        <v>7409</v>
      </c>
      <c r="H4456" s="17" t="s">
        <v>7404</v>
      </c>
      <c r="I4456" s="115" t="str">
        <f t="shared" ca="1" si="648"/>
        <v>.</v>
      </c>
      <c r="J4456" s="26" t="s">
        <v>7264</v>
      </c>
      <c r="K4456" s="16" t="s">
        <v>6141</v>
      </c>
      <c r="L4456" s="16" t="s">
        <v>2918</v>
      </c>
      <c r="M4456" s="16" t="s">
        <v>1302</v>
      </c>
      <c r="N4456" s="15">
        <v>12</v>
      </c>
      <c r="O4456" s="15">
        <v>2015</v>
      </c>
      <c r="P4456" s="15">
        <v>12</v>
      </c>
      <c r="Q4456" s="16">
        <v>19</v>
      </c>
      <c r="R4456" s="18" t="s">
        <v>1945</v>
      </c>
      <c r="S4456" s="54" t="s">
        <v>7262</v>
      </c>
      <c r="T4456" s="54"/>
      <c r="U4456" s="69"/>
      <c r="V4456" s="45" t="str">
        <f t="shared" si="652"/>
        <v>認知症の方の運転免許証について認知予防について</v>
      </c>
      <c r="W4456" s="70"/>
      <c r="X4456" s="88">
        <v>4446</v>
      </c>
      <c r="Y4456" s="66"/>
      <c r="Z4456" s="16"/>
    </row>
    <row r="4457" spans="1:26" s="12" customFormat="1" ht="13.5" hidden="1" customHeight="1">
      <c r="A4457" s="18">
        <v>103</v>
      </c>
      <c r="B4457" s="15">
        <v>2016</v>
      </c>
      <c r="C4457" s="15">
        <v>3</v>
      </c>
      <c r="D4457" s="18"/>
      <c r="E4457" s="15"/>
      <c r="F4457" s="19" t="s">
        <v>229</v>
      </c>
      <c r="G4457" s="16" t="s">
        <v>7266</v>
      </c>
      <c r="H4457" s="17" t="s">
        <v>7404</v>
      </c>
      <c r="I4457" s="115" t="str">
        <f t="shared" ca="1" si="648"/>
        <v>.</v>
      </c>
      <c r="J4457" s="26" t="s">
        <v>7264</v>
      </c>
      <c r="K4457" s="16" t="s">
        <v>6141</v>
      </c>
      <c r="L4457" s="16" t="s">
        <v>2918</v>
      </c>
      <c r="M4457" s="16" t="s">
        <v>1302</v>
      </c>
      <c r="N4457" s="15">
        <v>12</v>
      </c>
      <c r="O4457" s="15">
        <v>2015</v>
      </c>
      <c r="P4457" s="15">
        <v>12</v>
      </c>
      <c r="Q4457" s="16">
        <v>19</v>
      </c>
      <c r="R4457" s="18" t="s">
        <v>1945</v>
      </c>
      <c r="S4457" s="54" t="s">
        <v>7262</v>
      </c>
      <c r="T4457" s="54"/>
      <c r="U4457" s="69"/>
      <c r="V4457" s="45" t="str">
        <f t="shared" si="652"/>
        <v>認知症の方の運転免許証について討論</v>
      </c>
      <c r="W4457" s="70"/>
      <c r="X4457" s="88">
        <v>4447</v>
      </c>
      <c r="Y4457" s="66"/>
      <c r="Z4457" s="16"/>
    </row>
    <row r="4458" spans="1:26" ht="13.5" hidden="1" customHeight="1">
      <c r="A4458" s="29">
        <f t="shared" ref="A4458:A4469" ca="1" si="653">IF(LEN($J4458)&gt;0,IF($J4458="●",K4458,OFFSET(A4458,IF(LEN(OFFSET(A4458,-1,0))&gt;=1,-1,-2),0)),"")</f>
        <v>103</v>
      </c>
      <c r="B4458" s="32">
        <f t="shared" ref="B4458:B4469" ca="1" si="654">IF(LEN($J4458)&gt;0,IF($J4458="●",N4458,OFFSET(B4458,IF(LEN(OFFSET(B4458,-1,0))&gt;=1,-1,-2),0)),"")</f>
        <v>2016</v>
      </c>
      <c r="C4458" s="32">
        <f t="shared" ref="C4458:C4469" ca="1" si="655">IF(LEN($J4458)&gt;0,IF($J4458="●",O4458,OFFSET(C4458,IF(LEN(OFFSET(C4458,-1,0))&gt;=1,-1,-2),0)),"")</f>
        <v>3</v>
      </c>
      <c r="D4458" s="18">
        <v>1</v>
      </c>
      <c r="E4458" s="32"/>
      <c r="F4458" s="28" t="str">
        <f>IF(RIGHT(L4458,1)=$W$24,"",M4458&amp;$W$25)&amp;J4458&amp;$W$22&amp;K4458&amp;IF(AND(LEN(N4458)&gt;0,LEN(N4458)&lt;4)," 第"&amp;N4458&amp;$W$21,N4458)&amp;$W$23&amp;O4458&amp;"/"&amp;P4458&amp;IF(RIGHT(L4458,1)=$W$24,"/"&amp;Q4458,"")&amp;"、"&amp;S4458&amp;"、"&amp;R4458&amp;IF(LEN(H4458)&gt;0,$W$27&amp;H4458,"")&amp;IF(RIGHT(L4458,1)=$W$24,"",$W$26)</f>
        <v>大会．東 第44回　2015/12/20、横浜YMCA学院専門学校、横浜市</v>
      </c>
      <c r="G4458" s="40" t="s">
        <v>7531</v>
      </c>
      <c r="H4458" s="43"/>
      <c r="I4458" s="115" t="str">
        <f t="shared" ca="1" si="648"/>
        <v>.</v>
      </c>
      <c r="J4458" s="16" t="s">
        <v>2856</v>
      </c>
      <c r="K4458" s="16" t="s">
        <v>1491</v>
      </c>
      <c r="L4458" s="40" t="s">
        <v>6942</v>
      </c>
      <c r="M4458" s="40" t="s">
        <v>182</v>
      </c>
      <c r="N4458" s="15">
        <v>44</v>
      </c>
      <c r="O4458" s="15">
        <v>2015</v>
      </c>
      <c r="P4458" s="15">
        <v>12</v>
      </c>
      <c r="Q4458" s="16">
        <v>20</v>
      </c>
      <c r="R4458" s="18" t="s">
        <v>7261</v>
      </c>
      <c r="S4458" s="54" t="s">
        <v>7262</v>
      </c>
      <c r="T4458" s="54"/>
      <c r="U4458" s="31"/>
      <c r="V4458" s="45" t="str">
        <f t="shared" si="652"/>
        <v>大会．東 第44回　2015/12/20、横浜YMCA学院専門学校、横浜市</v>
      </c>
      <c r="W4458" s="51"/>
      <c r="X4458" s="88">
        <v>4448</v>
      </c>
      <c r="Y4458" s="65"/>
      <c r="Z4458" s="46"/>
    </row>
    <row r="4459" spans="1:26" ht="13.5" hidden="1" customHeight="1">
      <c r="A4459" s="29">
        <f t="shared" ca="1" si="653"/>
        <v>103</v>
      </c>
      <c r="B4459" s="32">
        <f t="shared" ca="1" si="654"/>
        <v>2016</v>
      </c>
      <c r="C4459" s="32">
        <f t="shared" ca="1" si="655"/>
        <v>3</v>
      </c>
      <c r="D4459" s="18">
        <v>2</v>
      </c>
      <c r="E4459" s="32"/>
      <c r="F4459" s="28" t="str">
        <f>IF(RIGHT(L4459,1)=$W$24,"",M4459&amp;$W$25)&amp;J4459&amp;$W$22&amp;K4459&amp;IF(AND(LEN(N4459)&gt;0,LEN(N4459)&lt;4)," 第"&amp;N4459&amp;$W$21,N4459)&amp;$W$23&amp;O4459&amp;"/"&amp;P4459&amp;IF(RIGHT(L4459,1)=$W$24,"/"&amp;Q4459,"")&amp;"、"&amp;S4459&amp;"、"&amp;R4459&amp;IF(LEN(H4459)&gt;0,$W$27&amp;H4459,"")&amp;IF(RIGHT(L4459,1)=$W$24,"",$W$26)</f>
        <v>プログラム(大会．東 第44回　2015/12、横浜YMCA学院専門学校、横浜市)</v>
      </c>
      <c r="G4459" s="40"/>
      <c r="H4459" s="43"/>
      <c r="I4459" s="115" t="str">
        <f t="shared" ca="1" si="648"/>
        <v>.</v>
      </c>
      <c r="J4459" s="16" t="s">
        <v>2856</v>
      </c>
      <c r="K4459" s="16" t="s">
        <v>1491</v>
      </c>
      <c r="L4459" s="40" t="s">
        <v>325</v>
      </c>
      <c r="M4459" s="40" t="s">
        <v>2636</v>
      </c>
      <c r="N4459" s="15">
        <v>44</v>
      </c>
      <c r="O4459" s="15">
        <v>2015</v>
      </c>
      <c r="P4459" s="15">
        <v>12</v>
      </c>
      <c r="Q4459" s="16">
        <v>20</v>
      </c>
      <c r="R4459" s="18" t="s">
        <v>7261</v>
      </c>
      <c r="S4459" s="54" t="s">
        <v>7262</v>
      </c>
      <c r="T4459" s="54"/>
      <c r="U4459" s="31"/>
      <c r="V4459" s="45" t="str">
        <f t="shared" si="652"/>
        <v>プログラム(大会．東 第44回　2015/12、横浜YMCA学院専門学校、横浜市)</v>
      </c>
      <c r="W4459" s="51"/>
      <c r="X4459" s="88">
        <v>4449</v>
      </c>
      <c r="Y4459" s="65"/>
      <c r="Z4459" s="46"/>
    </row>
    <row r="4460" spans="1:26" s="13" customFormat="1" ht="13.5" hidden="1" customHeight="1">
      <c r="A4460" s="29">
        <f t="shared" ca="1" si="653"/>
        <v>103</v>
      </c>
      <c r="B4460" s="32">
        <f t="shared" ca="1" si="654"/>
        <v>2016</v>
      </c>
      <c r="C4460" s="32">
        <f t="shared" ca="1" si="655"/>
        <v>3</v>
      </c>
      <c r="D4460" s="18">
        <v>4</v>
      </c>
      <c r="E4460" s="32"/>
      <c r="F4460" s="28" t="str">
        <f>M4460&amp;"（"&amp;J4460&amp;$W$19&amp;K4460&amp;IF(LEN(N4460)&gt;0," 第"&amp;N4460&amp;$W$21,"")&amp;" "&amp;O4460&amp;"/"&amp;P4460&amp;$W$20&amp;S4460&amp;IF(LEN(H4460)&gt;0,$W$19&amp;H4460,"")&amp;"）"</f>
        <v>抄録（大会/東 第44回 2015/12、横浜YMCA学院専門学校）</v>
      </c>
      <c r="G4460" s="40"/>
      <c r="H4460" s="43"/>
      <c r="I4460" s="115" t="str">
        <f t="shared" ca="1" si="648"/>
        <v>.</v>
      </c>
      <c r="J4460" s="16" t="s">
        <v>2856</v>
      </c>
      <c r="K4460" s="16" t="s">
        <v>1491</v>
      </c>
      <c r="L4460" s="40" t="s">
        <v>6939</v>
      </c>
      <c r="M4460" s="40" t="s">
        <v>183</v>
      </c>
      <c r="N4460" s="15">
        <v>44</v>
      </c>
      <c r="O4460" s="15">
        <v>2015</v>
      </c>
      <c r="P4460" s="15">
        <v>12</v>
      </c>
      <c r="Q4460" s="16">
        <v>20</v>
      </c>
      <c r="R4460" s="18" t="s">
        <v>7261</v>
      </c>
      <c r="S4460" s="54" t="s">
        <v>7262</v>
      </c>
      <c r="T4460" s="54"/>
      <c r="U4460" s="31"/>
      <c r="V4460" s="45" t="str">
        <f t="shared" si="652"/>
        <v>抄録（大会/東 第44回 2015/12、横浜YMCA学院専門学校）</v>
      </c>
      <c r="W4460" s="70"/>
      <c r="X4460" s="88">
        <v>4450</v>
      </c>
      <c r="Y4460" s="66"/>
      <c r="Z4460" s="16"/>
    </row>
    <row r="4461" spans="1:26" s="13" customFormat="1" ht="13.5" hidden="1" customHeight="1">
      <c r="A4461" s="29">
        <f t="shared" ca="1" si="653"/>
        <v>103</v>
      </c>
      <c r="B4461" s="32">
        <f t="shared" ca="1" si="654"/>
        <v>2016</v>
      </c>
      <c r="C4461" s="32">
        <f t="shared" ca="1" si="655"/>
        <v>3</v>
      </c>
      <c r="D4461" s="18">
        <v>5</v>
      </c>
      <c r="E4461" s="32"/>
      <c r="F4461" s="19" t="s">
        <v>7410</v>
      </c>
      <c r="G4461" s="16" t="s">
        <v>7235</v>
      </c>
      <c r="H4461" s="17"/>
      <c r="I4461" s="115" t="str">
        <f t="shared" ca="1" si="648"/>
        <v>.</v>
      </c>
      <c r="J4461" s="16" t="s">
        <v>2856</v>
      </c>
      <c r="K4461" s="16" t="s">
        <v>1185</v>
      </c>
      <c r="L4461" s="16" t="s">
        <v>2857</v>
      </c>
      <c r="M4461" s="16" t="s">
        <v>183</v>
      </c>
      <c r="N4461" s="15">
        <v>44</v>
      </c>
      <c r="O4461" s="15">
        <v>2015</v>
      </c>
      <c r="P4461" s="15">
        <v>12</v>
      </c>
      <c r="Q4461" s="16">
        <v>20</v>
      </c>
      <c r="R4461" s="18" t="s">
        <v>1945</v>
      </c>
      <c r="S4461" s="54" t="s">
        <v>7262</v>
      </c>
      <c r="T4461" s="54"/>
      <c r="U4461" s="31"/>
      <c r="V4461" s="45" t="str">
        <f t="shared" si="652"/>
        <v>高齢者の交通ルール違反による自転車事故</v>
      </c>
      <c r="W4461" s="70"/>
      <c r="X4461" s="88">
        <v>4451</v>
      </c>
      <c r="Y4461" s="66"/>
      <c r="Z4461" s="16"/>
    </row>
    <row r="4462" spans="1:26" s="13" customFormat="1" ht="13.5" hidden="1" customHeight="1">
      <c r="A4462" s="29">
        <f t="shared" ca="1" si="653"/>
        <v>103</v>
      </c>
      <c r="B4462" s="32">
        <f t="shared" ca="1" si="654"/>
        <v>2016</v>
      </c>
      <c r="C4462" s="32">
        <f t="shared" ca="1" si="655"/>
        <v>3</v>
      </c>
      <c r="D4462" s="18">
        <v>7</v>
      </c>
      <c r="E4462" s="32"/>
      <c r="F4462" s="19" t="s">
        <v>7411</v>
      </c>
      <c r="G4462" s="16" t="s">
        <v>7241</v>
      </c>
      <c r="H4462" s="17"/>
      <c r="I4462" s="115" t="str">
        <f t="shared" ca="1" si="648"/>
        <v>.</v>
      </c>
      <c r="J4462" s="16" t="s">
        <v>2856</v>
      </c>
      <c r="K4462" s="16" t="s">
        <v>1185</v>
      </c>
      <c r="L4462" s="16" t="s">
        <v>2857</v>
      </c>
      <c r="M4462" s="16" t="s">
        <v>183</v>
      </c>
      <c r="N4462" s="15">
        <v>44</v>
      </c>
      <c r="O4462" s="15">
        <v>2015</v>
      </c>
      <c r="P4462" s="15">
        <v>12</v>
      </c>
      <c r="Q4462" s="16">
        <v>20</v>
      </c>
      <c r="R4462" s="18" t="s">
        <v>1945</v>
      </c>
      <c r="S4462" s="54" t="s">
        <v>7262</v>
      </c>
      <c r="T4462" s="54"/>
      <c r="U4462" s="31"/>
      <c r="V4462" s="45" t="str">
        <f t="shared" si="652"/>
        <v>交通視環境に埋没した加速・減速行動を促す手がかりの存在に関する研究</v>
      </c>
      <c r="W4462" s="70"/>
      <c r="X4462" s="88">
        <v>4452</v>
      </c>
      <c r="Y4462" s="66"/>
      <c r="Z4462" s="16"/>
    </row>
    <row r="4463" spans="1:26" s="13" customFormat="1" ht="13.5" hidden="1" customHeight="1">
      <c r="A4463" s="29">
        <f t="shared" ca="1" si="653"/>
        <v>103</v>
      </c>
      <c r="B4463" s="32">
        <f t="shared" ca="1" si="654"/>
        <v>2016</v>
      </c>
      <c r="C4463" s="32">
        <f t="shared" ca="1" si="655"/>
        <v>3</v>
      </c>
      <c r="D4463" s="18">
        <v>8</v>
      </c>
      <c r="E4463" s="32"/>
      <c r="F4463" s="19" t="s">
        <v>7412</v>
      </c>
      <c r="G4463" s="16" t="s">
        <v>7413</v>
      </c>
      <c r="H4463" s="17"/>
      <c r="I4463" s="115" t="str">
        <f t="shared" ca="1" si="648"/>
        <v>.</v>
      </c>
      <c r="J4463" s="16" t="s">
        <v>2856</v>
      </c>
      <c r="K4463" s="16" t="s">
        <v>1185</v>
      </c>
      <c r="L4463" s="16" t="s">
        <v>2857</v>
      </c>
      <c r="M4463" s="16" t="s">
        <v>183</v>
      </c>
      <c r="N4463" s="15">
        <v>44</v>
      </c>
      <c r="O4463" s="15">
        <v>2015</v>
      </c>
      <c r="P4463" s="15">
        <v>12</v>
      </c>
      <c r="Q4463" s="16">
        <v>20</v>
      </c>
      <c r="R4463" s="18" t="s">
        <v>1945</v>
      </c>
      <c r="S4463" s="54" t="s">
        <v>7262</v>
      </c>
      <c r="T4463" s="54"/>
      <c r="U4463" s="31"/>
      <c r="V4463" s="45" t="str">
        <f t="shared" si="652"/>
        <v>ウェアラブルカメラが記録した日常交通における自転車行動と道路環境</v>
      </c>
      <c r="W4463" s="70"/>
      <c r="X4463" s="88">
        <v>4453</v>
      </c>
      <c r="Y4463" s="66"/>
      <c r="Z4463" s="16"/>
    </row>
    <row r="4464" spans="1:26" s="13" customFormat="1" ht="13.5" hidden="1" customHeight="1">
      <c r="A4464" s="29">
        <f t="shared" ca="1" si="653"/>
        <v>103</v>
      </c>
      <c r="B4464" s="32">
        <f t="shared" ca="1" si="654"/>
        <v>2016</v>
      </c>
      <c r="C4464" s="32">
        <f t="shared" ca="1" si="655"/>
        <v>3</v>
      </c>
      <c r="D4464" s="18">
        <v>10</v>
      </c>
      <c r="E4464" s="32"/>
      <c r="F4464" s="19" t="s">
        <v>7414</v>
      </c>
      <c r="G4464" s="16" t="s">
        <v>7415</v>
      </c>
      <c r="H4464" s="17"/>
      <c r="I4464" s="115" t="str">
        <f t="shared" ca="1" si="648"/>
        <v>.</v>
      </c>
      <c r="J4464" s="16" t="s">
        <v>2856</v>
      </c>
      <c r="K4464" s="16" t="s">
        <v>1185</v>
      </c>
      <c r="L4464" s="16" t="s">
        <v>2857</v>
      </c>
      <c r="M4464" s="16" t="s">
        <v>183</v>
      </c>
      <c r="N4464" s="15">
        <v>44</v>
      </c>
      <c r="O4464" s="15">
        <v>2015</v>
      </c>
      <c r="P4464" s="15">
        <v>12</v>
      </c>
      <c r="Q4464" s="16">
        <v>20</v>
      </c>
      <c r="R4464" s="18" t="s">
        <v>1945</v>
      </c>
      <c r="S4464" s="54" t="s">
        <v>7262</v>
      </c>
      <c r="T4464" s="54"/>
      <c r="U4464" s="31"/>
      <c r="V4464" s="45" t="str">
        <f t="shared" si="652"/>
        <v>車いすから見た鎌倉の道の現状と課題―”リンレコ”（自転車専用映像記録型ドライブレコーダ）を取付けて判ったこと―</v>
      </c>
      <c r="W4464" s="70"/>
      <c r="X4464" s="88">
        <v>4454</v>
      </c>
      <c r="Y4464" s="66"/>
      <c r="Z4464" s="16"/>
    </row>
    <row r="4465" spans="1:26" s="13" customFormat="1" ht="13.5" hidden="1" customHeight="1">
      <c r="A4465" s="29">
        <f t="shared" ca="1" si="653"/>
        <v>103</v>
      </c>
      <c r="B4465" s="32">
        <f t="shared" ca="1" si="654"/>
        <v>2016</v>
      </c>
      <c r="C4465" s="32">
        <f t="shared" ca="1" si="655"/>
        <v>3</v>
      </c>
      <c r="D4465" s="18">
        <v>12</v>
      </c>
      <c r="E4465" s="32"/>
      <c r="F4465" s="19" t="s">
        <v>7416</v>
      </c>
      <c r="G4465" s="16" t="s">
        <v>7417</v>
      </c>
      <c r="H4465" s="17"/>
      <c r="I4465" s="115" t="str">
        <f t="shared" ca="1" si="648"/>
        <v>.</v>
      </c>
      <c r="J4465" s="16" t="s">
        <v>2856</v>
      </c>
      <c r="K4465" s="16" t="s">
        <v>1185</v>
      </c>
      <c r="L4465" s="16" t="s">
        <v>2857</v>
      </c>
      <c r="M4465" s="16" t="s">
        <v>183</v>
      </c>
      <c r="N4465" s="15">
        <v>44</v>
      </c>
      <c r="O4465" s="15">
        <v>2015</v>
      </c>
      <c r="P4465" s="15">
        <v>12</v>
      </c>
      <c r="Q4465" s="16">
        <v>20</v>
      </c>
      <c r="R4465" s="18" t="s">
        <v>1945</v>
      </c>
      <c r="S4465" s="54" t="s">
        <v>7262</v>
      </c>
      <c r="T4465" s="54"/>
      <c r="U4465" s="31"/>
      <c r="V4465" s="45" t="str">
        <f t="shared" si="652"/>
        <v>野球活動における身体障害者と健常者の精神的健康の違いについて－POMSを用いた心理測定から－</v>
      </c>
      <c r="W4465" s="70"/>
      <c r="X4465" s="88">
        <v>4455</v>
      </c>
      <c r="Y4465" s="66"/>
      <c r="Z4465" s="16"/>
    </row>
    <row r="4466" spans="1:26" s="13" customFormat="1" ht="13.5" hidden="1" customHeight="1">
      <c r="A4466" s="29">
        <f t="shared" ca="1" si="653"/>
        <v>103</v>
      </c>
      <c r="B4466" s="32">
        <f t="shared" ca="1" si="654"/>
        <v>2016</v>
      </c>
      <c r="C4466" s="32">
        <f t="shared" ca="1" si="655"/>
        <v>3</v>
      </c>
      <c r="D4466" s="18">
        <v>13</v>
      </c>
      <c r="E4466" s="32"/>
      <c r="F4466" s="19" t="s">
        <v>7418</v>
      </c>
      <c r="G4466" s="16" t="s">
        <v>7419</v>
      </c>
      <c r="H4466" s="17"/>
      <c r="I4466" s="115" t="str">
        <f t="shared" ca="1" si="648"/>
        <v>.</v>
      </c>
      <c r="J4466" s="16" t="s">
        <v>2856</v>
      </c>
      <c r="K4466" s="16" t="s">
        <v>1185</v>
      </c>
      <c r="L4466" s="16" t="s">
        <v>2857</v>
      </c>
      <c r="M4466" s="16" t="s">
        <v>183</v>
      </c>
      <c r="N4466" s="15">
        <v>44</v>
      </c>
      <c r="O4466" s="15">
        <v>2015</v>
      </c>
      <c r="P4466" s="15">
        <v>12</v>
      </c>
      <c r="Q4466" s="16">
        <v>20</v>
      </c>
      <c r="R4466" s="18" t="s">
        <v>1945</v>
      </c>
      <c r="S4466" s="54" t="s">
        <v>7262</v>
      </c>
      <c r="T4466" s="54"/>
      <c r="U4466" s="31"/>
      <c r="V4466" s="45" t="str">
        <f t="shared" si="652"/>
        <v>大学生の児童養護施設におけるアダプテッド・スポーツ指導実習について</v>
      </c>
      <c r="W4466" s="70"/>
      <c r="X4466" s="88">
        <v>4456</v>
      </c>
      <c r="Y4466" s="66"/>
      <c r="Z4466" s="16"/>
    </row>
    <row r="4467" spans="1:26" s="13" customFormat="1" ht="13.5" hidden="1" customHeight="1">
      <c r="A4467" s="29">
        <f t="shared" ca="1" si="653"/>
        <v>103</v>
      </c>
      <c r="B4467" s="32">
        <f t="shared" ca="1" si="654"/>
        <v>2016</v>
      </c>
      <c r="C4467" s="32">
        <f t="shared" ca="1" si="655"/>
        <v>3</v>
      </c>
      <c r="D4467" s="18">
        <v>14</v>
      </c>
      <c r="E4467" s="32"/>
      <c r="F4467" s="19" t="s">
        <v>7420</v>
      </c>
      <c r="G4467" s="16" t="s">
        <v>7421</v>
      </c>
      <c r="H4467" s="17"/>
      <c r="I4467" s="115" t="str">
        <f t="shared" ca="1" si="648"/>
        <v>.</v>
      </c>
      <c r="J4467" s="16" t="s">
        <v>2856</v>
      </c>
      <c r="K4467" s="16" t="s">
        <v>1185</v>
      </c>
      <c r="L4467" s="16" t="s">
        <v>2857</v>
      </c>
      <c r="M4467" s="16" t="s">
        <v>183</v>
      </c>
      <c r="N4467" s="15">
        <v>44</v>
      </c>
      <c r="O4467" s="15">
        <v>2015</v>
      </c>
      <c r="P4467" s="15">
        <v>12</v>
      </c>
      <c r="Q4467" s="16">
        <v>20</v>
      </c>
      <c r="R4467" s="18" t="s">
        <v>1945</v>
      </c>
      <c r="S4467" s="54" t="s">
        <v>7262</v>
      </c>
      <c r="T4467" s="54"/>
      <c r="U4467" s="31"/>
      <c r="V4467" s="45" t="str">
        <f t="shared" si="652"/>
        <v>特別支援学校の教員における人的資源開発のニーズに関する研究</v>
      </c>
      <c r="W4467" s="70"/>
      <c r="X4467" s="88">
        <v>4457</v>
      </c>
      <c r="Y4467" s="66"/>
      <c r="Z4467" s="16"/>
    </row>
    <row r="4468" spans="1:26" s="13" customFormat="1" ht="13.5" hidden="1" customHeight="1">
      <c r="A4468" s="29">
        <f t="shared" ca="1" si="653"/>
        <v>103</v>
      </c>
      <c r="B4468" s="32">
        <f t="shared" ca="1" si="654"/>
        <v>2016</v>
      </c>
      <c r="C4468" s="32">
        <f t="shared" ca="1" si="655"/>
        <v>3</v>
      </c>
      <c r="D4468" s="18">
        <v>15</v>
      </c>
      <c r="E4468" s="32"/>
      <c r="F4468" s="19" t="s">
        <v>7422</v>
      </c>
      <c r="G4468" s="16" t="s">
        <v>8052</v>
      </c>
      <c r="H4468" s="17"/>
      <c r="I4468" s="115" t="str">
        <f t="shared" ca="1" si="648"/>
        <v>.</v>
      </c>
      <c r="J4468" s="16" t="s">
        <v>2856</v>
      </c>
      <c r="K4468" s="16" t="s">
        <v>1185</v>
      </c>
      <c r="L4468" s="16" t="s">
        <v>2857</v>
      </c>
      <c r="M4468" s="16" t="s">
        <v>183</v>
      </c>
      <c r="N4468" s="15">
        <v>44</v>
      </c>
      <c r="O4468" s="15">
        <v>2015</v>
      </c>
      <c r="P4468" s="15">
        <v>12</v>
      </c>
      <c r="Q4468" s="16">
        <v>20</v>
      </c>
      <c r="R4468" s="18" t="s">
        <v>1945</v>
      </c>
      <c r="S4468" s="54" t="s">
        <v>7262</v>
      </c>
      <c r="T4468" s="54"/>
      <c r="U4468" s="31"/>
      <c r="V4468" s="45" t="str">
        <f t="shared" si="652"/>
        <v>看護組織におけるダイバーシティマネジメントの現状と課題</v>
      </c>
      <c r="W4468" s="70"/>
      <c r="X4468" s="88">
        <v>4458</v>
      </c>
      <c r="Y4468" s="66"/>
      <c r="Z4468" s="16"/>
    </row>
    <row r="4469" spans="1:26" s="13" customFormat="1" ht="13.5" hidden="1" customHeight="1">
      <c r="A4469" s="29">
        <f t="shared" ca="1" si="653"/>
        <v>103</v>
      </c>
      <c r="B4469" s="32">
        <f t="shared" ca="1" si="654"/>
        <v>2016</v>
      </c>
      <c r="C4469" s="32">
        <f t="shared" ca="1" si="655"/>
        <v>3</v>
      </c>
      <c r="D4469" s="18">
        <v>16</v>
      </c>
      <c r="E4469" s="32"/>
      <c r="F4469" s="19" t="s">
        <v>7423</v>
      </c>
      <c r="G4469" s="16" t="s">
        <v>7424</v>
      </c>
      <c r="H4469" s="17"/>
      <c r="I4469" s="115" t="str">
        <f t="shared" ca="1" si="648"/>
        <v>.</v>
      </c>
      <c r="J4469" s="16" t="s">
        <v>2856</v>
      </c>
      <c r="K4469" s="16" t="s">
        <v>1185</v>
      </c>
      <c r="L4469" s="16" t="s">
        <v>2857</v>
      </c>
      <c r="M4469" s="16" t="s">
        <v>183</v>
      </c>
      <c r="N4469" s="15">
        <v>44</v>
      </c>
      <c r="O4469" s="15">
        <v>2015</v>
      </c>
      <c r="P4469" s="15">
        <v>12</v>
      </c>
      <c r="Q4469" s="16">
        <v>20</v>
      </c>
      <c r="R4469" s="18" t="s">
        <v>1945</v>
      </c>
      <c r="S4469" s="54" t="s">
        <v>7262</v>
      </c>
      <c r="T4469" s="54"/>
      <c r="U4469" s="31"/>
      <c r="V4469" s="45" t="str">
        <f t="shared" si="652"/>
        <v>大学病院の看護師におけるアサーションのタイプとコミュニケーション経路に関する研究―行動センサによるコミュニケーション評価の技術を用いて―</v>
      </c>
      <c r="W4469" s="70"/>
      <c r="X4469" s="88">
        <v>4459</v>
      </c>
      <c r="Y4469" s="66"/>
      <c r="Z4469" s="16"/>
    </row>
    <row r="4470" spans="1:26" s="13" customFormat="1" ht="13.5" hidden="1" customHeight="1">
      <c r="A4470" s="18">
        <v>103</v>
      </c>
      <c r="B4470" s="15">
        <v>2016</v>
      </c>
      <c r="C4470" s="15">
        <v>3</v>
      </c>
      <c r="D4470" s="18">
        <v>18</v>
      </c>
      <c r="E4470" s="15"/>
      <c r="F4470" s="19" t="s">
        <v>7425</v>
      </c>
      <c r="G4470" s="16" t="s">
        <v>7426</v>
      </c>
      <c r="H4470" s="17"/>
      <c r="I4470" s="115" t="str">
        <f t="shared" ca="1" si="648"/>
        <v>.</v>
      </c>
      <c r="J4470" s="16" t="s">
        <v>2856</v>
      </c>
      <c r="K4470" s="16" t="s">
        <v>1185</v>
      </c>
      <c r="L4470" s="16" t="s">
        <v>2857</v>
      </c>
      <c r="M4470" s="16" t="s">
        <v>183</v>
      </c>
      <c r="N4470" s="15">
        <v>44</v>
      </c>
      <c r="O4470" s="15">
        <v>2015</v>
      </c>
      <c r="P4470" s="15">
        <v>12</v>
      </c>
      <c r="Q4470" s="16">
        <v>20</v>
      </c>
      <c r="R4470" s="18" t="s">
        <v>1945</v>
      </c>
      <c r="S4470" s="54" t="s">
        <v>7262</v>
      </c>
      <c r="T4470" s="54"/>
      <c r="U4470" s="69"/>
      <c r="V4470" s="45" t="str">
        <f t="shared" si="652"/>
        <v>中学・高校生の部活動に対する満足感と不満足感に影響を及ぼす要因に関する予備的研究</v>
      </c>
      <c r="W4470" s="70"/>
      <c r="X4470" s="88">
        <v>4460</v>
      </c>
      <c r="Y4470" s="66"/>
      <c r="Z4470" s="16"/>
    </row>
    <row r="4471" spans="1:26" s="13" customFormat="1" ht="13.5" hidden="1" customHeight="1">
      <c r="A4471" s="18">
        <v>103</v>
      </c>
      <c r="B4471" s="15">
        <v>2016</v>
      </c>
      <c r="C4471" s="15">
        <v>3</v>
      </c>
      <c r="D4471" s="18">
        <v>20</v>
      </c>
      <c r="E4471" s="15"/>
      <c r="F4471" s="19" t="s">
        <v>7427</v>
      </c>
      <c r="G4471" s="16" t="s">
        <v>7428</v>
      </c>
      <c r="H4471" s="17"/>
      <c r="I4471" s="115" t="str">
        <f t="shared" ca="1" si="648"/>
        <v>.</v>
      </c>
      <c r="J4471" s="16" t="s">
        <v>2856</v>
      </c>
      <c r="K4471" s="16" t="s">
        <v>1185</v>
      </c>
      <c r="L4471" s="16" t="s">
        <v>2857</v>
      </c>
      <c r="M4471" s="16" t="s">
        <v>183</v>
      </c>
      <c r="N4471" s="15">
        <v>44</v>
      </c>
      <c r="O4471" s="15">
        <v>2015</v>
      </c>
      <c r="P4471" s="15">
        <v>12</v>
      </c>
      <c r="Q4471" s="16">
        <v>20</v>
      </c>
      <c r="R4471" s="18" t="s">
        <v>1945</v>
      </c>
      <c r="S4471" s="54" t="s">
        <v>7262</v>
      </c>
      <c r="T4471" s="54"/>
      <c r="U4471" s="69"/>
      <c r="V4471" s="45" t="str">
        <f t="shared" si="652"/>
        <v>フォルトラインの発生状況に関する実証的研究</v>
      </c>
      <c r="W4471" s="70"/>
      <c r="X4471" s="88">
        <v>4461</v>
      </c>
      <c r="Y4471" s="66"/>
      <c r="Z4471" s="16"/>
    </row>
    <row r="4472" spans="1:26" s="13" customFormat="1" ht="13.5" hidden="1" customHeight="1">
      <c r="A4472" s="18">
        <v>103</v>
      </c>
      <c r="B4472" s="15">
        <v>2016</v>
      </c>
      <c r="C4472" s="15">
        <v>3</v>
      </c>
      <c r="D4472" s="18">
        <v>22</v>
      </c>
      <c r="E4472" s="15"/>
      <c r="F4472" s="19" t="s">
        <v>7429</v>
      </c>
      <c r="G4472" s="16" t="s">
        <v>7430</v>
      </c>
      <c r="H4472" s="17"/>
      <c r="I4472" s="115" t="str">
        <f t="shared" ca="1" si="648"/>
        <v>.</v>
      </c>
      <c r="J4472" s="16" t="s">
        <v>2856</v>
      </c>
      <c r="K4472" s="16" t="s">
        <v>1185</v>
      </c>
      <c r="L4472" s="16" t="s">
        <v>2857</v>
      </c>
      <c r="M4472" s="16" t="s">
        <v>183</v>
      </c>
      <c r="N4472" s="15">
        <v>44</v>
      </c>
      <c r="O4472" s="15">
        <v>2015</v>
      </c>
      <c r="P4472" s="15">
        <v>12</v>
      </c>
      <c r="Q4472" s="16">
        <v>20</v>
      </c>
      <c r="R4472" s="18" t="s">
        <v>1945</v>
      </c>
      <c r="S4472" s="54" t="s">
        <v>7262</v>
      </c>
      <c r="T4472" s="54"/>
      <c r="U4472" s="69"/>
      <c r="V4472" s="45" t="str">
        <f t="shared" si="652"/>
        <v>チームビルディングを目的としたグループワークがスポーツに及ぼす効果－マシュマロ・チャレンジに着目して－</v>
      </c>
      <c r="W4472" s="70"/>
      <c r="X4472" s="88">
        <v>4462</v>
      </c>
      <c r="Y4472" s="66"/>
      <c r="Z4472" s="16"/>
    </row>
    <row r="4473" spans="1:26" s="13" customFormat="1" ht="13.5" hidden="1" customHeight="1">
      <c r="A4473" s="18">
        <v>103</v>
      </c>
      <c r="B4473" s="15">
        <v>2016</v>
      </c>
      <c r="C4473" s="15">
        <v>3</v>
      </c>
      <c r="D4473" s="18">
        <v>24</v>
      </c>
      <c r="E4473" s="15"/>
      <c r="F4473" s="19" t="s">
        <v>7431</v>
      </c>
      <c r="G4473" s="16" t="s">
        <v>7432</v>
      </c>
      <c r="H4473" s="17"/>
      <c r="I4473" s="115" t="str">
        <f t="shared" ca="1" si="648"/>
        <v>.</v>
      </c>
      <c r="J4473" s="16" t="s">
        <v>2856</v>
      </c>
      <c r="K4473" s="16" t="s">
        <v>1185</v>
      </c>
      <c r="L4473" s="16" t="s">
        <v>2857</v>
      </c>
      <c r="M4473" s="16" t="s">
        <v>183</v>
      </c>
      <c r="N4473" s="15">
        <v>44</v>
      </c>
      <c r="O4473" s="15">
        <v>2015</v>
      </c>
      <c r="P4473" s="15">
        <v>12</v>
      </c>
      <c r="Q4473" s="16">
        <v>20</v>
      </c>
      <c r="R4473" s="18" t="s">
        <v>1945</v>
      </c>
      <c r="S4473" s="54" t="s">
        <v>7262</v>
      </c>
      <c r="T4473" s="54"/>
      <c r="U4473" s="69"/>
      <c r="V4473" s="45" t="str">
        <f t="shared" si="652"/>
        <v>レジリエンス向上を支援するガイドラインを用いた取り組みの効果－フィットネスクラブ2店舗を対象とした事前事後試験デザイン－</v>
      </c>
      <c r="W4473" s="70"/>
      <c r="X4473" s="88">
        <v>4463</v>
      </c>
      <c r="Y4473" s="66"/>
      <c r="Z4473" s="16"/>
    </row>
    <row r="4474" spans="1:26" s="13" customFormat="1" ht="13.5" hidden="1" customHeight="1">
      <c r="A4474" s="18">
        <v>103</v>
      </c>
      <c r="B4474" s="15">
        <v>2016</v>
      </c>
      <c r="C4474" s="15">
        <v>3</v>
      </c>
      <c r="D4474" s="29">
        <v>26</v>
      </c>
      <c r="E4474" s="15"/>
      <c r="F4474" s="19" t="s">
        <v>7433</v>
      </c>
      <c r="G4474" s="16" t="s">
        <v>7434</v>
      </c>
      <c r="H4474" s="17"/>
      <c r="I4474" s="115" t="str">
        <f t="shared" ca="1" si="648"/>
        <v>.</v>
      </c>
      <c r="J4474" s="16" t="s">
        <v>2856</v>
      </c>
      <c r="K4474" s="16" t="s">
        <v>1185</v>
      </c>
      <c r="L4474" s="16" t="s">
        <v>2857</v>
      </c>
      <c r="M4474" s="16" t="s">
        <v>183</v>
      </c>
      <c r="N4474" s="15">
        <v>44</v>
      </c>
      <c r="O4474" s="15">
        <v>2015</v>
      </c>
      <c r="P4474" s="15">
        <v>12</v>
      </c>
      <c r="Q4474" s="16">
        <v>20</v>
      </c>
      <c r="R4474" s="18" t="s">
        <v>1945</v>
      </c>
      <c r="S4474" s="54" t="s">
        <v>7262</v>
      </c>
      <c r="T4474" s="54"/>
      <c r="U4474" s="69"/>
      <c r="V4474" s="45" t="str">
        <f t="shared" si="652"/>
        <v>国内大型遊園地が実践する顧客満足度向上のための取り組み</v>
      </c>
      <c r="W4474" s="70"/>
      <c r="X4474" s="88">
        <v>4464</v>
      </c>
      <c r="Y4474" s="66"/>
      <c r="Z4474" s="16"/>
    </row>
    <row r="4475" spans="1:26" s="13" customFormat="1" ht="13.5" hidden="1" customHeight="1">
      <c r="A4475" s="18">
        <v>103</v>
      </c>
      <c r="B4475" s="15">
        <v>2016</v>
      </c>
      <c r="C4475" s="15">
        <v>3</v>
      </c>
      <c r="D4475" s="29">
        <v>27</v>
      </c>
      <c r="E4475" s="15"/>
      <c r="F4475" s="19" t="s">
        <v>7435</v>
      </c>
      <c r="G4475" s="16" t="s">
        <v>7436</v>
      </c>
      <c r="H4475" s="17"/>
      <c r="I4475" s="115" t="str">
        <f t="shared" ca="1" si="648"/>
        <v>.</v>
      </c>
      <c r="J4475" s="16" t="s">
        <v>2856</v>
      </c>
      <c r="K4475" s="16" t="s">
        <v>1185</v>
      </c>
      <c r="L4475" s="16" t="s">
        <v>2857</v>
      </c>
      <c r="M4475" s="16" t="s">
        <v>183</v>
      </c>
      <c r="N4475" s="15">
        <v>44</v>
      </c>
      <c r="O4475" s="15">
        <v>2015</v>
      </c>
      <c r="P4475" s="15">
        <v>12</v>
      </c>
      <c r="Q4475" s="16">
        <v>20</v>
      </c>
      <c r="R4475" s="18" t="s">
        <v>1945</v>
      </c>
      <c r="S4475" s="54" t="s">
        <v>7262</v>
      </c>
      <c r="T4475" s="54"/>
      <c r="U4475" s="69"/>
      <c r="V4475" s="45" t="str">
        <f t="shared" si="652"/>
        <v>言語的に記憶することが困難な図形の記憶－再認モデルの構築に関する研究</v>
      </c>
      <c r="W4475" s="70"/>
      <c r="X4475" s="88">
        <v>4465</v>
      </c>
      <c r="Y4475" s="66"/>
      <c r="Z4475" s="16"/>
    </row>
    <row r="4476" spans="1:26" s="13" customFormat="1" ht="13.5" hidden="1" customHeight="1">
      <c r="A4476" s="18">
        <v>103</v>
      </c>
      <c r="B4476" s="15">
        <v>2016</v>
      </c>
      <c r="C4476" s="15">
        <v>3</v>
      </c>
      <c r="D4476" s="29">
        <v>29</v>
      </c>
      <c r="E4476" s="15"/>
      <c r="F4476" s="19" t="s">
        <v>7437</v>
      </c>
      <c r="G4476" s="16" t="s">
        <v>7438</v>
      </c>
      <c r="H4476" s="17"/>
      <c r="I4476" s="115" t="str">
        <f t="shared" ca="1" si="648"/>
        <v>.</v>
      </c>
      <c r="J4476" s="16" t="s">
        <v>2856</v>
      </c>
      <c r="K4476" s="16" t="s">
        <v>1185</v>
      </c>
      <c r="L4476" s="16" t="s">
        <v>2857</v>
      </c>
      <c r="M4476" s="16" t="s">
        <v>183</v>
      </c>
      <c r="N4476" s="15">
        <v>44</v>
      </c>
      <c r="O4476" s="15">
        <v>2015</v>
      </c>
      <c r="P4476" s="15">
        <v>12</v>
      </c>
      <c r="Q4476" s="16">
        <v>20</v>
      </c>
      <c r="R4476" s="18" t="s">
        <v>1945</v>
      </c>
      <c r="S4476" s="54" t="s">
        <v>7262</v>
      </c>
      <c r="T4476" s="54"/>
      <c r="U4476" s="69"/>
      <c r="V4476" s="45" t="str">
        <f t="shared" si="652"/>
        <v>下腿浴における水温の違いが心拍変動等に与える影響</v>
      </c>
      <c r="W4476" s="70"/>
      <c r="X4476" s="88">
        <v>4466</v>
      </c>
      <c r="Y4476" s="66"/>
      <c r="Z4476" s="16"/>
    </row>
    <row r="4477" spans="1:26" s="13" customFormat="1" ht="13.5" hidden="1" customHeight="1">
      <c r="A4477" s="18">
        <v>103</v>
      </c>
      <c r="B4477" s="15">
        <v>2016</v>
      </c>
      <c r="C4477" s="15">
        <v>3</v>
      </c>
      <c r="D4477" s="29">
        <v>30</v>
      </c>
      <c r="E4477" s="15"/>
      <c r="F4477" s="19" t="s">
        <v>7439</v>
      </c>
      <c r="G4477" s="16" t="s">
        <v>7440</v>
      </c>
      <c r="H4477" s="17"/>
      <c r="I4477" s="115" t="str">
        <f t="shared" ca="1" si="648"/>
        <v>.</v>
      </c>
      <c r="J4477" s="16" t="s">
        <v>2856</v>
      </c>
      <c r="K4477" s="16" t="s">
        <v>1185</v>
      </c>
      <c r="L4477" s="16" t="s">
        <v>2857</v>
      </c>
      <c r="M4477" s="16" t="s">
        <v>183</v>
      </c>
      <c r="N4477" s="15">
        <v>44</v>
      </c>
      <c r="O4477" s="15">
        <v>2015</v>
      </c>
      <c r="P4477" s="15">
        <v>12</v>
      </c>
      <c r="Q4477" s="16">
        <v>20</v>
      </c>
      <c r="R4477" s="18" t="s">
        <v>1945</v>
      </c>
      <c r="S4477" s="54" t="s">
        <v>7262</v>
      </c>
      <c r="T4477" s="54"/>
      <c r="U4477" s="69"/>
      <c r="V4477" s="45" t="str">
        <f t="shared" si="652"/>
        <v>高校生女子にみられる外反母趾について</v>
      </c>
      <c r="W4477" s="70"/>
      <c r="X4477" s="88">
        <v>4467</v>
      </c>
      <c r="Y4477" s="66"/>
      <c r="Z4477" s="16"/>
    </row>
    <row r="4478" spans="1:26" s="13" customFormat="1" ht="13.5" hidden="1" customHeight="1">
      <c r="A4478" s="18">
        <v>103</v>
      </c>
      <c r="B4478" s="15">
        <v>2016</v>
      </c>
      <c r="C4478" s="15">
        <v>3</v>
      </c>
      <c r="D4478" s="29">
        <v>32</v>
      </c>
      <c r="E4478" s="15"/>
      <c r="F4478" s="19" t="s">
        <v>7441</v>
      </c>
      <c r="G4478" s="16" t="s">
        <v>7442</v>
      </c>
      <c r="H4478" s="17"/>
      <c r="I4478" s="115" t="str">
        <f t="shared" ca="1" si="648"/>
        <v>.</v>
      </c>
      <c r="J4478" s="16" t="s">
        <v>2856</v>
      </c>
      <c r="K4478" s="16" t="s">
        <v>1185</v>
      </c>
      <c r="L4478" s="16" t="s">
        <v>2857</v>
      </c>
      <c r="M4478" s="16" t="s">
        <v>183</v>
      </c>
      <c r="N4478" s="15">
        <v>44</v>
      </c>
      <c r="O4478" s="15">
        <v>2015</v>
      </c>
      <c r="P4478" s="15">
        <v>12</v>
      </c>
      <c r="Q4478" s="16">
        <v>20</v>
      </c>
      <c r="R4478" s="18" t="s">
        <v>1945</v>
      </c>
      <c r="S4478" s="54" t="s">
        <v>7262</v>
      </c>
      <c r="T4478" s="54"/>
      <c r="U4478" s="69"/>
      <c r="V4478" s="45" t="str">
        <f t="shared" si="652"/>
        <v>足趾把持力－座位と立位－</v>
      </c>
      <c r="W4478" s="70"/>
      <c r="X4478" s="88">
        <v>4468</v>
      </c>
      <c r="Y4478" s="66"/>
      <c r="Z4478" s="16"/>
    </row>
    <row r="4479" spans="1:26" s="13" customFormat="1" ht="13.5" hidden="1" customHeight="1">
      <c r="A4479" s="18">
        <v>103</v>
      </c>
      <c r="B4479" s="15">
        <v>2016</v>
      </c>
      <c r="C4479" s="15">
        <v>3</v>
      </c>
      <c r="D4479" s="29">
        <v>34</v>
      </c>
      <c r="E4479" s="15"/>
      <c r="F4479" s="19" t="s">
        <v>7443</v>
      </c>
      <c r="G4479" s="16" t="s">
        <v>7444</v>
      </c>
      <c r="H4479" s="17"/>
      <c r="I4479" s="115" t="str">
        <f t="shared" ca="1" si="648"/>
        <v>.</v>
      </c>
      <c r="J4479" s="16" t="s">
        <v>2856</v>
      </c>
      <c r="K4479" s="16" t="s">
        <v>1185</v>
      </c>
      <c r="L4479" s="16" t="s">
        <v>2857</v>
      </c>
      <c r="M4479" s="16" t="s">
        <v>183</v>
      </c>
      <c r="N4479" s="15">
        <v>44</v>
      </c>
      <c r="O4479" s="15">
        <v>2015</v>
      </c>
      <c r="P4479" s="15">
        <v>12</v>
      </c>
      <c r="Q4479" s="16">
        <v>20</v>
      </c>
      <c r="R4479" s="18" t="s">
        <v>1945</v>
      </c>
      <c r="S4479" s="54" t="s">
        <v>7262</v>
      </c>
      <c r="T4479" s="54"/>
      <c r="U4479" s="69"/>
      <c r="V4479" s="45" t="str">
        <f t="shared" si="652"/>
        <v>質的調査法によるデザイン・コンセプト設計手法の提案</v>
      </c>
      <c r="W4479" s="70"/>
      <c r="X4479" s="88">
        <v>4469</v>
      </c>
      <c r="Y4479" s="66"/>
      <c r="Z4479" s="16"/>
    </row>
    <row r="4480" spans="1:26" ht="13.5" hidden="1" customHeight="1">
      <c r="A4480" s="29">
        <f t="shared" ref="A4480:A4485" ca="1" si="656">IF(LEN($J4480)&gt;0,IF($J4480="●",K4480,OFFSET(A4480,IF(LEN(OFFSET(A4480,-1,0))&gt;=1,-1,-2),0)),"")</f>
        <v>103</v>
      </c>
      <c r="B4480" s="32">
        <f t="shared" ref="B4480:C4485" ca="1" si="657">IF(LEN($J4480)&gt;0,IF($J4480="●",N4480,OFFSET(B4480,IF(LEN(OFFSET(B4480,-1,0))&gt;=1,-1,-2),0)),"")</f>
        <v>2016</v>
      </c>
      <c r="C4480" s="32">
        <f t="shared" ca="1" si="657"/>
        <v>3</v>
      </c>
      <c r="D4480" s="28">
        <v>36</v>
      </c>
      <c r="E4480" s="32"/>
      <c r="F4480" s="28" t="str">
        <f>IF(RIGHT(L4480,1)=$W$24,"",M4480&amp;$W$25)&amp;J4480&amp;$W$22&amp;K4480&amp;IF(AND(LEN(N4480)&gt;0,LEN(N4480)&lt;4)," 第"&amp;N4480&amp;$W$21,N4480)&amp;$W$23&amp;O4480&amp;"/"&amp;P4480&amp;IF(RIGHT(L4480,1)=$W$24,"/"&amp;Q4480,"")&amp;"、"&amp;S4480&amp;"、"&amp;R4480&amp;IF(LEN(H4480)&gt;0,$W$27&amp;H4480,"")&amp;IF(RIGHT(L4480,1)=$W$24,"",$W$26)</f>
        <v>開催記(大会．東 第44回　2015/12、横浜YMCA学院専門学校、横浜市)</v>
      </c>
      <c r="G4480" s="40" t="s">
        <v>7499</v>
      </c>
      <c r="H4480" s="17"/>
      <c r="I4480" s="115" t="str">
        <f t="shared" ca="1" si="648"/>
        <v>.</v>
      </c>
      <c r="J4480" s="16" t="s">
        <v>2856</v>
      </c>
      <c r="K4480" s="16" t="s">
        <v>1185</v>
      </c>
      <c r="L4480" s="40" t="s">
        <v>6949</v>
      </c>
      <c r="M4480" s="40" t="s">
        <v>313</v>
      </c>
      <c r="N4480" s="15">
        <v>44</v>
      </c>
      <c r="O4480" s="15">
        <v>2015</v>
      </c>
      <c r="P4480" s="15">
        <v>12</v>
      </c>
      <c r="Q4480" s="16">
        <v>20</v>
      </c>
      <c r="R4480" s="18" t="s">
        <v>1945</v>
      </c>
      <c r="S4480" s="54" t="s">
        <v>7262</v>
      </c>
      <c r="T4480" s="54"/>
      <c r="U4480" s="31"/>
      <c r="V4480" s="45" t="str">
        <f t="shared" si="652"/>
        <v>開催記(大会．東 第44回　2015/12、横浜YMCA学院専門学校、横浜市)</v>
      </c>
      <c r="W4480" s="51"/>
      <c r="X4480" s="88">
        <v>4470</v>
      </c>
      <c r="Y4480" s="65"/>
      <c r="Z4480" s="46"/>
    </row>
    <row r="4481" spans="1:26" ht="13.5" hidden="1" customHeight="1">
      <c r="A4481" s="29">
        <f t="shared" ca="1" si="656"/>
        <v>103</v>
      </c>
      <c r="B4481" s="32">
        <f t="shared" ca="1" si="657"/>
        <v>2016</v>
      </c>
      <c r="C4481" s="32">
        <f t="shared" ca="1" si="657"/>
        <v>3</v>
      </c>
      <c r="D4481" s="28">
        <v>36</v>
      </c>
      <c r="E4481" s="32"/>
      <c r="F4481" s="40" t="s">
        <v>7496</v>
      </c>
      <c r="G4481" s="16" t="s">
        <v>7497</v>
      </c>
      <c r="H4481" s="17"/>
      <c r="I4481" s="115" t="str">
        <f t="shared" ca="1" si="648"/>
        <v>.</v>
      </c>
      <c r="J4481" s="16" t="s">
        <v>2856</v>
      </c>
      <c r="K4481" s="16" t="s">
        <v>1185</v>
      </c>
      <c r="L4481" s="40" t="s">
        <v>313</v>
      </c>
      <c r="M4481" s="40" t="s">
        <v>313</v>
      </c>
      <c r="N4481" s="15">
        <v>44</v>
      </c>
      <c r="O4481" s="15">
        <v>2015</v>
      </c>
      <c r="P4481" s="15">
        <v>12</v>
      </c>
      <c r="Q4481" s="16">
        <v>20</v>
      </c>
      <c r="R4481" s="18" t="s">
        <v>1945</v>
      </c>
      <c r="S4481" s="54" t="s">
        <v>7262</v>
      </c>
      <c r="T4481" s="54"/>
      <c r="U4481" s="31"/>
      <c r="V4481" s="45" t="str">
        <f t="shared" si="652"/>
        <v>開催報告</v>
      </c>
      <c r="W4481" s="51"/>
      <c r="X4481" s="88">
        <v>4471</v>
      </c>
      <c r="Y4481" s="65"/>
      <c r="Z4481" s="46"/>
    </row>
    <row r="4482" spans="1:26" ht="13.5" hidden="1" customHeight="1">
      <c r="A4482" s="29">
        <f t="shared" ca="1" si="656"/>
        <v>103</v>
      </c>
      <c r="B4482" s="32">
        <f t="shared" ca="1" si="657"/>
        <v>2016</v>
      </c>
      <c r="C4482" s="32">
        <f t="shared" ca="1" si="657"/>
        <v>3</v>
      </c>
      <c r="D4482" s="28">
        <v>37</v>
      </c>
      <c r="E4482" s="32"/>
      <c r="F4482" s="40" t="s">
        <v>7533</v>
      </c>
      <c r="G4482" s="40" t="s">
        <v>7534</v>
      </c>
      <c r="H4482" s="17"/>
      <c r="I4482" s="115" t="str">
        <f t="shared" ca="1" si="648"/>
        <v>.</v>
      </c>
      <c r="J4482" s="16" t="s">
        <v>2856</v>
      </c>
      <c r="K4482" s="16" t="s">
        <v>1185</v>
      </c>
      <c r="L4482" s="40" t="s">
        <v>313</v>
      </c>
      <c r="M4482" s="40" t="s">
        <v>7617</v>
      </c>
      <c r="N4482" s="15">
        <v>44</v>
      </c>
      <c r="O4482" s="15">
        <v>2015</v>
      </c>
      <c r="P4482" s="15">
        <v>12</v>
      </c>
      <c r="Q4482" s="16">
        <v>20</v>
      </c>
      <c r="R4482" s="18" t="s">
        <v>1945</v>
      </c>
      <c r="S4482" s="54" t="s">
        <v>7262</v>
      </c>
      <c r="T4482" s="54"/>
      <c r="U4482" s="31"/>
      <c r="V4482" s="45" t="str">
        <f t="shared" si="652"/>
        <v>優秀発表賞受賞者のことば</v>
      </c>
      <c r="W4482" s="51"/>
      <c r="X4482" s="88">
        <v>4472</v>
      </c>
      <c r="Y4482" s="65"/>
      <c r="Z4482" s="46"/>
    </row>
    <row r="4483" spans="1:26" s="13" customFormat="1" ht="13.5" hidden="1" customHeight="1">
      <c r="A4483" s="29">
        <f t="shared" ca="1" si="656"/>
        <v>103</v>
      </c>
      <c r="B4483" s="32">
        <f t="shared" ca="1" si="657"/>
        <v>2016</v>
      </c>
      <c r="C4483" s="32">
        <f t="shared" ca="1" si="657"/>
        <v>3</v>
      </c>
      <c r="D4483" s="18">
        <v>39</v>
      </c>
      <c r="E4483" s="15"/>
      <c r="F4483" s="28" t="str">
        <f>IF(RIGHT(L4483,1)=$W$24,"",M4483&amp;$W$25)&amp;J4483&amp;$W$22&amp;K4483&amp;IF(AND(LEN(N4483)&gt;0,LEN(N4483)&lt;4)," 第"&amp;N4483&amp;$W$21,N4483)&amp;$W$23&amp;O4483&amp;"/"&amp;P4483&amp;IF(RIGHT(L4483,1)=$W$24,"/"&amp;Q4483,"")&amp;"、"&amp;S4483&amp;"、"&amp;R4483&amp;IF(LEN(H4483)&gt;0,$W$27&amp;H4483,"")&amp;IF(RIGHT(L4483,1)=$W$24,"",$W$26)</f>
        <v>大会．西 第40回　2015/12/26、九州共立大、北九州市</v>
      </c>
      <c r="G4483" s="16" t="s">
        <v>7535</v>
      </c>
      <c r="H4483" s="17"/>
      <c r="I4483" s="115" t="str">
        <f t="shared" ca="1" si="648"/>
        <v>.</v>
      </c>
      <c r="J4483" s="16" t="s">
        <v>2856</v>
      </c>
      <c r="K4483" s="16" t="s">
        <v>2109</v>
      </c>
      <c r="L4483" s="40" t="s">
        <v>6942</v>
      </c>
      <c r="M4483" s="40" t="s">
        <v>2636</v>
      </c>
      <c r="N4483" s="15">
        <v>40</v>
      </c>
      <c r="O4483" s="15">
        <v>2015</v>
      </c>
      <c r="P4483" s="15">
        <v>12</v>
      </c>
      <c r="Q4483" s="16">
        <v>26</v>
      </c>
      <c r="R4483" s="18" t="s">
        <v>599</v>
      </c>
      <c r="S4483" s="54" t="s">
        <v>7445</v>
      </c>
      <c r="T4483" s="54"/>
      <c r="U4483" s="69"/>
      <c r="V4483" s="45" t="str">
        <f t="shared" si="652"/>
        <v>大会．西 第40回　2015/12/26、九州共立大、北九州市</v>
      </c>
      <c r="W4483" s="70"/>
      <c r="X4483" s="88">
        <v>4473</v>
      </c>
      <c r="Y4483" s="66"/>
      <c r="Z4483" s="16"/>
    </row>
    <row r="4484" spans="1:26" s="13" customFormat="1" ht="13.5" hidden="1" customHeight="1">
      <c r="A4484" s="29">
        <f t="shared" ca="1" si="656"/>
        <v>103</v>
      </c>
      <c r="B4484" s="32">
        <f t="shared" ca="1" si="657"/>
        <v>2016</v>
      </c>
      <c r="C4484" s="32">
        <f t="shared" ca="1" si="657"/>
        <v>3</v>
      </c>
      <c r="D4484" s="18">
        <v>39</v>
      </c>
      <c r="E4484" s="15"/>
      <c r="F4484" s="28" t="str">
        <f>IF(RIGHT(L4484,1)=$W$24,"",M4484&amp;$W$25)&amp;J4484&amp;$W$22&amp;K4484&amp;IF(AND(LEN(N4484)&gt;0,LEN(N4484)&lt;4)," 第"&amp;N4484&amp;$W$21,N4484)&amp;$W$23&amp;O4484&amp;"/"&amp;P4484&amp;IF(RIGHT(L4484,1)=$W$24,"/"&amp;Q4484,"")&amp;"、"&amp;S4484&amp;"、"&amp;R4484&amp;IF(LEN(H4484)&gt;0,$W$27&amp;H4484,"")&amp;IF(RIGHT(L4484,1)=$W$24,"",$W$26)</f>
        <v>抄録(大会．西 第40回　2015/12、九州共立大、北九州市)</v>
      </c>
      <c r="G4484" s="16"/>
      <c r="H4484" s="17"/>
      <c r="I4484" s="115" t="str">
        <f t="shared" ca="1" si="648"/>
        <v>.</v>
      </c>
      <c r="J4484" s="16" t="s">
        <v>2856</v>
      </c>
      <c r="K4484" s="16" t="s">
        <v>2109</v>
      </c>
      <c r="L4484" s="40" t="s">
        <v>6939</v>
      </c>
      <c r="M4484" s="40" t="s">
        <v>183</v>
      </c>
      <c r="N4484" s="15">
        <v>40</v>
      </c>
      <c r="O4484" s="15">
        <v>2015</v>
      </c>
      <c r="P4484" s="15">
        <v>12</v>
      </c>
      <c r="Q4484" s="16">
        <v>26</v>
      </c>
      <c r="R4484" s="18" t="s">
        <v>599</v>
      </c>
      <c r="S4484" s="54" t="s">
        <v>7445</v>
      </c>
      <c r="T4484" s="54"/>
      <c r="U4484" s="69"/>
      <c r="V4484" s="45" t="str">
        <f t="shared" si="652"/>
        <v>抄録(大会．西 第40回　2015/12、九州共立大、北九州市)</v>
      </c>
      <c r="W4484" s="70"/>
      <c r="X4484" s="88">
        <v>4474</v>
      </c>
      <c r="Y4484" s="66"/>
      <c r="Z4484" s="16"/>
    </row>
    <row r="4485" spans="1:26" s="13" customFormat="1" ht="13.5" hidden="1" customHeight="1">
      <c r="A4485" s="29">
        <f t="shared" ca="1" si="656"/>
        <v>103</v>
      </c>
      <c r="B4485" s="32">
        <f t="shared" ca="1" si="657"/>
        <v>2016</v>
      </c>
      <c r="C4485" s="32">
        <f t="shared" ca="1" si="657"/>
        <v>3</v>
      </c>
      <c r="D4485" s="18">
        <v>39</v>
      </c>
      <c r="E4485" s="15"/>
      <c r="F4485" s="19" t="s">
        <v>7447</v>
      </c>
      <c r="G4485" s="16" t="s">
        <v>7448</v>
      </c>
      <c r="H4485" s="17"/>
      <c r="I4485" s="115" t="str">
        <f t="shared" ca="1" si="648"/>
        <v>.</v>
      </c>
      <c r="J4485" s="16" t="s">
        <v>2856</v>
      </c>
      <c r="K4485" s="16" t="s">
        <v>1769</v>
      </c>
      <c r="L4485" s="16" t="s">
        <v>2857</v>
      </c>
      <c r="M4485" s="16" t="s">
        <v>183</v>
      </c>
      <c r="N4485" s="15">
        <v>40</v>
      </c>
      <c r="O4485" s="15">
        <v>2015</v>
      </c>
      <c r="P4485" s="15">
        <v>12</v>
      </c>
      <c r="Q4485" s="16">
        <v>26</v>
      </c>
      <c r="R4485" s="18" t="s">
        <v>7304</v>
      </c>
      <c r="S4485" s="54" t="s">
        <v>7446</v>
      </c>
      <c r="T4485" s="54"/>
      <c r="U4485" s="69"/>
      <c r="V4485" s="45" t="str">
        <f t="shared" si="652"/>
        <v>製造業従業員に対する腰痛調査からの考察</v>
      </c>
      <c r="W4485" s="70"/>
      <c r="X4485" s="88">
        <v>4475</v>
      </c>
      <c r="Y4485" s="66"/>
      <c r="Z4485" s="16"/>
    </row>
    <row r="4486" spans="1:26" s="13" customFormat="1" ht="13.5" hidden="1" customHeight="1">
      <c r="A4486" s="18">
        <v>103</v>
      </c>
      <c r="B4486" s="15">
        <v>2016</v>
      </c>
      <c r="C4486" s="15">
        <v>3</v>
      </c>
      <c r="D4486" s="18">
        <v>40</v>
      </c>
      <c r="E4486" s="15"/>
      <c r="F4486" s="19" t="s">
        <v>7449</v>
      </c>
      <c r="G4486" s="16" t="s">
        <v>7450</v>
      </c>
      <c r="H4486" s="17"/>
      <c r="I4486" s="115" t="str">
        <f t="shared" ca="1" si="648"/>
        <v>.</v>
      </c>
      <c r="J4486" s="16" t="s">
        <v>2856</v>
      </c>
      <c r="K4486" s="16" t="s">
        <v>1769</v>
      </c>
      <c r="L4486" s="16" t="s">
        <v>2857</v>
      </c>
      <c r="M4486" s="16" t="s">
        <v>183</v>
      </c>
      <c r="N4486" s="15">
        <v>40</v>
      </c>
      <c r="O4486" s="15">
        <v>2015</v>
      </c>
      <c r="P4486" s="15">
        <v>12</v>
      </c>
      <c r="Q4486" s="16">
        <v>26</v>
      </c>
      <c r="R4486" s="18" t="s">
        <v>599</v>
      </c>
      <c r="S4486" s="54" t="s">
        <v>7445</v>
      </c>
      <c r="T4486" s="54"/>
      <c r="U4486" s="69"/>
      <c r="V4486" s="45" t="str">
        <f t="shared" si="652"/>
        <v>IATによる安全意識評定の検討</v>
      </c>
      <c r="W4486" s="70"/>
      <c r="X4486" s="88">
        <v>4476</v>
      </c>
      <c r="Y4486" s="66"/>
      <c r="Z4486" s="16"/>
    </row>
    <row r="4487" spans="1:26" s="12" customFormat="1" ht="13.5" hidden="1" customHeight="1">
      <c r="A4487" s="18">
        <v>103</v>
      </c>
      <c r="B4487" s="15">
        <v>2016</v>
      </c>
      <c r="C4487" s="15">
        <v>3</v>
      </c>
      <c r="D4487" s="18">
        <v>40</v>
      </c>
      <c r="E4487" s="15"/>
      <c r="F4487" s="19" t="s">
        <v>7451</v>
      </c>
      <c r="G4487" s="16" t="s">
        <v>7452</v>
      </c>
      <c r="H4487" s="17"/>
      <c r="I4487" s="115" t="str">
        <f t="shared" ca="1" si="648"/>
        <v>.</v>
      </c>
      <c r="J4487" s="16" t="s">
        <v>2856</v>
      </c>
      <c r="K4487" s="16" t="s">
        <v>1769</v>
      </c>
      <c r="L4487" s="16" t="s">
        <v>2857</v>
      </c>
      <c r="M4487" s="16" t="s">
        <v>183</v>
      </c>
      <c r="N4487" s="15">
        <v>40</v>
      </c>
      <c r="O4487" s="15">
        <v>2015</v>
      </c>
      <c r="P4487" s="15">
        <v>12</v>
      </c>
      <c r="Q4487" s="16">
        <v>26</v>
      </c>
      <c r="R4487" s="18" t="s">
        <v>599</v>
      </c>
      <c r="S4487" s="54" t="s">
        <v>7445</v>
      </c>
      <c r="T4487" s="54"/>
      <c r="U4487" s="69"/>
      <c r="V4487" s="45" t="str">
        <f t="shared" si="652"/>
        <v>安全管理におけるポジティブアプローチに関する研究</v>
      </c>
      <c r="W4487" s="70"/>
      <c r="X4487" s="88">
        <v>4477</v>
      </c>
      <c r="Y4487" s="66"/>
      <c r="Z4487" s="16"/>
    </row>
    <row r="4488" spans="1:26" s="12" customFormat="1" ht="13.5" hidden="1" customHeight="1">
      <c r="A4488" s="18">
        <v>103</v>
      </c>
      <c r="B4488" s="15">
        <v>2016</v>
      </c>
      <c r="C4488" s="15">
        <v>3</v>
      </c>
      <c r="D4488" s="18">
        <v>41</v>
      </c>
      <c r="E4488" s="15"/>
      <c r="F4488" s="19" t="s">
        <v>7453</v>
      </c>
      <c r="G4488" s="16" t="s">
        <v>7454</v>
      </c>
      <c r="H4488" s="17"/>
      <c r="I4488" s="115" t="str">
        <f t="shared" ca="1" si="648"/>
        <v>.</v>
      </c>
      <c r="J4488" s="16" t="s">
        <v>2856</v>
      </c>
      <c r="K4488" s="16" t="s">
        <v>1769</v>
      </c>
      <c r="L4488" s="16" t="s">
        <v>2857</v>
      </c>
      <c r="M4488" s="16" t="s">
        <v>183</v>
      </c>
      <c r="N4488" s="15">
        <v>40</v>
      </c>
      <c r="O4488" s="15">
        <v>2015</v>
      </c>
      <c r="P4488" s="15">
        <v>12</v>
      </c>
      <c r="Q4488" s="16">
        <v>26</v>
      </c>
      <c r="R4488" s="18" t="s">
        <v>599</v>
      </c>
      <c r="S4488" s="54" t="s">
        <v>7445</v>
      </c>
      <c r="T4488" s="54"/>
      <c r="U4488" s="69"/>
      <c r="V4488" s="45" t="str">
        <f t="shared" si="652"/>
        <v>医療用データベース・データ転記作業に対する働態学的アプローチ適用の試み</v>
      </c>
      <c r="W4488" s="70"/>
      <c r="X4488" s="88">
        <v>4478</v>
      </c>
      <c r="Y4488" s="66"/>
      <c r="Z4488" s="16"/>
    </row>
    <row r="4489" spans="1:26" s="12" customFormat="1" ht="13.5" hidden="1" customHeight="1">
      <c r="A4489" s="18">
        <v>103</v>
      </c>
      <c r="B4489" s="15">
        <v>2016</v>
      </c>
      <c r="C4489" s="15">
        <v>3</v>
      </c>
      <c r="D4489" s="18">
        <v>41</v>
      </c>
      <c r="E4489" s="15"/>
      <c r="F4489" s="19" t="s">
        <v>7455</v>
      </c>
      <c r="G4489" s="16" t="s">
        <v>7456</v>
      </c>
      <c r="H4489" s="17"/>
      <c r="I4489" s="115" t="str">
        <f t="shared" ca="1" si="648"/>
        <v>.</v>
      </c>
      <c r="J4489" s="16" t="s">
        <v>2856</v>
      </c>
      <c r="K4489" s="16" t="s">
        <v>1769</v>
      </c>
      <c r="L4489" s="16" t="s">
        <v>2857</v>
      </c>
      <c r="M4489" s="16" t="s">
        <v>183</v>
      </c>
      <c r="N4489" s="15">
        <v>40</v>
      </c>
      <c r="O4489" s="15">
        <v>2015</v>
      </c>
      <c r="P4489" s="15">
        <v>12</v>
      </c>
      <c r="Q4489" s="16">
        <v>26</v>
      </c>
      <c r="R4489" s="18" t="s">
        <v>599</v>
      </c>
      <c r="S4489" s="54" t="s">
        <v>7445</v>
      </c>
      <c r="T4489" s="54"/>
      <c r="U4489" s="69"/>
      <c r="V4489" s="45" t="str">
        <f t="shared" si="652"/>
        <v>午前中の異なる曝露量の光が夜間照明によるメラトニン分泌抑制へ与える影響</v>
      </c>
      <c r="W4489" s="70"/>
      <c r="X4489" s="88">
        <v>4479</v>
      </c>
      <c r="Y4489" s="66"/>
      <c r="Z4489" s="16"/>
    </row>
    <row r="4490" spans="1:26" s="12" customFormat="1" ht="13.5" hidden="1" customHeight="1">
      <c r="A4490" s="18">
        <v>103</v>
      </c>
      <c r="B4490" s="15">
        <v>2016</v>
      </c>
      <c r="C4490" s="15">
        <v>3</v>
      </c>
      <c r="D4490" s="18">
        <v>42</v>
      </c>
      <c r="E4490" s="15"/>
      <c r="F4490" s="19" t="s">
        <v>7457</v>
      </c>
      <c r="G4490" s="16" t="s">
        <v>7458</v>
      </c>
      <c r="H4490" s="17"/>
      <c r="I4490" s="115" t="str">
        <f t="shared" ca="1" si="648"/>
        <v>.</v>
      </c>
      <c r="J4490" s="16" t="s">
        <v>2856</v>
      </c>
      <c r="K4490" s="16" t="s">
        <v>1769</v>
      </c>
      <c r="L4490" s="16" t="s">
        <v>2857</v>
      </c>
      <c r="M4490" s="16" t="s">
        <v>183</v>
      </c>
      <c r="N4490" s="15">
        <v>40</v>
      </c>
      <c r="O4490" s="15">
        <v>2015</v>
      </c>
      <c r="P4490" s="15">
        <v>12</v>
      </c>
      <c r="Q4490" s="16">
        <v>26</v>
      </c>
      <c r="R4490" s="18" t="s">
        <v>599</v>
      </c>
      <c r="S4490" s="54" t="s">
        <v>7445</v>
      </c>
      <c r="T4490" s="54"/>
      <c r="U4490" s="69"/>
      <c r="V4490" s="45" t="str">
        <f t="shared" si="652"/>
        <v>日本人の子どもの体力低下は思春期スパートの遅れにある</v>
      </c>
      <c r="W4490" s="70"/>
      <c r="X4490" s="88">
        <v>4480</v>
      </c>
      <c r="Y4490" s="66"/>
      <c r="Z4490" s="16"/>
    </row>
    <row r="4491" spans="1:26" s="12" customFormat="1" ht="13.5" hidden="1" customHeight="1">
      <c r="A4491" s="18">
        <v>103</v>
      </c>
      <c r="B4491" s="15">
        <v>2016</v>
      </c>
      <c r="C4491" s="15">
        <v>3</v>
      </c>
      <c r="D4491" s="18">
        <v>42</v>
      </c>
      <c r="E4491" s="15"/>
      <c r="F4491" s="19" t="s">
        <v>7459</v>
      </c>
      <c r="G4491" s="16" t="s">
        <v>7460</v>
      </c>
      <c r="H4491" s="17"/>
      <c r="I4491" s="115" t="str">
        <f t="shared" ca="1" si="648"/>
        <v>.</v>
      </c>
      <c r="J4491" s="16" t="s">
        <v>2856</v>
      </c>
      <c r="K4491" s="16" t="s">
        <v>1769</v>
      </c>
      <c r="L4491" s="16" t="s">
        <v>2857</v>
      </c>
      <c r="M4491" s="16" t="s">
        <v>183</v>
      </c>
      <c r="N4491" s="15">
        <v>40</v>
      </c>
      <c r="O4491" s="15">
        <v>2015</v>
      </c>
      <c r="P4491" s="15">
        <v>12</v>
      </c>
      <c r="Q4491" s="16">
        <v>26</v>
      </c>
      <c r="R4491" s="18" t="s">
        <v>599</v>
      </c>
      <c r="S4491" s="54" t="s">
        <v>7445</v>
      </c>
      <c r="T4491" s="54"/>
      <c r="U4491" s="69"/>
      <c r="V4491" s="45" t="str">
        <f t="shared" si="652"/>
        <v>軟膏を背中に塗る道具の形状についての検討</v>
      </c>
      <c r="W4491" s="70"/>
      <c r="X4491" s="88">
        <v>4481</v>
      </c>
      <c r="Y4491" s="66"/>
      <c r="Z4491" s="16"/>
    </row>
    <row r="4492" spans="1:26" s="12" customFormat="1" ht="13.5" hidden="1" customHeight="1">
      <c r="A4492" s="18">
        <v>103</v>
      </c>
      <c r="B4492" s="15">
        <v>2016</v>
      </c>
      <c r="C4492" s="15">
        <v>3</v>
      </c>
      <c r="D4492" s="18">
        <v>43</v>
      </c>
      <c r="E4492" s="15"/>
      <c r="F4492" s="19" t="s">
        <v>7461</v>
      </c>
      <c r="G4492" s="16" t="s">
        <v>7462</v>
      </c>
      <c r="H4492" s="17"/>
      <c r="I4492" s="115" t="str">
        <f t="shared" ref="I4492:I4556" ca="1" si="658">IF(OR($S$1,IF($N$2,OFFSET($O$2,0,ISERROR(FIND($F$2,OFFSET($G4492,0,$T$2)))+$S$2),0)+IF($N$3,OFFSET($O$3,0,ISERROR(FIND($F$3,OFFSET($G4492,0,$T$3)))+$S$3),0)+IF($N$4,OFFSET($O$4,0,ISERROR(FIND($F$4,OFFSET($G4492,0,$T$4)))+$S$4),0)+IF($N$5,OFFSET($O$5,0,ISERROR(FIND($F$5,OFFSET($G4492,0,$T$5)))+$S$5),0)+IF($N$6,OFFSET($O$6,0,ISERROR(FIND($F$6,OFFSET($G4492,0,$T$6)))+$S$6),0)+IF($N$7,OFFSET($O$7,0,ISERROR(FIND($F$7,OFFSET($G4492,0,$T$7)))+$S$7),0)+IF($N$8,OFFSET($O$8,0,ISERROR(FIND($F$8,OFFSET($G4492,0,$T$8)))+$S$8),0)&gt;$Y$1),$W$28,$W$29)</f>
        <v>.</v>
      </c>
      <c r="J4492" s="16" t="s">
        <v>2856</v>
      </c>
      <c r="K4492" s="16" t="s">
        <v>1769</v>
      </c>
      <c r="L4492" s="16" t="s">
        <v>2857</v>
      </c>
      <c r="M4492" s="16" t="s">
        <v>183</v>
      </c>
      <c r="N4492" s="15">
        <v>40</v>
      </c>
      <c r="O4492" s="15">
        <v>2015</v>
      </c>
      <c r="P4492" s="15">
        <v>12</v>
      </c>
      <c r="Q4492" s="16">
        <v>26</v>
      </c>
      <c r="R4492" s="18" t="s">
        <v>599</v>
      </c>
      <c r="S4492" s="54" t="s">
        <v>7445</v>
      </c>
      <c r="T4492" s="54"/>
      <c r="U4492" s="69"/>
      <c r="V4492" s="45" t="str">
        <f t="shared" si="652"/>
        <v>五本足趾靴下が若年健常者の静的姿勢バランスに及ぼす影響</v>
      </c>
      <c r="W4492" s="70"/>
      <c r="X4492" s="88">
        <v>4482</v>
      </c>
      <c r="Y4492" s="66"/>
      <c r="Z4492" s="16"/>
    </row>
    <row r="4493" spans="1:26" s="12" customFormat="1" ht="13.5" hidden="1" customHeight="1">
      <c r="A4493" s="18">
        <v>103</v>
      </c>
      <c r="B4493" s="15">
        <v>2016</v>
      </c>
      <c r="C4493" s="15">
        <v>3</v>
      </c>
      <c r="D4493" s="18">
        <v>43</v>
      </c>
      <c r="E4493" s="15"/>
      <c r="F4493" s="19" t="s">
        <v>7463</v>
      </c>
      <c r="G4493" s="16" t="s">
        <v>7464</v>
      </c>
      <c r="H4493" s="17"/>
      <c r="I4493" s="115" t="str">
        <f t="shared" ca="1" si="658"/>
        <v>.</v>
      </c>
      <c r="J4493" s="16" t="s">
        <v>2856</v>
      </c>
      <c r="K4493" s="16" t="s">
        <v>1769</v>
      </c>
      <c r="L4493" s="16" t="s">
        <v>2857</v>
      </c>
      <c r="M4493" s="16" t="s">
        <v>183</v>
      </c>
      <c r="N4493" s="15">
        <v>40</v>
      </c>
      <c r="O4493" s="15">
        <v>2015</v>
      </c>
      <c r="P4493" s="15">
        <v>12</v>
      </c>
      <c r="Q4493" s="16">
        <v>26</v>
      </c>
      <c r="R4493" s="18" t="s">
        <v>599</v>
      </c>
      <c r="S4493" s="54" t="s">
        <v>7445</v>
      </c>
      <c r="T4493" s="54"/>
      <c r="U4493" s="69"/>
      <c r="V4493" s="45" t="str">
        <f t="shared" si="652"/>
        <v>健常者をより楽に運動させる補助器材開発の試み</v>
      </c>
      <c r="W4493" s="70"/>
      <c r="X4493" s="88">
        <v>4483</v>
      </c>
      <c r="Y4493" s="66"/>
      <c r="Z4493" s="16"/>
    </row>
    <row r="4494" spans="1:26" s="12" customFormat="1" ht="13.5" hidden="1" customHeight="1">
      <c r="A4494" s="18">
        <v>103</v>
      </c>
      <c r="B4494" s="15">
        <v>2016</v>
      </c>
      <c r="C4494" s="15">
        <v>3</v>
      </c>
      <c r="D4494" s="18">
        <v>44</v>
      </c>
      <c r="E4494" s="15"/>
      <c r="F4494" s="19" t="s">
        <v>7465</v>
      </c>
      <c r="G4494" s="16" t="s">
        <v>7466</v>
      </c>
      <c r="H4494" s="17"/>
      <c r="I4494" s="115" t="str">
        <f t="shared" ca="1" si="658"/>
        <v>.</v>
      </c>
      <c r="J4494" s="16" t="s">
        <v>2856</v>
      </c>
      <c r="K4494" s="16" t="s">
        <v>1769</v>
      </c>
      <c r="L4494" s="16" t="s">
        <v>2857</v>
      </c>
      <c r="M4494" s="16" t="s">
        <v>183</v>
      </c>
      <c r="N4494" s="15">
        <v>40</v>
      </c>
      <c r="O4494" s="15">
        <v>2015</v>
      </c>
      <c r="P4494" s="15">
        <v>12</v>
      </c>
      <c r="Q4494" s="16">
        <v>26</v>
      </c>
      <c r="R4494" s="18" t="s">
        <v>599</v>
      </c>
      <c r="S4494" s="54" t="s">
        <v>7445</v>
      </c>
      <c r="T4494" s="54"/>
      <c r="U4494" s="69"/>
      <c r="V4494" s="45" t="str">
        <f t="shared" si="652"/>
        <v>布の着用による触覚情報入力が歩行能力に与える影響について</v>
      </c>
      <c r="W4494" s="70"/>
      <c r="X4494" s="88">
        <v>4484</v>
      </c>
      <c r="Y4494" s="66"/>
      <c r="Z4494" s="16"/>
    </row>
    <row r="4495" spans="1:26" s="12" customFormat="1" ht="13.5" hidden="1" customHeight="1">
      <c r="A4495" s="18">
        <v>103</v>
      </c>
      <c r="B4495" s="15">
        <v>2016</v>
      </c>
      <c r="C4495" s="15">
        <v>3</v>
      </c>
      <c r="D4495" s="18">
        <v>44</v>
      </c>
      <c r="E4495" s="15"/>
      <c r="F4495" s="19" t="s">
        <v>7467</v>
      </c>
      <c r="G4495" s="16" t="s">
        <v>7468</v>
      </c>
      <c r="H4495" s="17"/>
      <c r="I4495" s="115" t="str">
        <f t="shared" ca="1" si="658"/>
        <v>.</v>
      </c>
      <c r="J4495" s="16" t="s">
        <v>2856</v>
      </c>
      <c r="K4495" s="16" t="s">
        <v>1769</v>
      </c>
      <c r="L4495" s="16" t="s">
        <v>2857</v>
      </c>
      <c r="M4495" s="16" t="s">
        <v>183</v>
      </c>
      <c r="N4495" s="15">
        <v>40</v>
      </c>
      <c r="O4495" s="15">
        <v>2015</v>
      </c>
      <c r="P4495" s="15">
        <v>12</v>
      </c>
      <c r="Q4495" s="16">
        <v>26</v>
      </c>
      <c r="R4495" s="18" t="s">
        <v>599</v>
      </c>
      <c r="S4495" s="54" t="s">
        <v>7445</v>
      </c>
      <c r="T4495" s="54"/>
      <c r="U4495" s="69"/>
      <c r="V4495" s="45" t="str">
        <f t="shared" si="652"/>
        <v>視覚障害シミュレーション下おける歩行モーションの特徴</v>
      </c>
      <c r="W4495" s="70"/>
      <c r="X4495" s="88">
        <v>4485</v>
      </c>
      <c r="Y4495" s="66"/>
      <c r="Z4495" s="16"/>
    </row>
    <row r="4496" spans="1:26" s="12" customFormat="1" ht="13.5" hidden="1" customHeight="1">
      <c r="A4496" s="18">
        <v>103</v>
      </c>
      <c r="B4496" s="15">
        <v>2016</v>
      </c>
      <c r="C4496" s="15">
        <v>3</v>
      </c>
      <c r="D4496" s="18"/>
      <c r="E4496" s="15"/>
      <c r="F4496" s="19" t="s">
        <v>7470</v>
      </c>
      <c r="G4496" s="16" t="s">
        <v>7471</v>
      </c>
      <c r="H4496" s="17"/>
      <c r="I4496" s="115" t="str">
        <f t="shared" ca="1" si="658"/>
        <v>.</v>
      </c>
      <c r="J4496" s="16" t="s">
        <v>1487</v>
      </c>
      <c r="K4496" s="16" t="s">
        <v>1769</v>
      </c>
      <c r="L4496" s="16" t="s">
        <v>7469</v>
      </c>
      <c r="M4496" s="16" t="s">
        <v>1302</v>
      </c>
      <c r="N4496" s="15">
        <v>40</v>
      </c>
      <c r="O4496" s="15">
        <v>2015</v>
      </c>
      <c r="P4496" s="15">
        <v>12</v>
      </c>
      <c r="Q4496" s="16">
        <v>26</v>
      </c>
      <c r="R4496" s="18" t="s">
        <v>599</v>
      </c>
      <c r="S4496" s="54" t="s">
        <v>7445</v>
      </c>
      <c r="T4496" s="54"/>
      <c r="U4496" s="69"/>
      <c r="V4496" s="45" t="str">
        <f t="shared" si="652"/>
        <v>ジュニア期の疾走能力について</v>
      </c>
      <c r="W4496" s="70"/>
      <c r="X4496" s="88">
        <v>4486</v>
      </c>
      <c r="Y4496" s="66"/>
      <c r="Z4496" s="16"/>
    </row>
    <row r="4497" spans="1:26" ht="13.5" hidden="1" customHeight="1">
      <c r="A4497" s="29">
        <f t="shared" ref="A4497:A4502" ca="1" si="659">IF(LEN($J4497)&gt;0,IF($J4497="●",K4497,OFFSET(A4497,IF(LEN(OFFSET(A4497,-1,0))&gt;=1,-1,-2),0)),"")</f>
        <v>103</v>
      </c>
      <c r="B4497" s="32">
        <f t="shared" ref="B4497:C4500" ca="1" si="660">IF(LEN($J4497)&gt;0,IF($J4497="●",N4497,OFFSET(B4497,IF(LEN(OFFSET(B4497,-1,0))&gt;=1,-1,-2),0)),"")</f>
        <v>2016</v>
      </c>
      <c r="C4497" s="32">
        <f t="shared" ca="1" si="660"/>
        <v>3</v>
      </c>
      <c r="D4497" s="28">
        <v>45</v>
      </c>
      <c r="E4497" s="32"/>
      <c r="F4497" s="28" t="str">
        <f>IF(RIGHT(L4497,1)=$W$24,"",M4497&amp;$W$25)&amp;J4497&amp;$W$22&amp;K4497&amp;IF(AND(LEN(N4497)&gt;0,LEN(N4497)&lt;4)," 第"&amp;N4497&amp;$W$21,N4497)&amp;$W$23&amp;O4497&amp;"/"&amp;P4497&amp;IF(RIGHT(L4497,1)=$W$24,"/"&amp;Q4497,"")&amp;"、"&amp;S4497&amp;"、"&amp;R4497&amp;IF(LEN(H4497)&gt;0,$W$27&amp;H4497,"")&amp;IF(RIGHT(L4497,1)=$W$24,"",$W$26)</f>
        <v>開催記(大会．西 第40回　2015/12、九州共立大、北九州市)</v>
      </c>
      <c r="G4497" s="16" t="s">
        <v>7500</v>
      </c>
      <c r="H4497" s="17"/>
      <c r="I4497" s="115" t="str">
        <f t="shared" ca="1" si="658"/>
        <v>.</v>
      </c>
      <c r="J4497" s="16" t="s">
        <v>1487</v>
      </c>
      <c r="K4497" s="16" t="s">
        <v>1769</v>
      </c>
      <c r="L4497" s="40" t="s">
        <v>6949</v>
      </c>
      <c r="M4497" s="40" t="s">
        <v>313</v>
      </c>
      <c r="N4497" s="15">
        <v>40</v>
      </c>
      <c r="O4497" s="15">
        <v>2015</v>
      </c>
      <c r="P4497" s="15">
        <v>12</v>
      </c>
      <c r="Q4497" s="16">
        <v>26</v>
      </c>
      <c r="R4497" s="18" t="s">
        <v>599</v>
      </c>
      <c r="S4497" s="54" t="s">
        <v>7445</v>
      </c>
      <c r="T4497" s="54"/>
      <c r="U4497" s="31"/>
      <c r="V4497" s="45" t="str">
        <f t="shared" si="652"/>
        <v>開催記(大会．西 第40回　2015/12、九州共立大、北九州市)</v>
      </c>
      <c r="W4497" s="51"/>
      <c r="X4497" s="88">
        <v>4487</v>
      </c>
      <c r="Y4497" s="65"/>
      <c r="Z4497" s="46"/>
    </row>
    <row r="4498" spans="1:26" ht="13.5" hidden="1" customHeight="1">
      <c r="A4498" s="29">
        <f t="shared" ca="1" si="659"/>
        <v>103</v>
      </c>
      <c r="B4498" s="32">
        <f t="shared" ca="1" si="660"/>
        <v>2016</v>
      </c>
      <c r="C4498" s="32">
        <f t="shared" ca="1" si="660"/>
        <v>3</v>
      </c>
      <c r="D4498" s="28">
        <v>45</v>
      </c>
      <c r="E4498" s="32"/>
      <c r="F4498" s="40" t="s">
        <v>7501</v>
      </c>
      <c r="G4498" s="40" t="s">
        <v>7536</v>
      </c>
      <c r="H4498" s="17"/>
      <c r="I4498" s="115" t="str">
        <f t="shared" ca="1" si="658"/>
        <v>.</v>
      </c>
      <c r="J4498" s="16" t="s">
        <v>1487</v>
      </c>
      <c r="K4498" s="16" t="s">
        <v>1769</v>
      </c>
      <c r="L4498" s="40" t="s">
        <v>313</v>
      </c>
      <c r="M4498" s="40" t="s">
        <v>7617</v>
      </c>
      <c r="N4498" s="15">
        <v>40</v>
      </c>
      <c r="O4498" s="15">
        <v>2015</v>
      </c>
      <c r="P4498" s="15">
        <v>12</v>
      </c>
      <c r="Q4498" s="16">
        <v>26</v>
      </c>
      <c r="R4498" s="18" t="s">
        <v>599</v>
      </c>
      <c r="S4498" s="54" t="s">
        <v>7445</v>
      </c>
      <c r="T4498" s="54"/>
      <c r="U4498" s="31"/>
      <c r="V4498" s="45" t="str">
        <f t="shared" si="652"/>
        <v>若手優秀発表賞受賞者のことば</v>
      </c>
      <c r="W4498" s="51"/>
      <c r="X4498" s="88">
        <v>4488</v>
      </c>
      <c r="Y4498" s="65"/>
      <c r="Z4498" s="46"/>
    </row>
    <row r="4499" spans="1:26" ht="13.5" hidden="1" customHeight="1">
      <c r="A4499" s="29">
        <f t="shared" ca="1" si="659"/>
        <v>103</v>
      </c>
      <c r="B4499" s="32">
        <f t="shared" ca="1" si="660"/>
        <v>2016</v>
      </c>
      <c r="C4499" s="32">
        <f t="shared" ca="1" si="660"/>
        <v>3</v>
      </c>
      <c r="D4499" s="28">
        <v>46</v>
      </c>
      <c r="E4499" s="32"/>
      <c r="F4499" s="28" t="str">
        <f>IF(RIGHT(L4499,1)=$W$24,"",M4499&amp;$W$25)&amp;J4499&amp;$W$22&amp;K4499&amp;IF(AND(LEN(N4499)&gt;0,LEN(N4499)&lt;4)," 第"&amp;N4499&amp;$W$21,N4499)&amp;$W$23&amp;O4499&amp;"/"&amp;P4499&amp;IF(RIGHT(L4499,1)=$W$24,"/"&amp;Q4499,"")&amp;"、"&amp;S4499&amp;"、"&amp;R4499&amp;IF(LEN(H4499)&gt;0,$W$27&amp;H4499,"")&amp;IF(RIGHT(L4499,1)=$W$24,"",$W$26)</f>
        <v>開催記(大会．西 第40回　2015/12、九州共立大、北九州市/西日本地方会第39回大会への参加がらみの雑考)</v>
      </c>
      <c r="G4499" s="16" t="s">
        <v>7504</v>
      </c>
      <c r="H4499" s="22" t="s">
        <v>7503</v>
      </c>
      <c r="I4499" s="115" t="str">
        <f t="shared" ca="1" si="658"/>
        <v>.</v>
      </c>
      <c r="J4499" s="16" t="s">
        <v>1487</v>
      </c>
      <c r="K4499" s="16" t="s">
        <v>1769</v>
      </c>
      <c r="L4499" s="40" t="s">
        <v>313</v>
      </c>
      <c r="M4499" s="40" t="s">
        <v>313</v>
      </c>
      <c r="N4499" s="15">
        <v>40</v>
      </c>
      <c r="O4499" s="15">
        <v>2015</v>
      </c>
      <c r="P4499" s="15">
        <v>12</v>
      </c>
      <c r="Q4499" s="16">
        <v>26</v>
      </c>
      <c r="R4499" s="18" t="s">
        <v>599</v>
      </c>
      <c r="S4499" s="54" t="s">
        <v>7445</v>
      </c>
      <c r="T4499" s="54"/>
      <c r="U4499" s="31"/>
      <c r="V4499" s="45" t="str">
        <f t="shared" si="652"/>
        <v>西日本地方会第39回大会への参加がらみの雑考開催記(大会．西 第40回　2015/12、九州共立大、北九州市/西日本地方会第39回大会への参加がらみの雑考)</v>
      </c>
      <c r="W4499" s="51"/>
      <c r="X4499" s="88">
        <v>4489</v>
      </c>
      <c r="Y4499" s="65"/>
      <c r="Z4499" s="46"/>
    </row>
    <row r="4500" spans="1:26" ht="13.5" hidden="1" customHeight="1">
      <c r="A4500" s="29">
        <f t="shared" ca="1" si="659"/>
        <v>103</v>
      </c>
      <c r="B4500" s="32">
        <f t="shared" ca="1" si="660"/>
        <v>2016</v>
      </c>
      <c r="C4500" s="32">
        <f t="shared" ca="1" si="660"/>
        <v>3</v>
      </c>
      <c r="D4500" s="28">
        <v>47</v>
      </c>
      <c r="E4500" s="32"/>
      <c r="F4500" s="40" t="s">
        <v>7510</v>
      </c>
      <c r="G4500" s="40"/>
      <c r="H4500" s="17"/>
      <c r="I4500" s="115" t="str">
        <f t="shared" ca="1" si="658"/>
        <v>.</v>
      </c>
      <c r="J4500" s="40" t="s">
        <v>7111</v>
      </c>
      <c r="K4500" s="40" t="s">
        <v>1199</v>
      </c>
      <c r="L4500" s="40" t="s">
        <v>1436</v>
      </c>
      <c r="M4500" s="40" t="s">
        <v>7631</v>
      </c>
      <c r="N4500" s="64"/>
      <c r="O4500" s="64"/>
      <c r="P4500" s="64"/>
      <c r="Q4500" s="40"/>
      <c r="R4500" s="40"/>
      <c r="S4500" s="48"/>
      <c r="T4500" s="48"/>
      <c r="U4500" s="31"/>
      <c r="V4500" s="45" t="str">
        <f t="shared" si="652"/>
        <v>JHE論文原稿募集</v>
      </c>
      <c r="W4500" s="51"/>
      <c r="X4500" s="88">
        <v>4490</v>
      </c>
      <c r="Y4500" s="65"/>
      <c r="Z4500" s="46"/>
    </row>
    <row r="4501" spans="1:26" ht="13.5" hidden="1" customHeight="1">
      <c r="A4501" s="29" t="str">
        <f t="shared" ca="1" si="659"/>
        <v>104</v>
      </c>
      <c r="B4501" s="32">
        <f ca="1">IF(LEN($J4501)&gt;0,IF($J4501="●",N4501,OFFSET(B4501,IF(LEN(OFFSET(B4501,-1,0))&gt;=1,-1,-2),0)),"")</f>
        <v>2016</v>
      </c>
      <c r="C4501" s="32">
        <f ca="1">IF(LEN($J4501)&gt;0,IF($J4501="●",O4501,OFFSET(C4501,IF(LEN(OFFSET(C4501,-1,0))&gt;=1,-1,-2),0)),"")</f>
        <v>6</v>
      </c>
      <c r="D4501" s="28">
        <v>0</v>
      </c>
      <c r="E4501" s="32"/>
      <c r="F4501" s="28" t="str">
        <f ca="1">$W$11&amp;$A4501&amp;$W$12&amp;B4501&amp;$W$13&amp;TEXT($C4501,"00")&amp;$W$14&amp;TEXT($P4501,"00")&amp;IF(LEN(U4501)&gt;=1,$W$15&amp;$U4501&amp;$W$16,"")&amp;$W$17&amp;$H4501</f>
        <v>第104号2016年06/11:全国51/香原先生追悼集会報告/会報データベース紹介</v>
      </c>
      <c r="G4501" s="40"/>
      <c r="H4501" s="43" t="s">
        <v>8071</v>
      </c>
      <c r="I4501" s="115" t="str">
        <f t="shared" ca="1" si="658"/>
        <v>.</v>
      </c>
      <c r="J4501" s="40" t="s">
        <v>1179</v>
      </c>
      <c r="K4501" s="40" t="s">
        <v>1864</v>
      </c>
      <c r="L4501" s="43"/>
      <c r="M4501" s="40"/>
      <c r="N4501" s="47">
        <v>2016</v>
      </c>
      <c r="O4501" s="47">
        <v>6</v>
      </c>
      <c r="P4501" s="47">
        <v>11</v>
      </c>
      <c r="Q4501" s="40"/>
      <c r="R4501" s="40"/>
      <c r="S4501" s="48"/>
      <c r="T4501" s="48"/>
      <c r="U4501" s="31"/>
      <c r="V4501" s="45" t="str">
        <f t="shared" ca="1" si="652"/>
        <v>全国51/香原先生追悼集会報告/会報データベース紹介第104号2016年06/11:全国51/香原先生追悼集会報告/会報データベース紹介</v>
      </c>
      <c r="W4501" s="51"/>
      <c r="X4501" s="88">
        <v>4491</v>
      </c>
      <c r="Y4501" s="65"/>
      <c r="Z4501" s="46"/>
    </row>
    <row r="4502" spans="1:26" s="12" customFormat="1" ht="13.5" hidden="1" customHeight="1">
      <c r="A4502" s="29" t="str">
        <f t="shared" ca="1" si="659"/>
        <v>104</v>
      </c>
      <c r="B4502" s="32">
        <f ca="1">IF(LEN($J4502)&gt;0,IF($J4502="●",N4502,OFFSET(B4502,IF(LEN(OFFSET(B4502,-1,0))&gt;=1,-1,-2),0)),"")</f>
        <v>2016</v>
      </c>
      <c r="C4502" s="32">
        <f ca="1">IF(LEN($J4502)&gt;0,IF($J4502="●",O4502,OFFSET(C4502,IF(LEN(OFFSET(C4502,-1,0))&gt;=1,-1,-2),0)),"")</f>
        <v>6</v>
      </c>
      <c r="D4502" s="18">
        <v>1</v>
      </c>
      <c r="E4502" s="15"/>
      <c r="F4502" s="28" t="str">
        <f>IF(RIGHT(L4502,1)=$W$24,"",M4502&amp;$W$25)&amp;J4502&amp;$W$22&amp;K4502&amp;IF(AND(LEN(N4502)&gt;0,LEN(N4502)&lt;4)," 第"&amp;N4502&amp;$W$21,N4502)&amp;$W$23&amp;O4502&amp;"/"&amp;P4502&amp;IF(RIGHT(L4502,1)=$W$24,"/"&amp;Q4502,"")&amp;"、"&amp;S4502&amp;"、"&amp;R4502&amp;IF(LEN(H4502)&gt;0,$W$27&amp;H4502,"")&amp;IF(RIGHT(L4502,1)=$W$24,"",$W$26)</f>
        <v>大会．全 第51回　2016/6/11-12、富山大学、富山市</v>
      </c>
      <c r="G4502" s="40" t="s">
        <v>7495</v>
      </c>
      <c r="H4502" s="16"/>
      <c r="I4502" s="115" t="str">
        <f t="shared" ca="1" si="658"/>
        <v>.</v>
      </c>
      <c r="J4502" s="26" t="s">
        <v>1487</v>
      </c>
      <c r="K4502" s="16" t="s">
        <v>1292</v>
      </c>
      <c r="L4502" s="40" t="s">
        <v>6942</v>
      </c>
      <c r="M4502" s="40" t="s">
        <v>2742</v>
      </c>
      <c r="N4502" s="15">
        <v>51</v>
      </c>
      <c r="O4502" s="15">
        <v>2016</v>
      </c>
      <c r="P4502" s="15">
        <v>6</v>
      </c>
      <c r="Q4502" s="63" t="s">
        <v>8072</v>
      </c>
      <c r="R4502" s="18" t="s">
        <v>8073</v>
      </c>
      <c r="S4502" s="54" t="s">
        <v>8074</v>
      </c>
      <c r="T4502" s="54"/>
      <c r="U4502" s="69"/>
      <c r="V4502" s="45" t="str">
        <f t="shared" si="652"/>
        <v>大会．全 第51回　2016/6/11-12、富山大学、富山市</v>
      </c>
      <c r="W4502" s="70"/>
      <c r="X4502" s="88">
        <v>4492</v>
      </c>
      <c r="Y4502" s="66"/>
      <c r="Z4502" s="16"/>
    </row>
    <row r="4503" spans="1:26" ht="13.5" hidden="1" customHeight="1">
      <c r="A4503" s="29" t="str">
        <f t="shared" ref="A4503:A4510" ca="1" si="661">IF(LEN($J4503)&gt;0,IF($J4503="●",K4503,OFFSET(A4503,IF(LEN(OFFSET(A4503,-1,0))&gt;=1,-1,-2),0)),"")</f>
        <v>104</v>
      </c>
      <c r="B4503" s="32">
        <f t="shared" ref="B4503:B4510" ca="1" si="662">IF(LEN($J4503)&gt;0,IF($J4503="●",N4503,OFFSET(B4503,IF(LEN(OFFSET(B4503,-1,0))&gt;=1,-1,-2),0)),"")</f>
        <v>2016</v>
      </c>
      <c r="C4503" s="32">
        <f t="shared" ref="C4503:C4510" ca="1" si="663">IF(LEN($J4503)&gt;0,IF($J4503="●",O4503,OFFSET(C4503,IF(LEN(OFFSET(C4503,-1,0))&gt;=1,-1,-2),0)),"")</f>
        <v>6</v>
      </c>
      <c r="D4503" s="18">
        <v>3</v>
      </c>
      <c r="E4503" s="32"/>
      <c r="F4503" s="28" t="str">
        <f>IF(RIGHT(L4503,1)=$W$24,"",M4503&amp;$W$25)&amp;J4503&amp;$W$22&amp;K4503&amp;IF(AND(LEN(N4503)&gt;0,LEN(N4503)&lt;4)," 第"&amp;N4503&amp;$W$21,N4503)&amp;$W$23&amp;O4503&amp;"/"&amp;P4503&amp;IF(RIGHT(L4503,1)=$W$24,"/"&amp;Q4503,"")&amp;"、"&amp;S4503&amp;"、"&amp;R4503&amp;IF(LEN(H4503)&gt;0,$W$27&amp;H4503,"")&amp;IF(RIGHT(L4503,1)=$W$24,"",$W$26)</f>
        <v>プログラム(大会．全 第51回　2016/6、富山大学、富山市)</v>
      </c>
      <c r="G4503" s="40"/>
      <c r="H4503" s="43"/>
      <c r="I4503" s="115" t="str">
        <f t="shared" ca="1" si="658"/>
        <v>.</v>
      </c>
      <c r="J4503" s="16" t="s">
        <v>2856</v>
      </c>
      <c r="K4503" s="16" t="s">
        <v>1292</v>
      </c>
      <c r="L4503" s="40" t="s">
        <v>325</v>
      </c>
      <c r="M4503" s="40" t="s">
        <v>2636</v>
      </c>
      <c r="N4503" s="15">
        <v>51</v>
      </c>
      <c r="O4503" s="15">
        <v>2016</v>
      </c>
      <c r="P4503" s="15">
        <v>6</v>
      </c>
      <c r="Q4503" s="63" t="s">
        <v>8072</v>
      </c>
      <c r="R4503" s="18" t="s">
        <v>8073</v>
      </c>
      <c r="S4503" s="54" t="s">
        <v>8074</v>
      </c>
      <c r="T4503" s="54"/>
      <c r="U4503" s="31"/>
      <c r="V4503" s="45" t="str">
        <f t="shared" si="652"/>
        <v>プログラム(大会．全 第51回　2016/6、富山大学、富山市)</v>
      </c>
      <c r="W4503" s="51"/>
      <c r="X4503" s="88">
        <v>4493</v>
      </c>
      <c r="Y4503" s="65"/>
      <c r="Z4503" s="46"/>
    </row>
    <row r="4504" spans="1:26" ht="13.5" hidden="1" customHeight="1">
      <c r="A4504" s="29" t="str">
        <f ca="1">IF(LEN($J4504)&gt;0,IF($J4504="●",K4504,OFFSET(A4504,IF(LEN(OFFSET(A4504,-1,0))&gt;=1,-1,-2),0)),"")</f>
        <v>104</v>
      </c>
      <c r="B4504" s="32">
        <f t="shared" ca="1" si="662"/>
        <v>2016</v>
      </c>
      <c r="C4504" s="32">
        <f t="shared" ca="1" si="663"/>
        <v>6</v>
      </c>
      <c r="D4504" s="18">
        <v>5</v>
      </c>
      <c r="E4504" s="32"/>
      <c r="F4504" s="28" t="str">
        <f>IF(RIGHT(L4504,1)=$W$24,"",M4504&amp;$W$25)&amp;J4504&amp;$W$22&amp;K4504&amp;IF(AND(LEN(N4504)&gt;0,LEN(N4504)&lt;4)," 第"&amp;N4504&amp;$W$21,N4504)&amp;$W$23&amp;O4504&amp;"/"&amp;P4504&amp;IF(RIGHT(L4504,1)=$W$24,"/"&amp;Q4504,"")&amp;"、"&amp;S4504&amp;"、"&amp;R4504&amp;IF(LEN(H4504)&gt;0,$W$27&amp;H4504,"")&amp;IF(RIGHT(L4504,1)=$W$24,"",$W$26)</f>
        <v>案内(研修・催事．夏季　2016/9、サイクルスポーツセンター、伊豆市/東京オリンピック・パラリンピックのために人類働態学ができること～みんなで改善)</v>
      </c>
      <c r="G4504" s="40"/>
      <c r="H4504" s="43" t="s">
        <v>8149</v>
      </c>
      <c r="I4504" s="115" t="str">
        <f t="shared" ca="1" si="658"/>
        <v>.</v>
      </c>
      <c r="J4504" s="40" t="s">
        <v>7780</v>
      </c>
      <c r="K4504" s="16" t="s">
        <v>2165</v>
      </c>
      <c r="L4504" s="40" t="s">
        <v>325</v>
      </c>
      <c r="M4504" s="40" t="s">
        <v>182</v>
      </c>
      <c r="N4504" s="15"/>
      <c r="O4504" s="15">
        <v>2016</v>
      </c>
      <c r="P4504" s="15">
        <v>9</v>
      </c>
      <c r="Q4504" s="63" t="s">
        <v>246</v>
      </c>
      <c r="R4504" s="18" t="s">
        <v>8147</v>
      </c>
      <c r="S4504" s="54" t="s">
        <v>8148</v>
      </c>
      <c r="T4504" s="54"/>
      <c r="U4504" s="31"/>
      <c r="V4504" s="45" t="str">
        <f t="shared" si="652"/>
        <v>東京オリンピック・パラリンピックのために人類働態学ができること～みんなで改善案内(研修・催事．夏季　2016/9、サイクルスポーツセンター、伊豆市/東京オリンピック・パラリンピックのために人類働態学ができること～みんなで改善)</v>
      </c>
      <c r="W4504" s="51"/>
      <c r="X4504" s="88">
        <v>4494</v>
      </c>
      <c r="Y4504" s="65"/>
      <c r="Z4504" s="46"/>
    </row>
    <row r="4505" spans="1:26" s="12" customFormat="1" ht="13.5" hidden="1" customHeight="1">
      <c r="A4505" s="29" t="str">
        <f t="shared" ref="A4505" ca="1" si="664">IF(LEN($J4505)&gt;0,IF($J4505="●",K4505,OFFSET(A4505,IF(LEN(OFFSET(A4505,-1,0))&gt;=1,-1,-2),0)),"")</f>
        <v>104</v>
      </c>
      <c r="B4505" s="32">
        <f t="shared" ref="B4505" ca="1" si="665">IF(LEN($J4505)&gt;0,IF($J4505="●",N4505,OFFSET(B4505,IF(LEN(OFFSET(B4505,-1,0))&gt;=1,-1,-2),0)),"")</f>
        <v>2016</v>
      </c>
      <c r="C4505" s="32">
        <f t="shared" ref="C4505" ca="1" si="666">IF(LEN($J4505)&gt;0,IF($J4505="●",O4505,OFFSET(C4505,IF(LEN(OFFSET(C4505,-1,0))&gt;=1,-1,-2),0)),"")</f>
        <v>6</v>
      </c>
      <c r="D4505" s="18">
        <v>8</v>
      </c>
      <c r="E4505" s="15"/>
      <c r="F4505" s="19" t="s">
        <v>8125</v>
      </c>
      <c r="G4505" s="16" t="s">
        <v>8146</v>
      </c>
      <c r="H4505" s="17"/>
      <c r="I4505" s="115" t="str">
        <f t="shared" ca="1" si="658"/>
        <v>.</v>
      </c>
      <c r="J4505" s="16" t="s">
        <v>1487</v>
      </c>
      <c r="K4505" s="16" t="s">
        <v>1292</v>
      </c>
      <c r="L4505" s="16" t="s">
        <v>7469</v>
      </c>
      <c r="M4505" s="16" t="s">
        <v>1486</v>
      </c>
      <c r="N4505" s="15">
        <v>51</v>
      </c>
      <c r="O4505" s="15">
        <v>2016</v>
      </c>
      <c r="P4505" s="15">
        <v>6</v>
      </c>
      <c r="Q4505" s="63">
        <v>11</v>
      </c>
      <c r="R4505" s="18" t="s">
        <v>8073</v>
      </c>
      <c r="S4505" s="54" t="s">
        <v>8074</v>
      </c>
      <c r="T4505" s="54"/>
      <c r="U4505" s="69"/>
      <c r="V4505" s="45" t="str">
        <f t="shared" ref="V4505" si="667">$H4505&amp;$F4505</f>
        <v>富山のものづくり</v>
      </c>
      <c r="W4505" s="70"/>
      <c r="X4505" s="88">
        <v>4495</v>
      </c>
      <c r="Y4505" s="66"/>
      <c r="Z4505" s="16"/>
    </row>
    <row r="4506" spans="1:26" s="12" customFormat="1" ht="13.5" hidden="1" customHeight="1">
      <c r="A4506" s="29" t="str">
        <f t="shared" ca="1" si="661"/>
        <v>104</v>
      </c>
      <c r="B4506" s="32">
        <f t="shared" ca="1" si="662"/>
        <v>2016</v>
      </c>
      <c r="C4506" s="32">
        <f t="shared" ca="1" si="663"/>
        <v>6</v>
      </c>
      <c r="D4506" s="18">
        <v>9</v>
      </c>
      <c r="E4506" s="15"/>
      <c r="F4506" s="16" t="s">
        <v>8075</v>
      </c>
      <c r="G4506" s="16" t="s">
        <v>8143</v>
      </c>
      <c r="H4506" s="17"/>
      <c r="I4506" s="115" t="str">
        <f t="shared" ca="1" si="658"/>
        <v>.</v>
      </c>
      <c r="J4506" s="26" t="s">
        <v>878</v>
      </c>
      <c r="K4506" s="16" t="s">
        <v>1292</v>
      </c>
      <c r="L4506" s="16" t="s">
        <v>7004</v>
      </c>
      <c r="M4506" s="16" t="s">
        <v>1302</v>
      </c>
      <c r="N4506" s="15">
        <v>51</v>
      </c>
      <c r="O4506" s="15">
        <v>2016</v>
      </c>
      <c r="P4506" s="15">
        <v>6</v>
      </c>
      <c r="Q4506" s="63">
        <v>11</v>
      </c>
      <c r="R4506" s="18" t="s">
        <v>8073</v>
      </c>
      <c r="S4506" s="54" t="s">
        <v>8074</v>
      </c>
      <c r="T4506" s="54"/>
      <c r="U4506" s="69"/>
      <c r="V4506" s="45" t="str">
        <f t="shared" si="652"/>
        <v>歩いて暮らせる街づくり：富山大学歩行圏コミュニティ研究会の取り組み</v>
      </c>
      <c r="W4506" s="70"/>
      <c r="X4506" s="88">
        <v>4496</v>
      </c>
      <c r="Y4506" s="66"/>
      <c r="Z4506" s="16"/>
    </row>
    <row r="4507" spans="1:26" s="12" customFormat="1" ht="13.5" hidden="1" customHeight="1">
      <c r="A4507" s="29" t="str">
        <f t="shared" ca="1" si="661"/>
        <v>104</v>
      </c>
      <c r="B4507" s="32">
        <f t="shared" ca="1" si="662"/>
        <v>2016</v>
      </c>
      <c r="C4507" s="32">
        <f t="shared" ca="1" si="663"/>
        <v>6</v>
      </c>
      <c r="D4507" s="18">
        <v>9</v>
      </c>
      <c r="E4507" s="15"/>
      <c r="F4507" s="16" t="s">
        <v>8075</v>
      </c>
      <c r="G4507" s="16" t="s">
        <v>8144</v>
      </c>
      <c r="H4507" s="16"/>
      <c r="I4507" s="115" t="str">
        <f t="shared" ca="1" si="658"/>
        <v>.</v>
      </c>
      <c r="J4507" s="26" t="s">
        <v>878</v>
      </c>
      <c r="K4507" s="16" t="s">
        <v>1292</v>
      </c>
      <c r="L4507" s="40" t="s">
        <v>6939</v>
      </c>
      <c r="M4507" s="16" t="s">
        <v>1486</v>
      </c>
      <c r="N4507" s="15">
        <v>51</v>
      </c>
      <c r="O4507" s="15">
        <v>2016</v>
      </c>
      <c r="P4507" s="15">
        <v>6</v>
      </c>
      <c r="Q4507" s="63">
        <v>11</v>
      </c>
      <c r="R4507" s="18" t="s">
        <v>8073</v>
      </c>
      <c r="S4507" s="54" t="s">
        <v>8074</v>
      </c>
      <c r="T4507" s="54"/>
      <c r="U4507" s="69"/>
      <c r="V4507" s="45" t="str">
        <f t="shared" si="652"/>
        <v>歩いて暮らせる街づくり：富山大学歩行圏コミュニティ研究会の取り組み</v>
      </c>
      <c r="W4507" s="70"/>
      <c r="X4507" s="88">
        <v>4497</v>
      </c>
      <c r="Y4507" s="66"/>
      <c r="Z4507" s="16"/>
    </row>
    <row r="4508" spans="1:26" s="12" customFormat="1" ht="13.5" hidden="1" customHeight="1">
      <c r="A4508" s="29" t="str">
        <f t="shared" ca="1" si="661"/>
        <v>104</v>
      </c>
      <c r="B4508" s="32">
        <f t="shared" ca="1" si="662"/>
        <v>2016</v>
      </c>
      <c r="C4508" s="32">
        <f t="shared" ca="1" si="663"/>
        <v>6</v>
      </c>
      <c r="D4508" s="18">
        <v>10</v>
      </c>
      <c r="E4508" s="15"/>
      <c r="F4508" s="19" t="s">
        <v>8077</v>
      </c>
      <c r="G4508" s="16" t="s">
        <v>8078</v>
      </c>
      <c r="H4508" s="17"/>
      <c r="I4508" s="115" t="str">
        <f t="shared" ca="1" si="658"/>
        <v>.</v>
      </c>
      <c r="J4508" s="26" t="s">
        <v>878</v>
      </c>
      <c r="K4508" s="16" t="s">
        <v>1292</v>
      </c>
      <c r="L4508" s="16" t="s">
        <v>7004</v>
      </c>
      <c r="M4508" s="16" t="s">
        <v>1302</v>
      </c>
      <c r="N4508" s="15">
        <v>51</v>
      </c>
      <c r="O4508" s="15">
        <v>2016</v>
      </c>
      <c r="P4508" s="15">
        <v>6</v>
      </c>
      <c r="Q4508" s="63">
        <v>12</v>
      </c>
      <c r="R4508" s="18" t="s">
        <v>8073</v>
      </c>
      <c r="S4508" s="54" t="s">
        <v>8074</v>
      </c>
      <c r="T4508" s="54"/>
      <c r="U4508" s="69"/>
      <c r="V4508" s="45" t="str">
        <f t="shared" si="652"/>
        <v>緊急企画：災害に対して人類働態学ができること</v>
      </c>
      <c r="W4508" s="70"/>
      <c r="X4508" s="88">
        <v>4498</v>
      </c>
      <c r="Y4508" s="66"/>
      <c r="Z4508" s="16"/>
    </row>
    <row r="4509" spans="1:26" s="13" customFormat="1" ht="13.5" hidden="1" customHeight="1">
      <c r="A4509" s="29" t="str">
        <f t="shared" ca="1" si="661"/>
        <v>104</v>
      </c>
      <c r="B4509" s="32">
        <f t="shared" ca="1" si="662"/>
        <v>2016</v>
      </c>
      <c r="C4509" s="32">
        <f t="shared" ca="1" si="663"/>
        <v>6</v>
      </c>
      <c r="D4509" s="18">
        <v>10</v>
      </c>
      <c r="E4509" s="15"/>
      <c r="F4509" s="28" t="s">
        <v>8079</v>
      </c>
      <c r="G4509" s="16" t="s">
        <v>8080</v>
      </c>
      <c r="H4509" s="19" t="s">
        <v>8077</v>
      </c>
      <c r="I4509" s="115" t="str">
        <f t="shared" ca="1" si="658"/>
        <v>.</v>
      </c>
      <c r="J4509" s="26" t="s">
        <v>878</v>
      </c>
      <c r="K4509" s="16" t="s">
        <v>1292</v>
      </c>
      <c r="L4509" s="16" t="s">
        <v>2918</v>
      </c>
      <c r="M4509" s="16" t="s">
        <v>1486</v>
      </c>
      <c r="N4509" s="15">
        <v>51</v>
      </c>
      <c r="O4509" s="15">
        <v>2016</v>
      </c>
      <c r="P4509" s="15">
        <v>6</v>
      </c>
      <c r="Q4509" s="63">
        <v>12</v>
      </c>
      <c r="R4509" s="18" t="s">
        <v>8073</v>
      </c>
      <c r="S4509" s="54" t="s">
        <v>8074</v>
      </c>
      <c r="T4509" s="54"/>
      <c r="U4509" s="69"/>
      <c r="V4509" s="45" t="str">
        <f t="shared" si="652"/>
        <v>緊急企画：災害に対して人類働態学ができること被災者に力を借りる　－レジリエンスデザイン－</v>
      </c>
      <c r="W4509" s="70"/>
      <c r="X4509" s="88">
        <v>4499</v>
      </c>
      <c r="Y4509" s="66"/>
      <c r="Z4509" s="16"/>
    </row>
    <row r="4510" spans="1:26" s="12" customFormat="1" ht="13.5" hidden="1" customHeight="1">
      <c r="A4510" s="29" t="str">
        <f t="shared" ca="1" si="661"/>
        <v>104</v>
      </c>
      <c r="B4510" s="32">
        <f t="shared" ca="1" si="662"/>
        <v>2016</v>
      </c>
      <c r="C4510" s="32">
        <f t="shared" ca="1" si="663"/>
        <v>6</v>
      </c>
      <c r="D4510" s="18">
        <v>11</v>
      </c>
      <c r="E4510" s="15"/>
      <c r="F4510" s="19" t="s">
        <v>8083</v>
      </c>
      <c r="G4510" s="16" t="s">
        <v>8084</v>
      </c>
      <c r="H4510" s="19" t="s">
        <v>8077</v>
      </c>
      <c r="I4510" s="115" t="str">
        <f t="shared" ca="1" si="658"/>
        <v>.</v>
      </c>
      <c r="J4510" s="26" t="s">
        <v>878</v>
      </c>
      <c r="K4510" s="16" t="s">
        <v>1292</v>
      </c>
      <c r="L4510" s="16" t="s">
        <v>2918</v>
      </c>
      <c r="M4510" s="16" t="s">
        <v>1486</v>
      </c>
      <c r="N4510" s="15">
        <v>51</v>
      </c>
      <c r="O4510" s="15">
        <v>2016</v>
      </c>
      <c r="P4510" s="15">
        <v>6</v>
      </c>
      <c r="Q4510" s="63">
        <v>12</v>
      </c>
      <c r="R4510" s="18" t="s">
        <v>8073</v>
      </c>
      <c r="S4510" s="54" t="s">
        <v>8074</v>
      </c>
      <c r="T4510" s="54"/>
      <c r="U4510" s="69"/>
      <c r="V4510" s="45" t="str">
        <f t="shared" si="652"/>
        <v>緊急企画：災害に対して人類働態学ができること東日本大震災から１年を経過した被災自治体職員のメンタルヘルス</v>
      </c>
      <c r="W4510" s="70"/>
      <c r="X4510" s="88">
        <v>4500</v>
      </c>
      <c r="Y4510" s="66"/>
      <c r="Z4510" s="16"/>
    </row>
    <row r="4511" spans="1:26" s="12" customFormat="1" ht="13.5" hidden="1" customHeight="1">
      <c r="A4511" s="29" t="str">
        <f ca="1">IF(LEN($J4511)&gt;0,IF($J4511="●",K4511,OFFSET(A4511,IF(LEN(OFFSET(A4511,-1,0))&gt;=1,-1,-2),0)),"")</f>
        <v>104</v>
      </c>
      <c r="B4511" s="32">
        <f ca="1">IF(LEN($J4511)&gt;0,IF($J4511="●",N4511,OFFSET(B4511,IF(LEN(OFFSET(B4511,-1,0))&gt;=1,-1,-2),0)),"")</f>
        <v>2016</v>
      </c>
      <c r="C4511" s="32">
        <f ca="1">IF(LEN($J4511)&gt;0,IF($J4511="●",O4511,OFFSET(C4511,IF(LEN(OFFSET(C4511,-1,0))&gt;=1,-1,-2),0)),"")</f>
        <v>6</v>
      </c>
      <c r="D4511" s="18">
        <v>13</v>
      </c>
      <c r="E4511" s="15"/>
      <c r="F4511" s="19" t="s">
        <v>8081</v>
      </c>
      <c r="G4511" s="16" t="s">
        <v>8082</v>
      </c>
      <c r="H4511" s="19" t="s">
        <v>8077</v>
      </c>
      <c r="I4511" s="115" t="str">
        <f ca="1">IF(OR($S$1,IF($N$2,OFFSET($O$2,0,ISERROR(FIND($F$2,OFFSET($G4511,0,$T$2)))+$S$2),0)+IF($N$3,OFFSET($O$3,0,ISERROR(FIND($F$3,OFFSET($G4511,0,$T$3)))+$S$3),0)+IF($N$4,OFFSET($O$4,0,ISERROR(FIND($F$4,OFFSET($G4511,0,$T$4)))+$S$4),0)+IF($N$5,OFFSET($O$5,0,ISERROR(FIND($F$5,OFFSET($G4511,0,$T$5)))+$S$5),0)+IF($N$6,OFFSET($O$6,0,ISERROR(FIND($F$6,OFFSET($G4511,0,$T$6)))+$S$6),0)+IF($N$7,OFFSET($O$7,0,ISERROR(FIND($F$7,OFFSET($G4511,0,$T$7)))+$S$7),0)+IF($N$8,OFFSET($O$8,0,ISERROR(FIND($F$8,OFFSET($G4511,0,$T$8)))+$S$8),0)&gt;$Y$1),$W$28,$W$29)</f>
        <v>.</v>
      </c>
      <c r="J4511" s="26" t="s">
        <v>878</v>
      </c>
      <c r="K4511" s="16" t="s">
        <v>1292</v>
      </c>
      <c r="L4511" s="16" t="s">
        <v>2918</v>
      </c>
      <c r="M4511" s="16" t="s">
        <v>1486</v>
      </c>
      <c r="N4511" s="15">
        <v>51</v>
      </c>
      <c r="O4511" s="15">
        <v>2016</v>
      </c>
      <c r="P4511" s="15">
        <v>6</v>
      </c>
      <c r="Q4511" s="63">
        <v>12</v>
      </c>
      <c r="R4511" s="18" t="s">
        <v>8073</v>
      </c>
      <c r="S4511" s="54" t="s">
        <v>8074</v>
      </c>
      <c r="T4511" s="54"/>
      <c r="U4511" s="69"/>
      <c r="V4511" s="45" t="str">
        <f>$H4511&amp;$F4511</f>
        <v>緊急企画：災害に対して人類働態学ができること原発事故の被災地で垣間見た生活者と学術との間の溝</v>
      </c>
      <c r="W4511" s="70"/>
      <c r="X4511" s="88">
        <v>4501</v>
      </c>
      <c r="Y4511" s="66"/>
      <c r="Z4511" s="16"/>
    </row>
    <row r="4512" spans="1:26" s="13" customFormat="1" ht="13.5" hidden="1" customHeight="1">
      <c r="A4512" s="29" t="str">
        <f t="shared" ref="A4512:A4514" ca="1" si="668">IF(LEN($J4512)&gt;0,IF($J4512="●",K4512,OFFSET(A4512,IF(LEN(OFFSET(A4512,-1,0))&gt;=1,-1,-2),0)),"")</f>
        <v>104</v>
      </c>
      <c r="B4512" s="32">
        <f t="shared" ref="B4512:B4514" ca="1" si="669">IF(LEN($J4512)&gt;0,IF($J4512="●",N4512,OFFSET(B4512,IF(LEN(OFFSET(B4512,-1,0))&gt;=1,-1,-2),0)),"")</f>
        <v>2016</v>
      </c>
      <c r="C4512" s="32">
        <f t="shared" ref="C4512:C4514" ca="1" si="670">IF(LEN($J4512)&gt;0,IF($J4512="●",O4512,OFFSET(C4512,IF(LEN(OFFSET(C4512,-1,0))&gt;=1,-1,-2),0)),"")</f>
        <v>6</v>
      </c>
      <c r="D4512" s="18">
        <v>15</v>
      </c>
      <c r="E4512" s="15"/>
      <c r="F4512" s="28" t="s">
        <v>8085</v>
      </c>
      <c r="G4512" s="16" t="s">
        <v>8086</v>
      </c>
      <c r="H4512" s="19" t="s">
        <v>8077</v>
      </c>
      <c r="I4512" s="115" t="str">
        <f t="shared" ca="1" si="658"/>
        <v>.</v>
      </c>
      <c r="J4512" s="26" t="s">
        <v>878</v>
      </c>
      <c r="K4512" s="16" t="s">
        <v>1292</v>
      </c>
      <c r="L4512" s="16" t="s">
        <v>2918</v>
      </c>
      <c r="M4512" s="16" t="s">
        <v>1486</v>
      </c>
      <c r="N4512" s="15">
        <v>51</v>
      </c>
      <c r="O4512" s="15">
        <v>2016</v>
      </c>
      <c r="P4512" s="15">
        <v>6</v>
      </c>
      <c r="Q4512" s="63">
        <v>12</v>
      </c>
      <c r="R4512" s="18" t="s">
        <v>8073</v>
      </c>
      <c r="S4512" s="54" t="s">
        <v>8074</v>
      </c>
      <c r="T4512" s="54"/>
      <c r="U4512" s="69"/>
      <c r="V4512" s="45" t="str">
        <f t="shared" si="652"/>
        <v>緊急企画：災害に対して人類働態学ができること超急性期災害看護の学術的動向と働態学的課題</v>
      </c>
      <c r="W4512" s="70"/>
      <c r="X4512" s="88">
        <v>4502</v>
      </c>
      <c r="Y4512" s="66"/>
      <c r="Z4512" s="16"/>
    </row>
    <row r="4513" spans="1:26" s="13" customFormat="1" ht="13.5" hidden="1" customHeight="1">
      <c r="A4513" s="29" t="str">
        <f t="shared" ca="1" si="668"/>
        <v>104</v>
      </c>
      <c r="B4513" s="32">
        <f t="shared" ca="1" si="669"/>
        <v>2016</v>
      </c>
      <c r="C4513" s="32">
        <f t="shared" ca="1" si="670"/>
        <v>6</v>
      </c>
      <c r="D4513" s="18">
        <v>16</v>
      </c>
      <c r="E4513" s="15"/>
      <c r="F4513" s="28" t="str">
        <f t="shared" ref="F4513" si="671">IF(RIGHT(L4513,1)=$W$24,"",M4513&amp;$W$25)&amp;J4513&amp;$W$22&amp;K4513&amp;IF(AND(LEN(N4513)&gt;0,LEN(N4513)&lt;4)," 第"&amp;N4513&amp;$W$21,N4513)&amp;$W$23&amp;O4513&amp;"/"&amp;P4513&amp;IF(RIGHT(L4513,1)=$W$24,"/"&amp;Q4513,"")&amp;"、"&amp;S4513&amp;"、"&amp;R4513&amp;IF(LEN(H4513)&gt;0,$W$27&amp;H4513,"")&amp;IF(RIGHT(L4513,1)=$W$24,"",$W$26)</f>
        <v>抄録(大会．全 第51回　2016/6、富山大学、富山市)</v>
      </c>
      <c r="G4513" s="16" t="s">
        <v>2820</v>
      </c>
      <c r="H4513" s="17"/>
      <c r="I4513" s="115" t="str">
        <f t="shared" ca="1" si="658"/>
        <v>.</v>
      </c>
      <c r="J4513" s="16" t="s">
        <v>2856</v>
      </c>
      <c r="K4513" s="16" t="s">
        <v>1292</v>
      </c>
      <c r="L4513" s="40" t="s">
        <v>6939</v>
      </c>
      <c r="M4513" s="16" t="s">
        <v>1486</v>
      </c>
      <c r="N4513" s="15">
        <v>51</v>
      </c>
      <c r="O4513" s="15">
        <v>2016</v>
      </c>
      <c r="P4513" s="15">
        <v>6</v>
      </c>
      <c r="Q4513" s="63" t="s">
        <v>8072</v>
      </c>
      <c r="R4513" s="18" t="s">
        <v>8073</v>
      </c>
      <c r="S4513" s="54" t="s">
        <v>8074</v>
      </c>
      <c r="T4513" s="54"/>
      <c r="U4513" s="69"/>
      <c r="V4513" s="45" t="str">
        <f t="shared" si="652"/>
        <v>抄録(大会．全 第51回　2016/6、富山大学、富山市)</v>
      </c>
      <c r="W4513" s="70"/>
      <c r="X4513" s="88">
        <v>4503</v>
      </c>
      <c r="Y4513" s="66"/>
      <c r="Z4513" s="16"/>
    </row>
    <row r="4514" spans="1:26" s="13" customFormat="1" ht="13.5" hidden="1" customHeight="1">
      <c r="A4514" s="29" t="str">
        <f t="shared" ca="1" si="668"/>
        <v>104</v>
      </c>
      <c r="B4514" s="32">
        <f t="shared" ca="1" si="669"/>
        <v>2016</v>
      </c>
      <c r="C4514" s="32">
        <f t="shared" ca="1" si="670"/>
        <v>6</v>
      </c>
      <c r="D4514" s="18">
        <v>16</v>
      </c>
      <c r="E4514" s="15"/>
      <c r="F4514" s="28" t="s">
        <v>8087</v>
      </c>
      <c r="G4514" s="16" t="s">
        <v>8088</v>
      </c>
      <c r="H4514" s="17"/>
      <c r="I4514" s="115" t="str">
        <f t="shared" ca="1" si="658"/>
        <v>.</v>
      </c>
      <c r="J4514" s="16" t="s">
        <v>2856</v>
      </c>
      <c r="K4514" s="16" t="s">
        <v>1292</v>
      </c>
      <c r="L4514" s="16" t="s">
        <v>2857</v>
      </c>
      <c r="M4514" s="16" t="s">
        <v>1486</v>
      </c>
      <c r="N4514" s="15">
        <v>51</v>
      </c>
      <c r="O4514" s="15">
        <v>2016</v>
      </c>
      <c r="P4514" s="15">
        <v>6</v>
      </c>
      <c r="Q4514" s="63" t="s">
        <v>8072</v>
      </c>
      <c r="R4514" s="18" t="s">
        <v>8073</v>
      </c>
      <c r="S4514" s="54" t="s">
        <v>8074</v>
      </c>
      <c r="T4514" s="54"/>
      <c r="U4514" s="69"/>
      <c r="V4514" s="45" t="str">
        <f t="shared" si="652"/>
        <v>高齢者の自転車乗車時におけるふらつき</v>
      </c>
      <c r="W4514" s="70"/>
      <c r="X4514" s="88">
        <v>4504</v>
      </c>
      <c r="Y4514" s="66"/>
      <c r="Z4514" s="16"/>
    </row>
    <row r="4515" spans="1:26" s="12" customFormat="1" ht="13.5" hidden="1" customHeight="1">
      <c r="A4515" s="29" t="str">
        <f t="shared" ref="A4515:A4519" ca="1" si="672">IF(LEN($J4515)&gt;0,IF($J4515="●",K4515,OFFSET(A4515,IF(LEN(OFFSET(A4515,-1,0))&gt;=1,-1,-2),0)),"")</f>
        <v>104</v>
      </c>
      <c r="B4515" s="32">
        <f t="shared" ref="B4515:B4519" ca="1" si="673">IF(LEN($J4515)&gt;0,IF($J4515="●",N4515,OFFSET(B4515,IF(LEN(OFFSET(B4515,-1,0))&gt;=1,-1,-2),0)),"")</f>
        <v>2016</v>
      </c>
      <c r="C4515" s="32">
        <f t="shared" ref="C4515:C4519" ca="1" si="674">IF(LEN($J4515)&gt;0,IF($J4515="●",O4515,OFFSET(C4515,IF(LEN(OFFSET(C4515,-1,0))&gt;=1,-1,-2),0)),"")</f>
        <v>6</v>
      </c>
      <c r="D4515" s="18">
        <v>19</v>
      </c>
      <c r="E4515" s="15"/>
      <c r="F4515" s="19" t="s">
        <v>8089</v>
      </c>
      <c r="G4515" s="16" t="s">
        <v>8090</v>
      </c>
      <c r="H4515" s="17" t="s">
        <v>7404</v>
      </c>
      <c r="I4515" s="115" t="str">
        <f t="shared" ca="1" si="658"/>
        <v>.</v>
      </c>
      <c r="J4515" s="16" t="s">
        <v>2856</v>
      </c>
      <c r="K4515" s="16" t="s">
        <v>1292</v>
      </c>
      <c r="L4515" s="16" t="s">
        <v>2857</v>
      </c>
      <c r="M4515" s="16" t="s">
        <v>1486</v>
      </c>
      <c r="N4515" s="15">
        <v>51</v>
      </c>
      <c r="O4515" s="15">
        <v>2016</v>
      </c>
      <c r="P4515" s="15">
        <v>6</v>
      </c>
      <c r="Q4515" s="63" t="s">
        <v>8072</v>
      </c>
      <c r="R4515" s="18" t="s">
        <v>8073</v>
      </c>
      <c r="S4515" s="54" t="s">
        <v>8074</v>
      </c>
      <c r="T4515" s="54"/>
      <c r="U4515" s="69"/>
      <c r="V4515" s="45" t="str">
        <f t="shared" si="652"/>
        <v>認知症の方の運転免許証について自転車歩行者道における標識デザインとその視認性について</v>
      </c>
      <c r="W4515" s="70"/>
      <c r="X4515" s="88">
        <v>4505</v>
      </c>
      <c r="Y4515" s="66"/>
      <c r="Z4515" s="16"/>
    </row>
    <row r="4516" spans="1:26" ht="13.5" hidden="1" customHeight="1">
      <c r="A4516" s="29" t="str">
        <f t="shared" ca="1" si="672"/>
        <v>104</v>
      </c>
      <c r="B4516" s="32">
        <f t="shared" ca="1" si="673"/>
        <v>2016</v>
      </c>
      <c r="C4516" s="32">
        <f t="shared" ca="1" si="674"/>
        <v>6</v>
      </c>
      <c r="D4516" s="18">
        <v>21</v>
      </c>
      <c r="E4516" s="15"/>
      <c r="F4516" s="28" t="s">
        <v>8091</v>
      </c>
      <c r="G4516" s="40" t="s">
        <v>8092</v>
      </c>
      <c r="H4516" s="43"/>
      <c r="I4516" s="115" t="str">
        <f t="shared" ca="1" si="658"/>
        <v>.</v>
      </c>
      <c r="J4516" s="16" t="s">
        <v>2856</v>
      </c>
      <c r="K4516" s="16" t="s">
        <v>1292</v>
      </c>
      <c r="L4516" s="16" t="s">
        <v>2857</v>
      </c>
      <c r="M4516" s="16" t="s">
        <v>1486</v>
      </c>
      <c r="N4516" s="15">
        <v>51</v>
      </c>
      <c r="O4516" s="15">
        <v>2016</v>
      </c>
      <c r="P4516" s="15">
        <v>6</v>
      </c>
      <c r="Q4516" s="63" t="s">
        <v>8072</v>
      </c>
      <c r="R4516" s="18" t="s">
        <v>8073</v>
      </c>
      <c r="S4516" s="54" t="s">
        <v>8074</v>
      </c>
      <c r="T4516" s="54"/>
      <c r="U4516" s="31"/>
      <c r="V4516" s="45" t="str">
        <f t="shared" si="652"/>
        <v>自転車用ヘルメットのファッション性に関する大学生の意識</v>
      </c>
      <c r="W4516" s="51"/>
      <c r="X4516" s="88">
        <v>4506</v>
      </c>
      <c r="Y4516" s="65"/>
      <c r="Z4516" s="46"/>
    </row>
    <row r="4517" spans="1:26" ht="13.5" hidden="1" customHeight="1">
      <c r="A4517" s="29" t="str">
        <f t="shared" ca="1" si="672"/>
        <v>104</v>
      </c>
      <c r="B4517" s="32">
        <f t="shared" ca="1" si="673"/>
        <v>2016</v>
      </c>
      <c r="C4517" s="32">
        <f t="shared" ca="1" si="674"/>
        <v>6</v>
      </c>
      <c r="D4517" s="18">
        <v>23</v>
      </c>
      <c r="E4517" s="15"/>
      <c r="F4517" s="28" t="s">
        <v>8093</v>
      </c>
      <c r="G4517" s="40" t="s">
        <v>8094</v>
      </c>
      <c r="H4517" s="43"/>
      <c r="I4517" s="115" t="str">
        <f t="shared" ca="1" si="658"/>
        <v>.</v>
      </c>
      <c r="J4517" s="16" t="s">
        <v>2856</v>
      </c>
      <c r="K4517" s="16" t="s">
        <v>1292</v>
      </c>
      <c r="L4517" s="16" t="s">
        <v>2857</v>
      </c>
      <c r="M4517" s="16" t="s">
        <v>1486</v>
      </c>
      <c r="N4517" s="15">
        <v>51</v>
      </c>
      <c r="O4517" s="15">
        <v>2016</v>
      </c>
      <c r="P4517" s="15">
        <v>6</v>
      </c>
      <c r="Q4517" s="63" t="s">
        <v>8072</v>
      </c>
      <c r="R4517" s="18" t="s">
        <v>8073</v>
      </c>
      <c r="S4517" s="54" t="s">
        <v>8074</v>
      </c>
      <c r="T4517" s="54"/>
      <c r="U4517" s="31"/>
      <c r="V4517" s="45" t="str">
        <f t="shared" si="652"/>
        <v>自転車専用ドライブレコーダー記録データ分析から判った自転車走行の安全性</v>
      </c>
      <c r="W4517" s="51"/>
      <c r="X4517" s="88">
        <v>4507</v>
      </c>
      <c r="Y4517" s="65"/>
      <c r="Z4517" s="46"/>
    </row>
    <row r="4518" spans="1:26" s="13" customFormat="1" ht="13.5" hidden="1" customHeight="1">
      <c r="A4518" s="29" t="str">
        <f t="shared" ca="1" si="672"/>
        <v>104</v>
      </c>
      <c r="B4518" s="32">
        <f t="shared" ca="1" si="673"/>
        <v>2016</v>
      </c>
      <c r="C4518" s="32">
        <f t="shared" ca="1" si="674"/>
        <v>6</v>
      </c>
      <c r="D4518" s="18">
        <v>25</v>
      </c>
      <c r="E4518" s="15"/>
      <c r="F4518" s="28" t="s">
        <v>8095</v>
      </c>
      <c r="G4518" s="40" t="s">
        <v>7415</v>
      </c>
      <c r="H4518" s="43"/>
      <c r="I4518" s="115" t="str">
        <f t="shared" ca="1" si="658"/>
        <v>.</v>
      </c>
      <c r="J4518" s="16" t="s">
        <v>2856</v>
      </c>
      <c r="K4518" s="16" t="s">
        <v>1292</v>
      </c>
      <c r="L4518" s="16" t="s">
        <v>2857</v>
      </c>
      <c r="M4518" s="16" t="s">
        <v>1486</v>
      </c>
      <c r="N4518" s="15">
        <v>51</v>
      </c>
      <c r="O4518" s="15">
        <v>2016</v>
      </c>
      <c r="P4518" s="15">
        <v>6</v>
      </c>
      <c r="Q4518" s="63" t="s">
        <v>8072</v>
      </c>
      <c r="R4518" s="18" t="s">
        <v>8073</v>
      </c>
      <c r="S4518" s="54" t="s">
        <v>8074</v>
      </c>
      <c r="T4518" s="54"/>
      <c r="U4518" s="31"/>
      <c r="V4518" s="45" t="str">
        <f t="shared" si="652"/>
        <v>車いす装着ドライブレコーダーで促進する共生交通対話：鎌倉の事例</v>
      </c>
      <c r="W4518" s="70"/>
      <c r="X4518" s="88">
        <v>4508</v>
      </c>
      <c r="Y4518" s="66"/>
      <c r="Z4518" s="16"/>
    </row>
    <row r="4519" spans="1:26" s="13" customFormat="1" ht="13.5" hidden="1" customHeight="1">
      <c r="A4519" s="29" t="str">
        <f t="shared" ca="1" si="672"/>
        <v>104</v>
      </c>
      <c r="B4519" s="32">
        <f t="shared" ca="1" si="673"/>
        <v>2016</v>
      </c>
      <c r="C4519" s="32">
        <f t="shared" ca="1" si="674"/>
        <v>6</v>
      </c>
      <c r="D4519" s="18">
        <v>27</v>
      </c>
      <c r="E4519" s="15"/>
      <c r="F4519" s="19" t="s">
        <v>8096</v>
      </c>
      <c r="G4519" s="16" t="s">
        <v>8097</v>
      </c>
      <c r="H4519" s="17"/>
      <c r="I4519" s="115" t="str">
        <f t="shared" ca="1" si="658"/>
        <v>.</v>
      </c>
      <c r="J4519" s="16" t="s">
        <v>2856</v>
      </c>
      <c r="K4519" s="16" t="s">
        <v>1292</v>
      </c>
      <c r="L4519" s="16" t="s">
        <v>2857</v>
      </c>
      <c r="M4519" s="16" t="s">
        <v>1486</v>
      </c>
      <c r="N4519" s="15">
        <v>51</v>
      </c>
      <c r="O4519" s="15">
        <v>2016</v>
      </c>
      <c r="P4519" s="15">
        <v>6</v>
      </c>
      <c r="Q4519" s="63" t="s">
        <v>8072</v>
      </c>
      <c r="R4519" s="18" t="s">
        <v>8073</v>
      </c>
      <c r="S4519" s="54" t="s">
        <v>8074</v>
      </c>
      <c r="T4519" s="54"/>
      <c r="U4519" s="31"/>
      <c r="V4519" s="45" t="str">
        <f t="shared" si="652"/>
        <v>車いすのティッピングレバー形状が段差乗り上げ操作を行う介助者の筋活動に及ぼす影響</v>
      </c>
      <c r="W4519" s="70"/>
      <c r="X4519" s="88">
        <v>4509</v>
      </c>
      <c r="Y4519" s="66"/>
      <c r="Z4519" s="16"/>
    </row>
    <row r="4520" spans="1:26" hidden="1">
      <c r="A4520" s="29" t="str">
        <f t="shared" ref="A4520:A4529" ca="1" si="675">IF(LEN($J4520)&gt;0,IF($J4520="●",K4520,OFFSET(A4520,IF(LEN(OFFSET(A4520,-1,0))&gt;=1,-1,-2),0)),"")</f>
        <v>104</v>
      </c>
      <c r="B4520" s="32">
        <f t="shared" ref="B4520:B4529" ca="1" si="676">IF(LEN($J4520)&gt;0,IF($J4520="●",N4520,OFFSET(B4520,IF(LEN(OFFSET(B4520,-1,0))&gt;=1,-1,-2),0)),"")</f>
        <v>2016</v>
      </c>
      <c r="C4520" s="32">
        <f t="shared" ref="C4520:C4529" ca="1" si="677">IF(LEN($J4520)&gt;0,IF($J4520="●",O4520,OFFSET(C4520,IF(LEN(OFFSET(C4520,-1,0))&gt;=1,-1,-2),0)),"")</f>
        <v>6</v>
      </c>
      <c r="D4520" s="18">
        <v>29</v>
      </c>
      <c r="E4520" s="15"/>
      <c r="F4520" s="1" t="s">
        <v>8098</v>
      </c>
      <c r="G4520" s="1" t="s">
        <v>8099</v>
      </c>
      <c r="I4520" s="115" t="str">
        <f t="shared" ca="1" si="658"/>
        <v>.</v>
      </c>
      <c r="J4520" s="16" t="s">
        <v>2856</v>
      </c>
      <c r="K4520" s="16" t="s">
        <v>1292</v>
      </c>
      <c r="L4520" s="16" t="s">
        <v>2857</v>
      </c>
      <c r="M4520" s="16" t="s">
        <v>1486</v>
      </c>
      <c r="N4520" s="15">
        <v>51</v>
      </c>
      <c r="O4520" s="15">
        <v>2016</v>
      </c>
      <c r="P4520" s="15">
        <v>6</v>
      </c>
      <c r="Q4520" s="63" t="s">
        <v>8072</v>
      </c>
      <c r="R4520" s="18" t="s">
        <v>8073</v>
      </c>
      <c r="S4520" s="54" t="s">
        <v>8074</v>
      </c>
      <c r="V4520" s="45" t="str">
        <f t="shared" ref="V4520:V4542" si="678">$H4520&amp;$F4520</f>
        <v>ダイバーシティの取組状況に関する組織規模別分析</v>
      </c>
      <c r="X4520" s="88">
        <v>4510</v>
      </c>
    </row>
    <row r="4521" spans="1:26" hidden="1">
      <c r="A4521" s="29" t="str">
        <f t="shared" ca="1" si="675"/>
        <v>104</v>
      </c>
      <c r="B4521" s="32">
        <f t="shared" ca="1" si="676"/>
        <v>2016</v>
      </c>
      <c r="C4521" s="32">
        <f t="shared" ca="1" si="677"/>
        <v>6</v>
      </c>
      <c r="D4521" s="18">
        <v>31</v>
      </c>
      <c r="E4521" s="15"/>
      <c r="F4521" s="1" t="s">
        <v>8100</v>
      </c>
      <c r="G4521" s="1" t="s">
        <v>8101</v>
      </c>
      <c r="I4521" s="115" t="str">
        <f t="shared" ca="1" si="658"/>
        <v>.</v>
      </c>
      <c r="J4521" s="16" t="s">
        <v>2856</v>
      </c>
      <c r="K4521" s="16" t="s">
        <v>1292</v>
      </c>
      <c r="L4521" s="16" t="s">
        <v>2857</v>
      </c>
      <c r="M4521" s="16" t="s">
        <v>1486</v>
      </c>
      <c r="N4521" s="15">
        <v>51</v>
      </c>
      <c r="O4521" s="15">
        <v>2016</v>
      </c>
      <c r="P4521" s="15">
        <v>6</v>
      </c>
      <c r="Q4521" s="63" t="s">
        <v>8072</v>
      </c>
      <c r="R4521" s="18" t="s">
        <v>8073</v>
      </c>
      <c r="S4521" s="54" t="s">
        <v>8074</v>
      </c>
      <c r="V4521" s="45" t="str">
        <f t="shared" si="678"/>
        <v>参加型職場環境改善におけるトレーナー短期研修の役割</v>
      </c>
      <c r="X4521" s="88">
        <v>4511</v>
      </c>
    </row>
    <row r="4522" spans="1:26" hidden="1">
      <c r="A4522" s="29" t="str">
        <f t="shared" ca="1" si="675"/>
        <v>104</v>
      </c>
      <c r="B4522" s="32">
        <f t="shared" ca="1" si="676"/>
        <v>2016</v>
      </c>
      <c r="C4522" s="32">
        <f t="shared" ca="1" si="677"/>
        <v>6</v>
      </c>
      <c r="D4522" s="18">
        <v>33</v>
      </c>
      <c r="E4522" s="15"/>
      <c r="F4522" s="1" t="s">
        <v>8102</v>
      </c>
      <c r="G4522" s="1" t="s">
        <v>8103</v>
      </c>
      <c r="I4522" s="115" t="str">
        <f t="shared" ca="1" si="658"/>
        <v>.</v>
      </c>
      <c r="J4522" s="16" t="s">
        <v>2856</v>
      </c>
      <c r="K4522" s="16" t="s">
        <v>1292</v>
      </c>
      <c r="L4522" s="16" t="s">
        <v>2857</v>
      </c>
      <c r="M4522" s="16" t="s">
        <v>1486</v>
      </c>
      <c r="N4522" s="15">
        <v>51</v>
      </c>
      <c r="O4522" s="15">
        <v>2016</v>
      </c>
      <c r="P4522" s="15">
        <v>6</v>
      </c>
      <c r="Q4522" s="63" t="s">
        <v>8072</v>
      </c>
      <c r="R4522" s="18" t="s">
        <v>8073</v>
      </c>
      <c r="S4522" s="54" t="s">
        <v>8074</v>
      </c>
      <c r="V4522" s="45" t="str">
        <f t="shared" si="678"/>
        <v>スマートフォン内蔵センサーによるライフログデータの信頼性と応用可能性</v>
      </c>
      <c r="X4522" s="88">
        <v>4512</v>
      </c>
    </row>
    <row r="4523" spans="1:26" hidden="1">
      <c r="A4523" s="29" t="str">
        <f t="shared" ca="1" si="675"/>
        <v>104</v>
      </c>
      <c r="B4523" s="32">
        <f t="shared" ca="1" si="676"/>
        <v>2016</v>
      </c>
      <c r="C4523" s="32">
        <f t="shared" ca="1" si="677"/>
        <v>6</v>
      </c>
      <c r="D4523" s="18">
        <v>35</v>
      </c>
      <c r="E4523" s="15"/>
      <c r="F4523" s="1" t="s">
        <v>8104</v>
      </c>
      <c r="G4523" s="1" t="s">
        <v>8105</v>
      </c>
      <c r="I4523" s="115" t="str">
        <f t="shared" ca="1" si="658"/>
        <v>.</v>
      </c>
      <c r="J4523" s="16" t="s">
        <v>2856</v>
      </c>
      <c r="K4523" s="16" t="s">
        <v>1292</v>
      </c>
      <c r="L4523" s="16" t="s">
        <v>2857</v>
      </c>
      <c r="M4523" s="16" t="s">
        <v>1486</v>
      </c>
      <c r="N4523" s="15">
        <v>51</v>
      </c>
      <c r="O4523" s="15">
        <v>2016</v>
      </c>
      <c r="P4523" s="15">
        <v>6</v>
      </c>
      <c r="Q4523" s="63" t="s">
        <v>8072</v>
      </c>
      <c r="R4523" s="18" t="s">
        <v>8073</v>
      </c>
      <c r="S4523" s="54" t="s">
        <v>8074</v>
      </c>
      <c r="V4523" s="45" t="str">
        <f t="shared" si="678"/>
        <v>労働形態の多様化に伴う非特定作業空間における労働安全衛生上の課題</v>
      </c>
      <c r="X4523" s="88">
        <v>4513</v>
      </c>
    </row>
    <row r="4524" spans="1:26" hidden="1">
      <c r="A4524" s="29" t="str">
        <f t="shared" ca="1" si="675"/>
        <v>104</v>
      </c>
      <c r="B4524" s="32">
        <f t="shared" ca="1" si="676"/>
        <v>2016</v>
      </c>
      <c r="C4524" s="32">
        <f t="shared" ca="1" si="677"/>
        <v>6</v>
      </c>
      <c r="D4524" s="18">
        <v>37</v>
      </c>
      <c r="E4524" s="15"/>
      <c r="F4524" s="1" t="s">
        <v>8106</v>
      </c>
      <c r="G4524" s="1" t="s">
        <v>8107</v>
      </c>
      <c r="I4524" s="115" t="str">
        <f t="shared" ca="1" si="658"/>
        <v>.</v>
      </c>
      <c r="J4524" s="16" t="s">
        <v>2856</v>
      </c>
      <c r="K4524" s="16" t="s">
        <v>1292</v>
      </c>
      <c r="L4524" s="16" t="s">
        <v>2857</v>
      </c>
      <c r="M4524" s="16" t="s">
        <v>1486</v>
      </c>
      <c r="N4524" s="15">
        <v>51</v>
      </c>
      <c r="O4524" s="15">
        <v>2016</v>
      </c>
      <c r="P4524" s="15">
        <v>6</v>
      </c>
      <c r="Q4524" s="63" t="s">
        <v>8072</v>
      </c>
      <c r="R4524" s="18" t="s">
        <v>8073</v>
      </c>
      <c r="S4524" s="54" t="s">
        <v>8074</v>
      </c>
      <c r="V4524" s="45" t="str">
        <f t="shared" si="678"/>
        <v>身体運動の大きさと形を表象する発声音の特徴</v>
      </c>
      <c r="X4524" s="88">
        <v>4514</v>
      </c>
    </row>
    <row r="4525" spans="1:26" hidden="1">
      <c r="A4525" s="29" t="str">
        <f t="shared" ca="1" si="675"/>
        <v>104</v>
      </c>
      <c r="B4525" s="32">
        <f t="shared" ca="1" si="676"/>
        <v>2016</v>
      </c>
      <c r="C4525" s="32">
        <f t="shared" ca="1" si="677"/>
        <v>6</v>
      </c>
      <c r="D4525" s="18">
        <v>39</v>
      </c>
      <c r="E4525" s="15"/>
      <c r="F4525" s="1" t="s">
        <v>8108</v>
      </c>
      <c r="G4525" s="1" t="s">
        <v>8109</v>
      </c>
      <c r="I4525" s="115" t="str">
        <f t="shared" ca="1" si="658"/>
        <v>.</v>
      </c>
      <c r="J4525" s="16" t="s">
        <v>2856</v>
      </c>
      <c r="K4525" s="16" t="s">
        <v>1292</v>
      </c>
      <c r="L4525" s="16" t="s">
        <v>2857</v>
      </c>
      <c r="M4525" s="16" t="s">
        <v>1486</v>
      </c>
      <c r="N4525" s="15">
        <v>51</v>
      </c>
      <c r="O4525" s="15">
        <v>2016</v>
      </c>
      <c r="P4525" s="15">
        <v>6</v>
      </c>
      <c r="Q4525" s="63" t="s">
        <v>8072</v>
      </c>
      <c r="R4525" s="18" t="s">
        <v>8073</v>
      </c>
      <c r="S4525" s="54" t="s">
        <v>8074</v>
      </c>
      <c r="V4525" s="45" t="str">
        <f t="shared" si="678"/>
        <v>ふるえ疾患者（本態性振戦患者）に対するふるえ抑制器（パームサポーター）の評価研究</v>
      </c>
      <c r="X4525" s="88">
        <v>4515</v>
      </c>
    </row>
    <row r="4526" spans="1:26" hidden="1">
      <c r="A4526" s="29" t="str">
        <f t="shared" ca="1" si="675"/>
        <v>104</v>
      </c>
      <c r="B4526" s="32">
        <f t="shared" ca="1" si="676"/>
        <v>2016</v>
      </c>
      <c r="C4526" s="32">
        <f t="shared" ca="1" si="677"/>
        <v>6</v>
      </c>
      <c r="D4526" s="18">
        <v>41</v>
      </c>
      <c r="E4526" s="15"/>
      <c r="F4526" s="1" t="s">
        <v>8151</v>
      </c>
      <c r="G4526" s="1" t="s">
        <v>8110</v>
      </c>
      <c r="I4526" s="115" t="str">
        <f t="shared" ca="1" si="658"/>
        <v>.</v>
      </c>
      <c r="J4526" s="16" t="s">
        <v>2856</v>
      </c>
      <c r="K4526" s="16" t="s">
        <v>1292</v>
      </c>
      <c r="L4526" s="16" t="s">
        <v>2857</v>
      </c>
      <c r="M4526" s="16" t="s">
        <v>1486</v>
      </c>
      <c r="N4526" s="15">
        <v>51</v>
      </c>
      <c r="O4526" s="15">
        <v>2016</v>
      </c>
      <c r="P4526" s="15">
        <v>6</v>
      </c>
      <c r="Q4526" s="63" t="s">
        <v>8072</v>
      </c>
      <c r="R4526" s="18" t="s">
        <v>8073</v>
      </c>
      <c r="S4526" s="54" t="s">
        <v>8074</v>
      </c>
      <c r="V4526" s="45" t="str">
        <f t="shared" si="678"/>
        <v>把持および膝伸展運動における筋張力維持の加齢特性</v>
      </c>
      <c r="X4526" s="88">
        <v>4516</v>
      </c>
    </row>
    <row r="4527" spans="1:26" hidden="1">
      <c r="A4527" s="29" t="str">
        <f t="shared" ca="1" si="675"/>
        <v>104</v>
      </c>
      <c r="B4527" s="32">
        <f t="shared" ca="1" si="676"/>
        <v>2016</v>
      </c>
      <c r="C4527" s="32">
        <f t="shared" ca="1" si="677"/>
        <v>6</v>
      </c>
      <c r="D4527" s="18">
        <v>43</v>
      </c>
      <c r="E4527" s="15"/>
      <c r="F4527" s="1" t="s">
        <v>8111</v>
      </c>
      <c r="G4527" s="1" t="s">
        <v>8112</v>
      </c>
      <c r="I4527" s="115" t="str">
        <f t="shared" ca="1" si="658"/>
        <v>.</v>
      </c>
      <c r="J4527" s="16" t="s">
        <v>2856</v>
      </c>
      <c r="K4527" s="16" t="s">
        <v>1292</v>
      </c>
      <c r="L4527" s="16" t="s">
        <v>2857</v>
      </c>
      <c r="M4527" s="16" t="s">
        <v>1486</v>
      </c>
      <c r="N4527" s="15">
        <v>51</v>
      </c>
      <c r="O4527" s="15">
        <v>2016</v>
      </c>
      <c r="P4527" s="15">
        <v>6</v>
      </c>
      <c r="Q4527" s="63" t="s">
        <v>8072</v>
      </c>
      <c r="R4527" s="18" t="s">
        <v>8073</v>
      </c>
      <c r="S4527" s="54" t="s">
        <v>8074</v>
      </c>
      <c r="V4527" s="45" t="str">
        <f t="shared" si="678"/>
        <v>注視対象の運動特性に応じた身体各部の運動軸の時系列変化</v>
      </c>
      <c r="X4527" s="88">
        <v>4517</v>
      </c>
    </row>
    <row r="4528" spans="1:26" hidden="1">
      <c r="A4528" s="29" t="str">
        <f t="shared" ca="1" si="675"/>
        <v>104</v>
      </c>
      <c r="B4528" s="32">
        <f t="shared" ca="1" si="676"/>
        <v>2016</v>
      </c>
      <c r="C4528" s="32">
        <f t="shared" ca="1" si="677"/>
        <v>6</v>
      </c>
      <c r="D4528" s="18">
        <v>45</v>
      </c>
      <c r="E4528" s="15"/>
      <c r="F4528" s="1" t="s">
        <v>8113</v>
      </c>
      <c r="G4528" s="1" t="s">
        <v>8114</v>
      </c>
      <c r="I4528" s="115" t="str">
        <f t="shared" ca="1" si="658"/>
        <v>.</v>
      </c>
      <c r="J4528" s="16" t="s">
        <v>2856</v>
      </c>
      <c r="K4528" s="16" t="s">
        <v>1292</v>
      </c>
      <c r="L4528" s="16" t="s">
        <v>2857</v>
      </c>
      <c r="M4528" s="16" t="s">
        <v>1486</v>
      </c>
      <c r="N4528" s="15">
        <v>51</v>
      </c>
      <c r="O4528" s="15">
        <v>2016</v>
      </c>
      <c r="P4528" s="15">
        <v>6</v>
      </c>
      <c r="Q4528" s="63" t="s">
        <v>8072</v>
      </c>
      <c r="R4528" s="18" t="s">
        <v>8073</v>
      </c>
      <c r="S4528" s="54" t="s">
        <v>8074</v>
      </c>
      <c r="V4528" s="45" t="str">
        <f t="shared" si="678"/>
        <v>WIB船内向け自主改善活動での漁船員による改善</v>
      </c>
      <c r="X4528" s="88">
        <v>4518</v>
      </c>
    </row>
    <row r="4529" spans="1:26" hidden="1">
      <c r="A4529" s="29" t="str">
        <f t="shared" ca="1" si="675"/>
        <v>104</v>
      </c>
      <c r="B4529" s="32">
        <f t="shared" ca="1" si="676"/>
        <v>2016</v>
      </c>
      <c r="C4529" s="32">
        <f t="shared" ca="1" si="677"/>
        <v>6</v>
      </c>
      <c r="D4529" s="18">
        <v>47</v>
      </c>
      <c r="E4529" s="15"/>
      <c r="F4529" s="1" t="s">
        <v>8115</v>
      </c>
      <c r="G4529" s="1" t="s">
        <v>8116</v>
      </c>
      <c r="I4529" s="115" t="str">
        <f t="shared" ca="1" si="658"/>
        <v>.</v>
      </c>
      <c r="J4529" s="16" t="s">
        <v>2856</v>
      </c>
      <c r="K4529" s="16" t="s">
        <v>1292</v>
      </c>
      <c r="L4529" s="16" t="s">
        <v>2857</v>
      </c>
      <c r="M4529" s="16" t="s">
        <v>1486</v>
      </c>
      <c r="N4529" s="15">
        <v>51</v>
      </c>
      <c r="O4529" s="15">
        <v>2016</v>
      </c>
      <c r="P4529" s="15">
        <v>6</v>
      </c>
      <c r="Q4529" s="63" t="s">
        <v>8072</v>
      </c>
      <c r="R4529" s="18" t="s">
        <v>8073</v>
      </c>
      <c r="S4529" s="54" t="s">
        <v>8074</v>
      </c>
      <c r="V4529" s="45" t="str">
        <f t="shared" si="678"/>
        <v>離島でのワーキングホリデーの試み　－島根県西ノ島町を例にして－</v>
      </c>
      <c r="X4529" s="88">
        <v>4519</v>
      </c>
    </row>
    <row r="4530" spans="1:26" hidden="1">
      <c r="A4530" s="29" t="str">
        <f t="shared" ref="A4530:A4533" ca="1" si="679">IF(LEN($J4530)&gt;0,IF($J4530="●",K4530,OFFSET(A4530,IF(LEN(OFFSET(A4530,-1,0))&gt;=1,-1,-2),0)),"")</f>
        <v>104</v>
      </c>
      <c r="B4530" s="32">
        <f t="shared" ref="B4530:B4533" ca="1" si="680">IF(LEN($J4530)&gt;0,IF($J4530="●",N4530,OFFSET(B4530,IF(LEN(OFFSET(B4530,-1,0))&gt;=1,-1,-2),0)),"")</f>
        <v>2016</v>
      </c>
      <c r="C4530" s="32">
        <f t="shared" ref="C4530:C4533" ca="1" si="681">IF(LEN($J4530)&gt;0,IF($J4530="●",O4530,OFFSET(C4530,IF(LEN(OFFSET(C4530,-1,0))&gt;=1,-1,-2),0)),"")</f>
        <v>6</v>
      </c>
      <c r="D4530" s="18">
        <v>49</v>
      </c>
      <c r="E4530" s="15"/>
      <c r="F4530" s="1" t="s">
        <v>8117</v>
      </c>
      <c r="G4530" s="1" t="s">
        <v>8118</v>
      </c>
      <c r="I4530" s="115" t="str">
        <f t="shared" ca="1" si="658"/>
        <v>.</v>
      </c>
      <c r="J4530" s="16" t="s">
        <v>2856</v>
      </c>
      <c r="K4530" s="16" t="s">
        <v>1292</v>
      </c>
      <c r="L4530" s="16" t="s">
        <v>2857</v>
      </c>
      <c r="M4530" s="16" t="s">
        <v>1486</v>
      </c>
      <c r="N4530" s="15">
        <v>51</v>
      </c>
      <c r="O4530" s="15">
        <v>2016</v>
      </c>
      <c r="P4530" s="15">
        <v>6</v>
      </c>
      <c r="Q4530" s="63" t="s">
        <v>8072</v>
      </c>
      <c r="R4530" s="18" t="s">
        <v>8073</v>
      </c>
      <c r="S4530" s="54" t="s">
        <v>8074</v>
      </c>
      <c r="V4530" s="45" t="str">
        <f t="shared" si="678"/>
        <v>制約条件に基づく発想・思考法</v>
      </c>
      <c r="X4530" s="88">
        <v>4520</v>
      </c>
    </row>
    <row r="4531" spans="1:26" hidden="1">
      <c r="A4531" s="29" t="str">
        <f t="shared" ca="1" si="679"/>
        <v>104</v>
      </c>
      <c r="B4531" s="32">
        <f t="shared" ca="1" si="680"/>
        <v>2016</v>
      </c>
      <c r="C4531" s="32">
        <f t="shared" ca="1" si="681"/>
        <v>6</v>
      </c>
      <c r="D4531" s="18">
        <v>51</v>
      </c>
      <c r="E4531" s="15"/>
      <c r="F4531" s="1" t="s">
        <v>8119</v>
      </c>
      <c r="G4531" s="1" t="s">
        <v>8120</v>
      </c>
      <c r="I4531" s="115" t="str">
        <f t="shared" ca="1" si="658"/>
        <v>.</v>
      </c>
      <c r="J4531" s="16" t="s">
        <v>2856</v>
      </c>
      <c r="K4531" s="16" t="s">
        <v>1292</v>
      </c>
      <c r="L4531" s="16" t="s">
        <v>2857</v>
      </c>
      <c r="M4531" s="16" t="s">
        <v>1486</v>
      </c>
      <c r="N4531" s="15">
        <v>51</v>
      </c>
      <c r="O4531" s="15">
        <v>2016</v>
      </c>
      <c r="P4531" s="15">
        <v>6</v>
      </c>
      <c r="Q4531" s="63" t="s">
        <v>8072</v>
      </c>
      <c r="R4531" s="18" t="s">
        <v>8073</v>
      </c>
      <c r="S4531" s="54" t="s">
        <v>8074</v>
      </c>
      <c r="V4531" s="45" t="str">
        <f t="shared" si="678"/>
        <v>個人情報とその保護の考え方</v>
      </c>
      <c r="X4531" s="88">
        <v>4521</v>
      </c>
    </row>
    <row r="4532" spans="1:26" ht="13.5" hidden="1" customHeight="1">
      <c r="A4532" s="29" t="str">
        <f t="shared" ca="1" si="679"/>
        <v>104</v>
      </c>
      <c r="B4532" s="32">
        <f t="shared" ca="1" si="680"/>
        <v>2016</v>
      </c>
      <c r="C4532" s="32">
        <f t="shared" ca="1" si="681"/>
        <v>6</v>
      </c>
      <c r="D4532" s="18">
        <v>53</v>
      </c>
      <c r="E4532" s="15"/>
      <c r="F4532" s="28" t="str">
        <f>IF(RIGHT(L4532,1)=$W$24,"",M4532&amp;$W$25)&amp;J4532&amp;$W$22&amp;K4532&amp;IF(AND(LEN(N4532)&gt;0,LEN(N4532)&lt;4)," 第"&amp;N4532&amp;$W$21,N4532)&amp;$W$23&amp;O4532&amp;"/"&amp;P4532&amp;IF(RIGHT(L4532,1)=$W$24,"/"&amp;Q4532,"")&amp;"、"&amp;S4532&amp;"、"&amp;R4532&amp;IF(LEN(H4532)&gt;0,$W$27&amp;H4532,"")&amp;IF(RIGHT(L4532,1)=$W$24,"",$W$26)</f>
        <v>開催記(大会．全 第50回　2015/6、大阪市立大学、大阪市/第50回全国大会から)</v>
      </c>
      <c r="G4532" s="40" t="s">
        <v>8121</v>
      </c>
      <c r="H4532" s="17" t="s">
        <v>7519</v>
      </c>
      <c r="I4532" s="115" t="str">
        <f t="shared" ca="1" si="658"/>
        <v>.</v>
      </c>
      <c r="J4532" s="16" t="s">
        <v>2856</v>
      </c>
      <c r="K4532" s="16" t="s">
        <v>1194</v>
      </c>
      <c r="L4532" s="40" t="s">
        <v>6949</v>
      </c>
      <c r="M4532" s="40" t="s">
        <v>313</v>
      </c>
      <c r="N4532" s="15">
        <v>50</v>
      </c>
      <c r="O4532" s="15">
        <v>2015</v>
      </c>
      <c r="P4532" s="15">
        <v>6</v>
      </c>
      <c r="Q4532" s="16" t="s">
        <v>1529</v>
      </c>
      <c r="R4532" s="18" t="s">
        <v>5628</v>
      </c>
      <c r="S4532" s="54" t="s">
        <v>7327</v>
      </c>
      <c r="T4532" s="54"/>
      <c r="U4532" s="31"/>
      <c r="V4532" s="45" t="str">
        <f t="shared" si="678"/>
        <v>第50回全国大会から開催記(大会．全 第50回　2015/6、大阪市立大学、大阪市/第50回全国大会から)</v>
      </c>
      <c r="W4532" s="51"/>
      <c r="X4532" s="88">
        <v>4522</v>
      </c>
      <c r="Y4532" s="65"/>
      <c r="Z4532" s="46"/>
    </row>
    <row r="4533" spans="1:26" ht="13.5" hidden="1" customHeight="1">
      <c r="A4533" s="29" t="str">
        <f t="shared" ca="1" si="679"/>
        <v>104</v>
      </c>
      <c r="B4533" s="32">
        <f t="shared" ca="1" si="680"/>
        <v>2016</v>
      </c>
      <c r="C4533" s="32">
        <f t="shared" ca="1" si="681"/>
        <v>6</v>
      </c>
      <c r="D4533" s="18">
        <v>53</v>
      </c>
      <c r="E4533" s="15"/>
      <c r="F4533" s="28" t="s">
        <v>8122</v>
      </c>
      <c r="G4533" s="40" t="s">
        <v>8124</v>
      </c>
      <c r="H4533" s="17" t="s">
        <v>7517</v>
      </c>
      <c r="I4533" s="115" t="str">
        <f t="shared" ca="1" si="658"/>
        <v>.</v>
      </c>
      <c r="J4533" s="16" t="s">
        <v>2856</v>
      </c>
      <c r="K4533" s="16" t="s">
        <v>1194</v>
      </c>
      <c r="L4533" s="40" t="s">
        <v>7004</v>
      </c>
      <c r="M4533" s="16" t="s">
        <v>1486</v>
      </c>
      <c r="N4533" s="15">
        <v>50</v>
      </c>
      <c r="O4533" s="15">
        <v>2015</v>
      </c>
      <c r="P4533" s="15">
        <v>6</v>
      </c>
      <c r="Q4533" s="16" t="s">
        <v>1529</v>
      </c>
      <c r="R4533" s="18" t="s">
        <v>5628</v>
      </c>
      <c r="S4533" s="54" t="s">
        <v>7327</v>
      </c>
      <c r="T4533" s="54"/>
      <c r="U4533" s="31"/>
      <c r="V4533" s="45" t="str">
        <f t="shared" si="678"/>
        <v>大会開催報告追悼集会「香原志勢先生が遺されたもの」報告</v>
      </c>
      <c r="W4533" s="51"/>
      <c r="X4533" s="88">
        <v>4523</v>
      </c>
      <c r="Y4533" s="65"/>
      <c r="Z4533" s="46"/>
    </row>
    <row r="4534" spans="1:26" s="13" customFormat="1" ht="13.5" hidden="1" customHeight="1">
      <c r="A4534" s="29" t="str">
        <f t="shared" ref="A4534:A4553" ca="1" si="682">IF(LEN($J4534)&gt;0,IF($J4534="●",K4534,OFFSET(A4534,IF(LEN(OFFSET(A4534,-1,0))&gt;=1,-1,-2),0)),"")</f>
        <v>104</v>
      </c>
      <c r="B4534" s="32">
        <f t="shared" ref="B4534:B4553" ca="1" si="683">IF(LEN($J4534)&gt;0,IF($J4534="●",N4534,OFFSET(B4534,IF(LEN(OFFSET(B4534,-1,0))&gt;=1,-1,-2),0)),"")</f>
        <v>2016</v>
      </c>
      <c r="C4534" s="32">
        <f t="shared" ref="C4534:C4553" ca="1" si="684">IF(LEN($J4534)&gt;0,IF($J4534="●",O4534,OFFSET(C4534,IF(LEN(OFFSET(C4534,-1,0))&gt;=1,-1,-2),0)),"")</f>
        <v>6</v>
      </c>
      <c r="D4534" s="18">
        <v>53</v>
      </c>
      <c r="E4534" s="15"/>
      <c r="F4534" s="19" t="s">
        <v>8126</v>
      </c>
      <c r="G4534" s="16" t="s">
        <v>8123</v>
      </c>
      <c r="H4534" s="28" t="s">
        <v>8137</v>
      </c>
      <c r="I4534" s="115" t="str">
        <f t="shared" ca="1" si="658"/>
        <v>.</v>
      </c>
      <c r="J4534" s="16" t="s">
        <v>1487</v>
      </c>
      <c r="K4534" s="16" t="s">
        <v>1194</v>
      </c>
      <c r="L4534" s="16" t="s">
        <v>3100</v>
      </c>
      <c r="M4534" s="16" t="s">
        <v>183</v>
      </c>
      <c r="N4534" s="15">
        <v>50</v>
      </c>
      <c r="O4534" s="15">
        <v>2015</v>
      </c>
      <c r="P4534" s="15">
        <v>6</v>
      </c>
      <c r="Q4534" s="16" t="s">
        <v>1529</v>
      </c>
      <c r="R4534" s="18" t="s">
        <v>5628</v>
      </c>
      <c r="S4534" s="54" t="s">
        <v>7327</v>
      </c>
      <c r="T4534" s="54"/>
      <c r="U4534" s="69"/>
      <c r="V4534" s="45" t="str">
        <f t="shared" si="678"/>
        <v>追悼集会：香原志勢先生が遺されたもの好奇心の巨人に触発されたもの</v>
      </c>
      <c r="W4534" s="70"/>
      <c r="X4534" s="88">
        <v>4524</v>
      </c>
      <c r="Y4534" s="66"/>
      <c r="Z4534" s="16"/>
    </row>
    <row r="4535" spans="1:26" hidden="1">
      <c r="A4535" s="29" t="str">
        <f t="shared" ca="1" si="682"/>
        <v>104</v>
      </c>
      <c r="B4535" s="32">
        <f t="shared" ca="1" si="683"/>
        <v>2016</v>
      </c>
      <c r="C4535" s="32">
        <f t="shared" ca="1" si="684"/>
        <v>6</v>
      </c>
      <c r="D4535" s="18">
        <v>54</v>
      </c>
      <c r="E4535" s="15"/>
      <c r="F4535" s="1" t="s">
        <v>8127</v>
      </c>
      <c r="G4535" s="1" t="s">
        <v>8128</v>
      </c>
      <c r="H4535" s="28" t="s">
        <v>8137</v>
      </c>
      <c r="I4535" s="115" t="str">
        <f t="shared" ca="1" si="658"/>
        <v>.</v>
      </c>
      <c r="J4535" s="16" t="s">
        <v>1487</v>
      </c>
      <c r="K4535" s="16" t="s">
        <v>1194</v>
      </c>
      <c r="L4535" s="16" t="s">
        <v>3100</v>
      </c>
      <c r="M4535" s="16" t="s">
        <v>183</v>
      </c>
      <c r="N4535" s="15">
        <v>50</v>
      </c>
      <c r="O4535" s="15">
        <v>2015</v>
      </c>
      <c r="P4535" s="15">
        <v>6</v>
      </c>
      <c r="Q4535" s="16" t="s">
        <v>1529</v>
      </c>
      <c r="R4535" s="18" t="s">
        <v>5628</v>
      </c>
      <c r="S4535" s="54" t="s">
        <v>7327</v>
      </c>
      <c r="V4535" s="45" t="str">
        <f t="shared" si="678"/>
        <v>追悼集会：香原志勢先生が遺されたもの香原志勢「人類働態学」にみる未来志向の生活行為研究</v>
      </c>
      <c r="X4535" s="88">
        <v>4525</v>
      </c>
    </row>
    <row r="4536" spans="1:26" hidden="1">
      <c r="A4536" s="29" t="str">
        <f t="shared" ca="1" si="682"/>
        <v>104</v>
      </c>
      <c r="B4536" s="32">
        <f t="shared" ca="1" si="683"/>
        <v>2016</v>
      </c>
      <c r="C4536" s="32">
        <f t="shared" ca="1" si="684"/>
        <v>6</v>
      </c>
      <c r="D4536" s="18">
        <v>55</v>
      </c>
      <c r="E4536" s="15"/>
      <c r="F4536" s="1" t="s">
        <v>8129</v>
      </c>
      <c r="G4536" s="1" t="s">
        <v>8130</v>
      </c>
      <c r="H4536" s="28" t="s">
        <v>8137</v>
      </c>
      <c r="I4536" s="115" t="str">
        <f t="shared" ca="1" si="658"/>
        <v>.</v>
      </c>
      <c r="J4536" s="16" t="s">
        <v>1487</v>
      </c>
      <c r="K4536" s="16" t="s">
        <v>1194</v>
      </c>
      <c r="L4536" s="16" t="s">
        <v>3100</v>
      </c>
      <c r="M4536" s="16" t="s">
        <v>183</v>
      </c>
      <c r="N4536" s="15">
        <v>50</v>
      </c>
      <c r="O4536" s="15">
        <v>2015</v>
      </c>
      <c r="P4536" s="15">
        <v>6</v>
      </c>
      <c r="Q4536" s="16" t="s">
        <v>1529</v>
      </c>
      <c r="R4536" s="18" t="s">
        <v>5628</v>
      </c>
      <c r="S4536" s="54" t="s">
        <v>7327</v>
      </c>
      <c r="V4536" s="45" t="str">
        <f t="shared" si="678"/>
        <v>追悼集会：香原志勢先生が遺されたもの香原志勢先生の知の世界：SLの世界・ぬかり田の世界</v>
      </c>
      <c r="X4536" s="88">
        <v>4526</v>
      </c>
    </row>
    <row r="4537" spans="1:26" hidden="1">
      <c r="A4537" s="29" t="str">
        <f t="shared" ca="1" si="682"/>
        <v>104</v>
      </c>
      <c r="B4537" s="32">
        <f t="shared" ca="1" si="683"/>
        <v>2016</v>
      </c>
      <c r="C4537" s="32">
        <f t="shared" ca="1" si="684"/>
        <v>6</v>
      </c>
      <c r="D4537" s="18">
        <v>55</v>
      </c>
      <c r="E4537" s="15"/>
      <c r="F4537" s="1" t="s">
        <v>8131</v>
      </c>
      <c r="G4537" s="1" t="s">
        <v>8132</v>
      </c>
      <c r="H4537" s="28" t="s">
        <v>8137</v>
      </c>
      <c r="I4537" s="115" t="str">
        <f t="shared" ca="1" si="658"/>
        <v>.</v>
      </c>
      <c r="J4537" s="16" t="s">
        <v>1487</v>
      </c>
      <c r="K4537" s="16" t="s">
        <v>1194</v>
      </c>
      <c r="L4537" s="16" t="s">
        <v>3100</v>
      </c>
      <c r="M4537" s="16" t="s">
        <v>183</v>
      </c>
      <c r="N4537" s="15">
        <v>50</v>
      </c>
      <c r="O4537" s="15">
        <v>2015</v>
      </c>
      <c r="P4537" s="15">
        <v>6</v>
      </c>
      <c r="Q4537" s="16" t="s">
        <v>1529</v>
      </c>
      <c r="R4537" s="18" t="s">
        <v>5628</v>
      </c>
      <c r="S4537" s="54" t="s">
        <v>7327</v>
      </c>
      <c r="V4537" s="45" t="str">
        <f t="shared" si="678"/>
        <v>追悼集会：香原志勢先生が遺されたもの香原人類働態学からみた海女の生活力</v>
      </c>
      <c r="X4537" s="88">
        <v>4527</v>
      </c>
    </row>
    <row r="4538" spans="1:26" hidden="1">
      <c r="A4538" s="29" t="str">
        <f t="shared" ca="1" si="682"/>
        <v>104</v>
      </c>
      <c r="B4538" s="32">
        <f t="shared" ca="1" si="683"/>
        <v>2016</v>
      </c>
      <c r="C4538" s="32">
        <f t="shared" ca="1" si="684"/>
        <v>6</v>
      </c>
      <c r="D4538" s="18">
        <v>56</v>
      </c>
      <c r="E4538" s="15"/>
      <c r="F4538" s="1" t="s">
        <v>8133</v>
      </c>
      <c r="G4538" s="1" t="s">
        <v>5932</v>
      </c>
      <c r="H4538" s="28" t="s">
        <v>8137</v>
      </c>
      <c r="I4538" s="115" t="str">
        <f t="shared" ca="1" si="658"/>
        <v>.</v>
      </c>
      <c r="J4538" s="16" t="s">
        <v>1487</v>
      </c>
      <c r="K4538" s="16" t="s">
        <v>1194</v>
      </c>
      <c r="L4538" s="16" t="s">
        <v>3100</v>
      </c>
      <c r="M4538" s="16" t="s">
        <v>183</v>
      </c>
      <c r="N4538" s="15">
        <v>50</v>
      </c>
      <c r="O4538" s="15">
        <v>2015</v>
      </c>
      <c r="P4538" s="15">
        <v>6</v>
      </c>
      <c r="Q4538" s="16" t="s">
        <v>1529</v>
      </c>
      <c r="R4538" s="18" t="s">
        <v>5628</v>
      </c>
      <c r="S4538" s="54" t="s">
        <v>7327</v>
      </c>
      <c r="V4538" s="45" t="str">
        <f t="shared" si="678"/>
        <v>追悼集会：香原志勢先生が遺されたもの香原志勢先生の人類働態学研究：構想半ばのいくつかの未実施テーマについて</v>
      </c>
      <c r="X4538" s="88">
        <v>4528</v>
      </c>
    </row>
    <row r="4539" spans="1:26" hidden="1">
      <c r="A4539" s="29" t="str">
        <f t="shared" ca="1" si="682"/>
        <v>104</v>
      </c>
      <c r="B4539" s="32">
        <f t="shared" ca="1" si="683"/>
        <v>2016</v>
      </c>
      <c r="C4539" s="32">
        <f t="shared" ca="1" si="684"/>
        <v>6</v>
      </c>
      <c r="D4539" s="18">
        <v>57</v>
      </c>
      <c r="E4539" s="15"/>
      <c r="F4539" s="1" t="s">
        <v>2960</v>
      </c>
      <c r="G4539" s="1" t="s">
        <v>8134</v>
      </c>
      <c r="H4539" s="28" t="s">
        <v>8137</v>
      </c>
      <c r="I4539" s="115" t="str">
        <f t="shared" ca="1" si="658"/>
        <v>.</v>
      </c>
      <c r="J4539" s="16" t="s">
        <v>1487</v>
      </c>
      <c r="K4539" s="16" t="s">
        <v>1194</v>
      </c>
      <c r="L4539" s="16" t="s">
        <v>3100</v>
      </c>
      <c r="M4539" s="16" t="s">
        <v>183</v>
      </c>
      <c r="N4539" s="15">
        <v>50</v>
      </c>
      <c r="O4539" s="15">
        <v>2015</v>
      </c>
      <c r="P4539" s="15">
        <v>6</v>
      </c>
      <c r="Q4539" s="16" t="s">
        <v>1529</v>
      </c>
      <c r="R4539" s="18" t="s">
        <v>5628</v>
      </c>
      <c r="S4539" s="54" t="s">
        <v>7327</v>
      </c>
      <c r="V4539" s="45" t="str">
        <f t="shared" si="678"/>
        <v>追悼集会：香原志勢先生が遺されたものコメント</v>
      </c>
      <c r="X4539" s="88">
        <v>4529</v>
      </c>
    </row>
    <row r="4540" spans="1:26" hidden="1">
      <c r="A4540" s="29" t="str">
        <f t="shared" ca="1" si="682"/>
        <v>104</v>
      </c>
      <c r="B4540" s="32">
        <f t="shared" ca="1" si="683"/>
        <v>2016</v>
      </c>
      <c r="C4540" s="32">
        <f t="shared" ca="1" si="684"/>
        <v>6</v>
      </c>
      <c r="D4540" s="18">
        <v>57</v>
      </c>
      <c r="E4540" s="15"/>
      <c r="F4540" s="1" t="s">
        <v>2960</v>
      </c>
      <c r="G4540" s="1" t="s">
        <v>8135</v>
      </c>
      <c r="H4540" s="28" t="s">
        <v>8137</v>
      </c>
      <c r="I4540" s="115" t="str">
        <f t="shared" ca="1" si="658"/>
        <v>.</v>
      </c>
      <c r="J4540" s="16" t="s">
        <v>1487</v>
      </c>
      <c r="K4540" s="16" t="s">
        <v>1194</v>
      </c>
      <c r="L4540" s="16" t="s">
        <v>3100</v>
      </c>
      <c r="M4540" s="16" t="s">
        <v>183</v>
      </c>
      <c r="N4540" s="15">
        <v>50</v>
      </c>
      <c r="O4540" s="15">
        <v>2015</v>
      </c>
      <c r="P4540" s="15">
        <v>6</v>
      </c>
      <c r="Q4540" s="16" t="s">
        <v>1529</v>
      </c>
      <c r="R4540" s="18" t="s">
        <v>5628</v>
      </c>
      <c r="S4540" s="54" t="s">
        <v>7327</v>
      </c>
      <c r="V4540" s="45" t="str">
        <f t="shared" si="678"/>
        <v>追悼集会：香原志勢先生が遺されたものコメント</v>
      </c>
      <c r="X4540" s="88">
        <v>4530</v>
      </c>
    </row>
    <row r="4541" spans="1:26" hidden="1">
      <c r="A4541" s="29" t="str">
        <f t="shared" ca="1" si="682"/>
        <v>104</v>
      </c>
      <c r="B4541" s="32">
        <f t="shared" ca="1" si="683"/>
        <v>2016</v>
      </c>
      <c r="C4541" s="32">
        <f t="shared" ca="1" si="684"/>
        <v>6</v>
      </c>
      <c r="D4541" s="18">
        <v>58</v>
      </c>
      <c r="E4541" s="15"/>
      <c r="F4541" s="1" t="s">
        <v>2960</v>
      </c>
      <c r="G4541" s="1" t="s">
        <v>8136</v>
      </c>
      <c r="H4541" s="28" t="s">
        <v>8137</v>
      </c>
      <c r="I4541" s="115" t="str">
        <f t="shared" ca="1" si="658"/>
        <v>.</v>
      </c>
      <c r="J4541" s="16" t="s">
        <v>1487</v>
      </c>
      <c r="K4541" s="16" t="s">
        <v>1194</v>
      </c>
      <c r="L4541" s="16" t="s">
        <v>3100</v>
      </c>
      <c r="M4541" s="16" t="s">
        <v>183</v>
      </c>
      <c r="N4541" s="15">
        <v>50</v>
      </c>
      <c r="O4541" s="15">
        <v>2015</v>
      </c>
      <c r="P4541" s="15">
        <v>6</v>
      </c>
      <c r="Q4541" s="16" t="s">
        <v>1529</v>
      </c>
      <c r="R4541" s="18" t="s">
        <v>5628</v>
      </c>
      <c r="S4541" s="54" t="s">
        <v>7327</v>
      </c>
      <c r="V4541" s="45" t="str">
        <f t="shared" si="678"/>
        <v>追悼集会：香原志勢先生が遺されたものコメント</v>
      </c>
      <c r="X4541" s="88">
        <v>4531</v>
      </c>
    </row>
    <row r="4542" spans="1:26" hidden="1">
      <c r="A4542" s="29" t="str">
        <f t="shared" ca="1" si="682"/>
        <v>104</v>
      </c>
      <c r="B4542" s="32">
        <f t="shared" ca="1" si="683"/>
        <v>2016</v>
      </c>
      <c r="C4542" s="32">
        <f t="shared" ca="1" si="684"/>
        <v>6</v>
      </c>
      <c r="D4542" s="18">
        <v>58</v>
      </c>
      <c r="E4542" s="15"/>
      <c r="F4542" s="1" t="s">
        <v>2960</v>
      </c>
      <c r="G4542" s="1" t="s">
        <v>8076</v>
      </c>
      <c r="H4542" s="28" t="s">
        <v>8137</v>
      </c>
      <c r="I4542" s="115" t="str">
        <f t="shared" ca="1" si="658"/>
        <v>.</v>
      </c>
      <c r="J4542" s="16" t="s">
        <v>1487</v>
      </c>
      <c r="K4542" s="16" t="s">
        <v>1194</v>
      </c>
      <c r="L4542" s="16" t="s">
        <v>3100</v>
      </c>
      <c r="M4542" s="16" t="s">
        <v>183</v>
      </c>
      <c r="N4542" s="15">
        <v>50</v>
      </c>
      <c r="O4542" s="15">
        <v>2015</v>
      </c>
      <c r="P4542" s="15">
        <v>6</v>
      </c>
      <c r="Q4542" s="16" t="s">
        <v>1529</v>
      </c>
      <c r="R4542" s="18" t="s">
        <v>5628</v>
      </c>
      <c r="S4542" s="54" t="s">
        <v>7327</v>
      </c>
      <c r="V4542" s="45" t="str">
        <f t="shared" si="678"/>
        <v>追悼集会：香原志勢先生が遺されたものコメント</v>
      </c>
      <c r="X4542" s="88">
        <v>4532</v>
      </c>
    </row>
    <row r="4543" spans="1:26" s="12" customFormat="1" ht="13.5" hidden="1" customHeight="1">
      <c r="A4543" s="29" t="str">
        <f t="shared" ca="1" si="682"/>
        <v>104</v>
      </c>
      <c r="B4543" s="32">
        <f t="shared" ca="1" si="683"/>
        <v>2016</v>
      </c>
      <c r="C4543" s="32">
        <f t="shared" ca="1" si="684"/>
        <v>6</v>
      </c>
      <c r="D4543" s="18">
        <v>59</v>
      </c>
      <c r="E4543" s="15"/>
      <c r="F4543" s="17" t="s">
        <v>8142</v>
      </c>
      <c r="G4543" s="17" t="s">
        <v>8139</v>
      </c>
      <c r="H4543" s="17"/>
      <c r="I4543" s="115" t="str">
        <f t="shared" ca="1" si="658"/>
        <v>.</v>
      </c>
      <c r="J4543" s="26" t="s">
        <v>7473</v>
      </c>
      <c r="K4543" s="40" t="s">
        <v>7094</v>
      </c>
      <c r="L4543" s="17" t="s">
        <v>2392</v>
      </c>
      <c r="M4543" s="40" t="s">
        <v>7630</v>
      </c>
      <c r="N4543" s="15"/>
      <c r="O4543" s="15"/>
      <c r="P4543" s="15"/>
      <c r="Q4543" s="16"/>
      <c r="R4543" s="18"/>
      <c r="S4543" s="54"/>
      <c r="T4543" s="54"/>
      <c r="U4543" s="69"/>
      <c r="V4543" s="45" t="str">
        <f t="shared" ref="V4543:V4556" si="685">$H4543&amp;$F4543</f>
        <v>元気を出すための、気分転換の、そして働態学会へもっと参加したくなるための会報データベース</v>
      </c>
      <c r="W4543" s="70"/>
      <c r="X4543" s="88">
        <v>4533</v>
      </c>
      <c r="Y4543" s="66"/>
      <c r="Z4543" s="16"/>
    </row>
    <row r="4544" spans="1:26" s="12" customFormat="1" ht="13.5" hidden="1" customHeight="1">
      <c r="A4544" s="29" t="str">
        <f ca="1">IF(LEN($J4544)&gt;0,IF($J4544="●",K4544,OFFSET(A4544,IF(LEN(OFFSET(A4544,-1,0))&gt;=1,-1,-2),0)),"")</f>
        <v>104</v>
      </c>
      <c r="B4544" s="32">
        <f ca="1">IF(LEN($J4544)&gt;0,IF($J4544="●",N4544,OFFSET(B4544,IF(LEN(OFFSET(B4544,-1,0))&gt;=1,-1,-2),0)),"")</f>
        <v>2016</v>
      </c>
      <c r="C4544" s="32">
        <f ca="1">IF(LEN($J4544)&gt;0,IF($J4544="●",O4544,OFFSET(C4544,IF(LEN(OFFSET(C4544,-1,0))&gt;=1,-1,-2),0)),"")</f>
        <v>6</v>
      </c>
      <c r="D4544" s="18">
        <v>63</v>
      </c>
      <c r="E4544" s="15"/>
      <c r="F4544" s="16" t="s">
        <v>7489</v>
      </c>
      <c r="G4544" s="16"/>
      <c r="H4544" s="17"/>
      <c r="I4544" s="115" t="str">
        <f ca="1">IF(OR($S$1,IF($N$2,OFFSET($O$2,0,ISERROR(FIND($F$2,OFFSET($G4544,0,$T$2)))+$S$2),0)+IF($N$3,OFFSET($O$3,0,ISERROR(FIND($F$3,OFFSET($G4544,0,$T$3)))+$S$3),0)+IF($N$4,OFFSET($O$4,0,ISERROR(FIND($F$4,OFFSET($G4544,0,$T$4)))+$S$4),0)+IF($N$5,OFFSET($O$5,0,ISERROR(FIND($F$5,OFFSET($G4544,0,$T$5)))+$S$5),0)+IF($N$6,OFFSET($O$6,0,ISERROR(FIND($F$6,OFFSET($G4544,0,$T$6)))+$S$6),0)+IF($N$7,OFFSET($O$7,0,ISERROR(FIND($F$7,OFFSET($G4544,0,$T$7)))+$S$7),0)+IF($N$8,OFFSET($O$8,0,ISERROR(FIND($F$8,OFFSET($G4544,0,$T$8)))+$S$8),0)&gt;$Y$1),$W$28,$W$29)</f>
        <v>.</v>
      </c>
      <c r="J4544" s="26" t="s">
        <v>7111</v>
      </c>
      <c r="K4544" s="40" t="s">
        <v>7768</v>
      </c>
      <c r="L4544" s="40" t="s">
        <v>7097</v>
      </c>
      <c r="M4544" s="16"/>
      <c r="N4544" s="15"/>
      <c r="O4544" s="15"/>
      <c r="P4544" s="15"/>
      <c r="Q4544" s="16"/>
      <c r="R4544" s="18"/>
      <c r="S4544" s="54"/>
      <c r="T4544" s="54"/>
      <c r="U4544" s="69"/>
      <c r="V4544" s="45" t="str">
        <f>$H4544&amp;$F4544</f>
        <v>人類働態学会会報　バックナンバーと製本版販売のご案内</v>
      </c>
      <c r="W4544" s="70"/>
      <c r="X4544" s="88">
        <v>4534</v>
      </c>
      <c r="Y4544" s="66"/>
      <c r="Z4544" s="16"/>
    </row>
    <row r="4545" spans="1:26" s="12" customFormat="1" ht="13.5" hidden="1" customHeight="1">
      <c r="A4545" s="29" t="str">
        <f ca="1">IF(LEN($J4545)&gt;0,IF($J4545="●",K4545,OFFSET(A4545,IF(LEN(OFFSET(A4545,-1,0))&gt;=1,-1,-2),0)),"")</f>
        <v>104</v>
      </c>
      <c r="B4545" s="32">
        <f ca="1">IF(LEN($J4545)&gt;0,IF($J4545="●",N4545,OFFSET(B4545,IF(LEN(OFFSET(B4545,-1,0))&gt;=1,-1,-2),0)),"")</f>
        <v>2016</v>
      </c>
      <c r="C4545" s="32">
        <f ca="1">IF(LEN($J4545)&gt;0,IF($J4545="●",O4545,OFFSET(C4545,IF(LEN(OFFSET(C4545,-1,0))&gt;=1,-1,-2),0)),"")</f>
        <v>6</v>
      </c>
      <c r="D4545" s="18">
        <v>63</v>
      </c>
      <c r="E4545" s="15"/>
      <c r="F4545" s="16" t="s">
        <v>7490</v>
      </c>
      <c r="G4545" s="16"/>
      <c r="H4545" s="17"/>
      <c r="I4545" s="115" t="str">
        <f ca="1">IF(OR($S$1,IF($N$2,OFFSET($O$2,0,ISERROR(FIND($F$2,OFFSET($G4545,0,$T$2)))+$S$2),0)+IF($N$3,OFFSET($O$3,0,ISERROR(FIND($F$3,OFFSET($G4545,0,$T$3)))+$S$3),0)+IF($N$4,OFFSET($O$4,0,ISERROR(FIND($F$4,OFFSET($G4545,0,$T$4)))+$S$4),0)+IF($N$5,OFFSET($O$5,0,ISERROR(FIND($F$5,OFFSET($G4545,0,$T$5)))+$S$5),0)+IF($N$6,OFFSET($O$6,0,ISERROR(FIND($F$6,OFFSET($G4545,0,$T$6)))+$S$6),0)+IF($N$7,OFFSET($O$7,0,ISERROR(FIND($F$7,OFFSET($G4545,0,$T$7)))+$S$7),0)+IF($N$8,OFFSET($O$8,0,ISERROR(FIND($F$8,OFFSET($G4545,0,$T$8)))+$S$8),0)&gt;$Y$1),$W$28,$W$29)</f>
        <v>.</v>
      </c>
      <c r="J4545" s="26" t="s">
        <v>7111</v>
      </c>
      <c r="K4545" s="40" t="s">
        <v>7768</v>
      </c>
      <c r="L4545" s="40" t="s">
        <v>7097</v>
      </c>
      <c r="M4545" s="16"/>
      <c r="N4545" s="15"/>
      <c r="O4545" s="15"/>
      <c r="P4545" s="15"/>
      <c r="Q4545" s="16"/>
      <c r="R4545" s="18"/>
      <c r="S4545" s="54"/>
      <c r="T4545" s="54"/>
      <c r="U4545" s="69"/>
      <c r="V4545" s="45" t="str">
        <f>$H4545&amp;$F4545</f>
        <v>人類働態学会の「働態研究の方法」を販売しています</v>
      </c>
      <c r="W4545" s="70"/>
      <c r="X4545" s="88">
        <v>4535</v>
      </c>
      <c r="Y4545" s="66"/>
      <c r="Z4545" s="16"/>
    </row>
    <row r="4546" spans="1:26" s="12" customFormat="1" ht="13.5" hidden="1" customHeight="1">
      <c r="A4546" s="29" t="str">
        <f t="shared" ca="1" si="682"/>
        <v>104</v>
      </c>
      <c r="B4546" s="32">
        <f t="shared" ca="1" si="683"/>
        <v>2016</v>
      </c>
      <c r="C4546" s="32">
        <f t="shared" ca="1" si="684"/>
        <v>6</v>
      </c>
      <c r="D4546" s="18">
        <v>64</v>
      </c>
      <c r="E4546" s="15"/>
      <c r="F4546" s="16" t="s">
        <v>8140</v>
      </c>
      <c r="G4546" s="16" t="s">
        <v>8141</v>
      </c>
      <c r="H4546" s="16"/>
      <c r="I4546" s="115" t="str">
        <f t="shared" ca="1" si="658"/>
        <v>.</v>
      </c>
      <c r="J4546" s="40" t="s">
        <v>7111</v>
      </c>
      <c r="K4546" s="40" t="s">
        <v>2762</v>
      </c>
      <c r="L4546" s="17" t="s">
        <v>1436</v>
      </c>
      <c r="M4546" s="40" t="s">
        <v>7631</v>
      </c>
      <c r="N4546" s="15"/>
      <c r="O4546" s="15"/>
      <c r="P4546" s="15"/>
      <c r="Q4546" s="16"/>
      <c r="R4546" s="18"/>
      <c r="S4546" s="54"/>
      <c r="T4546" s="54"/>
      <c r="U4546" s="69"/>
      <c r="V4546" s="45" t="str">
        <f t="shared" si="685"/>
        <v>おはずしかしながらのお願い</v>
      </c>
      <c r="W4546" s="70"/>
      <c r="X4546" s="88">
        <v>4536</v>
      </c>
      <c r="Y4546" s="66"/>
      <c r="Z4546" s="16"/>
    </row>
    <row r="4547" spans="1:26" ht="13.5" hidden="1" customHeight="1">
      <c r="A4547" s="29" t="str">
        <f t="shared" ref="A4547" ca="1" si="686">IF(LEN($J4547)&gt;0,IF($J4547="●",K4547,OFFSET(A4547,IF(LEN(OFFSET(A4547,-1,0))&gt;=1,-1,-2),0)),"")</f>
        <v>104</v>
      </c>
      <c r="B4547" s="32">
        <f ca="1">IF(LEN($J4547)&gt;0,IF($J4547="●",O4547,OFFSET(B4547,IF(LEN(OFFSET(B4547,-1,0))&gt;=1,-1,-2),0)),"")</f>
        <v>2016</v>
      </c>
      <c r="C4547" s="32">
        <f ca="1">IF(LEN($J4547)&gt;0,IF($J4547="●",#REF!,OFFSET(C4547,IF(LEN(OFFSET(C4547,-1,0))&gt;=1,-1,-2),0)),"")</f>
        <v>6</v>
      </c>
      <c r="D4547" s="18">
        <v>64</v>
      </c>
      <c r="E4547" s="15"/>
      <c r="F4547" s="28" t="str">
        <f>H4547&amp;IF(LEN(O4547)&gt;0,$W$18&amp;IF(LEN(O4547)&gt;3,O4547&amp;"年度","第"&amp;O4547&amp;IF(LEN(P4547)&gt;0,"期","回"))&amp;IF(LEN(P4547)&gt;0,"第"&amp;P4547&amp;"回",""),"")</f>
        <v>理事会：第23期第1回</v>
      </c>
      <c r="G4547" s="40"/>
      <c r="H4547" s="43" t="s">
        <v>7774</v>
      </c>
      <c r="I4547" s="115" t="str">
        <f t="shared" ca="1" si="658"/>
        <v>.</v>
      </c>
      <c r="J4547" s="40" t="s">
        <v>7111</v>
      </c>
      <c r="K4547" s="40" t="s">
        <v>1050</v>
      </c>
      <c r="L4547" s="40" t="s">
        <v>7103</v>
      </c>
      <c r="M4547" s="40"/>
      <c r="N4547" s="47"/>
      <c r="O4547" s="47">
        <v>23</v>
      </c>
      <c r="P4547" s="47">
        <v>1</v>
      </c>
      <c r="Q4547" s="40"/>
      <c r="R4547" s="40"/>
      <c r="S4547" s="48"/>
      <c r="T4547" s="48"/>
      <c r="U4547" s="31"/>
      <c r="V4547" s="45" t="str">
        <f t="shared" si="685"/>
        <v>理事会理事会：第23期第1回</v>
      </c>
      <c r="W4547" s="51"/>
      <c r="X4547" s="88">
        <v>4537</v>
      </c>
      <c r="Y4547" s="65"/>
      <c r="Z4547" s="46"/>
    </row>
    <row r="4548" spans="1:26" ht="13.5" hidden="1" customHeight="1">
      <c r="A4548" s="29" t="str">
        <f t="shared" ca="1" si="682"/>
        <v>104</v>
      </c>
      <c r="B4548" s="32">
        <f ca="1">IF(LEN($J4548)&gt;0,IF($J4548="●",O4548,OFFSET(B4548,IF(LEN(OFFSET(B4548,-1,0))&gt;=1,-1,-2),0)),"")</f>
        <v>2016</v>
      </c>
      <c r="C4548" s="32">
        <f ca="1">IF(LEN($J4548)&gt;0,IF($J4548="●",#REF!,OFFSET(C4548,IF(LEN(OFFSET(C4548,-1,0))&gt;=1,-1,-2),0)),"")</f>
        <v>6</v>
      </c>
      <c r="D4548" s="18">
        <v>66</v>
      </c>
      <c r="E4548" s="15"/>
      <c r="F4548" s="28" t="str">
        <f>H4548&amp;IF(LEN(O4548)&gt;0,$W$18&amp;IF(LEN(O4548)&gt;3,O4548&amp;"年度","第"&amp;O4548&amp;IF(LEN(P4548)&gt;0,"期","回"))&amp;IF(LEN(P4548)&gt;0,"第"&amp;P4548&amp;"回",""),"")</f>
        <v>理事会：第23期第2回</v>
      </c>
      <c r="G4548" s="40"/>
      <c r="H4548" s="43" t="s">
        <v>7774</v>
      </c>
      <c r="I4548" s="115" t="str">
        <f t="shared" ca="1" si="658"/>
        <v>.</v>
      </c>
      <c r="J4548" s="40" t="s">
        <v>7111</v>
      </c>
      <c r="K4548" s="40" t="s">
        <v>1050</v>
      </c>
      <c r="L4548" s="40" t="s">
        <v>7103</v>
      </c>
      <c r="M4548" s="40"/>
      <c r="N4548" s="47"/>
      <c r="O4548" s="47">
        <v>23</v>
      </c>
      <c r="P4548" s="47">
        <v>2</v>
      </c>
      <c r="Q4548" s="40"/>
      <c r="R4548" s="40"/>
      <c r="S4548" s="48"/>
      <c r="T4548" s="48"/>
      <c r="U4548" s="31"/>
      <c r="V4548" s="45" t="str">
        <f t="shared" si="685"/>
        <v>理事会理事会：第23期第2回</v>
      </c>
      <c r="W4548" s="51"/>
      <c r="X4548" s="88">
        <v>4538</v>
      </c>
      <c r="Y4548" s="65"/>
      <c r="Z4548" s="46"/>
    </row>
    <row r="4549" spans="1:26" s="12" customFormat="1" ht="13.5" hidden="1" customHeight="1">
      <c r="A4549" s="29" t="str">
        <f t="shared" ca="1" si="682"/>
        <v>104</v>
      </c>
      <c r="B4549" s="32">
        <f t="shared" ca="1" si="683"/>
        <v>2016</v>
      </c>
      <c r="C4549" s="32">
        <f t="shared" ca="1" si="684"/>
        <v>6</v>
      </c>
      <c r="D4549" s="18">
        <v>67</v>
      </c>
      <c r="E4549" s="15"/>
      <c r="F4549" s="28" t="str">
        <f t="shared" ref="F4549:F4553" si="687">H4549&amp;IF(LEN(O4549)&gt;0,$W$18&amp;IF(LEN(O4549)&gt;3,O4549&amp;"年度","第"&amp;O4549&amp;IF(LEN(P4549)&gt;0,"期","回"))&amp;IF(LEN(P4549)&gt;0,"第"&amp;P4549&amp;"回",""),"")</f>
        <v>理事会：第23期第3回</v>
      </c>
      <c r="G4549" s="40"/>
      <c r="H4549" s="43" t="s">
        <v>7774</v>
      </c>
      <c r="I4549" s="115" t="str">
        <f t="shared" ca="1" si="658"/>
        <v>.</v>
      </c>
      <c r="J4549" s="40" t="s">
        <v>7111</v>
      </c>
      <c r="K4549" s="40" t="s">
        <v>1050</v>
      </c>
      <c r="L4549" s="40" t="s">
        <v>7103</v>
      </c>
      <c r="M4549" s="40"/>
      <c r="N4549" s="47"/>
      <c r="O4549" s="47">
        <v>23</v>
      </c>
      <c r="P4549" s="15">
        <v>3</v>
      </c>
      <c r="Q4549" s="16"/>
      <c r="R4549" s="18"/>
      <c r="S4549" s="54"/>
      <c r="T4549" s="54"/>
      <c r="U4549" s="69"/>
      <c r="V4549" s="45" t="str">
        <f t="shared" si="685"/>
        <v>理事会理事会：第23期第3回</v>
      </c>
      <c r="W4549" s="70"/>
      <c r="X4549" s="88">
        <v>4539</v>
      </c>
      <c r="Y4549" s="66"/>
      <c r="Z4549" s="16"/>
    </row>
    <row r="4550" spans="1:26" s="12" customFormat="1" ht="13.5" hidden="1" customHeight="1">
      <c r="A4550" s="29" t="str">
        <f t="shared" ca="1" si="682"/>
        <v>104</v>
      </c>
      <c r="B4550" s="32">
        <f t="shared" ca="1" si="683"/>
        <v>2016</v>
      </c>
      <c r="C4550" s="32">
        <f t="shared" ca="1" si="684"/>
        <v>6</v>
      </c>
      <c r="D4550" s="18">
        <v>69</v>
      </c>
      <c r="E4550" s="15"/>
      <c r="F4550" s="28" t="str">
        <f t="shared" si="687"/>
        <v>理事会：第23期第4回</v>
      </c>
      <c r="G4550" s="40"/>
      <c r="H4550" s="43" t="s">
        <v>7774</v>
      </c>
      <c r="I4550" s="115" t="str">
        <f t="shared" ca="1" si="658"/>
        <v>.</v>
      </c>
      <c r="J4550" s="40" t="s">
        <v>7111</v>
      </c>
      <c r="K4550" s="40" t="s">
        <v>1050</v>
      </c>
      <c r="L4550" s="40" t="s">
        <v>7103</v>
      </c>
      <c r="M4550" s="40"/>
      <c r="N4550" s="47"/>
      <c r="O4550" s="47">
        <v>23</v>
      </c>
      <c r="P4550" s="15">
        <v>4</v>
      </c>
      <c r="Q4550" s="16"/>
      <c r="R4550" s="18"/>
      <c r="S4550" s="54"/>
      <c r="T4550" s="54"/>
      <c r="U4550" s="69"/>
      <c r="V4550" s="45" t="str">
        <f t="shared" si="685"/>
        <v>理事会理事会：第23期第4回</v>
      </c>
      <c r="W4550" s="70"/>
      <c r="X4550" s="88">
        <v>4540</v>
      </c>
      <c r="Y4550" s="66"/>
      <c r="Z4550" s="16"/>
    </row>
    <row r="4551" spans="1:26" s="12" customFormat="1" ht="13.5" hidden="1" customHeight="1">
      <c r="A4551" s="29" t="str">
        <f t="shared" ca="1" si="682"/>
        <v>104</v>
      </c>
      <c r="B4551" s="32">
        <f t="shared" ca="1" si="683"/>
        <v>2016</v>
      </c>
      <c r="C4551" s="32">
        <f t="shared" ca="1" si="684"/>
        <v>6</v>
      </c>
      <c r="D4551" s="18">
        <v>69</v>
      </c>
      <c r="E4551" s="15"/>
      <c r="F4551" s="28" t="str">
        <f t="shared" si="687"/>
        <v>理事会：第23期第5回</v>
      </c>
      <c r="G4551" s="40"/>
      <c r="H4551" s="43" t="s">
        <v>7774</v>
      </c>
      <c r="I4551" s="115" t="str">
        <f t="shared" ca="1" si="658"/>
        <v>.</v>
      </c>
      <c r="J4551" s="40" t="s">
        <v>7111</v>
      </c>
      <c r="K4551" s="40" t="s">
        <v>1050</v>
      </c>
      <c r="L4551" s="40" t="s">
        <v>7103</v>
      </c>
      <c r="M4551" s="40"/>
      <c r="N4551" s="47"/>
      <c r="O4551" s="47">
        <v>23</v>
      </c>
      <c r="P4551" s="15">
        <v>5</v>
      </c>
      <c r="Q4551" s="16"/>
      <c r="R4551" s="18"/>
      <c r="S4551" s="54"/>
      <c r="T4551" s="54"/>
      <c r="U4551" s="69"/>
      <c r="V4551" s="45" t="str">
        <f t="shared" si="685"/>
        <v>理事会理事会：第23期第5回</v>
      </c>
      <c r="W4551" s="70"/>
      <c r="X4551" s="88">
        <v>4541</v>
      </c>
      <c r="Y4551" s="66"/>
      <c r="Z4551" s="16"/>
    </row>
    <row r="4552" spans="1:26" s="12" customFormat="1" ht="13.5" hidden="1" customHeight="1">
      <c r="A4552" s="29" t="str">
        <f t="shared" ca="1" si="682"/>
        <v>104</v>
      </c>
      <c r="B4552" s="32">
        <f t="shared" ca="1" si="683"/>
        <v>2016</v>
      </c>
      <c r="C4552" s="32">
        <f t="shared" ca="1" si="684"/>
        <v>6</v>
      </c>
      <c r="D4552" s="18">
        <v>71</v>
      </c>
      <c r="E4552" s="15"/>
      <c r="F4552" s="28" t="str">
        <f t="shared" si="687"/>
        <v>理事会：第23期第6回</v>
      </c>
      <c r="G4552" s="40"/>
      <c r="H4552" s="43" t="s">
        <v>7774</v>
      </c>
      <c r="I4552" s="115" t="str">
        <f t="shared" ca="1" si="658"/>
        <v>.</v>
      </c>
      <c r="J4552" s="40" t="s">
        <v>7111</v>
      </c>
      <c r="K4552" s="40" t="s">
        <v>1050</v>
      </c>
      <c r="L4552" s="40" t="s">
        <v>7103</v>
      </c>
      <c r="M4552" s="40"/>
      <c r="N4552" s="47"/>
      <c r="O4552" s="47">
        <v>23</v>
      </c>
      <c r="P4552" s="15">
        <v>6</v>
      </c>
      <c r="Q4552" s="16"/>
      <c r="R4552" s="18"/>
      <c r="S4552" s="54"/>
      <c r="T4552" s="54"/>
      <c r="U4552" s="69"/>
      <c r="V4552" s="45" t="str">
        <f t="shared" si="685"/>
        <v>理事会理事会：第23期第6回</v>
      </c>
      <c r="W4552" s="70"/>
      <c r="X4552" s="88">
        <v>4542</v>
      </c>
      <c r="Y4552" s="66"/>
      <c r="Z4552" s="16"/>
    </row>
    <row r="4553" spans="1:26" s="12" customFormat="1" ht="13.5" hidden="1" customHeight="1">
      <c r="A4553" s="29" t="str">
        <f t="shared" ca="1" si="682"/>
        <v>104</v>
      </c>
      <c r="B4553" s="32">
        <f t="shared" ca="1" si="683"/>
        <v>2016</v>
      </c>
      <c r="C4553" s="32">
        <f t="shared" ca="1" si="684"/>
        <v>6</v>
      </c>
      <c r="D4553" s="18">
        <v>72</v>
      </c>
      <c r="E4553" s="15"/>
      <c r="F4553" s="28" t="str">
        <f t="shared" si="687"/>
        <v>理事会：第23期第7回</v>
      </c>
      <c r="G4553" s="40"/>
      <c r="H4553" s="43" t="s">
        <v>7774</v>
      </c>
      <c r="I4553" s="115" t="str">
        <f t="shared" ca="1" si="658"/>
        <v>.</v>
      </c>
      <c r="J4553" s="40" t="s">
        <v>7111</v>
      </c>
      <c r="K4553" s="40" t="s">
        <v>1050</v>
      </c>
      <c r="L4553" s="40" t="s">
        <v>7103</v>
      </c>
      <c r="M4553" s="40"/>
      <c r="N4553" s="47"/>
      <c r="O4553" s="47">
        <v>23</v>
      </c>
      <c r="P4553" s="15">
        <v>7</v>
      </c>
      <c r="Q4553" s="16"/>
      <c r="R4553" s="18"/>
      <c r="S4553" s="54"/>
      <c r="T4553" s="54"/>
      <c r="U4553" s="69"/>
      <c r="V4553" s="45" t="str">
        <f t="shared" si="685"/>
        <v>理事会理事会：第23期第7回</v>
      </c>
      <c r="W4553" s="70"/>
      <c r="X4553" s="88">
        <v>4543</v>
      </c>
      <c r="Y4553" s="66"/>
      <c r="Z4553" s="16"/>
    </row>
    <row r="4554" spans="1:26" s="12" customFormat="1" ht="13.5" hidden="1" customHeight="1">
      <c r="A4554" s="29" t="str">
        <f t="shared" ref="A4554:A4555" ca="1" si="688">IF(LEN($J4554)&gt;0,IF($J4554="●",K4554,OFFSET(A4554,IF(LEN(OFFSET(A4554,-1,0))&gt;=1,-1,-2),0)),"")</f>
        <v>104</v>
      </c>
      <c r="B4554" s="32">
        <f t="shared" ref="B4554:B4555" ca="1" si="689">IF(LEN($J4554)&gt;0,IF($J4554="●",N4554,OFFSET(B4554,IF(LEN(OFFSET(B4554,-1,0))&gt;=1,-1,-2),0)),"")</f>
        <v>2016</v>
      </c>
      <c r="C4554" s="32">
        <f t="shared" ref="C4554:C4555" ca="1" si="690">IF(LEN($J4554)&gt;0,IF($J4554="●",O4554,OFFSET(C4554,IF(LEN(OFFSET(C4554,-1,0))&gt;=1,-1,-2),0)),"")</f>
        <v>6</v>
      </c>
      <c r="D4554" s="18">
        <v>74</v>
      </c>
      <c r="E4554" s="15"/>
      <c r="F4554" s="16" t="s">
        <v>8138</v>
      </c>
      <c r="G4554" s="16"/>
      <c r="H4554" s="43"/>
      <c r="I4554" s="115" t="str">
        <f t="shared" ca="1" si="658"/>
        <v>.</v>
      </c>
      <c r="J4554" s="26" t="s">
        <v>7473</v>
      </c>
      <c r="K4554" s="16" t="s">
        <v>321</v>
      </c>
      <c r="L4554" s="17"/>
      <c r="M4554" s="40" t="s">
        <v>7122</v>
      </c>
      <c r="N4554" s="15"/>
      <c r="O4554" s="15"/>
      <c r="P4554" s="15"/>
      <c r="Q4554" s="16"/>
      <c r="R4554" s="18"/>
      <c r="S4554" s="54"/>
      <c r="T4554" s="54"/>
      <c r="U4554" s="69"/>
      <c r="V4554" s="45" t="str">
        <f t="shared" si="685"/>
        <v>大越有近先生</v>
      </c>
      <c r="W4554" s="70"/>
      <c r="X4554" s="88">
        <v>4544</v>
      </c>
      <c r="Y4554" s="66"/>
      <c r="Z4554" s="16"/>
    </row>
    <row r="4555" spans="1:26" ht="13.5" hidden="1" customHeight="1">
      <c r="A4555" s="29" t="str">
        <f t="shared" ca="1" si="688"/>
        <v>104</v>
      </c>
      <c r="B4555" s="32">
        <f t="shared" ca="1" si="689"/>
        <v>2016</v>
      </c>
      <c r="C4555" s="32">
        <f t="shared" ca="1" si="690"/>
        <v>6</v>
      </c>
      <c r="D4555" s="18">
        <v>74</v>
      </c>
      <c r="E4555" s="15"/>
      <c r="F4555" s="40" t="s">
        <v>8145</v>
      </c>
      <c r="G4555" s="40"/>
      <c r="H4555" s="43"/>
      <c r="I4555" s="115" t="str">
        <f t="shared" ca="1" si="658"/>
        <v>.</v>
      </c>
      <c r="J4555" s="40" t="s">
        <v>7111</v>
      </c>
      <c r="K4555" s="40" t="s">
        <v>2762</v>
      </c>
      <c r="L4555" s="40" t="s">
        <v>2724</v>
      </c>
      <c r="M4555" s="40"/>
      <c r="N4555" s="47"/>
      <c r="O4555" s="47"/>
      <c r="P4555" s="47"/>
      <c r="Q4555" s="40"/>
      <c r="R4555" s="40"/>
      <c r="S4555" s="48"/>
      <c r="T4555" s="48"/>
      <c r="U4555" s="31"/>
      <c r="V4555" s="45" t="str">
        <f t="shared" si="685"/>
        <v>編集（委員長）後記</v>
      </c>
      <c r="W4555" s="51"/>
      <c r="X4555" s="88">
        <v>4545</v>
      </c>
      <c r="Y4555" s="65"/>
      <c r="Z4555" s="46"/>
    </row>
    <row r="4556" spans="1:26" s="12" customFormat="1" ht="13.5" hidden="1" customHeight="1">
      <c r="A4556" s="29" t="str">
        <f t="shared" ref="A4556" ca="1" si="691">IF(LEN($J4556)&gt;0,IF($J4556="●",K4556,OFFSET(A4556,IF(LEN(OFFSET(A4556,-1,0))&gt;=1,-1,-2),0)),"")</f>
        <v>104</v>
      </c>
      <c r="B4556" s="32">
        <f t="shared" ref="B4556" ca="1" si="692">IF(LEN($J4556)&gt;0,IF($J4556="●",N4556,OFFSET(B4556,IF(LEN(OFFSET(B4556,-1,0))&gt;=1,-1,-2),0)),"")</f>
        <v>2016</v>
      </c>
      <c r="C4556" s="32">
        <f t="shared" ref="C4556" ca="1" si="693">IF(LEN($J4556)&gt;0,IF($J4556="●",O4556,OFFSET(C4556,IF(LEN(OFFSET(C4556,-1,0))&gt;=1,-1,-2),0)),"")</f>
        <v>6</v>
      </c>
      <c r="D4556" s="18">
        <v>74</v>
      </c>
      <c r="E4556" s="15"/>
      <c r="F4556" s="40" t="s">
        <v>7510</v>
      </c>
      <c r="G4556" s="16"/>
      <c r="H4556" s="17"/>
      <c r="I4556" s="115" t="str">
        <f t="shared" ca="1" si="658"/>
        <v>.</v>
      </c>
      <c r="J4556" s="40" t="s">
        <v>7111</v>
      </c>
      <c r="K4556" s="40" t="s">
        <v>1199</v>
      </c>
      <c r="L4556" s="40" t="s">
        <v>1436</v>
      </c>
      <c r="M4556" s="40" t="s">
        <v>7631</v>
      </c>
      <c r="N4556" s="15"/>
      <c r="O4556" s="15"/>
      <c r="P4556" s="15"/>
      <c r="Q4556" s="16"/>
      <c r="R4556" s="18"/>
      <c r="S4556" s="54"/>
      <c r="T4556" s="54"/>
      <c r="U4556" s="69"/>
      <c r="V4556" s="45" t="str">
        <f t="shared" si="685"/>
        <v>JHE論文原稿募集</v>
      </c>
      <c r="W4556" s="70"/>
      <c r="X4556" s="88">
        <v>4546</v>
      </c>
      <c r="Y4556" s="66"/>
      <c r="Z4556" s="16"/>
    </row>
  </sheetData>
  <sheetProtection formatCells="0" formatColumns="0" formatRows="0" insertRows="0" insertHyperlinks="0" sort="0" autoFilter="0"/>
  <autoFilter ref="I10:M4556">
    <filterColumn colId="0">
      <filters>
        <filter val="●"/>
      </filters>
    </filterColumn>
  </autoFilter>
  <sortState sortMethod="stroke" ref="X7:Y8">
    <sortCondition ref="Y7:Y8"/>
  </sortState>
  <customSheetViews>
    <customSheetView guid="{1585028C-9F04-4AF3-AD5D-5F728155CE49}" filter="1" showAutoFilter="1" hiddenColumns="1">
      <pane xSplit="9" ySplit="10" topLeftCell="J1329" activePane="bottomRight" state="frozenSplit"/>
      <selection pane="bottomRight" activeCell="F2" sqref="F2"/>
      <pageMargins left="0.75" right="0.75" top="1" bottom="1" header="0.51200000000000001" footer="0.51200000000000001"/>
      <pageSetup paperSize="9" orientation="portrait" horizontalDpi="300" verticalDpi="300" r:id="rId1"/>
      <headerFooter alignWithMargins="0"/>
      <autoFilter ref="I10:M4500">
        <filterColumn colId="0">
          <filters>
            <filter val="●"/>
          </filters>
        </filterColumn>
      </autoFilter>
    </customSheetView>
  </customSheetViews>
  <mergeCells count="3">
    <mergeCell ref="I2:I9"/>
    <mergeCell ref="G1:G8"/>
    <mergeCell ref="T9:T10"/>
  </mergeCells>
  <phoneticPr fontId="2"/>
  <dataValidations count="4">
    <dataValidation type="list" showInputMessage="1" showErrorMessage="1" sqref="E9">
      <formula1>$V$1:$V$2</formula1>
    </dataValidation>
    <dataValidation type="list" allowBlank="1" showInputMessage="1" showErrorMessage="1" sqref="E2:E8">
      <formula1>$V$5:$V$6</formula1>
    </dataValidation>
    <dataValidation type="list" showInputMessage="1" showErrorMessage="1" sqref="C2:C8">
      <formula1>$V$2:$V$4</formula1>
    </dataValidation>
    <dataValidation type="list" showInputMessage="1" showErrorMessage="1" sqref="D2:D8">
      <formula1>$V$7:$V$8</formula1>
    </dataValidation>
  </dataValidations>
  <pageMargins left="0.75" right="0.75" top="1" bottom="1" header="0.51200000000000001" footer="0.51200000000000001"/>
  <pageSetup paperSize="9" orientation="portrait" horizontalDpi="300" verticalDpi="3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D76"/>
  <sheetViews>
    <sheetView workbookViewId="0">
      <selection activeCell="C20" sqref="C20"/>
    </sheetView>
  </sheetViews>
  <sheetFormatPr defaultRowHeight="13.5"/>
  <cols>
    <col min="1" max="1" width="12" style="90" customWidth="1"/>
    <col min="2" max="2" width="37" style="90" customWidth="1"/>
    <col min="3" max="3" width="49.125" style="90" customWidth="1"/>
    <col min="4" max="16384" width="9" style="90"/>
  </cols>
  <sheetData>
    <row r="2" spans="1:4">
      <c r="A2" s="89" t="s">
        <v>7900</v>
      </c>
    </row>
    <row r="3" spans="1:4">
      <c r="A3" s="89" t="s">
        <v>7901</v>
      </c>
    </row>
    <row r="4" spans="1:4">
      <c r="A4" s="89" t="s">
        <v>7902</v>
      </c>
    </row>
    <row r="5" spans="1:4">
      <c r="A5" s="90" t="s">
        <v>7990</v>
      </c>
    </row>
    <row r="7" spans="1:4" ht="18.75">
      <c r="A7" s="112" t="s">
        <v>7988</v>
      </c>
      <c r="B7" s="113" t="s">
        <v>7987</v>
      </c>
      <c r="C7" s="113" t="s">
        <v>7986</v>
      </c>
      <c r="D7" s="113" t="s">
        <v>7985</v>
      </c>
    </row>
    <row r="8" spans="1:4" ht="27">
      <c r="A8" s="91"/>
      <c r="B8" s="92"/>
      <c r="C8" s="93" t="s">
        <v>7984</v>
      </c>
      <c r="D8" s="92"/>
    </row>
    <row r="9" spans="1:4">
      <c r="A9" s="91"/>
      <c r="B9" s="92"/>
      <c r="C9" s="93" t="s">
        <v>7983</v>
      </c>
      <c r="D9" s="92"/>
    </row>
    <row r="10" spans="1:4" ht="27.75" thickBot="1">
      <c r="A10" s="94"/>
      <c r="B10" s="95"/>
      <c r="C10" s="96" t="s">
        <v>7982</v>
      </c>
      <c r="D10" s="95"/>
    </row>
    <row r="11" spans="1:4" ht="14.25" thickTop="1">
      <c r="A11" s="91" t="s">
        <v>7981</v>
      </c>
      <c r="B11" s="92"/>
      <c r="C11" s="92"/>
      <c r="D11" s="97"/>
    </row>
    <row r="12" spans="1:4" ht="14.25" thickBot="1">
      <c r="A12" s="98"/>
      <c r="B12" s="99"/>
      <c r="C12" s="99"/>
      <c r="D12" s="100"/>
    </row>
    <row r="13" spans="1:4">
      <c r="A13" s="91" t="s">
        <v>7980</v>
      </c>
      <c r="B13" s="92" t="s">
        <v>7979</v>
      </c>
      <c r="C13" s="101" t="s">
        <v>7978</v>
      </c>
      <c r="D13" s="133" t="s">
        <v>7989</v>
      </c>
    </row>
    <row r="14" spans="1:4">
      <c r="A14" s="91"/>
      <c r="B14" s="92"/>
      <c r="C14" s="101" t="s">
        <v>7977</v>
      </c>
      <c r="D14" s="134"/>
    </row>
    <row r="15" spans="1:4">
      <c r="A15" s="91"/>
      <c r="B15" s="92"/>
      <c r="C15" s="101" t="s">
        <v>7976</v>
      </c>
      <c r="D15" s="134"/>
    </row>
    <row r="16" spans="1:4">
      <c r="A16" s="91"/>
      <c r="B16" s="92"/>
      <c r="C16" s="101" t="s">
        <v>7975</v>
      </c>
      <c r="D16" s="134"/>
    </row>
    <row r="17" spans="1:4">
      <c r="A17" s="91"/>
      <c r="B17" s="92"/>
      <c r="C17" s="101" t="s">
        <v>1653</v>
      </c>
      <c r="D17" s="134"/>
    </row>
    <row r="18" spans="1:4" ht="14.25" thickBot="1">
      <c r="A18" s="91"/>
      <c r="B18" s="99"/>
      <c r="C18" s="102" t="s">
        <v>7969</v>
      </c>
      <c r="D18" s="134"/>
    </row>
    <row r="19" spans="1:4">
      <c r="A19" s="91"/>
      <c r="B19" s="92" t="s">
        <v>7974</v>
      </c>
      <c r="C19" s="101" t="s">
        <v>182</v>
      </c>
      <c r="D19" s="134"/>
    </row>
    <row r="20" spans="1:4">
      <c r="A20" s="91"/>
      <c r="B20" s="92"/>
      <c r="C20" s="101" t="s">
        <v>7973</v>
      </c>
      <c r="D20" s="134"/>
    </row>
    <row r="21" spans="1:4">
      <c r="A21" s="91"/>
      <c r="B21" s="92"/>
      <c r="C21" s="101" t="s">
        <v>7972</v>
      </c>
      <c r="D21" s="134"/>
    </row>
    <row r="22" spans="1:4" ht="14.25" thickBot="1">
      <c r="A22" s="91"/>
      <c r="B22" s="99"/>
      <c r="C22" s="103" t="s">
        <v>1921</v>
      </c>
      <c r="D22" s="134"/>
    </row>
    <row r="23" spans="1:4">
      <c r="A23" s="91"/>
      <c r="B23" s="92" t="s">
        <v>1209</v>
      </c>
      <c r="C23" s="101" t="s">
        <v>1289</v>
      </c>
      <c r="D23" s="134"/>
    </row>
    <row r="24" spans="1:4">
      <c r="A24" s="91"/>
      <c r="B24" s="92"/>
      <c r="C24" s="101" t="s">
        <v>7971</v>
      </c>
      <c r="D24" s="134"/>
    </row>
    <row r="25" spans="1:4">
      <c r="A25" s="91"/>
      <c r="B25" s="92"/>
      <c r="C25" s="101" t="s">
        <v>7970</v>
      </c>
      <c r="D25" s="134"/>
    </row>
    <row r="26" spans="1:4" ht="14.25" thickBot="1">
      <c r="A26" s="91"/>
      <c r="B26" s="99"/>
      <c r="C26" s="102" t="s">
        <v>7969</v>
      </c>
      <c r="D26" s="134"/>
    </row>
    <row r="27" spans="1:4" ht="14.25" thickBot="1">
      <c r="A27" s="91"/>
      <c r="B27" s="104" t="s">
        <v>7968</v>
      </c>
      <c r="C27" s="105" t="s">
        <v>1134</v>
      </c>
      <c r="D27" s="134"/>
    </row>
    <row r="28" spans="1:4">
      <c r="A28" s="91"/>
      <c r="B28" s="92" t="s">
        <v>7967</v>
      </c>
      <c r="C28" s="101" t="s">
        <v>1272</v>
      </c>
      <c r="D28" s="134"/>
    </row>
    <row r="29" spans="1:4">
      <c r="A29" s="91"/>
      <c r="B29" s="92"/>
      <c r="C29" s="101" t="s">
        <v>1274</v>
      </c>
      <c r="D29" s="134"/>
    </row>
    <row r="30" spans="1:4">
      <c r="A30" s="91"/>
      <c r="B30" s="92"/>
      <c r="C30" s="101" t="s">
        <v>7966</v>
      </c>
      <c r="D30" s="134"/>
    </row>
    <row r="31" spans="1:4">
      <c r="A31" s="91"/>
      <c r="B31" s="92"/>
      <c r="C31" s="101" t="s">
        <v>7965</v>
      </c>
      <c r="D31" s="134"/>
    </row>
    <row r="32" spans="1:4">
      <c r="A32" s="91"/>
      <c r="B32" s="92"/>
      <c r="C32" s="101" t="s">
        <v>7964</v>
      </c>
      <c r="D32" s="134"/>
    </row>
    <row r="33" spans="1:4" ht="14.25" thickBot="1">
      <c r="A33" s="91"/>
      <c r="B33" s="99"/>
      <c r="C33" s="103"/>
      <c r="D33" s="134"/>
    </row>
    <row r="34" spans="1:4">
      <c r="A34" s="91"/>
      <c r="B34" s="92" t="s">
        <v>7963</v>
      </c>
      <c r="C34" s="101" t="s">
        <v>7962</v>
      </c>
      <c r="D34" s="134"/>
    </row>
    <row r="35" spans="1:4">
      <c r="A35" s="91"/>
      <c r="B35" s="92"/>
      <c r="C35" s="101" t="s">
        <v>7961</v>
      </c>
      <c r="D35" s="134"/>
    </row>
    <row r="36" spans="1:4">
      <c r="A36" s="91"/>
      <c r="B36" s="92"/>
      <c r="C36" s="101" t="s">
        <v>893</v>
      </c>
      <c r="D36" s="134"/>
    </row>
    <row r="37" spans="1:4">
      <c r="A37" s="91"/>
      <c r="B37" s="92"/>
      <c r="C37" s="101" t="s">
        <v>182</v>
      </c>
      <c r="D37" s="134"/>
    </row>
    <row r="38" spans="1:4">
      <c r="A38" s="91"/>
      <c r="B38" s="92"/>
      <c r="C38" s="101" t="s">
        <v>7960</v>
      </c>
      <c r="D38" s="134"/>
    </row>
    <row r="39" spans="1:4">
      <c r="A39" s="91"/>
      <c r="B39" s="92"/>
      <c r="C39" s="101" t="s">
        <v>7959</v>
      </c>
      <c r="D39" s="134"/>
    </row>
    <row r="40" spans="1:4">
      <c r="A40" s="91"/>
      <c r="B40" s="92"/>
      <c r="C40" s="101" t="s">
        <v>7958</v>
      </c>
      <c r="D40" s="134"/>
    </row>
    <row r="41" spans="1:4" ht="14.25" thickBot="1">
      <c r="A41" s="98"/>
      <c r="B41" s="99"/>
      <c r="C41" s="103"/>
      <c r="D41" s="134"/>
    </row>
    <row r="42" spans="1:4">
      <c r="A42" s="91" t="s">
        <v>7957</v>
      </c>
      <c r="B42" s="92" t="s">
        <v>7956</v>
      </c>
      <c r="C42" s="101"/>
      <c r="D42" s="134"/>
    </row>
    <row r="43" spans="1:4">
      <c r="A43" s="91"/>
      <c r="B43" s="92" t="s">
        <v>7955</v>
      </c>
      <c r="C43" s="101"/>
      <c r="D43" s="134"/>
    </row>
    <row r="44" spans="1:4">
      <c r="A44" s="91"/>
      <c r="B44" s="92" t="s">
        <v>1372</v>
      </c>
      <c r="C44" s="101"/>
      <c r="D44" s="134"/>
    </row>
    <row r="45" spans="1:4">
      <c r="A45" s="91"/>
      <c r="B45" s="92" t="s">
        <v>7954</v>
      </c>
      <c r="C45" s="101"/>
      <c r="D45" s="134"/>
    </row>
    <row r="46" spans="1:4">
      <c r="A46" s="91"/>
      <c r="B46" s="92" t="s">
        <v>7953</v>
      </c>
      <c r="C46" s="101"/>
      <c r="D46" s="134"/>
    </row>
    <row r="47" spans="1:4" ht="14.25" thickBot="1">
      <c r="A47" s="98"/>
      <c r="B47" s="99"/>
      <c r="C47" s="106"/>
      <c r="D47" s="135"/>
    </row>
    <row r="48" spans="1:4">
      <c r="A48" s="91" t="s">
        <v>7903</v>
      </c>
      <c r="B48" s="92" t="s">
        <v>7952</v>
      </c>
      <c r="C48" s="131" t="s">
        <v>7951</v>
      </c>
      <c r="D48" s="131"/>
    </row>
    <row r="49" spans="1:4">
      <c r="A49" s="91"/>
      <c r="B49" s="92" t="s">
        <v>7950</v>
      </c>
      <c r="C49" s="92" t="s">
        <v>7949</v>
      </c>
      <c r="D49" s="92" t="s">
        <v>7948</v>
      </c>
    </row>
    <row r="50" spans="1:4">
      <c r="A50" s="91"/>
      <c r="B50" s="92" t="s">
        <v>7269</v>
      </c>
      <c r="C50" s="92" t="s">
        <v>7947</v>
      </c>
      <c r="D50" s="92" t="s">
        <v>182</v>
      </c>
    </row>
    <row r="51" spans="1:4">
      <c r="A51" s="91"/>
      <c r="B51" s="92" t="s">
        <v>7946</v>
      </c>
      <c r="C51" s="92" t="s">
        <v>7945</v>
      </c>
      <c r="D51" s="92" t="s">
        <v>2636</v>
      </c>
    </row>
    <row r="52" spans="1:4" ht="27">
      <c r="A52" s="91"/>
      <c r="B52" s="92" t="s">
        <v>7911</v>
      </c>
      <c r="C52" s="93" t="s">
        <v>7996</v>
      </c>
      <c r="D52" s="92" t="s">
        <v>7944</v>
      </c>
    </row>
    <row r="53" spans="1:4">
      <c r="A53" s="91"/>
      <c r="B53" s="92" t="s">
        <v>7943</v>
      </c>
      <c r="C53" s="92" t="s">
        <v>7942</v>
      </c>
      <c r="D53" s="92" t="s">
        <v>7586</v>
      </c>
    </row>
    <row r="54" spans="1:4">
      <c r="A54" s="91"/>
      <c r="B54" s="92" t="s">
        <v>7941</v>
      </c>
      <c r="C54" s="92" t="s">
        <v>7940</v>
      </c>
      <c r="D54" s="92" t="s">
        <v>919</v>
      </c>
    </row>
    <row r="55" spans="1:4" ht="14.25" thickBot="1">
      <c r="A55" s="98"/>
      <c r="B55" s="99"/>
      <c r="C55" s="92" t="s">
        <v>7939</v>
      </c>
      <c r="D55" s="92" t="s">
        <v>7938</v>
      </c>
    </row>
    <row r="56" spans="1:4">
      <c r="A56" s="91" t="s">
        <v>7937</v>
      </c>
      <c r="B56" s="92" t="s">
        <v>7911</v>
      </c>
      <c r="C56" s="107" t="s">
        <v>7936</v>
      </c>
      <c r="D56" s="92" t="s">
        <v>183</v>
      </c>
    </row>
    <row r="57" spans="1:4">
      <c r="A57" s="91"/>
      <c r="B57" s="92" t="s">
        <v>7935</v>
      </c>
      <c r="C57" s="107" t="s">
        <v>7934</v>
      </c>
      <c r="D57" s="92" t="s">
        <v>7933</v>
      </c>
    </row>
    <row r="58" spans="1:4">
      <c r="A58" s="91"/>
      <c r="B58" s="92" t="s">
        <v>7932</v>
      </c>
      <c r="C58" s="92" t="s">
        <v>7931</v>
      </c>
      <c r="D58" s="92" t="s">
        <v>7930</v>
      </c>
    </row>
    <row r="59" spans="1:4">
      <c r="A59" s="91"/>
      <c r="B59" s="92" t="s">
        <v>7929</v>
      </c>
      <c r="C59" s="92" t="s">
        <v>7928</v>
      </c>
      <c r="D59" s="107" t="s">
        <v>7927</v>
      </c>
    </row>
    <row r="60" spans="1:4" ht="14.25" thickBot="1">
      <c r="A60" s="98"/>
      <c r="B60" s="92" t="s">
        <v>7926</v>
      </c>
      <c r="C60" s="92" t="s">
        <v>7925</v>
      </c>
      <c r="D60" s="107" t="s">
        <v>7924</v>
      </c>
    </row>
    <row r="61" spans="1:4">
      <c r="A61" s="91" t="s">
        <v>7997</v>
      </c>
      <c r="B61" s="108" t="s">
        <v>7923</v>
      </c>
      <c r="C61" s="92" t="s">
        <v>7922</v>
      </c>
      <c r="D61" s="92"/>
    </row>
    <row r="62" spans="1:4">
      <c r="A62" s="91"/>
      <c r="B62" s="92" t="s">
        <v>7921</v>
      </c>
      <c r="C62" s="92" t="s">
        <v>7920</v>
      </c>
      <c r="D62" s="92"/>
    </row>
    <row r="63" spans="1:4">
      <c r="A63" s="91"/>
      <c r="B63" s="92" t="s">
        <v>7919</v>
      </c>
      <c r="C63" s="92" t="s">
        <v>7918</v>
      </c>
      <c r="D63" s="92"/>
    </row>
    <row r="64" spans="1:4" ht="27">
      <c r="A64" s="91"/>
      <c r="B64" s="93" t="s">
        <v>7998</v>
      </c>
      <c r="C64" s="107" t="s">
        <v>7917</v>
      </c>
      <c r="D64" s="92"/>
    </row>
    <row r="65" spans="1:4" ht="14.25" thickBot="1">
      <c r="A65" s="98"/>
      <c r="B65" s="99"/>
      <c r="C65" s="99"/>
      <c r="D65" s="99"/>
    </row>
    <row r="66" spans="1:4" ht="27">
      <c r="A66" s="109" t="s">
        <v>7999</v>
      </c>
      <c r="B66" s="131" t="s">
        <v>7916</v>
      </c>
      <c r="C66" s="131"/>
      <c r="D66" s="131"/>
    </row>
    <row r="67" spans="1:4">
      <c r="A67" s="91"/>
      <c r="B67" s="132" t="s">
        <v>7915</v>
      </c>
      <c r="C67" s="132"/>
      <c r="D67" s="92"/>
    </row>
    <row r="68" spans="1:4">
      <c r="A68" s="91"/>
      <c r="B68" s="92" t="s">
        <v>7914</v>
      </c>
      <c r="C68" s="92" t="s">
        <v>2392</v>
      </c>
      <c r="D68" s="92" t="s">
        <v>7913</v>
      </c>
    </row>
    <row r="69" spans="1:4">
      <c r="A69" s="91"/>
      <c r="B69" s="92" t="s">
        <v>1209</v>
      </c>
      <c r="C69" s="92" t="s">
        <v>810</v>
      </c>
      <c r="D69" s="92" t="s">
        <v>7912</v>
      </c>
    </row>
    <row r="70" spans="1:4">
      <c r="A70" s="91"/>
      <c r="B70" s="92" t="s">
        <v>7911</v>
      </c>
      <c r="C70" s="92"/>
      <c r="D70" s="92" t="s">
        <v>7910</v>
      </c>
    </row>
    <row r="71" spans="1:4">
      <c r="A71" s="91"/>
      <c r="B71" s="92"/>
      <c r="C71" s="92"/>
      <c r="D71" s="92" t="s">
        <v>7909</v>
      </c>
    </row>
    <row r="72" spans="1:4">
      <c r="A72" s="91"/>
      <c r="B72" s="92"/>
      <c r="C72" s="92"/>
      <c r="D72" s="92" t="s">
        <v>7908</v>
      </c>
    </row>
    <row r="73" spans="1:4">
      <c r="A73" s="91"/>
      <c r="B73" s="92"/>
      <c r="C73" s="92"/>
      <c r="D73" s="92" t="s">
        <v>7907</v>
      </c>
    </row>
    <row r="74" spans="1:4">
      <c r="A74" s="91"/>
      <c r="B74" s="92"/>
      <c r="C74" s="92"/>
      <c r="D74" s="92" t="s">
        <v>7906</v>
      </c>
    </row>
    <row r="75" spans="1:4">
      <c r="A75" s="91"/>
      <c r="B75" s="92"/>
      <c r="C75" s="92"/>
      <c r="D75" s="92" t="s">
        <v>7905</v>
      </c>
    </row>
    <row r="76" spans="1:4" ht="14.25" thickBot="1">
      <c r="A76" s="110"/>
      <c r="B76" s="111"/>
      <c r="C76" s="111"/>
      <c r="D76" s="111" t="s">
        <v>7904</v>
      </c>
    </row>
  </sheetData>
  <customSheetViews>
    <customSheetView guid="{1585028C-9F04-4AF3-AD5D-5F728155CE49}">
      <selection activeCell="C20" sqref="C20"/>
      <pageMargins left="0.7" right="0.7" top="0.75" bottom="0.75" header="0.3" footer="0.3"/>
      <pageSetup paperSize="9" orientation="portrait" horizontalDpi="0" verticalDpi="0" r:id="rId1"/>
    </customSheetView>
  </customSheetViews>
  <mergeCells count="4">
    <mergeCell ref="C48:D48"/>
    <mergeCell ref="B66:D66"/>
    <mergeCell ref="B67:C67"/>
    <mergeCell ref="D13:D47"/>
  </mergeCells>
  <phoneticPr fontId="2"/>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79-</vt:lpstr>
      <vt:lpstr>データベース</vt:lpstr>
      <vt:lpstr>分類構成</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Jun-ya Ohashi</dc:creator>
  <cp:lastModifiedBy>setup</cp:lastModifiedBy>
  <dcterms:created xsi:type="dcterms:W3CDTF">1997-01-08T22:48:59Z</dcterms:created>
  <dcterms:modified xsi:type="dcterms:W3CDTF">2016-07-04T03:19:58Z</dcterms:modified>
</cp:coreProperties>
</file>